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3A317C03-280E-478D-A82D-6D73DB4B0073}" xr6:coauthVersionLast="47" xr6:coauthVersionMax="47" xr10:uidLastSave="{00000000-0000-0000-0000-000000000000}"/>
  <bookViews>
    <workbookView xWindow="12" yWindow="12" windowWidth="23028" windowHeight="13932" xr2:uid="{00000000-000D-0000-FFFF-FFFF00000000}"/>
  </bookViews>
  <sheets>
    <sheet name="投票結果" sheetId="3" r:id="rId1"/>
  </sheets>
  <definedNames>
    <definedName name="_xlnm.Print_Area" localSheetId="0">投票結果!$A$1:$J$10</definedName>
    <definedName name="_xlnm.Print_Titles" localSheetId="0">投票結果!$1:$4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3" l="1"/>
  <c r="G9" i="3"/>
  <c r="G8" i="3"/>
  <c r="G7" i="3"/>
  <c r="G6" i="3"/>
  <c r="F10" i="3"/>
  <c r="E10" i="3"/>
  <c r="C10" i="3"/>
  <c r="B10" i="3"/>
  <c r="D9" i="3"/>
  <c r="D8" i="3"/>
  <c r="D7" i="3"/>
  <c r="D6" i="3"/>
  <c r="D5" i="3"/>
  <c r="I9" i="3"/>
  <c r="I8" i="3"/>
  <c r="I7" i="3"/>
  <c r="I6" i="3"/>
  <c r="I5" i="3"/>
  <c r="H9" i="3"/>
  <c r="H7" i="3"/>
  <c r="H6" i="3"/>
  <c r="H5" i="3"/>
  <c r="G5" i="3"/>
  <c r="J5" i="3" l="1"/>
  <c r="J6" i="3"/>
  <c r="J7" i="3"/>
  <c r="J9" i="3"/>
  <c r="I10" i="3"/>
  <c r="J8" i="3"/>
  <c r="H10" i="3"/>
  <c r="D10" i="3"/>
  <c r="G10" i="3"/>
  <c r="J10" i="3" l="1"/>
</calcChain>
</file>

<file path=xl/sharedStrings.xml><?xml version="1.0" encoding="utf-8"?>
<sst xmlns="http://schemas.openxmlformats.org/spreadsheetml/2006/main" count="21" uniqueCount="15">
  <si>
    <t>選挙当日有権者数</t>
  </si>
  <si>
    <t>投票率(%)</t>
  </si>
  <si>
    <t>男</t>
  </si>
  <si>
    <t>女</t>
  </si>
  <si>
    <t>計</t>
  </si>
  <si>
    <t>投票者数</t>
    <phoneticPr fontId="1"/>
  </si>
  <si>
    <t>守口市</t>
    <phoneticPr fontId="4"/>
  </si>
  <si>
    <t>　泉南市</t>
    <phoneticPr fontId="4"/>
  </si>
  <si>
    <t>　阪南市</t>
    <phoneticPr fontId="4"/>
  </si>
  <si>
    <t>　田尻町</t>
    <phoneticPr fontId="4"/>
  </si>
  <si>
    <t>　岬町</t>
    <phoneticPr fontId="4"/>
  </si>
  <si>
    <t>泉南市、阪南市並びに泉南郡田尻町及び岬町</t>
    <phoneticPr fontId="4"/>
  </si>
  <si>
    <t>令和６年10月27日執行</t>
    <phoneticPr fontId="4"/>
  </si>
  <si>
    <t>大阪府議会議員補欠選挙　投票結果</t>
    <rPh sb="0" eb="3">
      <t>オオサカフ</t>
    </rPh>
    <rPh sb="3" eb="5">
      <t>ギカイ</t>
    </rPh>
    <rPh sb="5" eb="7">
      <t>ギイン</t>
    </rPh>
    <rPh sb="7" eb="9">
      <t>ホケツ</t>
    </rPh>
    <phoneticPr fontId="1"/>
  </si>
  <si>
    <t>開票区名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</si>
</sst>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name val="ＭＳ Ｐゴシック"/>
      <charset val="128"/>
    </font>
    <font>
      <u/>
      <sz val="11"/>
      <color indexed="12"/>
      <name val="ＭＳ Ｐ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49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176" fontId="6" fillId="0" borderId="19" xfId="0" applyNumberFormat="1" applyFont="1" applyFill="1" applyBorder="1" applyAlignment="1">
      <alignment horizontal="right" vertical="center"/>
    </xf>
    <xf numFmtId="49" fontId="6" fillId="0" borderId="20" xfId="0" applyNumberFormat="1" applyFont="1" applyFill="1" applyBorder="1" applyAlignment="1">
      <alignment horizontal="left" vertical="center"/>
    </xf>
    <xf numFmtId="176" fontId="6" fillId="0" borderId="21" xfId="0" applyNumberFormat="1" applyFont="1" applyFill="1" applyBorder="1" applyAlignment="1">
      <alignment horizontal="right" vertical="center"/>
    </xf>
    <xf numFmtId="176" fontId="6" fillId="0" borderId="22" xfId="0" applyNumberFormat="1" applyFont="1" applyFill="1" applyBorder="1" applyAlignment="1">
      <alignment horizontal="right" vertical="center"/>
    </xf>
    <xf numFmtId="176" fontId="6" fillId="0" borderId="23" xfId="0" applyNumberFormat="1" applyFont="1" applyFill="1" applyBorder="1" applyAlignment="1">
      <alignment horizontal="right" vertical="center"/>
    </xf>
    <xf numFmtId="49" fontId="6" fillId="0" borderId="24" xfId="0" applyNumberFormat="1" applyFont="1" applyFill="1" applyBorder="1" applyAlignment="1">
      <alignment horizontal="left" vertical="center"/>
    </xf>
    <xf numFmtId="176" fontId="6" fillId="0" borderId="25" xfId="0" applyNumberFormat="1" applyFont="1" applyFill="1" applyBorder="1" applyAlignment="1">
      <alignment horizontal="right" vertical="center"/>
    </xf>
    <xf numFmtId="176" fontId="6" fillId="0" borderId="26" xfId="0" applyNumberFormat="1" applyFont="1" applyFill="1" applyBorder="1" applyAlignment="1">
      <alignment horizontal="right" vertical="center"/>
    </xf>
    <xf numFmtId="176" fontId="6" fillId="0" borderId="27" xfId="0" applyNumberFormat="1" applyFont="1" applyFill="1" applyBorder="1" applyAlignment="1">
      <alignment horizontal="right" vertical="center"/>
    </xf>
    <xf numFmtId="49" fontId="6" fillId="0" borderId="28" xfId="0" applyNumberFormat="1" applyFont="1" applyFill="1" applyBorder="1" applyAlignment="1">
      <alignment horizontal="left" vertical="center"/>
    </xf>
    <xf numFmtId="176" fontId="6" fillId="0" borderId="29" xfId="0" applyNumberFormat="1" applyFont="1" applyFill="1" applyBorder="1" applyAlignment="1">
      <alignment horizontal="right" vertical="center"/>
    </xf>
    <xf numFmtId="176" fontId="6" fillId="0" borderId="30" xfId="0" applyNumberFormat="1" applyFont="1" applyFill="1" applyBorder="1" applyAlignment="1">
      <alignment horizontal="right" vertical="center"/>
    </xf>
    <xf numFmtId="176" fontId="6" fillId="0" borderId="31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33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vertical="center"/>
    </xf>
    <xf numFmtId="49" fontId="6" fillId="0" borderId="32" xfId="0" applyNumberFormat="1" applyFont="1" applyFill="1" applyBorder="1" applyAlignment="1">
      <alignment horizontal="left" vertical="center" wrapText="1"/>
    </xf>
    <xf numFmtId="49" fontId="6" fillId="0" borderId="11" xfId="0" applyNumberFormat="1" applyFont="1" applyFill="1" applyBorder="1" applyAlignment="1">
      <alignment vertical="center"/>
    </xf>
    <xf numFmtId="10" fontId="6" fillId="0" borderId="13" xfId="1" applyNumberFormat="1" applyFont="1" applyFill="1" applyBorder="1" applyAlignment="1">
      <alignment horizontal="right" vertical="center"/>
    </xf>
    <xf numFmtId="10" fontId="6" fillId="0" borderId="14" xfId="1" applyNumberFormat="1" applyFont="1" applyFill="1" applyBorder="1" applyAlignment="1">
      <alignment horizontal="right" vertical="center"/>
    </xf>
    <xf numFmtId="10" fontId="6" fillId="0" borderId="22" xfId="1" applyNumberFormat="1" applyFont="1" applyFill="1" applyBorder="1" applyAlignment="1">
      <alignment horizontal="right" vertical="center"/>
    </xf>
    <xf numFmtId="10" fontId="6" fillId="0" borderId="34" xfId="1" applyNumberFormat="1" applyFont="1" applyFill="1" applyBorder="1" applyAlignment="1">
      <alignment horizontal="right" vertical="center"/>
    </xf>
    <xf numFmtId="10" fontId="6" fillId="0" borderId="26" xfId="1" applyNumberFormat="1" applyFont="1" applyFill="1" applyBorder="1" applyAlignment="1">
      <alignment horizontal="right" vertical="center"/>
    </xf>
    <xf numFmtId="10" fontId="6" fillId="0" borderId="35" xfId="1" applyNumberFormat="1" applyFont="1" applyFill="1" applyBorder="1" applyAlignment="1">
      <alignment horizontal="right" vertical="center"/>
    </xf>
    <xf numFmtId="10" fontId="6" fillId="0" borderId="30" xfId="1" applyNumberFormat="1" applyFont="1" applyFill="1" applyBorder="1" applyAlignment="1">
      <alignment horizontal="right" vertical="center"/>
    </xf>
    <xf numFmtId="10" fontId="6" fillId="0" borderId="36" xfId="1" applyNumberFormat="1" applyFont="1" applyFill="1" applyBorder="1" applyAlignment="1">
      <alignment horizontal="right" vertical="center"/>
    </xf>
    <xf numFmtId="10" fontId="6" fillId="0" borderId="7" xfId="1" applyNumberFormat="1" applyFont="1" applyFill="1" applyBorder="1" applyAlignment="1">
      <alignment horizontal="right" vertical="center"/>
    </xf>
    <xf numFmtId="10" fontId="6" fillId="0" borderId="8" xfId="1" applyNumberFormat="1" applyFont="1" applyFill="1" applyBorder="1" applyAlignment="1">
      <alignment horizontal="right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"/>
  <sheetViews>
    <sheetView tabSelected="1" view="pageBreakPreview" zoomScaleNormal="70" zoomScaleSheetLayoutView="100" workbookViewId="0">
      <selection activeCell="B6" sqref="B6"/>
    </sheetView>
  </sheetViews>
  <sheetFormatPr defaultColWidth="9" defaultRowHeight="16.2" x14ac:dyDescent="0.2"/>
  <cols>
    <col min="1" max="1" width="30.88671875" style="1" customWidth="1"/>
    <col min="2" max="10" width="15.77734375" style="1" customWidth="1"/>
    <col min="11" max="16384" width="9" style="2"/>
  </cols>
  <sheetData>
    <row r="1" spans="1:10" ht="32.4" customHeight="1" x14ac:dyDescent="0.2">
      <c r="A1" s="27" t="s">
        <v>12</v>
      </c>
      <c r="B1" s="28" t="s">
        <v>13</v>
      </c>
      <c r="C1" s="3"/>
      <c r="E1" s="3"/>
      <c r="F1" s="3"/>
      <c r="G1" s="3"/>
    </row>
    <row r="2" spans="1:10" ht="16.8" thickBot="1" x14ac:dyDescent="0.25">
      <c r="J2" s="3"/>
    </row>
    <row r="3" spans="1:10" ht="30" customHeight="1" x14ac:dyDescent="0.2">
      <c r="A3" s="41" t="s">
        <v>14</v>
      </c>
      <c r="B3" s="43" t="s">
        <v>0</v>
      </c>
      <c r="C3" s="44"/>
      <c r="D3" s="45"/>
      <c r="E3" s="44" t="s">
        <v>5</v>
      </c>
      <c r="F3" s="44"/>
      <c r="G3" s="44"/>
      <c r="H3" s="44" t="s">
        <v>1</v>
      </c>
      <c r="I3" s="44"/>
      <c r="J3" s="46"/>
    </row>
    <row r="4" spans="1:10" ht="30" customHeight="1" thickBot="1" x14ac:dyDescent="0.25">
      <c r="A4" s="42"/>
      <c r="B4" s="7" t="s">
        <v>2</v>
      </c>
      <c r="C4" s="4" t="s">
        <v>3</v>
      </c>
      <c r="D4" s="10" t="s">
        <v>4</v>
      </c>
      <c r="E4" s="8" t="s">
        <v>2</v>
      </c>
      <c r="F4" s="4" t="s">
        <v>3</v>
      </c>
      <c r="G4" s="8" t="s">
        <v>4</v>
      </c>
      <c r="H4" s="8" t="s">
        <v>2</v>
      </c>
      <c r="I4" s="4" t="s">
        <v>3</v>
      </c>
      <c r="J4" s="9" t="s">
        <v>4</v>
      </c>
    </row>
    <row r="5" spans="1:10" ht="32.4" customHeight="1" thickTop="1" thickBot="1" x14ac:dyDescent="0.25">
      <c r="A5" s="30" t="s">
        <v>6</v>
      </c>
      <c r="B5" s="5">
        <v>56458</v>
      </c>
      <c r="C5" s="6">
        <v>61337</v>
      </c>
      <c r="D5" s="11">
        <f>SUM(B5:C5)</f>
        <v>117795</v>
      </c>
      <c r="E5" s="6">
        <v>29709</v>
      </c>
      <c r="F5" s="6">
        <v>33554</v>
      </c>
      <c r="G5" s="6">
        <f>SUM(E5:F5)</f>
        <v>63263</v>
      </c>
      <c r="H5" s="31">
        <f t="shared" ref="H5:I9" si="0">IF(B5="",0,E5/B5)</f>
        <v>0.52621417691026962</v>
      </c>
      <c r="I5" s="31">
        <f t="shared" si="0"/>
        <v>0.54704338327599977</v>
      </c>
      <c r="J5" s="32">
        <f t="shared" ref="J5:J10" si="1">IF(D5=0,0,G5/D5)</f>
        <v>0.53706014686531689</v>
      </c>
    </row>
    <row r="6" spans="1:10" ht="32.4" customHeight="1" x14ac:dyDescent="0.2">
      <c r="A6" s="12" t="s">
        <v>7</v>
      </c>
      <c r="B6" s="13">
        <v>23102</v>
      </c>
      <c r="C6" s="14">
        <v>25454</v>
      </c>
      <c r="D6" s="15">
        <f>SUM(B6:C6)</f>
        <v>48556</v>
      </c>
      <c r="E6" s="14">
        <v>10707</v>
      </c>
      <c r="F6" s="14">
        <v>11747</v>
      </c>
      <c r="G6" s="14">
        <f>SUM(E6:F6)</f>
        <v>22454</v>
      </c>
      <c r="H6" s="33">
        <f t="shared" si="0"/>
        <v>0.46346636654835077</v>
      </c>
      <c r="I6" s="33">
        <f t="shared" si="0"/>
        <v>0.46149917498232107</v>
      </c>
      <c r="J6" s="34">
        <f t="shared" si="1"/>
        <v>0.4624351264519318</v>
      </c>
    </row>
    <row r="7" spans="1:10" ht="32.4" customHeight="1" x14ac:dyDescent="0.2">
      <c r="A7" s="16" t="s">
        <v>8</v>
      </c>
      <c r="B7" s="17">
        <v>20297</v>
      </c>
      <c r="C7" s="18">
        <v>22900</v>
      </c>
      <c r="D7" s="19">
        <f>SUM(B7:C7)</f>
        <v>43197</v>
      </c>
      <c r="E7" s="18">
        <v>11475</v>
      </c>
      <c r="F7" s="18">
        <v>13116</v>
      </c>
      <c r="G7" s="18">
        <f>SUM(E7:F7)</f>
        <v>24591</v>
      </c>
      <c r="H7" s="35">
        <f t="shared" si="0"/>
        <v>0.56535448588461346</v>
      </c>
      <c r="I7" s="35">
        <f t="shared" si="0"/>
        <v>0.57275109170305671</v>
      </c>
      <c r="J7" s="36">
        <f t="shared" si="1"/>
        <v>0.56927564414195431</v>
      </c>
    </row>
    <row r="8" spans="1:10" ht="32.4" customHeight="1" x14ac:dyDescent="0.2">
      <c r="A8" s="16" t="s">
        <v>9</v>
      </c>
      <c r="B8" s="17">
        <v>3213</v>
      </c>
      <c r="C8" s="18">
        <v>3395</v>
      </c>
      <c r="D8" s="19">
        <f>SUM(B8:C8)</f>
        <v>6608</v>
      </c>
      <c r="E8" s="18">
        <v>1814</v>
      </c>
      <c r="F8" s="18">
        <v>1867</v>
      </c>
      <c r="G8" s="18">
        <f>SUM(E8:F8)</f>
        <v>3681</v>
      </c>
      <c r="H8" s="35">
        <f>IF(B8="",0,E8/B8)</f>
        <v>0.56458138811079983</v>
      </c>
      <c r="I8" s="35">
        <f t="shared" si="0"/>
        <v>0.54992636229749636</v>
      </c>
      <c r="J8" s="36">
        <f t="shared" si="1"/>
        <v>0.55705205811138014</v>
      </c>
    </row>
    <row r="9" spans="1:10" ht="32.4" customHeight="1" x14ac:dyDescent="0.2">
      <c r="A9" s="20" t="s">
        <v>10</v>
      </c>
      <c r="B9" s="21">
        <v>5804</v>
      </c>
      <c r="C9" s="22">
        <v>6751</v>
      </c>
      <c r="D9" s="23">
        <f>SUM(B9:C9)</f>
        <v>12555</v>
      </c>
      <c r="E9" s="22">
        <v>3478</v>
      </c>
      <c r="F9" s="22">
        <v>3967</v>
      </c>
      <c r="G9" s="22">
        <f>SUM(E9:F9)</f>
        <v>7445</v>
      </c>
      <c r="H9" s="37">
        <f t="shared" si="0"/>
        <v>0.59924190213645756</v>
      </c>
      <c r="I9" s="37">
        <f t="shared" si="0"/>
        <v>0.58761664938527625</v>
      </c>
      <c r="J9" s="38">
        <f t="shared" si="1"/>
        <v>0.59299084030266824</v>
      </c>
    </row>
    <row r="10" spans="1:10" ht="32.4" customHeight="1" thickBot="1" x14ac:dyDescent="0.25">
      <c r="A10" s="29" t="s">
        <v>11</v>
      </c>
      <c r="B10" s="24">
        <f t="shared" ref="B10:G10" si="2">SUM(B6:B9)</f>
        <v>52416</v>
      </c>
      <c r="C10" s="25">
        <f t="shared" si="2"/>
        <v>58500</v>
      </c>
      <c r="D10" s="26">
        <f t="shared" si="2"/>
        <v>110916</v>
      </c>
      <c r="E10" s="25">
        <f t="shared" si="2"/>
        <v>27474</v>
      </c>
      <c r="F10" s="25">
        <f t="shared" si="2"/>
        <v>30697</v>
      </c>
      <c r="G10" s="25">
        <f t="shared" si="2"/>
        <v>58171</v>
      </c>
      <c r="H10" s="39">
        <f>IF(B10=0,0,E10/B10)</f>
        <v>0.52415293040293043</v>
      </c>
      <c r="I10" s="39">
        <f>IF(C10=0,0,F10/C10)</f>
        <v>0.52473504273504279</v>
      </c>
      <c r="J10" s="40">
        <f t="shared" si="1"/>
        <v>0.52445995167514159</v>
      </c>
    </row>
  </sheetData>
  <mergeCells count="4">
    <mergeCell ref="A3:A4"/>
    <mergeCell ref="B3:D3"/>
    <mergeCell ref="E3:G3"/>
    <mergeCell ref="H3:J3"/>
  </mergeCells>
  <phoneticPr fontId="4"/>
  <pageMargins left="0.47244094488188981" right="0.19685039370078741" top="0.59055118110236227" bottom="0.98425196850393704" header="0.19685039370078741" footer="0.55118110236220474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投票結果</vt:lpstr>
      <vt:lpstr>投票結果!Print_Area</vt:lpstr>
      <vt:lpstr>投票結果!Print_Titles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2023-04-09T13:25:16Z</dcterms:created>
  <dcterms:modified xsi:type="dcterms:W3CDTF">2024-10-27T15:36:27Z</dcterms:modified>
</cp:coreProperties>
</file>