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ukou-m\Desktop\一時ファイル\zip\"/>
    </mc:Choice>
  </mc:AlternateContent>
  <xr:revisionPtr revIDLastSave="0" documentId="13_ncr:1_{0D613956-F02E-4294-81A4-E1E3981F5CF2}" xr6:coauthVersionLast="47" xr6:coauthVersionMax="47" xr10:uidLastSave="{00000000-0000-0000-0000-000000000000}"/>
  <bookViews>
    <workbookView xWindow="28785" yWindow="-16320" windowWidth="29040" windowHeight="15840" xr2:uid="{00000000-000D-0000-FFFF-FFFF00000000}"/>
  </bookViews>
  <sheets>
    <sheet name="経費按分表（サンプル）" sheetId="3" r:id="rId1"/>
  </sheets>
  <definedNames>
    <definedName name="_xlnm.Print_Area" localSheetId="0">'経費按分表（サンプル）'!$A$1:$BA$112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3" l="1"/>
  <c r="V54" i="3" s="1"/>
  <c r="G76" i="3"/>
  <c r="G78" i="3" s="1"/>
  <c r="J104" i="3"/>
  <c r="J106" i="3" s="1"/>
  <c r="AC54" i="3" l="1"/>
  <c r="AC56" i="3" s="1"/>
  <c r="V56" i="3"/>
  <c r="O30" i="3"/>
  <c r="O78" i="3"/>
  <c r="T72" i="3"/>
  <c r="T70" i="3"/>
  <c r="T68" i="3"/>
  <c r="AG68" i="3" s="1"/>
  <c r="AL68" i="3" s="1"/>
  <c r="AV68" i="3" s="1"/>
  <c r="W90" i="3"/>
  <c r="AB90" i="3" s="1"/>
  <c r="AG90" i="3" s="1"/>
  <c r="AR90" i="3" s="1"/>
  <c r="R106" i="3"/>
  <c r="W92" i="3"/>
  <c r="AB92" i="3" s="1"/>
  <c r="AG92" i="3" s="1"/>
  <c r="AR92" i="3" s="1"/>
  <c r="W94" i="3"/>
  <c r="AB94" i="3" s="1"/>
  <c r="AG94" i="3" s="1"/>
  <c r="AR94" i="3" s="1"/>
  <c r="W96" i="3"/>
  <c r="AB96" i="3" s="1"/>
  <c r="AG96" i="3" s="1"/>
  <c r="AR96" i="3" s="1"/>
  <c r="W98" i="3"/>
  <c r="AB98" i="3" s="1"/>
  <c r="AG98" i="3" s="1"/>
  <c r="AR98" i="3" s="1"/>
  <c r="W100" i="3"/>
  <c r="AB100" i="3" s="1"/>
  <c r="AL100" i="3" s="1"/>
  <c r="AB78" i="3"/>
  <c r="L72" i="3"/>
  <c r="L70" i="3"/>
  <c r="L68" i="3"/>
  <c r="T78" i="3" l="1"/>
  <c r="AR100" i="3"/>
  <c r="AL106" i="3"/>
  <c r="AR106" i="3"/>
  <c r="AG70" i="3"/>
  <c r="AL70" i="3" s="1"/>
  <c r="AV70" i="3" s="1"/>
  <c r="AV78" i="3" s="1"/>
  <c r="AG106" i="3"/>
  <c r="AQ78" i="3"/>
  <c r="AB106" i="3"/>
  <c r="W106" i="3"/>
  <c r="O106" i="3"/>
  <c r="M109" i="3" l="1"/>
  <c r="AI109" i="3" s="1"/>
  <c r="AL78" i="3"/>
  <c r="AG78" i="3"/>
</calcChain>
</file>

<file path=xl/sharedStrings.xml><?xml version="1.0" encoding="utf-8"?>
<sst xmlns="http://schemas.openxmlformats.org/spreadsheetml/2006/main" count="68" uniqueCount="56">
  <si>
    <t>１．耐震診断費</t>
    <rPh sb="2" eb="4">
      <t>タイシン</t>
    </rPh>
    <rPh sb="4" eb="6">
      <t>シンダン</t>
    </rPh>
    <rPh sb="6" eb="7">
      <t>ヒ</t>
    </rPh>
    <phoneticPr fontId="1"/>
  </si>
  <si>
    <t>項目</t>
    <rPh sb="0" eb="2">
      <t>コウモク</t>
    </rPh>
    <phoneticPr fontId="1"/>
  </si>
  <si>
    <t>合計</t>
    <rPh sb="0" eb="2">
      <t>ゴウケイ</t>
    </rPh>
    <phoneticPr fontId="1"/>
  </si>
  <si>
    <t>耐震診断業務委託費</t>
    <rPh sb="0" eb="2">
      <t>タイシン</t>
    </rPh>
    <rPh sb="2" eb="4">
      <t>シンダン</t>
    </rPh>
    <rPh sb="4" eb="6">
      <t>ギョウム</t>
    </rPh>
    <rPh sb="6" eb="8">
      <t>イタク</t>
    </rPh>
    <rPh sb="8" eb="9">
      <t>ヒ</t>
    </rPh>
    <phoneticPr fontId="1"/>
  </si>
  <si>
    <t>床面積</t>
    <rPh sb="0" eb="3">
      <t>ユカメンセキ</t>
    </rPh>
    <phoneticPr fontId="1"/>
  </si>
  <si>
    <t>③共通部分</t>
    <rPh sb="1" eb="3">
      <t>キョウツウ</t>
    </rPh>
    <rPh sb="3" eb="5">
      <t>ブブン</t>
    </rPh>
    <phoneticPr fontId="1"/>
  </si>
  <si>
    <t>③共通部分を①、②で面積按分</t>
    <rPh sb="1" eb="3">
      <t>キョウツウ</t>
    </rPh>
    <rPh sb="3" eb="5">
      <t>ブブン</t>
    </rPh>
    <rPh sb="10" eb="12">
      <t>メンセキ</t>
    </rPh>
    <rPh sb="12" eb="14">
      <t>アンブン</t>
    </rPh>
    <phoneticPr fontId="1"/>
  </si>
  <si>
    <t>面積合計</t>
    <rPh sb="0" eb="2">
      <t>メンセキ</t>
    </rPh>
    <rPh sb="2" eb="4">
      <t>ゴウケイ</t>
    </rPh>
    <phoneticPr fontId="1"/>
  </si>
  <si>
    <t>専有部分</t>
    <rPh sb="0" eb="2">
      <t>センユウ</t>
    </rPh>
    <rPh sb="2" eb="4">
      <t>ブブン</t>
    </rPh>
    <phoneticPr fontId="1"/>
  </si>
  <si>
    <t>①大学（対象）</t>
    <rPh sb="1" eb="3">
      <t>ダイガク</t>
    </rPh>
    <rPh sb="4" eb="6">
      <t>タイショウ</t>
    </rPh>
    <phoneticPr fontId="1"/>
  </si>
  <si>
    <t>②高校（対象外）</t>
    <rPh sb="1" eb="3">
      <t>コウコウ</t>
    </rPh>
    <rPh sb="4" eb="6">
      <t>タイショウ</t>
    </rPh>
    <rPh sb="6" eb="7">
      <t>ガイ</t>
    </rPh>
    <phoneticPr fontId="1"/>
  </si>
  <si>
    <t>（金額単位：円）</t>
    <rPh sb="1" eb="3">
      <t>キンガク</t>
    </rPh>
    <rPh sb="3" eb="5">
      <t>タンイ</t>
    </rPh>
    <rPh sb="6" eb="7">
      <t>エン</t>
    </rPh>
    <phoneticPr fontId="1"/>
  </si>
  <si>
    <t>２．実施設計費</t>
    <rPh sb="2" eb="4">
      <t>ジッシ</t>
    </rPh>
    <rPh sb="4" eb="6">
      <t>セッケイ</t>
    </rPh>
    <rPh sb="6" eb="7">
      <t>ヒ</t>
    </rPh>
    <phoneticPr fontId="1"/>
  </si>
  <si>
    <t>2.工事監理業務</t>
    <rPh sb="2" eb="4">
      <t>コウジ</t>
    </rPh>
    <rPh sb="4" eb="6">
      <t>カンリ</t>
    </rPh>
    <rPh sb="6" eb="8">
      <t>ギョウム</t>
    </rPh>
    <phoneticPr fontId="1"/>
  </si>
  <si>
    <t>値引き</t>
    <rPh sb="0" eb="2">
      <t>ネビ</t>
    </rPh>
    <phoneticPr fontId="1"/>
  </si>
  <si>
    <t>消費税相当額</t>
    <rPh sb="0" eb="3">
      <t>ショウヒゼイ</t>
    </rPh>
    <rPh sb="3" eb="5">
      <t>ソウトウ</t>
    </rPh>
    <rPh sb="5" eb="6">
      <t>ガク</t>
    </rPh>
    <phoneticPr fontId="1"/>
  </si>
  <si>
    <t>値引き按分</t>
    <rPh sb="0" eb="2">
      <t>ネビ</t>
    </rPh>
    <rPh sb="3" eb="5">
      <t>アンブン</t>
    </rPh>
    <phoneticPr fontId="1"/>
  </si>
  <si>
    <t>按分率</t>
    <rPh sb="0" eb="2">
      <t>アンブン</t>
    </rPh>
    <rPh sb="2" eb="3">
      <t>リツ</t>
    </rPh>
    <phoneticPr fontId="1"/>
  </si>
  <si>
    <t>共通費按分</t>
    <rPh sb="0" eb="2">
      <t>キョウツウ</t>
    </rPh>
    <rPh sb="2" eb="3">
      <t>ヒ</t>
    </rPh>
    <rPh sb="3" eb="5">
      <t>アンブン</t>
    </rPh>
    <phoneticPr fontId="1"/>
  </si>
  <si>
    <t>3.共通費</t>
    <rPh sb="2" eb="4">
      <t>キョウツウ</t>
    </rPh>
    <rPh sb="4" eb="5">
      <t>ヒ</t>
    </rPh>
    <phoneticPr fontId="1"/>
  </si>
  <si>
    <t>②金額</t>
    <rPh sb="1" eb="3">
      <t>キンガク</t>
    </rPh>
    <phoneticPr fontId="1"/>
  </si>
  <si>
    <t>３．工事費</t>
    <rPh sb="2" eb="5">
      <t>コウジヒ</t>
    </rPh>
    <phoneticPr fontId="1"/>
  </si>
  <si>
    <t>1.建築工事</t>
    <rPh sb="2" eb="4">
      <t>ケンチク</t>
    </rPh>
    <rPh sb="4" eb="6">
      <t>コウジ</t>
    </rPh>
    <phoneticPr fontId="1"/>
  </si>
  <si>
    <t>2.電気工事</t>
    <rPh sb="2" eb="4">
      <t>デンキ</t>
    </rPh>
    <rPh sb="4" eb="6">
      <t>コウジ</t>
    </rPh>
    <phoneticPr fontId="1"/>
  </si>
  <si>
    <t>3.空調設備工事</t>
    <rPh sb="2" eb="4">
      <t>クウチョウ</t>
    </rPh>
    <rPh sb="4" eb="6">
      <t>セツビ</t>
    </rPh>
    <rPh sb="6" eb="8">
      <t>コウジ</t>
    </rPh>
    <phoneticPr fontId="1"/>
  </si>
  <si>
    <t>4.衛生設備工事</t>
    <rPh sb="2" eb="4">
      <t>エイセイ</t>
    </rPh>
    <rPh sb="4" eb="6">
      <t>セツビ</t>
    </rPh>
    <rPh sb="6" eb="8">
      <t>コウジ</t>
    </rPh>
    <phoneticPr fontId="1"/>
  </si>
  <si>
    <t>5.昇降機設備工事</t>
    <rPh sb="2" eb="5">
      <t>ショウコウキ</t>
    </rPh>
    <rPh sb="5" eb="7">
      <t>セツビ</t>
    </rPh>
    <rPh sb="7" eb="9">
      <t>コウジ</t>
    </rPh>
    <phoneticPr fontId="1"/>
  </si>
  <si>
    <r>
      <t>③値引き按分後</t>
    </r>
    <r>
      <rPr>
        <sz val="8"/>
        <color theme="1"/>
        <rFont val="ＭＳ Ｐゴシック"/>
        <family val="3"/>
        <charset val="128"/>
        <scheme val="minor"/>
      </rPr>
      <t>（①-②）</t>
    </r>
    <rPh sb="1" eb="3">
      <t>ネビ</t>
    </rPh>
    <rPh sb="4" eb="5">
      <t>アン</t>
    </rPh>
    <rPh sb="5" eb="6">
      <t>プン</t>
    </rPh>
    <rPh sb="6" eb="7">
      <t>ゴ</t>
    </rPh>
    <phoneticPr fontId="1"/>
  </si>
  <si>
    <t>6.屋外施設工事（対象外）</t>
    <rPh sb="2" eb="4">
      <t>オクガイ</t>
    </rPh>
    <rPh sb="4" eb="6">
      <t>シセツ</t>
    </rPh>
    <rPh sb="6" eb="8">
      <t>コウジ</t>
    </rPh>
    <rPh sb="9" eb="12">
      <t>タイショウガイ</t>
    </rPh>
    <phoneticPr fontId="1"/>
  </si>
  <si>
    <t>7.共通費</t>
    <rPh sb="2" eb="4">
      <t>キョウツウ</t>
    </rPh>
    <rPh sb="4" eb="5">
      <t>ヒ</t>
    </rPh>
    <phoneticPr fontId="1"/>
  </si>
  <si>
    <t>1.実施設計業務</t>
    <rPh sb="2" eb="4">
      <t>ジッシ</t>
    </rPh>
    <rPh sb="4" eb="6">
      <t>セッケイ</t>
    </rPh>
    <rPh sb="6" eb="8">
      <t>ギョウム</t>
    </rPh>
    <phoneticPr fontId="1"/>
  </si>
  <si>
    <t>文部科学学園　耐震改築事業　経費按分表</t>
    <rPh sb="0" eb="2">
      <t>モンブ</t>
    </rPh>
    <rPh sb="2" eb="4">
      <t>カガク</t>
    </rPh>
    <rPh sb="4" eb="6">
      <t>ガクエン</t>
    </rPh>
    <rPh sb="7" eb="9">
      <t>タイシン</t>
    </rPh>
    <rPh sb="9" eb="11">
      <t>カイチク</t>
    </rPh>
    <rPh sb="11" eb="13">
      <t>ジギョウ</t>
    </rPh>
    <rPh sb="14" eb="16">
      <t>ケイヒ</t>
    </rPh>
    <rPh sb="16" eb="18">
      <t>アンブン</t>
    </rPh>
    <rPh sb="18" eb="19">
      <t>ヒョウ</t>
    </rPh>
    <phoneticPr fontId="1"/>
  </si>
  <si>
    <t>※補助対象部分の経費の按分の方法として、床面積割合の他、学生数や施設利用率等の合理的方法による算出が挙げられる。</t>
    <rPh sb="1" eb="3">
      <t>ホジョ</t>
    </rPh>
    <rPh sb="3" eb="5">
      <t>タイショウ</t>
    </rPh>
    <rPh sb="5" eb="7">
      <t>ブブン</t>
    </rPh>
    <rPh sb="8" eb="10">
      <t>ケイヒ</t>
    </rPh>
    <rPh sb="11" eb="13">
      <t>アンブン</t>
    </rPh>
    <rPh sb="14" eb="16">
      <t>ホウホウ</t>
    </rPh>
    <rPh sb="20" eb="23">
      <t>ユカメンセキ</t>
    </rPh>
    <rPh sb="23" eb="25">
      <t>ワリアイ</t>
    </rPh>
    <rPh sb="26" eb="27">
      <t>ホカ</t>
    </rPh>
    <rPh sb="28" eb="30">
      <t>ガクセイ</t>
    </rPh>
    <rPh sb="30" eb="31">
      <t>スウ</t>
    </rPh>
    <rPh sb="32" eb="34">
      <t>シセツ</t>
    </rPh>
    <rPh sb="34" eb="37">
      <t>リヨウリツ</t>
    </rPh>
    <rPh sb="37" eb="38">
      <t>ナド</t>
    </rPh>
    <rPh sb="39" eb="42">
      <t>ゴウリテキ</t>
    </rPh>
    <rPh sb="42" eb="44">
      <t>ホウホウ</t>
    </rPh>
    <rPh sb="47" eb="49">
      <t>サンシュツ</t>
    </rPh>
    <rPh sb="50" eb="51">
      <t>ア</t>
    </rPh>
    <phoneticPr fontId="1"/>
  </si>
  <si>
    <t>（面積按分率）</t>
    <rPh sb="1" eb="3">
      <t>メンセキ</t>
    </rPh>
    <rPh sb="3" eb="5">
      <t>アンブン</t>
    </rPh>
    <rPh sb="5" eb="6">
      <t>リツ</t>
    </rPh>
    <phoneticPr fontId="1"/>
  </si>
  <si>
    <t>既存建物面積按分</t>
    <rPh sb="0" eb="2">
      <t>キゾン</t>
    </rPh>
    <rPh sb="2" eb="4">
      <t>タテモノ</t>
    </rPh>
    <rPh sb="4" eb="6">
      <t>メンセキ</t>
    </rPh>
    <rPh sb="6" eb="8">
      <t>アンブン</t>
    </rPh>
    <phoneticPr fontId="1"/>
  </si>
  <si>
    <t>事例） 大学と高校が共用する建物を床面積割合で按分する場合（※）</t>
    <rPh sb="0" eb="2">
      <t>ジレイ</t>
    </rPh>
    <rPh sb="4" eb="6">
      <t>ダイガク</t>
    </rPh>
    <rPh sb="7" eb="9">
      <t>コウコウ</t>
    </rPh>
    <rPh sb="10" eb="12">
      <t>キョウヨウ</t>
    </rPh>
    <rPh sb="14" eb="16">
      <t>タテモノ</t>
    </rPh>
    <rPh sb="17" eb="20">
      <t>ユカメンセキ</t>
    </rPh>
    <rPh sb="20" eb="22">
      <t>ワリアイ</t>
    </rPh>
    <rPh sb="23" eb="25">
      <t>アンブン</t>
    </rPh>
    <rPh sb="27" eb="29">
      <t>バアイ</t>
    </rPh>
    <phoneticPr fontId="1"/>
  </si>
  <si>
    <t>④金額</t>
    <rPh sb="1" eb="3">
      <t>キンガク</t>
    </rPh>
    <phoneticPr fontId="1"/>
  </si>
  <si>
    <r>
      <t>⑤共通費按分後</t>
    </r>
    <r>
      <rPr>
        <sz val="8"/>
        <color theme="1"/>
        <rFont val="ＭＳ Ｐゴシック"/>
        <family val="3"/>
        <charset val="128"/>
        <scheme val="minor"/>
      </rPr>
      <t>（③+④）</t>
    </r>
    <rPh sb="1" eb="3">
      <t>キョウツウ</t>
    </rPh>
    <rPh sb="3" eb="4">
      <t>ヒ</t>
    </rPh>
    <rPh sb="4" eb="5">
      <t>アン</t>
    </rPh>
    <rPh sb="5" eb="6">
      <t>プン</t>
    </rPh>
    <rPh sb="6" eb="7">
      <t>ゴ</t>
    </rPh>
    <phoneticPr fontId="1"/>
  </si>
  <si>
    <t>①見積書等の金額（消費税込）</t>
    <rPh sb="1" eb="4">
      <t>ミツモリショ</t>
    </rPh>
    <rPh sb="4" eb="5">
      <t>トウ</t>
    </rPh>
    <rPh sb="6" eb="8">
      <t>キンガク</t>
    </rPh>
    <rPh sb="9" eb="12">
      <t>ショウヒゼイ</t>
    </rPh>
    <rPh sb="12" eb="13">
      <t>コミ</t>
    </rPh>
    <phoneticPr fontId="1"/>
  </si>
  <si>
    <t>①見積書等の金額</t>
    <rPh sb="1" eb="4">
      <t>ミツモリショ</t>
    </rPh>
    <rPh sb="4" eb="5">
      <t>トウ</t>
    </rPh>
    <rPh sb="6" eb="8">
      <t>キンガク</t>
    </rPh>
    <phoneticPr fontId="1"/>
  </si>
  <si>
    <r>
      <t>③共通費按分後</t>
    </r>
    <r>
      <rPr>
        <sz val="8"/>
        <color theme="1"/>
        <rFont val="ＭＳ Ｐゴシック"/>
        <family val="3"/>
        <charset val="128"/>
        <scheme val="minor"/>
      </rPr>
      <t>（①+②）</t>
    </r>
    <rPh sb="1" eb="3">
      <t>キョウツウ</t>
    </rPh>
    <rPh sb="3" eb="4">
      <t>ヒ</t>
    </rPh>
    <rPh sb="4" eb="5">
      <t>アン</t>
    </rPh>
    <rPh sb="5" eb="6">
      <t>プン</t>
    </rPh>
    <rPh sb="6" eb="7">
      <t>ゴ</t>
    </rPh>
    <phoneticPr fontId="1"/>
  </si>
  <si>
    <t>④消費税込
（③×1.1）</t>
    <rPh sb="1" eb="4">
      <t>ショウヒゼイ</t>
    </rPh>
    <rPh sb="4" eb="5">
      <t>コ</t>
    </rPh>
    <phoneticPr fontId="1"/>
  </si>
  <si>
    <t>⑥消費税込
（⑤×1.1）</t>
    <rPh sb="1" eb="4">
      <t>ショウヒゼイ</t>
    </rPh>
    <rPh sb="4" eb="5">
      <t>コ</t>
    </rPh>
    <phoneticPr fontId="1"/>
  </si>
  <si>
    <t>②大学（対象）
①×55.5%</t>
    <rPh sb="1" eb="3">
      <t>ダイガク</t>
    </rPh>
    <rPh sb="4" eb="6">
      <t>タイショウ</t>
    </rPh>
    <phoneticPr fontId="1"/>
  </si>
  <si>
    <t>高校（対象外）
②-①</t>
    <rPh sb="0" eb="2">
      <t>コウコウ</t>
    </rPh>
    <rPh sb="3" eb="5">
      <t>タイショウ</t>
    </rPh>
    <rPh sb="5" eb="6">
      <t>ガイ</t>
    </rPh>
    <phoneticPr fontId="1"/>
  </si>
  <si>
    <t>⑦大学
（対象）
⑥×55.5%</t>
    <rPh sb="1" eb="3">
      <t>ダイガク</t>
    </rPh>
    <rPh sb="5" eb="7">
      <t>タイショウ</t>
    </rPh>
    <phoneticPr fontId="1"/>
  </si>
  <si>
    <t>高校（対象外）
⑥-⑦</t>
    <rPh sb="0" eb="2">
      <t>コウコウ</t>
    </rPh>
    <rPh sb="3" eb="5">
      <t>タイショウ</t>
    </rPh>
    <rPh sb="5" eb="6">
      <t>ガイ</t>
    </rPh>
    <phoneticPr fontId="1"/>
  </si>
  <si>
    <t>⑤大学
（対象）
④×55.5%</t>
    <rPh sb="1" eb="3">
      <t>ダイガク</t>
    </rPh>
    <rPh sb="5" eb="7">
      <t>タイショウ</t>
    </rPh>
    <phoneticPr fontId="1"/>
  </si>
  <si>
    <t>⑤大学
（対象外）
④×55.5%</t>
    <rPh sb="1" eb="3">
      <t>ダイガク</t>
    </rPh>
    <rPh sb="5" eb="7">
      <t>タイショウ</t>
    </rPh>
    <rPh sb="7" eb="8">
      <t>ガイ</t>
    </rPh>
    <phoneticPr fontId="1"/>
  </si>
  <si>
    <t>高校（対象外）
④-⑤</t>
    <rPh sb="0" eb="2">
      <t>コウコウ</t>
    </rPh>
    <rPh sb="3" eb="5">
      <t>タイショウ</t>
    </rPh>
    <rPh sb="5" eb="6">
      <t>ガイ</t>
    </rPh>
    <phoneticPr fontId="1"/>
  </si>
  <si>
    <t>＝</t>
    <phoneticPr fontId="1"/>
  </si>
  <si>
    <t>大学分の補助対象経費</t>
    <rPh sb="0" eb="3">
      <t>ダイガクブン</t>
    </rPh>
    <rPh sb="4" eb="6">
      <t>ホジョ</t>
    </rPh>
    <rPh sb="6" eb="10">
      <t>タイショウケイヒ</t>
    </rPh>
    <phoneticPr fontId="1"/>
  </si>
  <si>
    <t>×</t>
    <phoneticPr fontId="1"/>
  </si>
  <si>
    <t>補助率　１/２</t>
    <rPh sb="0" eb="3">
      <t>ホジョリツ</t>
    </rPh>
    <phoneticPr fontId="1"/>
  </si>
  <si>
    <t>診断費＋設計費＋工事費の計</t>
    <rPh sb="0" eb="3">
      <t>シンタ</t>
    </rPh>
    <rPh sb="4" eb="7">
      <t>セッケイヒ</t>
    </rPh>
    <rPh sb="8" eb="11">
      <t>コウジヒ</t>
    </rPh>
    <rPh sb="12" eb="13">
      <t>ケイ</t>
    </rPh>
    <phoneticPr fontId="1"/>
  </si>
  <si>
    <t>円</t>
    <rPh sb="0" eb="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</si>
</sst>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&quot;㎡&quot;"/>
    <numFmt numFmtId="178" formatCode="#,##0;&quot;△ &quot;#,##0"/>
    <numFmt numFmtId="179" formatCode="\(0.0%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ＤＦ特太ゴシック体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ＤＦ特太ゴシック体"/>
      <family val="3"/>
      <charset val="128"/>
    </font>
    <font>
      <sz val="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double">
        <color indexed="64"/>
      </bottom>
      <diagonal style="thin">
        <color indexed="64"/>
      </diagonal>
    </border>
    <border diagonalUp="1">
      <left style="hair">
        <color indexed="64"/>
      </left>
      <right/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double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/>
      <diagonal/>
    </border>
    <border diagonalUp="1">
      <left style="medium">
        <color rgb="FFFF0000"/>
      </left>
      <right/>
      <top style="thin">
        <color indexed="64"/>
      </top>
      <bottom/>
      <diagonal style="thin">
        <color indexed="64"/>
      </diagonal>
    </border>
    <border diagonalUp="1">
      <left/>
      <right style="medium">
        <color rgb="FFFF0000"/>
      </right>
      <top style="thin">
        <color indexed="64"/>
      </top>
      <bottom/>
      <diagonal style="thin">
        <color indexed="64"/>
      </diagonal>
    </border>
    <border diagonalUp="1">
      <left style="medium">
        <color rgb="FFFF0000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rgb="FFFF0000"/>
      </right>
      <top/>
      <bottom style="thin">
        <color indexed="64"/>
      </bottom>
      <diagonal style="thin">
        <color indexed="64"/>
      </diagonal>
    </border>
    <border diagonalUp="1">
      <left style="medium">
        <color rgb="FFFF0000"/>
      </left>
      <right/>
      <top/>
      <bottom style="double">
        <color indexed="64"/>
      </bottom>
      <diagonal style="thin">
        <color indexed="64"/>
      </diagonal>
    </border>
    <border diagonalUp="1">
      <left/>
      <right style="medium">
        <color rgb="FFFF0000"/>
      </right>
      <top/>
      <bottom style="double">
        <color indexed="64"/>
      </bottom>
      <diagonal style="thin">
        <color indexed="64"/>
      </diagonal>
    </border>
    <border>
      <left style="medium">
        <color rgb="FFFF0000"/>
      </left>
      <right/>
      <top style="double">
        <color indexed="64"/>
      </top>
      <bottom/>
      <diagonal/>
    </border>
    <border>
      <left/>
      <right style="medium">
        <color rgb="FFFF0000"/>
      </right>
      <top style="double">
        <color indexed="64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4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59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60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2" borderId="84" xfId="0" applyFont="1" applyFill="1" applyBorder="1" applyAlignment="1">
      <alignment horizontal="center" vertical="center" wrapText="1"/>
    </xf>
    <xf numFmtId="0" fontId="7" fillId="2" borderId="85" xfId="0" applyFont="1" applyFill="1" applyBorder="1" applyAlignment="1">
      <alignment horizontal="center" vertical="center" wrapText="1"/>
    </xf>
    <xf numFmtId="0" fontId="7" fillId="2" borderId="86" xfId="0" applyFont="1" applyFill="1" applyBorder="1" applyAlignment="1">
      <alignment horizontal="center" vertical="center" wrapText="1"/>
    </xf>
    <xf numFmtId="0" fontId="7" fillId="2" borderId="8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88" xfId="0" applyFont="1" applyFill="1" applyBorder="1" applyAlignment="1">
      <alignment horizontal="center" vertical="center" wrapText="1"/>
    </xf>
    <xf numFmtId="0" fontId="7" fillId="2" borderId="8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78" fontId="4" fillId="0" borderId="91" xfId="1" applyNumberFormat="1" applyFont="1" applyBorder="1" applyAlignment="1">
      <alignment horizontal="right" vertical="center"/>
    </xf>
    <xf numFmtId="178" fontId="4" fillId="0" borderId="25" xfId="1" applyNumberFormat="1" applyFont="1" applyBorder="1" applyAlignment="1">
      <alignment horizontal="right" vertical="center"/>
    </xf>
    <xf numFmtId="178" fontId="4" fillId="0" borderId="92" xfId="1" applyNumberFormat="1" applyFont="1" applyBorder="1" applyAlignment="1">
      <alignment horizontal="right" vertical="center"/>
    </xf>
    <xf numFmtId="178" fontId="4" fillId="0" borderId="89" xfId="1" applyNumberFormat="1" applyFont="1" applyBorder="1" applyAlignment="1">
      <alignment horizontal="right" vertical="center"/>
    </xf>
    <xf numFmtId="178" fontId="4" fillId="0" borderId="6" xfId="1" applyNumberFormat="1" applyFont="1" applyBorder="1" applyAlignment="1">
      <alignment horizontal="right" vertical="center"/>
    </xf>
    <xf numFmtId="178" fontId="4" fillId="0" borderId="90" xfId="1" applyNumberFormat="1" applyFont="1" applyBorder="1" applyAlignment="1">
      <alignment horizontal="right" vertical="center"/>
    </xf>
    <xf numFmtId="178" fontId="4" fillId="0" borderId="24" xfId="1" applyNumberFormat="1" applyFont="1" applyBorder="1" applyAlignment="1">
      <alignment horizontal="right" vertical="center"/>
    </xf>
    <xf numFmtId="178" fontId="4" fillId="0" borderId="26" xfId="1" applyNumberFormat="1" applyFont="1" applyBorder="1" applyAlignment="1">
      <alignment horizontal="right" vertical="center"/>
    </xf>
    <xf numFmtId="178" fontId="4" fillId="0" borderId="27" xfId="1" applyNumberFormat="1" applyFont="1" applyBorder="1" applyAlignment="1">
      <alignment horizontal="right" vertical="center"/>
    </xf>
    <xf numFmtId="178" fontId="4" fillId="0" borderId="9" xfId="1" applyNumberFormat="1" applyFont="1" applyBorder="1" applyAlignment="1">
      <alignment horizontal="right" vertical="center"/>
    </xf>
    <xf numFmtId="178" fontId="4" fillId="0" borderId="44" xfId="1" applyNumberFormat="1" applyFont="1" applyBorder="1" applyAlignment="1">
      <alignment horizontal="right" vertical="center"/>
    </xf>
    <xf numFmtId="178" fontId="4" fillId="0" borderId="45" xfId="1" applyNumberFormat="1" applyFont="1" applyBorder="1" applyAlignment="1">
      <alignment horizontal="right" vertical="center"/>
    </xf>
    <xf numFmtId="176" fontId="4" fillId="0" borderId="24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59" xfId="0" applyNumberFormat="1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6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/>
    </xf>
    <xf numFmtId="178" fontId="4" fillId="0" borderId="24" xfId="1" applyNumberFormat="1" applyFont="1" applyBorder="1" applyAlignment="1">
      <alignment vertical="center" shrinkToFit="1"/>
    </xf>
    <xf numFmtId="178" fontId="4" fillId="0" borderId="25" xfId="1" applyNumberFormat="1" applyFont="1" applyBorder="1" applyAlignment="1">
      <alignment vertical="center" shrinkToFit="1"/>
    </xf>
    <xf numFmtId="178" fontId="4" fillId="0" borderId="26" xfId="1" applyNumberFormat="1" applyFont="1" applyBorder="1" applyAlignment="1">
      <alignment vertical="center" shrinkToFit="1"/>
    </xf>
    <xf numFmtId="178" fontId="4" fillId="0" borderId="27" xfId="1" applyNumberFormat="1" applyFont="1" applyBorder="1" applyAlignment="1">
      <alignment vertical="center" shrinkToFit="1"/>
    </xf>
    <xf numFmtId="178" fontId="4" fillId="0" borderId="6" xfId="1" applyNumberFormat="1" applyFont="1" applyBorder="1" applyAlignment="1">
      <alignment vertical="center" shrinkToFit="1"/>
    </xf>
    <xf numFmtId="178" fontId="4" fillId="0" borderId="9" xfId="1" applyNumberFormat="1" applyFont="1" applyBorder="1" applyAlignment="1">
      <alignment vertical="center" shrinkToFit="1"/>
    </xf>
    <xf numFmtId="178" fontId="4" fillId="0" borderId="93" xfId="1" applyNumberFormat="1" applyFont="1" applyBorder="1" applyAlignment="1">
      <alignment horizontal="right" vertical="center"/>
    </xf>
    <xf numFmtId="178" fontId="4" fillId="0" borderId="48" xfId="1" applyNumberFormat="1" applyFont="1" applyBorder="1" applyAlignment="1">
      <alignment horizontal="right" vertical="center"/>
    </xf>
    <xf numFmtId="178" fontId="4" fillId="0" borderId="94" xfId="1" applyNumberFormat="1" applyFont="1" applyBorder="1" applyAlignment="1">
      <alignment horizontal="right" vertical="center"/>
    </xf>
    <xf numFmtId="178" fontId="4" fillId="0" borderId="97" xfId="1" applyNumberFormat="1" applyFont="1" applyBorder="1" applyAlignment="1">
      <alignment horizontal="right" vertical="center"/>
    </xf>
    <xf numFmtId="178" fontId="4" fillId="0" borderId="54" xfId="1" applyNumberFormat="1" applyFont="1" applyBorder="1" applyAlignment="1">
      <alignment horizontal="right" vertical="center"/>
    </xf>
    <xf numFmtId="178" fontId="4" fillId="0" borderId="98" xfId="1" applyNumberFormat="1" applyFont="1" applyBorder="1" applyAlignment="1">
      <alignment horizontal="right" vertical="center"/>
    </xf>
    <xf numFmtId="178" fontId="4" fillId="0" borderId="30" xfId="1" applyNumberFormat="1" applyFont="1" applyBorder="1" applyAlignment="1">
      <alignment horizontal="right" vertical="center" shrinkToFit="1"/>
    </xf>
    <xf numFmtId="178" fontId="4" fillId="0" borderId="31" xfId="1" applyNumberFormat="1" applyFont="1" applyBorder="1" applyAlignment="1">
      <alignment horizontal="right" vertical="center" shrinkToFit="1"/>
    </xf>
    <xf numFmtId="178" fontId="4" fillId="0" borderId="32" xfId="1" applyNumberFormat="1" applyFont="1" applyBorder="1" applyAlignment="1">
      <alignment horizontal="right" vertical="center" shrinkToFit="1"/>
    </xf>
    <xf numFmtId="178" fontId="4" fillId="0" borderId="27" xfId="1" applyNumberFormat="1" applyFont="1" applyBorder="1" applyAlignment="1">
      <alignment horizontal="right" vertical="center" shrinkToFit="1"/>
    </xf>
    <xf numFmtId="178" fontId="4" fillId="0" borderId="6" xfId="1" applyNumberFormat="1" applyFont="1" applyBorder="1" applyAlignment="1">
      <alignment horizontal="right" vertical="center" shrinkToFit="1"/>
    </xf>
    <xf numFmtId="178" fontId="4" fillId="0" borderId="9" xfId="1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center" vertical="center" shrinkToFit="1"/>
    </xf>
    <xf numFmtId="176" fontId="4" fillId="0" borderId="31" xfId="0" applyNumberFormat="1" applyFont="1" applyBorder="1" applyAlignment="1">
      <alignment horizontal="center" vertical="center" shrinkToFit="1"/>
    </xf>
    <xf numFmtId="176" fontId="4" fillId="0" borderId="62" xfId="0" applyNumberFormat="1" applyFont="1" applyBorder="1" applyAlignment="1">
      <alignment horizontal="center" vertical="center" shrinkToFit="1"/>
    </xf>
    <xf numFmtId="176" fontId="4" fillId="0" borderId="27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shrinkToFit="1"/>
    </xf>
    <xf numFmtId="176" fontId="4" fillId="0" borderId="60" xfId="0" applyNumberFormat="1" applyFont="1" applyBorder="1" applyAlignment="1">
      <alignment horizontal="center" vertical="center" shrinkToFit="1"/>
    </xf>
    <xf numFmtId="178" fontId="4" fillId="4" borderId="61" xfId="1" applyNumberFormat="1" applyFont="1" applyFill="1" applyBorder="1" applyAlignment="1">
      <alignment horizontal="right" vertical="center" shrinkToFit="1"/>
    </xf>
    <xf numFmtId="178" fontId="4" fillId="4" borderId="31" xfId="1" applyNumberFormat="1" applyFont="1" applyFill="1" applyBorder="1" applyAlignment="1">
      <alignment horizontal="right" vertical="center" shrinkToFit="1"/>
    </xf>
    <xf numFmtId="178" fontId="4" fillId="4" borderId="32" xfId="1" applyNumberFormat="1" applyFont="1" applyFill="1" applyBorder="1" applyAlignment="1">
      <alignment horizontal="right" vertical="center" shrinkToFit="1"/>
    </xf>
    <xf numFmtId="178" fontId="4" fillId="4" borderId="45" xfId="1" applyNumberFormat="1" applyFont="1" applyFill="1" applyBorder="1" applyAlignment="1">
      <alignment horizontal="right" vertical="center" shrinkToFit="1"/>
    </xf>
    <xf numFmtId="178" fontId="4" fillId="4" borderId="6" xfId="1" applyNumberFormat="1" applyFont="1" applyFill="1" applyBorder="1" applyAlignment="1">
      <alignment horizontal="right" vertical="center" shrinkToFit="1"/>
    </xf>
    <xf numFmtId="178" fontId="4" fillId="4" borderId="9" xfId="1" applyNumberFormat="1" applyFont="1" applyFill="1" applyBorder="1" applyAlignment="1">
      <alignment horizontal="right" vertical="center" shrinkToFit="1"/>
    </xf>
    <xf numFmtId="178" fontId="4" fillId="0" borderId="99" xfId="1" applyNumberFormat="1" applyFont="1" applyBorder="1" applyAlignment="1">
      <alignment horizontal="right" vertical="center" shrinkToFit="1"/>
    </xf>
    <xf numFmtId="178" fontId="4" fillId="0" borderId="100" xfId="1" applyNumberFormat="1" applyFont="1" applyBorder="1" applyAlignment="1">
      <alignment horizontal="right" vertical="center" shrinkToFit="1"/>
    </xf>
    <xf numFmtId="178" fontId="4" fillId="0" borderId="101" xfId="1" applyNumberFormat="1" applyFont="1" applyBorder="1" applyAlignment="1">
      <alignment horizontal="right" vertical="center" shrinkToFit="1"/>
    </xf>
    <xf numFmtId="178" fontId="4" fillId="0" borderId="102" xfId="1" applyNumberFormat="1" applyFont="1" applyBorder="1" applyAlignment="1">
      <alignment horizontal="right" vertical="center" shrinkToFit="1"/>
    </xf>
    <xf numFmtId="178" fontId="4" fillId="0" borderId="103" xfId="1" applyNumberFormat="1" applyFont="1" applyBorder="1" applyAlignment="1">
      <alignment horizontal="right" vertical="center" shrinkToFit="1"/>
    </xf>
    <xf numFmtId="178" fontId="4" fillId="0" borderId="23" xfId="1" applyNumberFormat="1" applyFont="1" applyBorder="1" applyAlignment="1">
      <alignment horizontal="right" vertical="center"/>
    </xf>
    <xf numFmtId="178" fontId="4" fillId="0" borderId="0" xfId="1" applyNumberFormat="1" applyFont="1" applyBorder="1" applyAlignment="1">
      <alignment horizontal="right" vertical="center"/>
    </xf>
    <xf numFmtId="178" fontId="4" fillId="0" borderId="8" xfId="1" applyNumberFormat="1" applyFont="1" applyBorder="1" applyAlignment="1">
      <alignment horizontal="right" vertical="center"/>
    </xf>
    <xf numFmtId="178" fontId="4" fillId="0" borderId="47" xfId="1" applyNumberFormat="1" applyFont="1" applyBorder="1" applyAlignment="1">
      <alignment horizontal="right" vertical="center"/>
    </xf>
    <xf numFmtId="178" fontId="4" fillId="0" borderId="49" xfId="1" applyNumberFormat="1" applyFont="1" applyBorder="1" applyAlignment="1">
      <alignment horizontal="right" vertical="center"/>
    </xf>
    <xf numFmtId="178" fontId="4" fillId="0" borderId="53" xfId="1" applyNumberFormat="1" applyFont="1" applyBorder="1" applyAlignment="1">
      <alignment horizontal="right" vertical="center"/>
    </xf>
    <xf numFmtId="178" fontId="4" fillId="0" borderId="55" xfId="1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178" fontId="4" fillId="0" borderId="56" xfId="1" applyNumberFormat="1" applyFont="1" applyBorder="1" applyAlignment="1">
      <alignment horizontal="right" vertical="center"/>
    </xf>
    <xf numFmtId="178" fontId="4" fillId="0" borderId="66" xfId="1" applyNumberFormat="1" applyFont="1" applyBorder="1" applyAlignment="1">
      <alignment horizontal="right" vertical="center"/>
    </xf>
    <xf numFmtId="178" fontId="4" fillId="0" borderId="95" xfId="1" applyNumberFormat="1" applyFont="1" applyBorder="1" applyAlignment="1">
      <alignment horizontal="right" vertical="center"/>
    </xf>
    <xf numFmtId="178" fontId="4" fillId="0" borderId="51" xfId="1" applyNumberFormat="1" applyFont="1" applyBorder="1" applyAlignment="1">
      <alignment horizontal="right" vertical="center"/>
    </xf>
    <xf numFmtId="178" fontId="4" fillId="0" borderId="96" xfId="1" applyNumberFormat="1" applyFont="1" applyBorder="1" applyAlignment="1">
      <alignment horizontal="right" vertical="center"/>
    </xf>
    <xf numFmtId="178" fontId="4" fillId="4" borderId="24" xfId="1" applyNumberFormat="1" applyFont="1" applyFill="1" applyBorder="1" applyAlignment="1">
      <alignment horizontal="right" vertical="center"/>
    </xf>
    <xf numFmtId="178" fontId="4" fillId="4" borderId="25" xfId="1" applyNumberFormat="1" applyFont="1" applyFill="1" applyBorder="1" applyAlignment="1">
      <alignment horizontal="right" vertical="center"/>
    </xf>
    <xf numFmtId="178" fontId="4" fillId="4" borderId="26" xfId="1" applyNumberFormat="1" applyFont="1" applyFill="1" applyBorder="1" applyAlignment="1">
      <alignment horizontal="right" vertical="center"/>
    </xf>
    <xf numFmtId="178" fontId="4" fillId="4" borderId="27" xfId="1" applyNumberFormat="1" applyFont="1" applyFill="1" applyBorder="1" applyAlignment="1">
      <alignment horizontal="right" vertical="center"/>
    </xf>
    <xf numFmtId="178" fontId="4" fillId="4" borderId="6" xfId="1" applyNumberFormat="1" applyFont="1" applyFill="1" applyBorder="1" applyAlignment="1">
      <alignment horizontal="right" vertical="center"/>
    </xf>
    <xf numFmtId="178" fontId="4" fillId="4" borderId="9" xfId="1" applyNumberFormat="1" applyFont="1" applyFill="1" applyBorder="1" applyAlignment="1">
      <alignment horizontal="right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178" fontId="4" fillId="0" borderId="57" xfId="1" applyNumberFormat="1" applyFont="1" applyBorder="1" applyAlignment="1">
      <alignment horizontal="right" vertical="center"/>
    </xf>
    <xf numFmtId="178" fontId="4" fillId="0" borderId="52" xfId="1" applyNumberFormat="1" applyFont="1" applyBorder="1" applyAlignment="1">
      <alignment horizontal="right" vertical="center"/>
    </xf>
    <xf numFmtId="178" fontId="4" fillId="0" borderId="5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7" fontId="2" fillId="0" borderId="41" xfId="1" applyNumberFormat="1" applyFont="1" applyBorder="1" applyAlignment="1">
      <alignment horizontal="center" vertical="center"/>
    </xf>
    <xf numFmtId="177" fontId="2" fillId="0" borderId="2" xfId="1" applyNumberFormat="1" applyFont="1" applyBorder="1" applyAlignment="1">
      <alignment horizontal="center" vertical="center"/>
    </xf>
    <xf numFmtId="177" fontId="2" fillId="0" borderId="69" xfId="1" applyNumberFormat="1" applyFont="1" applyBorder="1" applyAlignment="1">
      <alignment horizontal="center" vertical="center"/>
    </xf>
    <xf numFmtId="177" fontId="2" fillId="0" borderId="68" xfId="1" applyNumberFormat="1" applyFont="1" applyBorder="1" applyAlignment="1">
      <alignment horizontal="center" vertical="center"/>
    </xf>
    <xf numFmtId="177" fontId="2" fillId="0" borderId="39" xfId="1" applyNumberFormat="1" applyFont="1" applyBorder="1" applyAlignment="1">
      <alignment horizontal="center" vertical="center"/>
    </xf>
    <xf numFmtId="177" fontId="2" fillId="0" borderId="1" xfId="1" applyNumberFormat="1" applyFont="1" applyBorder="1" applyAlignment="1">
      <alignment horizontal="center" vertical="center"/>
    </xf>
    <xf numFmtId="177" fontId="2" fillId="0" borderId="36" xfId="1" applyNumberFormat="1" applyFont="1" applyBorder="1" applyAlignment="1">
      <alignment horizontal="center" vertical="center"/>
    </xf>
    <xf numFmtId="177" fontId="2" fillId="0" borderId="20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9" fontId="2" fillId="0" borderId="68" xfId="1" applyNumberFormat="1" applyFont="1" applyBorder="1" applyAlignment="1">
      <alignment horizontal="center" vertical="center"/>
    </xf>
    <xf numFmtId="179" fontId="2" fillId="0" borderId="27" xfId="1" applyNumberFormat="1" applyFont="1" applyBorder="1" applyAlignment="1">
      <alignment horizontal="center" vertical="center"/>
    </xf>
    <xf numFmtId="179" fontId="2" fillId="0" borderId="1" xfId="1" applyNumberFormat="1" applyFont="1" applyBorder="1" applyAlignment="1">
      <alignment horizontal="center" vertical="center"/>
    </xf>
    <xf numFmtId="179" fontId="2" fillId="0" borderId="7" xfId="1" applyNumberFormat="1" applyFont="1" applyBorder="1" applyAlignment="1">
      <alignment horizontal="center" vertical="center"/>
    </xf>
    <xf numFmtId="179" fontId="2" fillId="0" borderId="69" xfId="1" applyNumberFormat="1" applyFont="1" applyBorder="1" applyAlignment="1">
      <alignment horizontal="center" vertical="center"/>
    </xf>
    <xf numFmtId="179" fontId="2" fillId="0" borderId="39" xfId="1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76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7" fontId="2" fillId="0" borderId="7" xfId="1" applyNumberFormat="1" applyFont="1" applyBorder="1" applyAlignment="1">
      <alignment horizontal="center" vertical="center"/>
    </xf>
    <xf numFmtId="177" fontId="2" fillId="0" borderId="3" xfId="1" applyNumberFormat="1" applyFont="1" applyBorder="1" applyAlignment="1">
      <alignment horizontal="center" vertical="center"/>
    </xf>
    <xf numFmtId="177" fontId="2" fillId="0" borderId="24" xfId="1" applyNumberFormat="1" applyFont="1" applyBorder="1" applyAlignment="1">
      <alignment horizontal="center" vertical="center"/>
    </xf>
    <xf numFmtId="177" fontId="2" fillId="0" borderId="40" xfId="1" applyNumberFormat="1" applyFont="1" applyBorder="1" applyAlignment="1">
      <alignment horizontal="center" vertical="center"/>
    </xf>
    <xf numFmtId="177" fontId="2" fillId="0" borderId="14" xfId="1" applyNumberFormat="1" applyFont="1" applyBorder="1" applyAlignment="1">
      <alignment horizontal="center" vertical="center"/>
    </xf>
    <xf numFmtId="177" fontId="2" fillId="0" borderId="104" xfId="1" applyNumberFormat="1" applyFont="1" applyBorder="1" applyAlignment="1">
      <alignment horizontal="center" vertical="center"/>
    </xf>
    <xf numFmtId="177" fontId="2" fillId="0" borderId="27" xfId="1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77" fontId="2" fillId="0" borderId="37" xfId="1" applyNumberFormat="1" applyFont="1" applyBorder="1" applyAlignment="1">
      <alignment horizontal="center" vertical="center"/>
    </xf>
    <xf numFmtId="177" fontId="2" fillId="0" borderId="38" xfId="1" applyNumberFormat="1" applyFont="1" applyBorder="1" applyAlignment="1">
      <alignment horizontal="center" vertical="center"/>
    </xf>
    <xf numFmtId="178" fontId="4" fillId="0" borderId="30" xfId="1" applyNumberFormat="1" applyFont="1" applyBorder="1" applyAlignment="1">
      <alignment horizontal="right" vertical="center"/>
    </xf>
    <xf numFmtId="178" fontId="4" fillId="0" borderId="31" xfId="1" applyNumberFormat="1" applyFont="1" applyBorder="1" applyAlignment="1">
      <alignment horizontal="right" vertical="center"/>
    </xf>
    <xf numFmtId="178" fontId="4" fillId="0" borderId="32" xfId="1" applyNumberFormat="1" applyFont="1" applyBorder="1" applyAlignment="1">
      <alignment horizontal="right" vertical="center"/>
    </xf>
    <xf numFmtId="38" fontId="4" fillId="0" borderId="24" xfId="1" applyFont="1" applyBorder="1" applyAlignment="1">
      <alignment horizontal="right" vertical="center"/>
    </xf>
    <xf numFmtId="38" fontId="4" fillId="0" borderId="25" xfId="1" applyFont="1" applyBorder="1" applyAlignment="1">
      <alignment horizontal="right" vertical="center"/>
    </xf>
    <xf numFmtId="38" fontId="4" fillId="0" borderId="28" xfId="1" applyFont="1" applyBorder="1" applyAlignment="1">
      <alignment horizontal="right" vertical="center"/>
    </xf>
    <xf numFmtId="38" fontId="4" fillId="0" borderId="29" xfId="1" applyFont="1" applyBorder="1" applyAlignment="1">
      <alignment horizontal="right" vertical="center"/>
    </xf>
    <xf numFmtId="38" fontId="4" fillId="0" borderId="30" xfId="1" applyFont="1" applyBorder="1" applyAlignment="1">
      <alignment horizontal="right" vertical="center"/>
    </xf>
    <xf numFmtId="38" fontId="4" fillId="0" borderId="31" xfId="1" applyFont="1" applyBorder="1" applyAlignment="1">
      <alignment horizontal="right" vertical="center"/>
    </xf>
    <xf numFmtId="38" fontId="4" fillId="0" borderId="27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4" fillId="0" borderId="75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4" fillId="0" borderId="76" xfId="1" applyFont="1" applyBorder="1" applyAlignment="1">
      <alignment horizontal="right" vertical="center"/>
    </xf>
    <xf numFmtId="38" fontId="4" fillId="0" borderId="77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78" xfId="1" applyFont="1" applyBorder="1" applyAlignment="1">
      <alignment horizontal="right" vertical="center"/>
    </xf>
    <xf numFmtId="38" fontId="4" fillId="0" borderId="33" xfId="1" applyFont="1" applyBorder="1" applyAlignment="1">
      <alignment horizontal="right" vertical="center"/>
    </xf>
    <xf numFmtId="38" fontId="4" fillId="0" borderId="26" xfId="1" applyFont="1" applyBorder="1" applyAlignment="1">
      <alignment horizontal="right" vertical="center"/>
    </xf>
    <xf numFmtId="38" fontId="4" fillId="0" borderId="79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80" xfId="1" applyFont="1" applyBorder="1" applyAlignment="1">
      <alignment horizontal="right" vertical="center"/>
    </xf>
    <xf numFmtId="38" fontId="4" fillId="0" borderId="81" xfId="1" applyFont="1" applyBorder="1" applyAlignment="1">
      <alignment horizontal="right" vertical="center"/>
    </xf>
    <xf numFmtId="38" fontId="4" fillId="0" borderId="82" xfId="1" applyFont="1" applyBorder="1" applyAlignment="1">
      <alignment horizontal="right" vertical="center"/>
    </xf>
    <xf numFmtId="38" fontId="4" fillId="0" borderId="83" xfId="1" applyFont="1" applyBorder="1" applyAlignment="1">
      <alignment horizontal="right" vertical="center"/>
    </xf>
    <xf numFmtId="38" fontId="4" fillId="0" borderId="34" xfId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8" fontId="4" fillId="0" borderId="24" xfId="1" applyNumberFormat="1" applyFont="1" applyFill="1" applyBorder="1" applyAlignment="1">
      <alignment horizontal="right" vertical="center"/>
    </xf>
    <xf numFmtId="178" fontId="4" fillId="0" borderId="25" xfId="1" applyNumberFormat="1" applyFont="1" applyFill="1" applyBorder="1" applyAlignment="1">
      <alignment horizontal="right" vertical="center"/>
    </xf>
    <xf numFmtId="178" fontId="4" fillId="0" borderId="26" xfId="1" applyNumberFormat="1" applyFont="1" applyFill="1" applyBorder="1" applyAlignment="1">
      <alignment horizontal="right" vertical="center"/>
    </xf>
    <xf numFmtId="178" fontId="4" fillId="0" borderId="27" xfId="1" applyNumberFormat="1" applyFont="1" applyFill="1" applyBorder="1" applyAlignment="1">
      <alignment horizontal="right" vertical="center"/>
    </xf>
    <xf numFmtId="178" fontId="4" fillId="0" borderId="6" xfId="1" applyNumberFormat="1" applyFont="1" applyFill="1" applyBorder="1" applyAlignment="1">
      <alignment horizontal="right" vertical="center"/>
    </xf>
    <xf numFmtId="178" fontId="4" fillId="0" borderId="9" xfId="1" applyNumberFormat="1" applyFont="1" applyFill="1" applyBorder="1" applyAlignment="1">
      <alignment horizontal="right" vertical="center"/>
    </xf>
    <xf numFmtId="178" fontId="4" fillId="3" borderId="24" xfId="1" applyNumberFormat="1" applyFont="1" applyFill="1" applyBorder="1" applyAlignment="1">
      <alignment horizontal="right" vertical="center"/>
    </xf>
    <xf numFmtId="178" fontId="4" fillId="3" borderId="25" xfId="1" applyNumberFormat="1" applyFont="1" applyFill="1" applyBorder="1" applyAlignment="1">
      <alignment horizontal="right" vertical="center"/>
    </xf>
    <xf numFmtId="178" fontId="4" fillId="3" borderId="26" xfId="1" applyNumberFormat="1" applyFont="1" applyFill="1" applyBorder="1" applyAlignment="1">
      <alignment horizontal="right" vertical="center"/>
    </xf>
    <xf numFmtId="178" fontId="4" fillId="3" borderId="27" xfId="1" applyNumberFormat="1" applyFont="1" applyFill="1" applyBorder="1" applyAlignment="1">
      <alignment horizontal="right" vertical="center"/>
    </xf>
    <xf numFmtId="178" fontId="4" fillId="3" borderId="6" xfId="1" applyNumberFormat="1" applyFont="1" applyFill="1" applyBorder="1" applyAlignment="1">
      <alignment horizontal="right" vertical="center"/>
    </xf>
    <xf numFmtId="178" fontId="4" fillId="3" borderId="9" xfId="1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178" fontId="4" fillId="3" borderId="46" xfId="1" applyNumberFormat="1" applyFont="1" applyFill="1" applyBorder="1" applyAlignment="1">
      <alignment horizontal="right" vertical="center"/>
    </xf>
    <xf numFmtId="178" fontId="4" fillId="3" borderId="0" xfId="1" applyNumberFormat="1" applyFont="1" applyFill="1" applyBorder="1" applyAlignment="1">
      <alignment horizontal="right" vertical="center"/>
    </xf>
    <xf numFmtId="178" fontId="4" fillId="3" borderId="8" xfId="1" applyNumberFormat="1" applyFont="1" applyFill="1" applyBorder="1" applyAlignment="1">
      <alignment horizontal="right" vertical="center"/>
    </xf>
    <xf numFmtId="178" fontId="4" fillId="3" borderId="45" xfId="1" applyNumberFormat="1" applyFont="1" applyFill="1" applyBorder="1" applyAlignment="1">
      <alignment horizontal="right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2" borderId="85" xfId="0" applyFont="1" applyFill="1" applyBorder="1" applyAlignment="1">
      <alignment horizontal="center" vertical="center"/>
    </xf>
    <xf numFmtId="0" fontId="7" fillId="2" borderId="86" xfId="0" applyFont="1" applyFill="1" applyBorder="1" applyAlignment="1">
      <alignment horizontal="center" vertical="center"/>
    </xf>
    <xf numFmtId="0" fontId="7" fillId="2" borderId="8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0" xfId="0" applyFont="1" applyFill="1" applyBorder="1" applyAlignment="1">
      <alignment horizontal="center" vertical="center"/>
    </xf>
    <xf numFmtId="178" fontId="4" fillId="0" borderId="99" xfId="1" applyNumberFormat="1" applyFont="1" applyBorder="1" applyAlignment="1">
      <alignment horizontal="right" vertical="center"/>
    </xf>
    <xf numFmtId="178" fontId="4" fillId="0" borderId="100" xfId="1" applyNumberFormat="1" applyFont="1" applyBorder="1" applyAlignment="1">
      <alignment horizontal="right" vertical="center"/>
    </xf>
    <xf numFmtId="178" fontId="4" fillId="0" borderId="101" xfId="1" applyNumberFormat="1" applyFont="1" applyBorder="1" applyAlignment="1">
      <alignment horizontal="right" vertical="center"/>
    </xf>
    <xf numFmtId="178" fontId="4" fillId="0" borderId="102" xfId="1" applyNumberFormat="1" applyFont="1" applyBorder="1" applyAlignment="1">
      <alignment horizontal="right" vertical="center"/>
    </xf>
    <xf numFmtId="178" fontId="4" fillId="0" borderId="103" xfId="1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178" fontId="4" fillId="0" borderId="33" xfId="1" applyNumberFormat="1" applyFont="1" applyBorder="1" applyAlignment="1">
      <alignment vertical="center"/>
    </xf>
    <xf numFmtId="178" fontId="4" fillId="0" borderId="1" xfId="1" applyNumberFormat="1" applyFont="1" applyBorder="1" applyAlignment="1">
      <alignment vertical="center"/>
    </xf>
    <xf numFmtId="178" fontId="4" fillId="0" borderId="58" xfId="1" applyNumberFormat="1" applyFont="1" applyBorder="1" applyAlignment="1">
      <alignment vertical="center"/>
    </xf>
    <xf numFmtId="178" fontId="4" fillId="0" borderId="4" xfId="1" applyNumberFormat="1" applyFont="1" applyBorder="1" applyAlignment="1">
      <alignment vertical="center"/>
    </xf>
    <xf numFmtId="178" fontId="4" fillId="4" borderId="46" xfId="1" applyNumberFormat="1" applyFont="1" applyFill="1" applyBorder="1" applyAlignment="1">
      <alignment horizontal="right" vertical="center"/>
    </xf>
    <xf numFmtId="178" fontId="4" fillId="4" borderId="0" xfId="1" applyNumberFormat="1" applyFont="1" applyFill="1" applyBorder="1" applyAlignment="1">
      <alignment horizontal="right" vertical="center"/>
    </xf>
    <xf numFmtId="178" fontId="4" fillId="4" borderId="8" xfId="1" applyNumberFormat="1" applyFont="1" applyFill="1" applyBorder="1" applyAlignment="1">
      <alignment horizontal="right" vertical="center"/>
    </xf>
    <xf numFmtId="178" fontId="4" fillId="4" borderId="45" xfId="1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178" fontId="4" fillId="0" borderId="47" xfId="1" applyNumberFormat="1" applyFont="1" applyFill="1" applyBorder="1" applyAlignment="1">
      <alignment horizontal="right" vertical="center"/>
    </xf>
    <xf numFmtId="178" fontId="4" fillId="0" borderId="48" xfId="1" applyNumberFormat="1" applyFont="1" applyFill="1" applyBorder="1" applyAlignment="1">
      <alignment horizontal="right" vertical="center"/>
    </xf>
    <xf numFmtId="178" fontId="4" fillId="0" borderId="94" xfId="1" applyNumberFormat="1" applyFont="1" applyFill="1" applyBorder="1" applyAlignment="1">
      <alignment horizontal="right" vertical="center"/>
    </xf>
    <xf numFmtId="178" fontId="4" fillId="0" borderId="50" xfId="1" applyNumberFormat="1" applyFont="1" applyFill="1" applyBorder="1" applyAlignment="1">
      <alignment horizontal="right" vertical="center"/>
    </xf>
    <xf numFmtId="178" fontId="4" fillId="0" borderId="51" xfId="1" applyNumberFormat="1" applyFont="1" applyFill="1" applyBorder="1" applyAlignment="1">
      <alignment horizontal="right" vertical="center"/>
    </xf>
    <xf numFmtId="178" fontId="4" fillId="0" borderId="96" xfId="1" applyNumberFormat="1" applyFont="1" applyFill="1" applyBorder="1" applyAlignment="1">
      <alignment horizontal="right" vertical="center"/>
    </xf>
    <xf numFmtId="0" fontId="7" fillId="2" borderId="112" xfId="0" applyFont="1" applyFill="1" applyBorder="1" applyAlignment="1">
      <alignment horizontal="center" vertical="center" wrapText="1"/>
    </xf>
    <xf numFmtId="0" fontId="7" fillId="2" borderId="68" xfId="0" applyFont="1" applyFill="1" applyBorder="1" applyAlignment="1">
      <alignment horizontal="center" vertical="center"/>
    </xf>
    <xf numFmtId="0" fontId="7" fillId="2" borderId="11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8" fontId="4" fillId="0" borderId="47" xfId="1" applyNumberFormat="1" applyFont="1" applyBorder="1" applyAlignment="1">
      <alignment vertical="center" shrinkToFit="1"/>
    </xf>
    <xf numFmtId="178" fontId="4" fillId="0" borderId="48" xfId="1" applyNumberFormat="1" applyFont="1" applyBorder="1" applyAlignment="1">
      <alignment vertical="center" shrinkToFit="1"/>
    </xf>
    <xf numFmtId="178" fontId="4" fillId="0" borderId="49" xfId="1" applyNumberFormat="1" applyFont="1" applyBorder="1" applyAlignment="1">
      <alignment vertical="center" shrinkToFit="1"/>
    </xf>
    <xf numFmtId="178" fontId="4" fillId="0" borderId="50" xfId="1" applyNumberFormat="1" applyFont="1" applyBorder="1" applyAlignment="1">
      <alignment vertical="center" shrinkToFit="1"/>
    </xf>
    <xf numFmtId="178" fontId="4" fillId="0" borderId="51" xfId="1" applyNumberFormat="1" applyFont="1" applyBorder="1" applyAlignment="1">
      <alignment vertical="center" shrinkToFit="1"/>
    </xf>
    <xf numFmtId="178" fontId="4" fillId="0" borderId="52" xfId="1" applyNumberFormat="1" applyFont="1" applyBorder="1" applyAlignment="1">
      <alignment vertical="center" shrinkToFit="1"/>
    </xf>
    <xf numFmtId="178" fontId="4" fillId="0" borderId="56" xfId="1" applyNumberFormat="1" applyFont="1" applyBorder="1" applyAlignment="1">
      <alignment horizontal="right" vertical="center" shrinkToFit="1"/>
    </xf>
    <xf numFmtId="178" fontId="4" fillId="0" borderId="48" xfId="1" applyNumberFormat="1" applyFont="1" applyBorder="1" applyAlignment="1">
      <alignment horizontal="right" vertical="center" shrinkToFit="1"/>
    </xf>
    <xf numFmtId="178" fontId="4" fillId="0" borderId="49" xfId="1" applyNumberFormat="1" applyFont="1" applyBorder="1" applyAlignment="1">
      <alignment horizontal="right" vertical="center" shrinkToFit="1"/>
    </xf>
    <xf numFmtId="178" fontId="4" fillId="0" borderId="66" xfId="1" applyNumberFormat="1" applyFont="1" applyBorder="1" applyAlignment="1">
      <alignment horizontal="right" vertical="center" shrinkToFit="1"/>
    </xf>
    <xf numFmtId="178" fontId="4" fillId="0" borderId="54" xfId="1" applyNumberFormat="1" applyFont="1" applyBorder="1" applyAlignment="1">
      <alignment horizontal="right" vertical="center" shrinkToFit="1"/>
    </xf>
    <xf numFmtId="178" fontId="4" fillId="0" borderId="55" xfId="1" applyNumberFormat="1" applyFont="1" applyBorder="1" applyAlignment="1">
      <alignment horizontal="right" vertical="center" shrinkToFit="1"/>
    </xf>
    <xf numFmtId="178" fontId="4" fillId="0" borderId="47" xfId="1" applyNumberFormat="1" applyFont="1" applyBorder="1" applyAlignment="1">
      <alignment horizontal="right" vertical="center" shrinkToFit="1"/>
    </xf>
    <xf numFmtId="178" fontId="4" fillId="0" borderId="53" xfId="1" applyNumberFormat="1" applyFont="1" applyBorder="1" applyAlignment="1">
      <alignment horizontal="right" vertical="center" shrinkToFit="1"/>
    </xf>
    <xf numFmtId="178" fontId="4" fillId="0" borderId="93" xfId="1" applyNumberFormat="1" applyFont="1" applyBorder="1" applyAlignment="1">
      <alignment horizontal="right" vertical="center" shrinkToFit="1"/>
    </xf>
    <xf numFmtId="178" fontId="4" fillId="0" borderId="94" xfId="1" applyNumberFormat="1" applyFont="1" applyBorder="1" applyAlignment="1">
      <alignment horizontal="right" vertical="center" shrinkToFit="1"/>
    </xf>
    <xf numFmtId="178" fontId="4" fillId="0" borderId="97" xfId="1" applyNumberFormat="1" applyFont="1" applyBorder="1" applyAlignment="1">
      <alignment horizontal="right" vertical="center" shrinkToFit="1"/>
    </xf>
    <xf numFmtId="178" fontId="4" fillId="0" borderId="98" xfId="1" applyNumberFormat="1" applyFont="1" applyBorder="1" applyAlignment="1">
      <alignment horizontal="right" vertical="center" shrinkToFit="1"/>
    </xf>
    <xf numFmtId="178" fontId="4" fillId="0" borderId="91" xfId="1" applyNumberFormat="1" applyFont="1" applyBorder="1" applyAlignment="1">
      <alignment horizontal="right" vertical="center" shrinkToFit="1"/>
    </xf>
    <xf numFmtId="178" fontId="4" fillId="0" borderId="25" xfId="1" applyNumberFormat="1" applyFont="1" applyBorder="1" applyAlignment="1">
      <alignment horizontal="right" vertical="center" shrinkToFit="1"/>
    </xf>
    <xf numFmtId="178" fontId="4" fillId="0" borderId="92" xfId="1" applyNumberFormat="1" applyFont="1" applyBorder="1" applyAlignment="1">
      <alignment horizontal="right" vertical="center" shrinkToFit="1"/>
    </xf>
    <xf numFmtId="178" fontId="4" fillId="0" borderId="89" xfId="1" applyNumberFormat="1" applyFont="1" applyBorder="1" applyAlignment="1">
      <alignment horizontal="right" vertical="center" shrinkToFit="1"/>
    </xf>
    <xf numFmtId="178" fontId="4" fillId="0" borderId="90" xfId="1" applyNumberFormat="1" applyFont="1" applyBorder="1" applyAlignment="1">
      <alignment horizontal="right" vertical="center" shrinkToFit="1"/>
    </xf>
    <xf numFmtId="178" fontId="4" fillId="0" borderId="57" xfId="1" applyNumberFormat="1" applyFont="1" applyBorder="1" applyAlignment="1">
      <alignment horizontal="right" vertical="center" shrinkToFit="1"/>
    </xf>
    <xf numFmtId="178" fontId="4" fillId="0" borderId="51" xfId="1" applyNumberFormat="1" applyFont="1" applyBorder="1" applyAlignment="1">
      <alignment horizontal="right" vertical="center" shrinkToFit="1"/>
    </xf>
    <xf numFmtId="178" fontId="4" fillId="0" borderId="52" xfId="1" applyNumberFormat="1" applyFont="1" applyBorder="1" applyAlignment="1">
      <alignment horizontal="right" vertical="center" shrinkToFit="1"/>
    </xf>
    <xf numFmtId="178" fontId="4" fillId="0" borderId="50" xfId="1" applyNumberFormat="1" applyFont="1" applyBorder="1" applyAlignment="1">
      <alignment horizontal="right" vertical="center" shrinkToFit="1"/>
    </xf>
    <xf numFmtId="178" fontId="4" fillId="0" borderId="47" xfId="1" applyNumberFormat="1" applyFont="1" applyFill="1" applyBorder="1" applyAlignment="1">
      <alignment horizontal="right" vertical="center" shrinkToFit="1"/>
    </xf>
    <xf numFmtId="178" fontId="4" fillId="0" borderId="48" xfId="1" applyNumberFormat="1" applyFont="1" applyFill="1" applyBorder="1" applyAlignment="1">
      <alignment horizontal="right" vertical="center" shrinkToFit="1"/>
    </xf>
    <xf numFmtId="178" fontId="4" fillId="0" borderId="94" xfId="1" applyNumberFormat="1" applyFont="1" applyFill="1" applyBorder="1" applyAlignment="1">
      <alignment horizontal="right" vertical="center" shrinkToFit="1"/>
    </xf>
    <xf numFmtId="178" fontId="4" fillId="0" borderId="50" xfId="1" applyNumberFormat="1" applyFont="1" applyFill="1" applyBorder="1" applyAlignment="1">
      <alignment horizontal="right" vertical="center" shrinkToFit="1"/>
    </xf>
    <xf numFmtId="178" fontId="4" fillId="0" borderId="51" xfId="1" applyNumberFormat="1" applyFont="1" applyFill="1" applyBorder="1" applyAlignment="1">
      <alignment horizontal="right" vertical="center" shrinkToFit="1"/>
    </xf>
    <xf numFmtId="178" fontId="4" fillId="0" borderId="96" xfId="1" applyNumberFormat="1" applyFont="1" applyFill="1" applyBorder="1" applyAlignment="1">
      <alignment horizontal="right" vertical="center" shrinkToFit="1"/>
    </xf>
    <xf numFmtId="178" fontId="4" fillId="0" borderId="95" xfId="1" applyNumberFormat="1" applyFont="1" applyBorder="1" applyAlignment="1">
      <alignment horizontal="right" vertical="center" shrinkToFit="1"/>
    </xf>
    <xf numFmtId="178" fontId="4" fillId="0" borderId="96" xfId="1" applyNumberFormat="1" applyFont="1" applyBorder="1" applyAlignment="1">
      <alignment horizontal="right" vertical="center" shrinkToFit="1"/>
    </xf>
    <xf numFmtId="178" fontId="4" fillId="0" borderId="44" xfId="1" applyNumberFormat="1" applyFont="1" applyBorder="1" applyAlignment="1">
      <alignment horizontal="right" vertical="center" shrinkToFit="1"/>
    </xf>
    <xf numFmtId="178" fontId="4" fillId="0" borderId="26" xfId="1" applyNumberFormat="1" applyFont="1" applyBorder="1" applyAlignment="1">
      <alignment horizontal="right" vertical="center" shrinkToFit="1"/>
    </xf>
    <xf numFmtId="178" fontId="4" fillId="0" borderId="45" xfId="1" applyNumberFormat="1" applyFont="1" applyBorder="1" applyAlignment="1">
      <alignment horizontal="right" vertical="center" shrinkToFit="1"/>
    </xf>
    <xf numFmtId="178" fontId="4" fillId="0" borderId="24" xfId="1" applyNumberFormat="1" applyFont="1" applyBorder="1" applyAlignment="1">
      <alignment horizontal="right" vertical="center" shrinkToFit="1"/>
    </xf>
    <xf numFmtId="0" fontId="9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CCFF"/>
      <color rgb="FFFFFFCC"/>
      <color rgb="FF0066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69750</xdr:rowOff>
    </xdr:from>
    <xdr:to>
      <xdr:col>51</xdr:col>
      <xdr:colOff>7327</xdr:colOff>
      <xdr:row>6</xdr:row>
      <xdr:rowOff>7910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9D15D9-8628-CD5D-C18B-39F5E6CA44E6}"/>
            </a:ext>
          </a:extLst>
        </xdr:cNvPr>
        <xdr:cNvSpPr txBox="1"/>
      </xdr:nvSpPr>
      <xdr:spPr>
        <a:xfrm>
          <a:off x="131885" y="69750"/>
          <a:ext cx="6601557" cy="5096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　この資料は、補助対象と対象外の経費を算出する際の計算例を示すものであり、　必ずしもこの様式のとおり計算する必要はない。</a:t>
          </a:r>
        </a:p>
      </xdr:txBody>
    </xdr:sp>
    <xdr:clientData/>
  </xdr:twoCellAnchor>
  <xdr:twoCellAnchor>
    <xdr:from>
      <xdr:col>45</xdr:col>
      <xdr:colOff>80596</xdr:colOff>
      <xdr:row>9</xdr:row>
      <xdr:rowOff>31213</xdr:rowOff>
    </xdr:from>
    <xdr:to>
      <xdr:col>52</xdr:col>
      <xdr:colOff>33118</xdr:colOff>
      <xdr:row>11</xdr:row>
      <xdr:rowOff>69459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1907645-24FD-A7B7-6C21-0F05FD30EE1E}"/>
            </a:ext>
          </a:extLst>
        </xdr:cNvPr>
        <xdr:cNvSpPr txBox="1"/>
      </xdr:nvSpPr>
      <xdr:spPr>
        <a:xfrm>
          <a:off x="6015404" y="888463"/>
          <a:ext cx="875714" cy="22874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イメージ</a:t>
          </a:r>
        </a:p>
      </xdr:txBody>
    </xdr:sp>
    <xdr:clientData/>
  </xdr:twoCellAnchor>
  <xdr:twoCellAnchor>
    <xdr:from>
      <xdr:col>31</xdr:col>
      <xdr:colOff>98513</xdr:colOff>
      <xdr:row>22</xdr:row>
      <xdr:rowOff>28898</xdr:rowOff>
    </xdr:from>
    <xdr:to>
      <xdr:col>51</xdr:col>
      <xdr:colOff>19530</xdr:colOff>
      <xdr:row>31</xdr:row>
      <xdr:rowOff>55099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83CD3B25-642C-03E9-58CB-DAC4C0A1CD9B}"/>
            </a:ext>
          </a:extLst>
        </xdr:cNvPr>
        <xdr:cNvSpPr/>
      </xdr:nvSpPr>
      <xdr:spPr>
        <a:xfrm>
          <a:off x="4186936" y="2124398"/>
          <a:ext cx="2558709" cy="883451"/>
        </a:xfrm>
        <a:prstGeom prst="borderCallout1">
          <a:avLst>
            <a:gd name="adj1" fmla="val 1141"/>
            <a:gd name="adj2" fmla="val -63"/>
            <a:gd name="adj3" fmla="val 79166"/>
            <a:gd name="adj4" fmla="val -95025"/>
          </a:avLst>
        </a:prstGeom>
        <a:ln w="952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ポイント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補助対象に、補助対象外の経費が含まれることが無いよう、切捨ての端数整理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A112"/>
  <sheetViews>
    <sheetView tabSelected="1" view="pageBreakPreview" zoomScale="130" zoomScaleNormal="100" zoomScaleSheetLayoutView="130" workbookViewId="0">
      <selection activeCell="A10" sqref="A10:BA12"/>
    </sheetView>
  </sheetViews>
  <sheetFormatPr defaultColWidth="1.875" defaultRowHeight="7.5" customHeight="1" x14ac:dyDescent="0.15"/>
  <cols>
    <col min="1" max="1" width="1.875" style="1" customWidth="1"/>
    <col min="2" max="16384" width="1.875" style="1"/>
  </cols>
  <sheetData>
    <row r="3" spans="1:53" ht="7.15" customHeight="1" x14ac:dyDescent="0.15"/>
    <row r="6" spans="1:53" ht="7.15" customHeight="1" x14ac:dyDescent="0.15"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1:53" ht="7.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N7" s="4"/>
      <c r="AO7" s="4"/>
      <c r="AP7" s="4"/>
      <c r="AQ7" s="4"/>
      <c r="AR7" s="4"/>
      <c r="AS7" s="4"/>
      <c r="AT7" s="5"/>
      <c r="AU7" s="4"/>
      <c r="AV7" s="4"/>
      <c r="AW7" s="4"/>
      <c r="AX7" s="4"/>
      <c r="AY7" s="4"/>
      <c r="AZ7" s="4"/>
      <c r="BA7" s="4"/>
    </row>
    <row r="8" spans="1:53" ht="7.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1:53" ht="7.5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</row>
    <row r="10" spans="1:53" ht="7.5" customHeight="1" x14ac:dyDescent="0.15">
      <c r="A10" s="375" t="s">
        <v>31</v>
      </c>
      <c r="B10" s="375"/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75"/>
      <c r="AM10" s="375"/>
      <c r="AN10" s="375"/>
      <c r="AO10" s="375"/>
      <c r="AP10" s="375"/>
      <c r="AQ10" s="375"/>
      <c r="AR10" s="375"/>
      <c r="AS10" s="375"/>
      <c r="AT10" s="375"/>
      <c r="AU10" s="375"/>
      <c r="AV10" s="375"/>
      <c r="AW10" s="375"/>
      <c r="AX10" s="375"/>
      <c r="AY10" s="375"/>
      <c r="AZ10" s="375"/>
      <c r="BA10" s="375"/>
    </row>
    <row r="11" spans="1:53" ht="7.5" customHeight="1" x14ac:dyDescent="0.15">
      <c r="A11" s="375"/>
      <c r="B11" s="375"/>
      <c r="C11" s="375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75"/>
      <c r="AB11" s="375"/>
      <c r="AC11" s="375"/>
      <c r="AD11" s="375"/>
      <c r="AE11" s="375"/>
      <c r="AF11" s="375"/>
      <c r="AG11" s="375"/>
      <c r="AH11" s="375"/>
      <c r="AI11" s="375"/>
      <c r="AJ11" s="375"/>
      <c r="AK11" s="375"/>
      <c r="AL11" s="375"/>
      <c r="AM11" s="375"/>
      <c r="AN11" s="375"/>
      <c r="AO11" s="375"/>
      <c r="AP11" s="375"/>
      <c r="AQ11" s="375"/>
      <c r="AR11" s="375"/>
      <c r="AS11" s="375"/>
      <c r="AT11" s="375"/>
      <c r="AU11" s="375"/>
      <c r="AV11" s="375"/>
      <c r="AW11" s="375"/>
      <c r="AX11" s="375"/>
      <c r="AY11" s="375"/>
      <c r="AZ11" s="375"/>
      <c r="BA11" s="375"/>
    </row>
    <row r="12" spans="1:53" ht="7.5" customHeight="1" x14ac:dyDescent="0.15">
      <c r="A12" s="375"/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5"/>
      <c r="O12" s="375"/>
      <c r="P12" s="375"/>
      <c r="Q12" s="375"/>
      <c r="R12" s="375"/>
      <c r="S12" s="375"/>
      <c r="T12" s="375"/>
      <c r="U12" s="375"/>
      <c r="V12" s="375"/>
      <c r="W12" s="375"/>
      <c r="X12" s="375"/>
      <c r="Y12" s="375"/>
      <c r="Z12" s="375"/>
      <c r="AA12" s="375"/>
      <c r="AB12" s="375"/>
      <c r="AC12" s="375"/>
      <c r="AD12" s="375"/>
      <c r="AE12" s="375"/>
      <c r="AF12" s="375"/>
      <c r="AG12" s="375"/>
      <c r="AH12" s="375"/>
      <c r="AI12" s="375"/>
      <c r="AJ12" s="375"/>
      <c r="AK12" s="375"/>
      <c r="AL12" s="375"/>
      <c r="AM12" s="375"/>
      <c r="AN12" s="375"/>
      <c r="AO12" s="375"/>
      <c r="AP12" s="375"/>
      <c r="AQ12" s="375"/>
      <c r="AR12" s="375"/>
      <c r="AS12" s="375"/>
      <c r="AT12" s="375"/>
      <c r="AU12" s="375"/>
      <c r="AV12" s="375"/>
      <c r="AW12" s="375"/>
      <c r="AX12" s="375"/>
      <c r="AY12" s="375"/>
      <c r="AZ12" s="375"/>
      <c r="BA12" s="375"/>
    </row>
    <row r="14" spans="1:53" ht="7.5" customHeight="1" x14ac:dyDescent="0.15">
      <c r="A14" s="327" t="s">
        <v>35</v>
      </c>
      <c r="B14" s="328"/>
      <c r="C14" s="328"/>
      <c r="D14" s="328"/>
      <c r="E14" s="328"/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28"/>
      <c r="U14" s="328"/>
      <c r="V14" s="328"/>
      <c r="W14" s="328"/>
      <c r="X14" s="328"/>
      <c r="Y14" s="328"/>
      <c r="Z14" s="328"/>
      <c r="AA14" s="328"/>
      <c r="AB14" s="328"/>
      <c r="AC14" s="328"/>
      <c r="AD14" s="328"/>
      <c r="AE14" s="328"/>
      <c r="AF14" s="328"/>
      <c r="AG14" s="329"/>
    </row>
    <row r="15" spans="1:53" ht="7.5" customHeight="1" x14ac:dyDescent="0.15">
      <c r="A15" s="330"/>
      <c r="B15" s="324"/>
      <c r="C15" s="324"/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  <c r="T15" s="324"/>
      <c r="U15" s="324"/>
      <c r="V15" s="324"/>
      <c r="W15" s="324"/>
      <c r="X15" s="324"/>
      <c r="Y15" s="324"/>
      <c r="Z15" s="324"/>
      <c r="AA15" s="324"/>
      <c r="AB15" s="324"/>
      <c r="AC15" s="324"/>
      <c r="AD15" s="324"/>
      <c r="AE15" s="324"/>
      <c r="AF15" s="324"/>
      <c r="AG15" s="331"/>
    </row>
    <row r="16" spans="1:53" ht="7.5" customHeight="1" x14ac:dyDescent="0.15">
      <c r="A16" s="332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3"/>
      <c r="AA16" s="333"/>
      <c r="AB16" s="333"/>
      <c r="AC16" s="333"/>
      <c r="AD16" s="333"/>
      <c r="AE16" s="333"/>
      <c r="AF16" s="333"/>
      <c r="AG16" s="334"/>
    </row>
    <row r="18" spans="1:53" ht="7.5" customHeight="1" x14ac:dyDescent="0.15">
      <c r="A18" s="130" t="s">
        <v>34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</row>
    <row r="19" spans="1:53" ht="7.5" customHeight="1" x14ac:dyDescent="0.15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</row>
    <row r="20" spans="1:53" ht="7.5" customHeight="1" thickBot="1" x14ac:dyDescent="0.2"/>
    <row r="21" spans="1:53" ht="7.5" customHeight="1" x14ac:dyDescent="0.15">
      <c r="A21" s="176"/>
      <c r="B21" s="170"/>
      <c r="C21" s="170"/>
      <c r="D21" s="170"/>
      <c r="E21" s="170"/>
      <c r="F21" s="170"/>
      <c r="G21" s="170"/>
      <c r="H21" s="170" t="s">
        <v>8</v>
      </c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2" t="s">
        <v>5</v>
      </c>
      <c r="W21" s="172"/>
      <c r="X21" s="172"/>
      <c r="Y21" s="172"/>
      <c r="Z21" s="172"/>
      <c r="AA21" s="172"/>
      <c r="AB21" s="173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1:53" ht="7.5" customHeight="1" x14ac:dyDescent="0.15">
      <c r="A22" s="177"/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4"/>
      <c r="W22" s="174"/>
      <c r="X22" s="174"/>
      <c r="Y22" s="174"/>
      <c r="Z22" s="174"/>
      <c r="AA22" s="174"/>
      <c r="AB22" s="175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1:53" ht="7.5" customHeight="1" x14ac:dyDescent="0.15">
      <c r="A23" s="177"/>
      <c r="B23" s="171"/>
      <c r="C23" s="171"/>
      <c r="D23" s="171"/>
      <c r="E23" s="171"/>
      <c r="F23" s="171"/>
      <c r="G23" s="171"/>
      <c r="H23" s="174" t="s">
        <v>9</v>
      </c>
      <c r="I23" s="174"/>
      <c r="J23" s="174"/>
      <c r="K23" s="174"/>
      <c r="L23" s="174"/>
      <c r="M23" s="174"/>
      <c r="N23" s="191"/>
      <c r="O23" s="192" t="s">
        <v>10</v>
      </c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5"/>
    </row>
    <row r="24" spans="1:53" ht="7.5" customHeight="1" x14ac:dyDescent="0.15">
      <c r="A24" s="177"/>
      <c r="B24" s="171"/>
      <c r="C24" s="171"/>
      <c r="D24" s="171"/>
      <c r="E24" s="171"/>
      <c r="F24" s="171"/>
      <c r="G24" s="171"/>
      <c r="H24" s="174"/>
      <c r="I24" s="174"/>
      <c r="J24" s="174"/>
      <c r="K24" s="174"/>
      <c r="L24" s="174"/>
      <c r="M24" s="174"/>
      <c r="N24" s="191"/>
      <c r="O24" s="192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5"/>
    </row>
    <row r="25" spans="1:53" ht="7.5" customHeight="1" x14ac:dyDescent="0.15">
      <c r="A25" s="177"/>
      <c r="B25" s="171"/>
      <c r="C25" s="171"/>
      <c r="D25" s="171"/>
      <c r="E25" s="171"/>
      <c r="F25" s="171"/>
      <c r="G25" s="171"/>
      <c r="H25" s="174"/>
      <c r="I25" s="174"/>
      <c r="J25" s="174"/>
      <c r="K25" s="174"/>
      <c r="L25" s="174"/>
      <c r="M25" s="174"/>
      <c r="N25" s="191"/>
      <c r="O25" s="192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5"/>
    </row>
    <row r="26" spans="1:53" ht="7.5" customHeight="1" x14ac:dyDescent="0.15">
      <c r="A26" s="134" t="s">
        <v>4</v>
      </c>
      <c r="B26" s="135"/>
      <c r="C26" s="135"/>
      <c r="D26" s="135"/>
      <c r="E26" s="135"/>
      <c r="F26" s="135"/>
      <c r="G26" s="135"/>
      <c r="H26" s="143">
        <v>3000</v>
      </c>
      <c r="I26" s="143"/>
      <c r="J26" s="143"/>
      <c r="K26" s="143"/>
      <c r="L26" s="143"/>
      <c r="M26" s="143"/>
      <c r="N26" s="195"/>
      <c r="O26" s="142">
        <v>2400</v>
      </c>
      <c r="P26" s="143"/>
      <c r="Q26" s="143"/>
      <c r="R26" s="143"/>
      <c r="S26" s="143"/>
      <c r="T26" s="143"/>
      <c r="U26" s="143"/>
      <c r="V26" s="143">
        <v>1600</v>
      </c>
      <c r="W26" s="143"/>
      <c r="X26" s="143"/>
      <c r="Y26" s="143"/>
      <c r="Z26" s="143"/>
      <c r="AA26" s="143"/>
      <c r="AB26" s="199"/>
    </row>
    <row r="27" spans="1:53" ht="7.5" customHeight="1" x14ac:dyDescent="0.15">
      <c r="A27" s="134"/>
      <c r="B27" s="135"/>
      <c r="C27" s="135"/>
      <c r="D27" s="135"/>
      <c r="E27" s="135"/>
      <c r="F27" s="135"/>
      <c r="G27" s="135"/>
      <c r="H27" s="143"/>
      <c r="I27" s="143"/>
      <c r="J27" s="143"/>
      <c r="K27" s="143"/>
      <c r="L27" s="143"/>
      <c r="M27" s="143"/>
      <c r="N27" s="195"/>
      <c r="O27" s="142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99"/>
    </row>
    <row r="28" spans="1:53" ht="7.5" customHeight="1" x14ac:dyDescent="0.15">
      <c r="A28" s="134"/>
      <c r="B28" s="135"/>
      <c r="C28" s="135"/>
      <c r="D28" s="135"/>
      <c r="E28" s="135"/>
      <c r="F28" s="135"/>
      <c r="G28" s="135"/>
      <c r="H28" s="143"/>
      <c r="I28" s="143"/>
      <c r="J28" s="143"/>
      <c r="K28" s="143"/>
      <c r="L28" s="143"/>
      <c r="M28" s="143"/>
      <c r="N28" s="195"/>
      <c r="O28" s="142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99"/>
    </row>
    <row r="29" spans="1:53" ht="7.5" customHeight="1" x14ac:dyDescent="0.15">
      <c r="A29" s="136"/>
      <c r="B29" s="137"/>
      <c r="C29" s="137"/>
      <c r="D29" s="137"/>
      <c r="E29" s="137"/>
      <c r="F29" s="137"/>
      <c r="G29" s="137"/>
      <c r="H29" s="196"/>
      <c r="I29" s="196"/>
      <c r="J29" s="196"/>
      <c r="K29" s="196"/>
      <c r="L29" s="196"/>
      <c r="M29" s="196"/>
      <c r="N29" s="197"/>
      <c r="O29" s="198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200"/>
    </row>
    <row r="30" spans="1:53" ht="7.5" customHeight="1" x14ac:dyDescent="0.15">
      <c r="A30" s="154" t="s">
        <v>33</v>
      </c>
      <c r="B30" s="155"/>
      <c r="C30" s="155"/>
      <c r="D30" s="155"/>
      <c r="E30" s="155"/>
      <c r="F30" s="155"/>
      <c r="G30" s="155"/>
      <c r="H30" s="158">
        <f>ROUNDDOWN(H26/SUM(H26:U29),3)</f>
        <v>0.55500000000000005</v>
      </c>
      <c r="I30" s="158"/>
      <c r="J30" s="158"/>
      <c r="K30" s="158"/>
      <c r="L30" s="158"/>
      <c r="M30" s="158"/>
      <c r="N30" s="159"/>
      <c r="O30" s="162">
        <f>1-H30</f>
        <v>0.44499999999999995</v>
      </c>
      <c r="P30" s="158"/>
      <c r="Q30" s="158"/>
      <c r="R30" s="158"/>
      <c r="S30" s="158"/>
      <c r="T30" s="158"/>
      <c r="U30" s="158"/>
      <c r="V30" s="164"/>
      <c r="W30" s="165"/>
      <c r="X30" s="165"/>
      <c r="Y30" s="165"/>
      <c r="Z30" s="165"/>
      <c r="AA30" s="165"/>
      <c r="AB30" s="166"/>
    </row>
    <row r="31" spans="1:53" ht="7.5" customHeight="1" x14ac:dyDescent="0.15">
      <c r="A31" s="156"/>
      <c r="B31" s="157"/>
      <c r="C31" s="157"/>
      <c r="D31" s="157"/>
      <c r="E31" s="157"/>
      <c r="F31" s="157"/>
      <c r="G31" s="157"/>
      <c r="H31" s="160"/>
      <c r="I31" s="160"/>
      <c r="J31" s="160"/>
      <c r="K31" s="160"/>
      <c r="L31" s="160"/>
      <c r="M31" s="160"/>
      <c r="N31" s="161"/>
      <c r="O31" s="163"/>
      <c r="P31" s="160"/>
      <c r="Q31" s="160"/>
      <c r="R31" s="160"/>
      <c r="S31" s="160"/>
      <c r="T31" s="160"/>
      <c r="U31" s="160"/>
      <c r="V31" s="167"/>
      <c r="W31" s="168"/>
      <c r="X31" s="168"/>
      <c r="Y31" s="168"/>
      <c r="Z31" s="168"/>
      <c r="AA31" s="168"/>
      <c r="AB31" s="169"/>
    </row>
    <row r="32" spans="1:53" ht="7.5" customHeight="1" x14ac:dyDescent="0.15">
      <c r="A32" s="154" t="s">
        <v>6</v>
      </c>
      <c r="B32" s="155"/>
      <c r="C32" s="155"/>
      <c r="D32" s="155"/>
      <c r="E32" s="155"/>
      <c r="F32" s="155"/>
      <c r="G32" s="155"/>
      <c r="H32" s="141">
        <v>889</v>
      </c>
      <c r="I32" s="141"/>
      <c r="J32" s="141"/>
      <c r="K32" s="141"/>
      <c r="L32" s="141"/>
      <c r="M32" s="141"/>
      <c r="N32" s="201"/>
      <c r="O32" s="140">
        <v>711</v>
      </c>
      <c r="P32" s="141"/>
      <c r="Q32" s="141"/>
      <c r="R32" s="141"/>
      <c r="S32" s="141"/>
      <c r="T32" s="141"/>
      <c r="U32" s="141"/>
      <c r="V32" s="202"/>
      <c r="W32" s="203"/>
      <c r="X32" s="203"/>
      <c r="Y32" s="203"/>
      <c r="Z32" s="203"/>
      <c r="AA32" s="203"/>
      <c r="AB32" s="204"/>
    </row>
    <row r="33" spans="1:53" ht="7.5" customHeight="1" x14ac:dyDescent="0.15">
      <c r="A33" s="156"/>
      <c r="B33" s="157"/>
      <c r="C33" s="157"/>
      <c r="D33" s="157"/>
      <c r="E33" s="157"/>
      <c r="F33" s="157"/>
      <c r="G33" s="157"/>
      <c r="H33" s="143"/>
      <c r="I33" s="143"/>
      <c r="J33" s="143"/>
      <c r="K33" s="143"/>
      <c r="L33" s="143"/>
      <c r="M33" s="143"/>
      <c r="N33" s="195"/>
      <c r="O33" s="142"/>
      <c r="P33" s="143"/>
      <c r="Q33" s="143"/>
      <c r="R33" s="143"/>
      <c r="S33" s="143"/>
      <c r="T33" s="143"/>
      <c r="U33" s="143"/>
      <c r="V33" s="205"/>
      <c r="W33" s="206"/>
      <c r="X33" s="206"/>
      <c r="Y33" s="206"/>
      <c r="Z33" s="206"/>
      <c r="AA33" s="206"/>
      <c r="AB33" s="207"/>
    </row>
    <row r="34" spans="1:53" ht="7.5" customHeight="1" x14ac:dyDescent="0.15">
      <c r="A34" s="156"/>
      <c r="B34" s="157"/>
      <c r="C34" s="157"/>
      <c r="D34" s="157"/>
      <c r="E34" s="157"/>
      <c r="F34" s="157"/>
      <c r="G34" s="157"/>
      <c r="H34" s="143"/>
      <c r="I34" s="143"/>
      <c r="J34" s="143"/>
      <c r="K34" s="143"/>
      <c r="L34" s="143"/>
      <c r="M34" s="143"/>
      <c r="N34" s="195"/>
      <c r="O34" s="142"/>
      <c r="P34" s="143"/>
      <c r="Q34" s="143"/>
      <c r="R34" s="143"/>
      <c r="S34" s="143"/>
      <c r="T34" s="143"/>
      <c r="U34" s="143"/>
      <c r="V34" s="205"/>
      <c r="W34" s="206"/>
      <c r="X34" s="206"/>
      <c r="Y34" s="206"/>
      <c r="Z34" s="206"/>
      <c r="AA34" s="206"/>
      <c r="AB34" s="207"/>
    </row>
    <row r="35" spans="1:53" ht="7.5" customHeight="1" thickBot="1" x14ac:dyDescent="0.2">
      <c r="A35" s="193"/>
      <c r="B35" s="194"/>
      <c r="C35" s="194"/>
      <c r="D35" s="194"/>
      <c r="E35" s="194"/>
      <c r="F35" s="194"/>
      <c r="G35" s="194"/>
      <c r="H35" s="196"/>
      <c r="I35" s="196"/>
      <c r="J35" s="196"/>
      <c r="K35" s="196"/>
      <c r="L35" s="196"/>
      <c r="M35" s="196"/>
      <c r="N35" s="197"/>
      <c r="O35" s="198"/>
      <c r="P35" s="196"/>
      <c r="Q35" s="196"/>
      <c r="R35" s="196"/>
      <c r="S35" s="196"/>
      <c r="T35" s="196"/>
      <c r="U35" s="196"/>
      <c r="V35" s="208"/>
      <c r="W35" s="209"/>
      <c r="X35" s="209"/>
      <c r="Y35" s="209"/>
      <c r="Z35" s="209"/>
      <c r="AA35" s="209"/>
      <c r="AB35" s="210"/>
    </row>
    <row r="36" spans="1:53" ht="7.5" customHeight="1" thickTop="1" x14ac:dyDescent="0.15">
      <c r="A36" s="211" t="s">
        <v>7</v>
      </c>
      <c r="B36" s="212"/>
      <c r="C36" s="212"/>
      <c r="D36" s="212"/>
      <c r="E36" s="212"/>
      <c r="F36" s="212"/>
      <c r="G36" s="212"/>
      <c r="H36" s="139">
        <v>3889</v>
      </c>
      <c r="I36" s="139"/>
      <c r="J36" s="139"/>
      <c r="K36" s="139"/>
      <c r="L36" s="139"/>
      <c r="M36" s="139"/>
      <c r="N36" s="215"/>
      <c r="O36" s="138">
        <v>3111</v>
      </c>
      <c r="P36" s="139"/>
      <c r="Q36" s="139"/>
      <c r="R36" s="139"/>
      <c r="S36" s="139"/>
      <c r="T36" s="139"/>
      <c r="U36" s="139"/>
      <c r="V36" s="146"/>
      <c r="W36" s="146"/>
      <c r="X36" s="146"/>
      <c r="Y36" s="146"/>
      <c r="Z36" s="146"/>
      <c r="AA36" s="146"/>
      <c r="AB36" s="147"/>
    </row>
    <row r="37" spans="1:53" ht="7.5" customHeight="1" x14ac:dyDescent="0.15">
      <c r="A37" s="154"/>
      <c r="B37" s="155"/>
      <c r="C37" s="155"/>
      <c r="D37" s="155"/>
      <c r="E37" s="155"/>
      <c r="F37" s="155"/>
      <c r="G37" s="155"/>
      <c r="H37" s="141"/>
      <c r="I37" s="141"/>
      <c r="J37" s="141"/>
      <c r="K37" s="141"/>
      <c r="L37" s="141"/>
      <c r="M37" s="141"/>
      <c r="N37" s="201"/>
      <c r="O37" s="140"/>
      <c r="P37" s="141"/>
      <c r="Q37" s="141"/>
      <c r="R37" s="141"/>
      <c r="S37" s="141"/>
      <c r="T37" s="141"/>
      <c r="U37" s="141"/>
      <c r="V37" s="148"/>
      <c r="W37" s="148"/>
      <c r="X37" s="148"/>
      <c r="Y37" s="148"/>
      <c r="Z37" s="148"/>
      <c r="AA37" s="148"/>
      <c r="AB37" s="149"/>
    </row>
    <row r="38" spans="1:53" ht="7.5" customHeight="1" x14ac:dyDescent="0.15">
      <c r="A38" s="156"/>
      <c r="B38" s="157"/>
      <c r="C38" s="157"/>
      <c r="D38" s="157"/>
      <c r="E38" s="157"/>
      <c r="F38" s="157"/>
      <c r="G38" s="157"/>
      <c r="H38" s="143"/>
      <c r="I38" s="143"/>
      <c r="J38" s="143"/>
      <c r="K38" s="143"/>
      <c r="L38" s="143"/>
      <c r="M38" s="143"/>
      <c r="N38" s="195"/>
      <c r="O38" s="142"/>
      <c r="P38" s="143"/>
      <c r="Q38" s="143"/>
      <c r="R38" s="143"/>
      <c r="S38" s="143"/>
      <c r="T38" s="143"/>
      <c r="U38" s="143"/>
      <c r="V38" s="150"/>
      <c r="W38" s="150"/>
      <c r="X38" s="150"/>
      <c r="Y38" s="150"/>
      <c r="Z38" s="150"/>
      <c r="AA38" s="150"/>
      <c r="AB38" s="151"/>
    </row>
    <row r="39" spans="1:53" ht="7.5" customHeight="1" thickBot="1" x14ac:dyDescent="0.2">
      <c r="A39" s="213"/>
      <c r="B39" s="214"/>
      <c r="C39" s="214"/>
      <c r="D39" s="214"/>
      <c r="E39" s="214"/>
      <c r="F39" s="214"/>
      <c r="G39" s="214"/>
      <c r="H39" s="145"/>
      <c r="I39" s="145"/>
      <c r="J39" s="145"/>
      <c r="K39" s="145"/>
      <c r="L39" s="145"/>
      <c r="M39" s="145"/>
      <c r="N39" s="216"/>
      <c r="O39" s="144"/>
      <c r="P39" s="145"/>
      <c r="Q39" s="145"/>
      <c r="R39" s="145"/>
      <c r="S39" s="145"/>
      <c r="T39" s="145"/>
      <c r="U39" s="145"/>
      <c r="V39" s="152"/>
      <c r="W39" s="152"/>
      <c r="X39" s="152"/>
      <c r="Y39" s="152"/>
      <c r="Z39" s="152"/>
      <c r="AA39" s="152"/>
      <c r="AB39" s="153"/>
    </row>
    <row r="41" spans="1:53" ht="7.5" customHeight="1" x14ac:dyDescent="0.15">
      <c r="A41" s="305" t="s">
        <v>32</v>
      </c>
      <c r="B41" s="305"/>
      <c r="C41" s="305"/>
      <c r="D41" s="305"/>
      <c r="E41" s="305"/>
      <c r="F41" s="305"/>
      <c r="G41" s="305"/>
      <c r="H41" s="305"/>
      <c r="I41" s="305"/>
      <c r="J41" s="305"/>
      <c r="K41" s="305"/>
      <c r="L41" s="305"/>
      <c r="M41" s="305"/>
      <c r="N41" s="305"/>
      <c r="O41" s="305"/>
      <c r="P41" s="305"/>
      <c r="Q41" s="305"/>
      <c r="R41" s="305"/>
      <c r="S41" s="305"/>
      <c r="T41" s="305"/>
      <c r="U41" s="305"/>
      <c r="V41" s="305"/>
      <c r="W41" s="305"/>
      <c r="X41" s="305"/>
      <c r="Y41" s="305"/>
      <c r="Z41" s="305"/>
      <c r="AA41" s="305"/>
      <c r="AB41" s="305"/>
      <c r="AC41" s="305"/>
      <c r="AD41" s="305"/>
      <c r="AE41" s="305"/>
      <c r="AF41" s="305"/>
      <c r="AG41" s="305"/>
      <c r="AH41" s="305"/>
      <c r="AI41" s="305"/>
      <c r="AJ41" s="305"/>
      <c r="AK41" s="305"/>
      <c r="AL41" s="305"/>
      <c r="AM41" s="305"/>
      <c r="AN41" s="305"/>
      <c r="AO41" s="305"/>
      <c r="AP41" s="305"/>
      <c r="AQ41" s="305"/>
      <c r="AR41" s="305"/>
      <c r="AS41" s="305"/>
      <c r="AT41" s="305"/>
      <c r="AU41" s="305"/>
      <c r="AV41" s="305"/>
      <c r="AW41" s="305"/>
      <c r="AX41" s="305"/>
      <c r="AY41" s="305"/>
      <c r="AZ41" s="305"/>
      <c r="BA41" s="305"/>
    </row>
    <row r="42" spans="1:53" ht="7.5" customHeight="1" x14ac:dyDescent="0.15">
      <c r="A42" s="305"/>
      <c r="B42" s="305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305"/>
      <c r="Y42" s="305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  <c r="AJ42" s="305"/>
      <c r="AK42" s="305"/>
      <c r="AL42" s="305"/>
      <c r="AM42" s="305"/>
      <c r="AN42" s="305"/>
      <c r="AO42" s="305"/>
      <c r="AP42" s="305"/>
      <c r="AQ42" s="305"/>
      <c r="AR42" s="305"/>
      <c r="AS42" s="305"/>
      <c r="AT42" s="305"/>
      <c r="AU42" s="305"/>
      <c r="AV42" s="305"/>
      <c r="AW42" s="305"/>
      <c r="AX42" s="305"/>
      <c r="AY42" s="305"/>
      <c r="AZ42" s="305"/>
      <c r="BA42" s="305"/>
    </row>
    <row r="43" spans="1:53" ht="7.5" customHeight="1" x14ac:dyDescent="0.15">
      <c r="A43" s="305"/>
      <c r="B43" s="305"/>
      <c r="C43" s="305"/>
      <c r="D43" s="305"/>
      <c r="E43" s="305"/>
      <c r="F43" s="305"/>
      <c r="G43" s="305"/>
      <c r="H43" s="305"/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305"/>
      <c r="AJ43" s="305"/>
      <c r="AK43" s="305"/>
      <c r="AL43" s="305"/>
      <c r="AM43" s="305"/>
      <c r="AN43" s="305"/>
      <c r="AO43" s="305"/>
      <c r="AP43" s="305"/>
      <c r="AQ43" s="305"/>
      <c r="AR43" s="305"/>
      <c r="AS43" s="305"/>
      <c r="AT43" s="305"/>
      <c r="AU43" s="305"/>
      <c r="AV43" s="305"/>
      <c r="AW43" s="305"/>
      <c r="AX43" s="305"/>
      <c r="AY43" s="305"/>
      <c r="AZ43" s="305"/>
      <c r="BA43" s="305"/>
    </row>
    <row r="46" spans="1:53" ht="7.5" customHeight="1" x14ac:dyDescent="0.15">
      <c r="A46" s="130" t="s">
        <v>0</v>
      </c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</row>
    <row r="47" spans="1:53" ht="7.5" customHeight="1" x14ac:dyDescent="0.1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</row>
    <row r="48" spans="1:53" ht="7.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86" t="s">
        <v>11</v>
      </c>
      <c r="AD48" s="186"/>
      <c r="AE48" s="186"/>
      <c r="AF48" s="186"/>
      <c r="AG48" s="186"/>
      <c r="AH48" s="186"/>
      <c r="AI48" s="186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ht="7.5" customHeight="1" thickBot="1" x14ac:dyDescent="0.2">
      <c r="AC49" s="187"/>
      <c r="AD49" s="187"/>
      <c r="AE49" s="187"/>
      <c r="AF49" s="187"/>
      <c r="AG49" s="187"/>
      <c r="AH49" s="187"/>
      <c r="AI49" s="187"/>
    </row>
    <row r="50" spans="1:53" ht="7.5" customHeight="1" x14ac:dyDescent="0.15">
      <c r="A50" s="64" t="s">
        <v>1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32" t="s">
        <v>38</v>
      </c>
      <c r="P50" s="20"/>
      <c r="Q50" s="20"/>
      <c r="R50" s="20"/>
      <c r="S50" s="20"/>
      <c r="T50" s="20"/>
      <c r="U50" s="20"/>
      <c r="V50" s="178" t="s">
        <v>43</v>
      </c>
      <c r="W50" s="179"/>
      <c r="X50" s="179"/>
      <c r="Y50" s="179"/>
      <c r="Z50" s="179"/>
      <c r="AA50" s="179"/>
      <c r="AB50" s="180"/>
      <c r="AC50" s="184" t="s">
        <v>44</v>
      </c>
      <c r="AD50" s="64"/>
      <c r="AE50" s="64"/>
      <c r="AF50" s="64"/>
      <c r="AG50" s="64"/>
      <c r="AH50" s="64"/>
      <c r="AI50" s="64"/>
    </row>
    <row r="51" spans="1:53" ht="7.5" customHeight="1" x14ac:dyDescent="0.1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33"/>
      <c r="P51" s="21"/>
      <c r="Q51" s="21"/>
      <c r="R51" s="21"/>
      <c r="S51" s="21"/>
      <c r="T51" s="21"/>
      <c r="U51" s="21"/>
      <c r="V51" s="321"/>
      <c r="W51" s="322"/>
      <c r="X51" s="322"/>
      <c r="Y51" s="322"/>
      <c r="Z51" s="322"/>
      <c r="AA51" s="322"/>
      <c r="AB51" s="323"/>
      <c r="AC51" s="184"/>
      <c r="AD51" s="64"/>
      <c r="AE51" s="64"/>
      <c r="AF51" s="64"/>
      <c r="AG51" s="64"/>
      <c r="AH51" s="64"/>
      <c r="AI51" s="64"/>
    </row>
    <row r="52" spans="1:53" ht="7.5" customHeight="1" x14ac:dyDescent="0.1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33"/>
      <c r="P52" s="21"/>
      <c r="Q52" s="21"/>
      <c r="R52" s="21"/>
      <c r="S52" s="21"/>
      <c r="T52" s="21"/>
      <c r="U52" s="21"/>
      <c r="V52" s="181"/>
      <c r="W52" s="182"/>
      <c r="X52" s="182"/>
      <c r="Y52" s="182"/>
      <c r="Z52" s="182"/>
      <c r="AA52" s="182"/>
      <c r="AB52" s="183"/>
      <c r="AC52" s="185"/>
      <c r="AD52" s="64"/>
      <c r="AE52" s="64"/>
      <c r="AF52" s="64"/>
      <c r="AG52" s="64"/>
      <c r="AH52" s="64"/>
      <c r="AI52" s="64"/>
    </row>
    <row r="53" spans="1:53" ht="7.5" customHeight="1" x14ac:dyDescent="0.1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34"/>
      <c r="P53" s="22"/>
      <c r="Q53" s="22"/>
      <c r="R53" s="22"/>
      <c r="S53" s="22"/>
      <c r="T53" s="22"/>
      <c r="U53" s="22"/>
      <c r="V53" s="181"/>
      <c r="W53" s="182"/>
      <c r="X53" s="182"/>
      <c r="Y53" s="182"/>
      <c r="Z53" s="182"/>
      <c r="AA53" s="182"/>
      <c r="AB53" s="183"/>
      <c r="AC53" s="185"/>
      <c r="AD53" s="64"/>
      <c r="AE53" s="64"/>
      <c r="AF53" s="64"/>
      <c r="AG53" s="64"/>
      <c r="AH53" s="64"/>
      <c r="AI53" s="64"/>
    </row>
    <row r="54" spans="1:53" ht="7.5" customHeight="1" x14ac:dyDescent="0.15">
      <c r="A54" s="188" t="s">
        <v>3</v>
      </c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220">
        <v>2304500</v>
      </c>
      <c r="P54" s="221"/>
      <c r="Q54" s="221"/>
      <c r="R54" s="221"/>
      <c r="S54" s="221"/>
      <c r="T54" s="221"/>
      <c r="U54" s="221"/>
      <c r="V54" s="228">
        <f>ROUNDDOWN(O54*H30,0)</f>
        <v>1278997</v>
      </c>
      <c r="W54" s="229"/>
      <c r="X54" s="229"/>
      <c r="Y54" s="229"/>
      <c r="Z54" s="229"/>
      <c r="AA54" s="229"/>
      <c r="AB54" s="230"/>
      <c r="AC54" s="234">
        <f>O54-V54</f>
        <v>1025503</v>
      </c>
      <c r="AD54" s="229"/>
      <c r="AE54" s="229"/>
      <c r="AF54" s="229"/>
      <c r="AG54" s="229"/>
      <c r="AH54" s="229"/>
      <c r="AI54" s="229"/>
    </row>
    <row r="55" spans="1:53" ht="7.5" customHeight="1" thickBot="1" x14ac:dyDescent="0.2">
      <c r="A55" s="189"/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222"/>
      <c r="P55" s="223"/>
      <c r="Q55" s="223"/>
      <c r="R55" s="223"/>
      <c r="S55" s="223"/>
      <c r="T55" s="223"/>
      <c r="U55" s="223"/>
      <c r="V55" s="231"/>
      <c r="W55" s="232"/>
      <c r="X55" s="232"/>
      <c r="Y55" s="232"/>
      <c r="Z55" s="232"/>
      <c r="AA55" s="232"/>
      <c r="AB55" s="233"/>
      <c r="AC55" s="235"/>
      <c r="AD55" s="232"/>
      <c r="AE55" s="232"/>
      <c r="AF55" s="232"/>
      <c r="AG55" s="232"/>
      <c r="AH55" s="232"/>
      <c r="AI55" s="232"/>
    </row>
    <row r="56" spans="1:53" ht="7.5" customHeight="1" thickTop="1" x14ac:dyDescent="0.15">
      <c r="A56" s="190" t="s">
        <v>2</v>
      </c>
      <c r="B56" s="190"/>
      <c r="C56" s="190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224">
        <v>2304500</v>
      </c>
      <c r="P56" s="225"/>
      <c r="Q56" s="225"/>
      <c r="R56" s="225"/>
      <c r="S56" s="225"/>
      <c r="T56" s="225"/>
      <c r="U56" s="225"/>
      <c r="V56" s="236">
        <f>V54</f>
        <v>1278997</v>
      </c>
      <c r="W56" s="237"/>
      <c r="X56" s="237"/>
      <c r="Y56" s="237"/>
      <c r="Z56" s="237"/>
      <c r="AA56" s="237"/>
      <c r="AB56" s="238"/>
      <c r="AC56" s="242">
        <f>AC54</f>
        <v>1025503</v>
      </c>
      <c r="AD56" s="237"/>
      <c r="AE56" s="237"/>
      <c r="AF56" s="237"/>
      <c r="AG56" s="237"/>
      <c r="AH56" s="237"/>
      <c r="AI56" s="237"/>
    </row>
    <row r="57" spans="1:53" ht="7.5" customHeight="1" thickBot="1" x14ac:dyDescent="0.2">
      <c r="A57" s="135"/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226"/>
      <c r="P57" s="227"/>
      <c r="Q57" s="227"/>
      <c r="R57" s="227"/>
      <c r="S57" s="227"/>
      <c r="T57" s="227"/>
      <c r="U57" s="227"/>
      <c r="V57" s="239"/>
      <c r="W57" s="240"/>
      <c r="X57" s="240"/>
      <c r="Y57" s="240"/>
      <c r="Z57" s="240"/>
      <c r="AA57" s="240"/>
      <c r="AB57" s="241"/>
      <c r="AC57" s="234"/>
      <c r="AD57" s="229"/>
      <c r="AE57" s="229"/>
      <c r="AF57" s="229"/>
      <c r="AG57" s="229"/>
      <c r="AH57" s="229"/>
      <c r="AI57" s="229"/>
    </row>
    <row r="60" spans="1:53" ht="7.5" customHeight="1" x14ac:dyDescent="0.15">
      <c r="A60" s="130" t="s">
        <v>12</v>
      </c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</row>
    <row r="61" spans="1:53" ht="7.5" customHeight="1" x14ac:dyDescent="0.15">
      <c r="A61" s="130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</row>
    <row r="62" spans="1:53" ht="7.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V62" s="8" t="s">
        <v>11</v>
      </c>
      <c r="AW62" s="8"/>
      <c r="AX62" s="8"/>
      <c r="AY62" s="8"/>
      <c r="AZ62" s="8"/>
      <c r="BA62" s="8"/>
    </row>
    <row r="63" spans="1:53" ht="7.5" customHeight="1" thickBot="1" x14ac:dyDescent="0.2">
      <c r="AV63" s="9"/>
      <c r="AW63" s="9"/>
      <c r="AX63" s="9"/>
      <c r="AY63" s="9"/>
      <c r="AZ63" s="9"/>
      <c r="BA63" s="9"/>
    </row>
    <row r="64" spans="1:53" ht="7.5" customHeight="1" x14ac:dyDescent="0.15">
      <c r="A64" s="35" t="s">
        <v>1</v>
      </c>
      <c r="B64" s="36"/>
      <c r="C64" s="36"/>
      <c r="D64" s="36"/>
      <c r="E64" s="36"/>
      <c r="F64" s="37"/>
      <c r="G64" s="32" t="s">
        <v>39</v>
      </c>
      <c r="H64" s="20"/>
      <c r="I64" s="20"/>
      <c r="J64" s="20"/>
      <c r="K64" s="41"/>
      <c r="L64" s="35" t="s">
        <v>16</v>
      </c>
      <c r="M64" s="36"/>
      <c r="N64" s="36"/>
      <c r="O64" s="36"/>
      <c r="P64" s="36"/>
      <c r="Q64" s="36"/>
      <c r="R64" s="36"/>
      <c r="S64" s="37"/>
      <c r="T64" s="32" t="s">
        <v>27</v>
      </c>
      <c r="U64" s="282"/>
      <c r="V64" s="282"/>
      <c r="W64" s="282"/>
      <c r="X64" s="283"/>
      <c r="Y64" s="35" t="s">
        <v>18</v>
      </c>
      <c r="Z64" s="36"/>
      <c r="AA64" s="36"/>
      <c r="AB64" s="36"/>
      <c r="AC64" s="36"/>
      <c r="AD64" s="36"/>
      <c r="AE64" s="36"/>
      <c r="AF64" s="37"/>
      <c r="AG64" s="32" t="s">
        <v>37</v>
      </c>
      <c r="AH64" s="36"/>
      <c r="AI64" s="36"/>
      <c r="AJ64" s="36"/>
      <c r="AK64" s="36"/>
      <c r="AL64" s="32" t="s">
        <v>42</v>
      </c>
      <c r="AM64" s="36"/>
      <c r="AN64" s="36"/>
      <c r="AO64" s="36"/>
      <c r="AP64" s="37"/>
      <c r="AQ64" s="23" t="s">
        <v>45</v>
      </c>
      <c r="AR64" s="290"/>
      <c r="AS64" s="290"/>
      <c r="AT64" s="290"/>
      <c r="AU64" s="291"/>
      <c r="AV64" s="184" t="s">
        <v>46</v>
      </c>
      <c r="AW64" s="314"/>
      <c r="AX64" s="314"/>
      <c r="AY64" s="314"/>
      <c r="AZ64" s="314"/>
      <c r="BA64" s="314"/>
    </row>
    <row r="65" spans="1:53" ht="11.25" x14ac:dyDescent="0.15">
      <c r="A65" s="131"/>
      <c r="B65" s="132"/>
      <c r="C65" s="132"/>
      <c r="D65" s="132"/>
      <c r="E65" s="132"/>
      <c r="F65" s="133"/>
      <c r="G65" s="33"/>
      <c r="H65" s="21"/>
      <c r="I65" s="21"/>
      <c r="J65" s="21"/>
      <c r="K65" s="42"/>
      <c r="L65" s="38"/>
      <c r="M65" s="39"/>
      <c r="N65" s="39"/>
      <c r="O65" s="39"/>
      <c r="P65" s="39"/>
      <c r="Q65" s="39"/>
      <c r="R65" s="39"/>
      <c r="S65" s="40"/>
      <c r="T65" s="284"/>
      <c r="U65" s="285"/>
      <c r="V65" s="285"/>
      <c r="W65" s="285"/>
      <c r="X65" s="286"/>
      <c r="Y65" s="38"/>
      <c r="Z65" s="39"/>
      <c r="AA65" s="39"/>
      <c r="AB65" s="39"/>
      <c r="AC65" s="39"/>
      <c r="AD65" s="39"/>
      <c r="AE65" s="39"/>
      <c r="AF65" s="40"/>
      <c r="AG65" s="131"/>
      <c r="AH65" s="132"/>
      <c r="AI65" s="132"/>
      <c r="AJ65" s="132"/>
      <c r="AK65" s="132"/>
      <c r="AL65" s="131"/>
      <c r="AM65" s="132"/>
      <c r="AN65" s="132"/>
      <c r="AO65" s="132"/>
      <c r="AP65" s="133"/>
      <c r="AQ65" s="292"/>
      <c r="AR65" s="293"/>
      <c r="AS65" s="293"/>
      <c r="AT65" s="293"/>
      <c r="AU65" s="294"/>
      <c r="AV65" s="184"/>
      <c r="AW65" s="314"/>
      <c r="AX65" s="314"/>
      <c r="AY65" s="314"/>
      <c r="AZ65" s="314"/>
      <c r="BA65" s="314"/>
    </row>
    <row r="66" spans="1:53" ht="7.5" customHeight="1" x14ac:dyDescent="0.15">
      <c r="A66" s="131"/>
      <c r="B66" s="132"/>
      <c r="C66" s="132"/>
      <c r="D66" s="132"/>
      <c r="E66" s="132"/>
      <c r="F66" s="133"/>
      <c r="G66" s="33"/>
      <c r="H66" s="21"/>
      <c r="I66" s="21"/>
      <c r="J66" s="21"/>
      <c r="K66" s="42"/>
      <c r="L66" s="174" t="s">
        <v>17</v>
      </c>
      <c r="M66" s="174"/>
      <c r="N66" s="191"/>
      <c r="O66" s="10" t="s">
        <v>20</v>
      </c>
      <c r="P66" s="11"/>
      <c r="Q66" s="11"/>
      <c r="R66" s="11"/>
      <c r="S66" s="12"/>
      <c r="T66" s="284"/>
      <c r="U66" s="285"/>
      <c r="V66" s="285"/>
      <c r="W66" s="285"/>
      <c r="X66" s="286"/>
      <c r="Y66" s="174" t="s">
        <v>17</v>
      </c>
      <c r="Z66" s="174"/>
      <c r="AA66" s="191"/>
      <c r="AB66" s="10" t="s">
        <v>36</v>
      </c>
      <c r="AC66" s="11"/>
      <c r="AD66" s="11"/>
      <c r="AE66" s="11"/>
      <c r="AF66" s="12"/>
      <c r="AG66" s="131"/>
      <c r="AH66" s="132"/>
      <c r="AI66" s="132"/>
      <c r="AJ66" s="132"/>
      <c r="AK66" s="132"/>
      <c r="AL66" s="131"/>
      <c r="AM66" s="132"/>
      <c r="AN66" s="132"/>
      <c r="AO66" s="132"/>
      <c r="AP66" s="133"/>
      <c r="AQ66" s="292"/>
      <c r="AR66" s="293"/>
      <c r="AS66" s="293"/>
      <c r="AT66" s="293"/>
      <c r="AU66" s="294"/>
      <c r="AV66" s="184"/>
      <c r="AW66" s="314"/>
      <c r="AX66" s="314"/>
      <c r="AY66" s="314"/>
      <c r="AZ66" s="314"/>
      <c r="BA66" s="314"/>
    </row>
    <row r="67" spans="1:53" ht="7.5" customHeight="1" x14ac:dyDescent="0.15">
      <c r="A67" s="38"/>
      <c r="B67" s="39"/>
      <c r="C67" s="39"/>
      <c r="D67" s="39"/>
      <c r="E67" s="39"/>
      <c r="F67" s="40"/>
      <c r="G67" s="34"/>
      <c r="H67" s="22"/>
      <c r="I67" s="22"/>
      <c r="J67" s="22"/>
      <c r="K67" s="43"/>
      <c r="L67" s="174"/>
      <c r="M67" s="174"/>
      <c r="N67" s="191"/>
      <c r="O67" s="13"/>
      <c r="P67" s="14"/>
      <c r="Q67" s="14"/>
      <c r="R67" s="14"/>
      <c r="S67" s="15"/>
      <c r="T67" s="287"/>
      <c r="U67" s="288"/>
      <c r="V67" s="288"/>
      <c r="W67" s="288"/>
      <c r="X67" s="289"/>
      <c r="Y67" s="174"/>
      <c r="Z67" s="174"/>
      <c r="AA67" s="191"/>
      <c r="AB67" s="13"/>
      <c r="AC67" s="14"/>
      <c r="AD67" s="14"/>
      <c r="AE67" s="14"/>
      <c r="AF67" s="15"/>
      <c r="AG67" s="38"/>
      <c r="AH67" s="39"/>
      <c r="AI67" s="39"/>
      <c r="AJ67" s="39"/>
      <c r="AK67" s="39"/>
      <c r="AL67" s="38"/>
      <c r="AM67" s="39"/>
      <c r="AN67" s="39"/>
      <c r="AO67" s="39"/>
      <c r="AP67" s="40"/>
      <c r="AQ67" s="295"/>
      <c r="AR67" s="296"/>
      <c r="AS67" s="296"/>
      <c r="AT67" s="296"/>
      <c r="AU67" s="297"/>
      <c r="AV67" s="184"/>
      <c r="AW67" s="314"/>
      <c r="AX67" s="314"/>
      <c r="AY67" s="314"/>
      <c r="AZ67" s="314"/>
      <c r="BA67" s="314"/>
    </row>
    <row r="68" spans="1:53" ht="7.5" customHeight="1" x14ac:dyDescent="0.15">
      <c r="A68" s="247" t="s">
        <v>30</v>
      </c>
      <c r="B68" s="248"/>
      <c r="C68" s="248"/>
      <c r="D68" s="248"/>
      <c r="E68" s="248"/>
      <c r="F68" s="249"/>
      <c r="G68" s="50">
        <v>17100000</v>
      </c>
      <c r="H68" s="45"/>
      <c r="I68" s="45"/>
      <c r="J68" s="45"/>
      <c r="K68" s="51"/>
      <c r="L68" s="243">
        <f>G68/SUM($G$68:$K$73)</f>
        <v>0.59790209790209792</v>
      </c>
      <c r="M68" s="243"/>
      <c r="N68" s="244"/>
      <c r="O68" s="54">
        <v>29900</v>
      </c>
      <c r="P68" s="45"/>
      <c r="Q68" s="45"/>
      <c r="R68" s="45"/>
      <c r="S68" s="51"/>
      <c r="T68" s="50">
        <f>G68-O68</f>
        <v>17070100</v>
      </c>
      <c r="U68" s="45"/>
      <c r="V68" s="45"/>
      <c r="W68" s="45"/>
      <c r="X68" s="51"/>
      <c r="Y68" s="243">
        <v>0.76300000000000001</v>
      </c>
      <c r="Z68" s="243"/>
      <c r="AA68" s="244"/>
      <c r="AB68" s="54">
        <v>4722321</v>
      </c>
      <c r="AC68" s="45"/>
      <c r="AD68" s="45"/>
      <c r="AE68" s="45"/>
      <c r="AF68" s="51"/>
      <c r="AG68" s="50">
        <f>T68+AB68</f>
        <v>21792421</v>
      </c>
      <c r="AH68" s="45"/>
      <c r="AI68" s="45"/>
      <c r="AJ68" s="45"/>
      <c r="AK68" s="45"/>
      <c r="AL68" s="50">
        <f>AG68*1.1</f>
        <v>23971663.100000001</v>
      </c>
      <c r="AM68" s="45"/>
      <c r="AN68" s="45"/>
      <c r="AO68" s="45"/>
      <c r="AP68" s="51"/>
      <c r="AQ68" s="44">
        <v>13085913</v>
      </c>
      <c r="AR68" s="45"/>
      <c r="AS68" s="45"/>
      <c r="AT68" s="45"/>
      <c r="AU68" s="46"/>
      <c r="AV68" s="306">
        <f>AL68-AQ68</f>
        <v>10885750.100000001</v>
      </c>
      <c r="AW68" s="307"/>
      <c r="AX68" s="307"/>
      <c r="AY68" s="307"/>
      <c r="AZ68" s="307"/>
      <c r="BA68" s="307"/>
    </row>
    <row r="69" spans="1:53" ht="7.5" customHeight="1" x14ac:dyDescent="0.15">
      <c r="A69" s="275"/>
      <c r="B69" s="276"/>
      <c r="C69" s="276"/>
      <c r="D69" s="276"/>
      <c r="E69" s="276"/>
      <c r="F69" s="277"/>
      <c r="G69" s="52"/>
      <c r="H69" s="48"/>
      <c r="I69" s="48"/>
      <c r="J69" s="48"/>
      <c r="K69" s="53"/>
      <c r="L69" s="243"/>
      <c r="M69" s="243"/>
      <c r="N69" s="244"/>
      <c r="O69" s="55"/>
      <c r="P69" s="48"/>
      <c r="Q69" s="48"/>
      <c r="R69" s="48"/>
      <c r="S69" s="53"/>
      <c r="T69" s="52"/>
      <c r="U69" s="48"/>
      <c r="V69" s="48"/>
      <c r="W69" s="48"/>
      <c r="X69" s="53"/>
      <c r="Y69" s="243"/>
      <c r="Z69" s="243"/>
      <c r="AA69" s="244"/>
      <c r="AB69" s="55"/>
      <c r="AC69" s="48"/>
      <c r="AD69" s="48"/>
      <c r="AE69" s="48"/>
      <c r="AF69" s="53"/>
      <c r="AG69" s="52"/>
      <c r="AH69" s="48"/>
      <c r="AI69" s="48"/>
      <c r="AJ69" s="48"/>
      <c r="AK69" s="48"/>
      <c r="AL69" s="52"/>
      <c r="AM69" s="48"/>
      <c r="AN69" s="48"/>
      <c r="AO69" s="48"/>
      <c r="AP69" s="53"/>
      <c r="AQ69" s="47"/>
      <c r="AR69" s="48"/>
      <c r="AS69" s="48"/>
      <c r="AT69" s="48"/>
      <c r="AU69" s="49"/>
      <c r="AV69" s="306"/>
      <c r="AW69" s="307"/>
      <c r="AX69" s="307"/>
      <c r="AY69" s="307"/>
      <c r="AZ69" s="307"/>
      <c r="BA69" s="307"/>
    </row>
    <row r="70" spans="1:53" ht="7.5" customHeight="1" x14ac:dyDescent="0.15">
      <c r="A70" s="247" t="s">
        <v>13</v>
      </c>
      <c r="B70" s="248"/>
      <c r="C70" s="248"/>
      <c r="D70" s="248"/>
      <c r="E70" s="248"/>
      <c r="F70" s="249"/>
      <c r="G70" s="50">
        <v>5300000</v>
      </c>
      <c r="H70" s="45"/>
      <c r="I70" s="45"/>
      <c r="J70" s="45"/>
      <c r="K70" s="51"/>
      <c r="L70" s="243">
        <f>G70/SUM($G$68:$K$73)</f>
        <v>0.18531468531468531</v>
      </c>
      <c r="M70" s="243"/>
      <c r="N70" s="244"/>
      <c r="O70" s="54">
        <v>9250</v>
      </c>
      <c r="P70" s="45"/>
      <c r="Q70" s="45"/>
      <c r="R70" s="45"/>
      <c r="S70" s="51"/>
      <c r="T70" s="50">
        <f t="shared" ref="T70" si="0">G70-O70</f>
        <v>5290750</v>
      </c>
      <c r="U70" s="45"/>
      <c r="V70" s="45"/>
      <c r="W70" s="45"/>
      <c r="X70" s="51"/>
      <c r="Y70" s="243">
        <v>0.23699999999999999</v>
      </c>
      <c r="Z70" s="243"/>
      <c r="AA70" s="244"/>
      <c r="AB70" s="54">
        <v>1466829</v>
      </c>
      <c r="AC70" s="45"/>
      <c r="AD70" s="45"/>
      <c r="AE70" s="45"/>
      <c r="AF70" s="51"/>
      <c r="AG70" s="50">
        <f>T70+AB70</f>
        <v>6757579</v>
      </c>
      <c r="AH70" s="45"/>
      <c r="AI70" s="45"/>
      <c r="AJ70" s="45"/>
      <c r="AK70" s="45"/>
      <c r="AL70" s="50">
        <f>AG70*1.1</f>
        <v>7433336.9000000004</v>
      </c>
      <c r="AM70" s="45"/>
      <c r="AN70" s="45"/>
      <c r="AO70" s="45"/>
      <c r="AP70" s="51"/>
      <c r="AQ70" s="44">
        <v>4057791</v>
      </c>
      <c r="AR70" s="45"/>
      <c r="AS70" s="45"/>
      <c r="AT70" s="45"/>
      <c r="AU70" s="46"/>
      <c r="AV70" s="306">
        <f>AL70-AQ70</f>
        <v>3375545.9000000004</v>
      </c>
      <c r="AW70" s="307"/>
      <c r="AX70" s="307"/>
      <c r="AY70" s="307"/>
      <c r="AZ70" s="307"/>
      <c r="BA70" s="307"/>
    </row>
    <row r="71" spans="1:53" ht="7.5" customHeight="1" x14ac:dyDescent="0.15">
      <c r="A71" s="275"/>
      <c r="B71" s="276"/>
      <c r="C71" s="276"/>
      <c r="D71" s="276"/>
      <c r="E71" s="276"/>
      <c r="F71" s="277"/>
      <c r="G71" s="52"/>
      <c r="H71" s="48"/>
      <c r="I71" s="48"/>
      <c r="J71" s="48"/>
      <c r="K71" s="53"/>
      <c r="L71" s="243"/>
      <c r="M71" s="243"/>
      <c r="N71" s="244"/>
      <c r="O71" s="55"/>
      <c r="P71" s="48"/>
      <c r="Q71" s="48"/>
      <c r="R71" s="48"/>
      <c r="S71" s="53"/>
      <c r="T71" s="52"/>
      <c r="U71" s="48"/>
      <c r="V71" s="48"/>
      <c r="W71" s="48"/>
      <c r="X71" s="53"/>
      <c r="Y71" s="243"/>
      <c r="Z71" s="243"/>
      <c r="AA71" s="244"/>
      <c r="AB71" s="55"/>
      <c r="AC71" s="48"/>
      <c r="AD71" s="48"/>
      <c r="AE71" s="48"/>
      <c r="AF71" s="53"/>
      <c r="AG71" s="52"/>
      <c r="AH71" s="48"/>
      <c r="AI71" s="48"/>
      <c r="AJ71" s="48"/>
      <c r="AK71" s="48"/>
      <c r="AL71" s="52"/>
      <c r="AM71" s="48"/>
      <c r="AN71" s="48"/>
      <c r="AO71" s="48"/>
      <c r="AP71" s="53"/>
      <c r="AQ71" s="47"/>
      <c r="AR71" s="48"/>
      <c r="AS71" s="48"/>
      <c r="AT71" s="48"/>
      <c r="AU71" s="49"/>
      <c r="AV71" s="306"/>
      <c r="AW71" s="307"/>
      <c r="AX71" s="307"/>
      <c r="AY71" s="307"/>
      <c r="AZ71" s="307"/>
      <c r="BA71" s="307"/>
    </row>
    <row r="72" spans="1:53" ht="7.5" customHeight="1" x14ac:dyDescent="0.15">
      <c r="A72" s="247" t="s">
        <v>19</v>
      </c>
      <c r="B72" s="248"/>
      <c r="C72" s="248"/>
      <c r="D72" s="248"/>
      <c r="E72" s="248"/>
      <c r="F72" s="249"/>
      <c r="G72" s="259">
        <v>6200000</v>
      </c>
      <c r="H72" s="260"/>
      <c r="I72" s="260"/>
      <c r="J72" s="260"/>
      <c r="K72" s="261"/>
      <c r="L72" s="243">
        <f>G72/SUM($G$68:$K$73)</f>
        <v>0.21678321678321677</v>
      </c>
      <c r="M72" s="243"/>
      <c r="N72" s="244"/>
      <c r="O72" s="54">
        <v>10850</v>
      </c>
      <c r="P72" s="45"/>
      <c r="Q72" s="45"/>
      <c r="R72" s="45"/>
      <c r="S72" s="51"/>
      <c r="T72" s="118">
        <f t="shared" ref="T72" si="1">G72-O72</f>
        <v>6189150</v>
      </c>
      <c r="U72" s="119"/>
      <c r="V72" s="119"/>
      <c r="W72" s="119"/>
      <c r="X72" s="120"/>
      <c r="Y72" s="303"/>
      <c r="Z72" s="303"/>
      <c r="AA72" s="304"/>
      <c r="AB72" s="113"/>
      <c r="AC72" s="72"/>
      <c r="AD72" s="72"/>
      <c r="AE72" s="72"/>
      <c r="AF72" s="104"/>
      <c r="AG72" s="103"/>
      <c r="AH72" s="72"/>
      <c r="AI72" s="72"/>
      <c r="AJ72" s="72"/>
      <c r="AK72" s="72"/>
      <c r="AL72" s="315"/>
      <c r="AM72" s="316"/>
      <c r="AN72" s="316"/>
      <c r="AO72" s="316"/>
      <c r="AP72" s="317"/>
      <c r="AQ72" s="71"/>
      <c r="AR72" s="72"/>
      <c r="AS72" s="72"/>
      <c r="AT72" s="72"/>
      <c r="AU72" s="73"/>
      <c r="AV72" s="308"/>
      <c r="AW72" s="309"/>
      <c r="AX72" s="309"/>
      <c r="AY72" s="309"/>
      <c r="AZ72" s="309"/>
      <c r="BA72" s="309"/>
    </row>
    <row r="73" spans="1:53" ht="7.5" customHeight="1" x14ac:dyDescent="0.15">
      <c r="A73" s="275"/>
      <c r="B73" s="276"/>
      <c r="C73" s="276"/>
      <c r="D73" s="276"/>
      <c r="E73" s="276"/>
      <c r="F73" s="277"/>
      <c r="G73" s="262"/>
      <c r="H73" s="263"/>
      <c r="I73" s="263"/>
      <c r="J73" s="263"/>
      <c r="K73" s="264"/>
      <c r="L73" s="243"/>
      <c r="M73" s="243"/>
      <c r="N73" s="244"/>
      <c r="O73" s="55"/>
      <c r="P73" s="48"/>
      <c r="Q73" s="48"/>
      <c r="R73" s="48"/>
      <c r="S73" s="53"/>
      <c r="T73" s="121"/>
      <c r="U73" s="122"/>
      <c r="V73" s="122"/>
      <c r="W73" s="122"/>
      <c r="X73" s="123"/>
      <c r="Y73" s="303"/>
      <c r="Z73" s="303"/>
      <c r="AA73" s="304"/>
      <c r="AB73" s="127"/>
      <c r="AC73" s="116"/>
      <c r="AD73" s="116"/>
      <c r="AE73" s="116"/>
      <c r="AF73" s="128"/>
      <c r="AG73" s="129"/>
      <c r="AH73" s="116"/>
      <c r="AI73" s="116"/>
      <c r="AJ73" s="116"/>
      <c r="AK73" s="116"/>
      <c r="AL73" s="318"/>
      <c r="AM73" s="319"/>
      <c r="AN73" s="319"/>
      <c r="AO73" s="319"/>
      <c r="AP73" s="320"/>
      <c r="AQ73" s="115"/>
      <c r="AR73" s="116"/>
      <c r="AS73" s="116"/>
      <c r="AT73" s="116"/>
      <c r="AU73" s="117"/>
      <c r="AV73" s="308"/>
      <c r="AW73" s="309"/>
      <c r="AX73" s="309"/>
      <c r="AY73" s="309"/>
      <c r="AZ73" s="309"/>
      <c r="BA73" s="309"/>
    </row>
    <row r="74" spans="1:53" ht="7.5" customHeight="1" x14ac:dyDescent="0.15">
      <c r="A74" s="247" t="s">
        <v>14</v>
      </c>
      <c r="B74" s="248"/>
      <c r="C74" s="248"/>
      <c r="D74" s="248"/>
      <c r="E74" s="248"/>
      <c r="F74" s="249"/>
      <c r="G74" s="265">
        <v>-50000</v>
      </c>
      <c r="H74" s="266"/>
      <c r="I74" s="266"/>
      <c r="J74" s="266"/>
      <c r="K74" s="267"/>
      <c r="L74" s="271"/>
      <c r="M74" s="271"/>
      <c r="N74" s="272"/>
      <c r="O74" s="113"/>
      <c r="P74" s="72"/>
      <c r="Q74" s="72"/>
      <c r="R74" s="72"/>
      <c r="S74" s="104"/>
      <c r="T74" s="103"/>
      <c r="U74" s="72"/>
      <c r="V74" s="72"/>
      <c r="W74" s="72"/>
      <c r="X74" s="104"/>
      <c r="Y74" s="271"/>
      <c r="Z74" s="271"/>
      <c r="AA74" s="272"/>
      <c r="AB74" s="113"/>
      <c r="AC74" s="72"/>
      <c r="AD74" s="72"/>
      <c r="AE74" s="72"/>
      <c r="AF74" s="104"/>
      <c r="AG74" s="103"/>
      <c r="AH74" s="72"/>
      <c r="AI74" s="72"/>
      <c r="AJ74" s="72"/>
      <c r="AK74" s="72"/>
      <c r="AL74" s="103"/>
      <c r="AM74" s="72"/>
      <c r="AN74" s="72"/>
      <c r="AO74" s="72"/>
      <c r="AP74" s="104"/>
      <c r="AQ74" s="71"/>
      <c r="AR74" s="72"/>
      <c r="AS74" s="72"/>
      <c r="AT74" s="72"/>
      <c r="AU74" s="73"/>
      <c r="AV74" s="308"/>
      <c r="AW74" s="309"/>
      <c r="AX74" s="309"/>
      <c r="AY74" s="309"/>
      <c r="AZ74" s="309"/>
      <c r="BA74" s="309"/>
    </row>
    <row r="75" spans="1:53" ht="7.5" customHeight="1" x14ac:dyDescent="0.15">
      <c r="A75" s="275"/>
      <c r="B75" s="276"/>
      <c r="C75" s="276"/>
      <c r="D75" s="276"/>
      <c r="E75" s="276"/>
      <c r="F75" s="277"/>
      <c r="G75" s="268"/>
      <c r="H75" s="269"/>
      <c r="I75" s="269"/>
      <c r="J75" s="269"/>
      <c r="K75" s="270"/>
      <c r="L75" s="271"/>
      <c r="M75" s="271"/>
      <c r="N75" s="272"/>
      <c r="O75" s="127"/>
      <c r="P75" s="116"/>
      <c r="Q75" s="116"/>
      <c r="R75" s="116"/>
      <c r="S75" s="128"/>
      <c r="T75" s="129"/>
      <c r="U75" s="116"/>
      <c r="V75" s="116"/>
      <c r="W75" s="116"/>
      <c r="X75" s="128"/>
      <c r="Y75" s="271"/>
      <c r="Z75" s="271"/>
      <c r="AA75" s="272"/>
      <c r="AB75" s="127"/>
      <c r="AC75" s="116"/>
      <c r="AD75" s="116"/>
      <c r="AE75" s="116"/>
      <c r="AF75" s="128"/>
      <c r="AG75" s="129"/>
      <c r="AH75" s="116"/>
      <c r="AI75" s="116"/>
      <c r="AJ75" s="116"/>
      <c r="AK75" s="116"/>
      <c r="AL75" s="129"/>
      <c r="AM75" s="116"/>
      <c r="AN75" s="116"/>
      <c r="AO75" s="116"/>
      <c r="AP75" s="128"/>
      <c r="AQ75" s="115"/>
      <c r="AR75" s="116"/>
      <c r="AS75" s="116"/>
      <c r="AT75" s="116"/>
      <c r="AU75" s="117"/>
      <c r="AV75" s="308"/>
      <c r="AW75" s="309"/>
      <c r="AX75" s="309"/>
      <c r="AY75" s="309"/>
      <c r="AZ75" s="309"/>
      <c r="BA75" s="309"/>
    </row>
    <row r="76" spans="1:53" ht="7.5" customHeight="1" x14ac:dyDescent="0.15">
      <c r="A76" s="247" t="s">
        <v>15</v>
      </c>
      <c r="B76" s="248"/>
      <c r="C76" s="248"/>
      <c r="D76" s="248"/>
      <c r="E76" s="248"/>
      <c r="F76" s="249"/>
      <c r="G76" s="50">
        <f>SUM(G68:K75)*0.1</f>
        <v>2855000</v>
      </c>
      <c r="H76" s="45"/>
      <c r="I76" s="45"/>
      <c r="J76" s="45"/>
      <c r="K76" s="51"/>
      <c r="L76" s="271"/>
      <c r="M76" s="271"/>
      <c r="N76" s="272"/>
      <c r="O76" s="113"/>
      <c r="P76" s="72"/>
      <c r="Q76" s="72"/>
      <c r="R76" s="72"/>
      <c r="S76" s="104"/>
      <c r="T76" s="103"/>
      <c r="U76" s="72"/>
      <c r="V76" s="72"/>
      <c r="W76" s="72"/>
      <c r="X76" s="104"/>
      <c r="Y76" s="271"/>
      <c r="Z76" s="271"/>
      <c r="AA76" s="272"/>
      <c r="AB76" s="113"/>
      <c r="AC76" s="72"/>
      <c r="AD76" s="72"/>
      <c r="AE76" s="72"/>
      <c r="AF76" s="104"/>
      <c r="AG76" s="103"/>
      <c r="AH76" s="72"/>
      <c r="AI76" s="72"/>
      <c r="AJ76" s="72"/>
      <c r="AK76" s="72"/>
      <c r="AL76" s="103"/>
      <c r="AM76" s="72"/>
      <c r="AN76" s="72"/>
      <c r="AO76" s="72"/>
      <c r="AP76" s="104"/>
      <c r="AQ76" s="71"/>
      <c r="AR76" s="72"/>
      <c r="AS76" s="72"/>
      <c r="AT76" s="72"/>
      <c r="AU76" s="73"/>
      <c r="AV76" s="308"/>
      <c r="AW76" s="309"/>
      <c r="AX76" s="309"/>
      <c r="AY76" s="309"/>
      <c r="AZ76" s="309"/>
      <c r="BA76" s="309"/>
    </row>
    <row r="77" spans="1:53" ht="7.5" customHeight="1" thickBot="1" x14ac:dyDescent="0.2">
      <c r="A77" s="250"/>
      <c r="B77" s="251"/>
      <c r="C77" s="251"/>
      <c r="D77" s="251"/>
      <c r="E77" s="251"/>
      <c r="F77" s="252"/>
      <c r="G77" s="100"/>
      <c r="H77" s="101"/>
      <c r="I77" s="101"/>
      <c r="J77" s="101"/>
      <c r="K77" s="102"/>
      <c r="L77" s="273"/>
      <c r="M77" s="273"/>
      <c r="N77" s="274"/>
      <c r="O77" s="114"/>
      <c r="P77" s="75"/>
      <c r="Q77" s="75"/>
      <c r="R77" s="75"/>
      <c r="S77" s="106"/>
      <c r="T77" s="105"/>
      <c r="U77" s="75"/>
      <c r="V77" s="75"/>
      <c r="W77" s="75"/>
      <c r="X77" s="106"/>
      <c r="Y77" s="273"/>
      <c r="Z77" s="273"/>
      <c r="AA77" s="274"/>
      <c r="AB77" s="114"/>
      <c r="AC77" s="75"/>
      <c r="AD77" s="75"/>
      <c r="AE77" s="75"/>
      <c r="AF77" s="106"/>
      <c r="AG77" s="105"/>
      <c r="AH77" s="75"/>
      <c r="AI77" s="75"/>
      <c r="AJ77" s="75"/>
      <c r="AK77" s="75"/>
      <c r="AL77" s="105"/>
      <c r="AM77" s="75"/>
      <c r="AN77" s="75"/>
      <c r="AO77" s="75"/>
      <c r="AP77" s="106"/>
      <c r="AQ77" s="74"/>
      <c r="AR77" s="75"/>
      <c r="AS77" s="75"/>
      <c r="AT77" s="75"/>
      <c r="AU77" s="76"/>
      <c r="AV77" s="308"/>
      <c r="AW77" s="309"/>
      <c r="AX77" s="309"/>
      <c r="AY77" s="309"/>
      <c r="AZ77" s="309"/>
      <c r="BA77" s="309"/>
    </row>
    <row r="78" spans="1:53" ht="7.5" customHeight="1" thickTop="1" x14ac:dyDescent="0.15">
      <c r="A78" s="253" t="s">
        <v>2</v>
      </c>
      <c r="B78" s="254"/>
      <c r="C78" s="254"/>
      <c r="D78" s="254"/>
      <c r="E78" s="254"/>
      <c r="F78" s="255"/>
      <c r="G78" s="217">
        <f>SUM(G68:K76)</f>
        <v>31405000</v>
      </c>
      <c r="H78" s="218"/>
      <c r="I78" s="218"/>
      <c r="J78" s="218"/>
      <c r="K78" s="219"/>
      <c r="L78" s="245">
        <v>1</v>
      </c>
      <c r="M78" s="245"/>
      <c r="N78" s="246"/>
      <c r="O78" s="278">
        <f>SUM(O68:S73)</f>
        <v>50000</v>
      </c>
      <c r="P78" s="279"/>
      <c r="Q78" s="279"/>
      <c r="R78" s="279"/>
      <c r="S78" s="280"/>
      <c r="T78" s="217">
        <f>SUM(T68:X73)</f>
        <v>28550000</v>
      </c>
      <c r="U78" s="218"/>
      <c r="V78" s="218"/>
      <c r="W78" s="218"/>
      <c r="X78" s="219"/>
      <c r="Y78" s="245">
        <v>1</v>
      </c>
      <c r="Z78" s="245"/>
      <c r="AA78" s="246"/>
      <c r="AB78" s="310">
        <f>SUM(AB68:AF71)</f>
        <v>6189150</v>
      </c>
      <c r="AC78" s="311"/>
      <c r="AD78" s="311"/>
      <c r="AE78" s="311"/>
      <c r="AF78" s="312"/>
      <c r="AG78" s="217">
        <f>SUM(AG68:AK71)</f>
        <v>28550000</v>
      </c>
      <c r="AH78" s="218"/>
      <c r="AI78" s="218"/>
      <c r="AJ78" s="218"/>
      <c r="AK78" s="218"/>
      <c r="AL78" s="217">
        <f>SUM(AL68:AP71)</f>
        <v>31405000</v>
      </c>
      <c r="AM78" s="218"/>
      <c r="AN78" s="218"/>
      <c r="AO78" s="218"/>
      <c r="AP78" s="219"/>
      <c r="AQ78" s="298">
        <f>SUM(AQ68:AU71)</f>
        <v>17143704</v>
      </c>
      <c r="AR78" s="218"/>
      <c r="AS78" s="218"/>
      <c r="AT78" s="218"/>
      <c r="AU78" s="299"/>
      <c r="AV78" s="306">
        <f>SUM(AV68:BA71)</f>
        <v>14261296.000000002</v>
      </c>
      <c r="AW78" s="307"/>
      <c r="AX78" s="307"/>
      <c r="AY78" s="307"/>
      <c r="AZ78" s="307"/>
      <c r="BA78" s="307"/>
    </row>
    <row r="79" spans="1:53" ht="7.5" customHeight="1" thickBot="1" x14ac:dyDescent="0.2">
      <c r="A79" s="256"/>
      <c r="B79" s="257"/>
      <c r="C79" s="257"/>
      <c r="D79" s="257"/>
      <c r="E79" s="257"/>
      <c r="F79" s="258"/>
      <c r="G79" s="52"/>
      <c r="H79" s="48"/>
      <c r="I79" s="48"/>
      <c r="J79" s="48"/>
      <c r="K79" s="53"/>
      <c r="L79" s="243"/>
      <c r="M79" s="243"/>
      <c r="N79" s="244"/>
      <c r="O79" s="281"/>
      <c r="P79" s="269"/>
      <c r="Q79" s="269"/>
      <c r="R79" s="269"/>
      <c r="S79" s="270"/>
      <c r="T79" s="52"/>
      <c r="U79" s="48"/>
      <c r="V79" s="48"/>
      <c r="W79" s="48"/>
      <c r="X79" s="53"/>
      <c r="Y79" s="243"/>
      <c r="Z79" s="243"/>
      <c r="AA79" s="244"/>
      <c r="AB79" s="313"/>
      <c r="AC79" s="122"/>
      <c r="AD79" s="122"/>
      <c r="AE79" s="122"/>
      <c r="AF79" s="123"/>
      <c r="AG79" s="52"/>
      <c r="AH79" s="48"/>
      <c r="AI79" s="48"/>
      <c r="AJ79" s="48"/>
      <c r="AK79" s="48"/>
      <c r="AL79" s="52"/>
      <c r="AM79" s="48"/>
      <c r="AN79" s="48"/>
      <c r="AO79" s="48"/>
      <c r="AP79" s="53"/>
      <c r="AQ79" s="300"/>
      <c r="AR79" s="301"/>
      <c r="AS79" s="301"/>
      <c r="AT79" s="301"/>
      <c r="AU79" s="302"/>
      <c r="AV79" s="306"/>
      <c r="AW79" s="307"/>
      <c r="AX79" s="307"/>
      <c r="AY79" s="307"/>
      <c r="AZ79" s="307"/>
      <c r="BA79" s="307"/>
    </row>
    <row r="82" spans="1:53" ht="7.5" customHeight="1" x14ac:dyDescent="0.15">
      <c r="A82" s="130" t="s">
        <v>21</v>
      </c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130"/>
      <c r="AP82" s="130"/>
      <c r="AQ82" s="130"/>
      <c r="AR82" s="130"/>
      <c r="AS82" s="130"/>
      <c r="AT82" s="130"/>
      <c r="AU82" s="130"/>
      <c r="AV82" s="130"/>
      <c r="AW82" s="130"/>
      <c r="AX82" s="130"/>
      <c r="AY82" s="130"/>
      <c r="AZ82" s="130"/>
      <c r="BA82" s="130"/>
    </row>
    <row r="83" spans="1:53" ht="7.5" customHeight="1" x14ac:dyDescent="0.15">
      <c r="A83" s="130"/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</row>
    <row r="84" spans="1:53" ht="7.5" customHeight="1" x14ac:dyDescent="0.15">
      <c r="A84" s="2"/>
      <c r="B84" s="2"/>
      <c r="C84" s="2"/>
      <c r="D84" s="2"/>
      <c r="E84" s="2"/>
      <c r="F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R84" s="8" t="s">
        <v>11</v>
      </c>
      <c r="AS84" s="8"/>
      <c r="AT84" s="8"/>
      <c r="AU84" s="8"/>
      <c r="AV84" s="8"/>
      <c r="AW84" s="8"/>
    </row>
    <row r="85" spans="1:53" ht="7.5" customHeight="1" thickBot="1" x14ac:dyDescent="0.2">
      <c r="AR85" s="9"/>
      <c r="AS85" s="9"/>
      <c r="AT85" s="9"/>
      <c r="AU85" s="9"/>
      <c r="AV85" s="9"/>
      <c r="AW85" s="9"/>
    </row>
    <row r="86" spans="1:53" ht="7.5" customHeight="1" x14ac:dyDescent="0.15">
      <c r="A86" s="64" t="s">
        <v>1</v>
      </c>
      <c r="B86" s="64"/>
      <c r="C86" s="64"/>
      <c r="D86" s="64"/>
      <c r="E86" s="64"/>
      <c r="F86" s="64"/>
      <c r="G86" s="64"/>
      <c r="H86" s="64"/>
      <c r="I86" s="64"/>
      <c r="J86" s="32" t="s">
        <v>39</v>
      </c>
      <c r="K86" s="20"/>
      <c r="L86" s="20"/>
      <c r="M86" s="20"/>
      <c r="N86" s="41"/>
      <c r="O86" s="35" t="s">
        <v>18</v>
      </c>
      <c r="P86" s="36"/>
      <c r="Q86" s="36"/>
      <c r="R86" s="36"/>
      <c r="S86" s="36"/>
      <c r="T86" s="36"/>
      <c r="U86" s="36"/>
      <c r="V86" s="37"/>
      <c r="W86" s="32" t="s">
        <v>40</v>
      </c>
      <c r="X86" s="20"/>
      <c r="Y86" s="20"/>
      <c r="Z86" s="20"/>
      <c r="AA86" s="20"/>
      <c r="AB86" s="32" t="s">
        <v>41</v>
      </c>
      <c r="AC86" s="20"/>
      <c r="AD86" s="20"/>
      <c r="AE86" s="20"/>
      <c r="AF86" s="41"/>
      <c r="AG86" s="23" t="s">
        <v>47</v>
      </c>
      <c r="AH86" s="24"/>
      <c r="AI86" s="24"/>
      <c r="AJ86" s="24"/>
      <c r="AK86" s="25"/>
      <c r="AL86" s="20" t="s">
        <v>48</v>
      </c>
      <c r="AM86" s="20"/>
      <c r="AN86" s="20"/>
      <c r="AO86" s="20"/>
      <c r="AP86" s="20"/>
      <c r="AQ86" s="20"/>
      <c r="AR86" s="32" t="s">
        <v>49</v>
      </c>
      <c r="AS86" s="20"/>
      <c r="AT86" s="20"/>
      <c r="AU86" s="20"/>
      <c r="AV86" s="20"/>
      <c r="AW86" s="41"/>
    </row>
    <row r="87" spans="1:53" ht="11.25" x14ac:dyDescent="0.15">
      <c r="A87" s="64"/>
      <c r="B87" s="64"/>
      <c r="C87" s="64"/>
      <c r="D87" s="64"/>
      <c r="E87" s="64"/>
      <c r="F87" s="64"/>
      <c r="G87" s="64"/>
      <c r="H87" s="64"/>
      <c r="I87" s="64"/>
      <c r="J87" s="33"/>
      <c r="K87" s="21"/>
      <c r="L87" s="21"/>
      <c r="M87" s="21"/>
      <c r="N87" s="42"/>
      <c r="O87" s="38"/>
      <c r="P87" s="39"/>
      <c r="Q87" s="39"/>
      <c r="R87" s="39"/>
      <c r="S87" s="39"/>
      <c r="T87" s="39"/>
      <c r="U87" s="39"/>
      <c r="V87" s="40"/>
      <c r="W87" s="33"/>
      <c r="X87" s="21"/>
      <c r="Y87" s="21"/>
      <c r="Z87" s="21"/>
      <c r="AA87" s="21"/>
      <c r="AB87" s="33"/>
      <c r="AC87" s="21"/>
      <c r="AD87" s="21"/>
      <c r="AE87" s="21"/>
      <c r="AF87" s="42"/>
      <c r="AG87" s="26"/>
      <c r="AH87" s="27"/>
      <c r="AI87" s="27"/>
      <c r="AJ87" s="27"/>
      <c r="AK87" s="28"/>
      <c r="AL87" s="21"/>
      <c r="AM87" s="21"/>
      <c r="AN87" s="21"/>
      <c r="AO87" s="21"/>
      <c r="AP87" s="21"/>
      <c r="AQ87" s="21"/>
      <c r="AR87" s="33"/>
      <c r="AS87" s="21"/>
      <c r="AT87" s="21"/>
      <c r="AU87" s="21"/>
      <c r="AV87" s="21"/>
      <c r="AW87" s="42"/>
    </row>
    <row r="88" spans="1:53" ht="7.5" customHeight="1" x14ac:dyDescent="0.15">
      <c r="A88" s="64"/>
      <c r="B88" s="64"/>
      <c r="C88" s="64"/>
      <c r="D88" s="64"/>
      <c r="E88" s="64"/>
      <c r="F88" s="64"/>
      <c r="G88" s="64"/>
      <c r="H88" s="64"/>
      <c r="I88" s="64"/>
      <c r="J88" s="33"/>
      <c r="K88" s="21"/>
      <c r="L88" s="21"/>
      <c r="M88" s="21"/>
      <c r="N88" s="42"/>
      <c r="O88" s="16" t="s">
        <v>17</v>
      </c>
      <c r="P88" s="11"/>
      <c r="Q88" s="17"/>
      <c r="R88" s="10" t="s">
        <v>20</v>
      </c>
      <c r="S88" s="11"/>
      <c r="T88" s="11"/>
      <c r="U88" s="11"/>
      <c r="V88" s="12"/>
      <c r="W88" s="33"/>
      <c r="X88" s="21"/>
      <c r="Y88" s="21"/>
      <c r="Z88" s="21"/>
      <c r="AA88" s="21"/>
      <c r="AB88" s="33"/>
      <c r="AC88" s="21"/>
      <c r="AD88" s="21"/>
      <c r="AE88" s="21"/>
      <c r="AF88" s="42"/>
      <c r="AG88" s="26"/>
      <c r="AH88" s="27"/>
      <c r="AI88" s="27"/>
      <c r="AJ88" s="27"/>
      <c r="AK88" s="28"/>
      <c r="AL88" s="21"/>
      <c r="AM88" s="21"/>
      <c r="AN88" s="21"/>
      <c r="AO88" s="21"/>
      <c r="AP88" s="21"/>
      <c r="AQ88" s="21"/>
      <c r="AR88" s="33"/>
      <c r="AS88" s="21"/>
      <c r="AT88" s="21"/>
      <c r="AU88" s="21"/>
      <c r="AV88" s="21"/>
      <c r="AW88" s="42"/>
    </row>
    <row r="89" spans="1:53" ht="7.5" customHeight="1" x14ac:dyDescent="0.15">
      <c r="A89" s="64"/>
      <c r="B89" s="64"/>
      <c r="C89" s="64"/>
      <c r="D89" s="64"/>
      <c r="E89" s="64"/>
      <c r="F89" s="64"/>
      <c r="G89" s="64"/>
      <c r="H89" s="64"/>
      <c r="I89" s="64"/>
      <c r="J89" s="34"/>
      <c r="K89" s="22"/>
      <c r="L89" s="22"/>
      <c r="M89" s="22"/>
      <c r="N89" s="43"/>
      <c r="O89" s="18"/>
      <c r="P89" s="14"/>
      <c r="Q89" s="19"/>
      <c r="R89" s="13"/>
      <c r="S89" s="14"/>
      <c r="T89" s="14"/>
      <c r="U89" s="14"/>
      <c r="V89" s="15"/>
      <c r="W89" s="34"/>
      <c r="X89" s="22"/>
      <c r="Y89" s="22"/>
      <c r="Z89" s="22"/>
      <c r="AA89" s="22"/>
      <c r="AB89" s="34"/>
      <c r="AC89" s="22"/>
      <c r="AD89" s="22"/>
      <c r="AE89" s="22"/>
      <c r="AF89" s="43"/>
      <c r="AG89" s="29"/>
      <c r="AH89" s="30"/>
      <c r="AI89" s="30"/>
      <c r="AJ89" s="30"/>
      <c r="AK89" s="31"/>
      <c r="AL89" s="22"/>
      <c r="AM89" s="22"/>
      <c r="AN89" s="22"/>
      <c r="AO89" s="22"/>
      <c r="AP89" s="22"/>
      <c r="AQ89" s="22"/>
      <c r="AR89" s="34"/>
      <c r="AS89" s="22"/>
      <c r="AT89" s="22"/>
      <c r="AU89" s="22"/>
      <c r="AV89" s="22"/>
      <c r="AW89" s="43"/>
    </row>
    <row r="90" spans="1:53" ht="7.5" customHeight="1" x14ac:dyDescent="0.15">
      <c r="A90" s="62" t="s">
        <v>22</v>
      </c>
      <c r="B90" s="62"/>
      <c r="C90" s="62"/>
      <c r="D90" s="62"/>
      <c r="E90" s="62"/>
      <c r="F90" s="62"/>
      <c r="G90" s="62"/>
      <c r="H90" s="62"/>
      <c r="I90" s="62"/>
      <c r="J90" s="50">
        <v>920000000</v>
      </c>
      <c r="K90" s="45"/>
      <c r="L90" s="45"/>
      <c r="M90" s="45"/>
      <c r="N90" s="51"/>
      <c r="O90" s="56">
        <v>0.46899999999999997</v>
      </c>
      <c r="P90" s="57"/>
      <c r="Q90" s="58"/>
      <c r="R90" s="371">
        <v>56842800</v>
      </c>
      <c r="S90" s="355"/>
      <c r="T90" s="355"/>
      <c r="U90" s="355"/>
      <c r="V90" s="372"/>
      <c r="W90" s="374">
        <f>J90+R90</f>
        <v>976842800</v>
      </c>
      <c r="X90" s="355"/>
      <c r="Y90" s="355"/>
      <c r="Z90" s="355"/>
      <c r="AA90" s="355"/>
      <c r="AB90" s="374">
        <f>W90*1.1</f>
        <v>1074527080</v>
      </c>
      <c r="AC90" s="355"/>
      <c r="AD90" s="355"/>
      <c r="AE90" s="355"/>
      <c r="AF90" s="372"/>
      <c r="AG90" s="354">
        <f>ROUNDDOWN(AB90*$H$30,0)</f>
        <v>596362529</v>
      </c>
      <c r="AH90" s="355"/>
      <c r="AI90" s="355"/>
      <c r="AJ90" s="355"/>
      <c r="AK90" s="356"/>
      <c r="AL90" s="66">
        <v>0</v>
      </c>
      <c r="AM90" s="66"/>
      <c r="AN90" s="66"/>
      <c r="AO90" s="66"/>
      <c r="AP90" s="66"/>
      <c r="AQ90" s="66"/>
      <c r="AR90" s="65">
        <f>AB90-AG90</f>
        <v>478164551</v>
      </c>
      <c r="AS90" s="66"/>
      <c r="AT90" s="66"/>
      <c r="AU90" s="66"/>
      <c r="AV90" s="66"/>
      <c r="AW90" s="67"/>
    </row>
    <row r="91" spans="1:53" ht="7.5" customHeight="1" x14ac:dyDescent="0.15">
      <c r="A91" s="62"/>
      <c r="B91" s="62"/>
      <c r="C91" s="62"/>
      <c r="D91" s="62"/>
      <c r="E91" s="62"/>
      <c r="F91" s="62"/>
      <c r="G91" s="62"/>
      <c r="H91" s="62"/>
      <c r="I91" s="62"/>
      <c r="J91" s="52"/>
      <c r="K91" s="48"/>
      <c r="L91" s="48"/>
      <c r="M91" s="48"/>
      <c r="N91" s="53"/>
      <c r="O91" s="59"/>
      <c r="P91" s="60"/>
      <c r="Q91" s="61"/>
      <c r="R91" s="373"/>
      <c r="S91" s="81"/>
      <c r="T91" s="81"/>
      <c r="U91" s="81"/>
      <c r="V91" s="82"/>
      <c r="W91" s="80"/>
      <c r="X91" s="81"/>
      <c r="Y91" s="81"/>
      <c r="Z91" s="81"/>
      <c r="AA91" s="81"/>
      <c r="AB91" s="80"/>
      <c r="AC91" s="81"/>
      <c r="AD91" s="81"/>
      <c r="AE91" s="81"/>
      <c r="AF91" s="82"/>
      <c r="AG91" s="357"/>
      <c r="AH91" s="81"/>
      <c r="AI91" s="81"/>
      <c r="AJ91" s="81"/>
      <c r="AK91" s="358"/>
      <c r="AL91" s="69"/>
      <c r="AM91" s="69"/>
      <c r="AN91" s="69"/>
      <c r="AO91" s="69"/>
      <c r="AP91" s="69"/>
      <c r="AQ91" s="69"/>
      <c r="AR91" s="68"/>
      <c r="AS91" s="69"/>
      <c r="AT91" s="69"/>
      <c r="AU91" s="69"/>
      <c r="AV91" s="69"/>
      <c r="AW91" s="70"/>
    </row>
    <row r="92" spans="1:53" ht="7.5" customHeight="1" x14ac:dyDescent="0.15">
      <c r="A92" s="62" t="s">
        <v>23</v>
      </c>
      <c r="B92" s="62"/>
      <c r="C92" s="62"/>
      <c r="D92" s="62"/>
      <c r="E92" s="62"/>
      <c r="F92" s="62"/>
      <c r="G92" s="62"/>
      <c r="H92" s="62"/>
      <c r="I92" s="62"/>
      <c r="J92" s="50">
        <v>344500000</v>
      </c>
      <c r="K92" s="45"/>
      <c r="L92" s="45"/>
      <c r="M92" s="45"/>
      <c r="N92" s="51"/>
      <c r="O92" s="56">
        <v>0.17599999999999999</v>
      </c>
      <c r="P92" s="57"/>
      <c r="Q92" s="58"/>
      <c r="R92" s="371">
        <v>21331200</v>
      </c>
      <c r="S92" s="355"/>
      <c r="T92" s="355"/>
      <c r="U92" s="355"/>
      <c r="V92" s="372"/>
      <c r="W92" s="374">
        <f t="shared" ref="W92" si="2">J92+R92</f>
        <v>365831200</v>
      </c>
      <c r="X92" s="355"/>
      <c r="Y92" s="355"/>
      <c r="Z92" s="355"/>
      <c r="AA92" s="355"/>
      <c r="AB92" s="374">
        <f t="shared" ref="AB92" si="3">W92*1.1</f>
        <v>402414320.00000006</v>
      </c>
      <c r="AC92" s="355"/>
      <c r="AD92" s="355"/>
      <c r="AE92" s="355"/>
      <c r="AF92" s="372"/>
      <c r="AG92" s="354">
        <f t="shared" ref="AG92" si="4">ROUNDDOWN(AB92*$H$30,0)</f>
        <v>223339947</v>
      </c>
      <c r="AH92" s="355"/>
      <c r="AI92" s="355"/>
      <c r="AJ92" s="355"/>
      <c r="AK92" s="356"/>
      <c r="AL92" s="66">
        <v>0</v>
      </c>
      <c r="AM92" s="66"/>
      <c r="AN92" s="66"/>
      <c r="AO92" s="66"/>
      <c r="AP92" s="66"/>
      <c r="AQ92" s="66"/>
      <c r="AR92" s="65">
        <f t="shared" ref="AR92" si="5">AB92-AG92</f>
        <v>179074373.00000006</v>
      </c>
      <c r="AS92" s="66"/>
      <c r="AT92" s="66"/>
      <c r="AU92" s="66"/>
      <c r="AV92" s="66"/>
      <c r="AW92" s="67"/>
    </row>
    <row r="93" spans="1:53" ht="7.5" customHeight="1" x14ac:dyDescent="0.15">
      <c r="A93" s="62"/>
      <c r="B93" s="62"/>
      <c r="C93" s="62"/>
      <c r="D93" s="62"/>
      <c r="E93" s="62"/>
      <c r="F93" s="62"/>
      <c r="G93" s="62"/>
      <c r="H93" s="62"/>
      <c r="I93" s="62"/>
      <c r="J93" s="52"/>
      <c r="K93" s="48"/>
      <c r="L93" s="48"/>
      <c r="M93" s="48"/>
      <c r="N93" s="53"/>
      <c r="O93" s="59"/>
      <c r="P93" s="60"/>
      <c r="Q93" s="61"/>
      <c r="R93" s="373"/>
      <c r="S93" s="81"/>
      <c r="T93" s="81"/>
      <c r="U93" s="81"/>
      <c r="V93" s="82"/>
      <c r="W93" s="80"/>
      <c r="X93" s="81"/>
      <c r="Y93" s="81"/>
      <c r="Z93" s="81"/>
      <c r="AA93" s="81"/>
      <c r="AB93" s="80"/>
      <c r="AC93" s="81"/>
      <c r="AD93" s="81"/>
      <c r="AE93" s="81"/>
      <c r="AF93" s="82"/>
      <c r="AG93" s="357"/>
      <c r="AH93" s="81"/>
      <c r="AI93" s="81"/>
      <c r="AJ93" s="81"/>
      <c r="AK93" s="358"/>
      <c r="AL93" s="69"/>
      <c r="AM93" s="69"/>
      <c r="AN93" s="69"/>
      <c r="AO93" s="69"/>
      <c r="AP93" s="69"/>
      <c r="AQ93" s="69"/>
      <c r="AR93" s="68"/>
      <c r="AS93" s="69"/>
      <c r="AT93" s="69"/>
      <c r="AU93" s="69"/>
      <c r="AV93" s="69"/>
      <c r="AW93" s="70"/>
    </row>
    <row r="94" spans="1:53" ht="7.5" customHeight="1" x14ac:dyDescent="0.15">
      <c r="A94" s="62" t="s">
        <v>24</v>
      </c>
      <c r="B94" s="62"/>
      <c r="C94" s="62"/>
      <c r="D94" s="62"/>
      <c r="E94" s="62"/>
      <c r="F94" s="62"/>
      <c r="G94" s="62"/>
      <c r="H94" s="62"/>
      <c r="I94" s="62"/>
      <c r="J94" s="50">
        <v>403500000</v>
      </c>
      <c r="K94" s="45"/>
      <c r="L94" s="45"/>
      <c r="M94" s="45"/>
      <c r="N94" s="51"/>
      <c r="O94" s="56">
        <v>0.20599999999999999</v>
      </c>
      <c r="P94" s="57"/>
      <c r="Q94" s="58"/>
      <c r="R94" s="371">
        <v>24967200</v>
      </c>
      <c r="S94" s="355"/>
      <c r="T94" s="355"/>
      <c r="U94" s="355"/>
      <c r="V94" s="372"/>
      <c r="W94" s="374">
        <f t="shared" ref="W94" si="6">J94+R94</f>
        <v>428467200</v>
      </c>
      <c r="X94" s="355"/>
      <c r="Y94" s="355"/>
      <c r="Z94" s="355"/>
      <c r="AA94" s="355"/>
      <c r="AB94" s="374">
        <f t="shared" ref="AB94" si="7">W94*1.1</f>
        <v>471313920.00000006</v>
      </c>
      <c r="AC94" s="355"/>
      <c r="AD94" s="355"/>
      <c r="AE94" s="355"/>
      <c r="AF94" s="372"/>
      <c r="AG94" s="354">
        <f t="shared" ref="AG94" si="8">ROUNDDOWN(AB94*$H$30,0)</f>
        <v>261579225</v>
      </c>
      <c r="AH94" s="355"/>
      <c r="AI94" s="355"/>
      <c r="AJ94" s="355"/>
      <c r="AK94" s="356"/>
      <c r="AL94" s="66">
        <v>0</v>
      </c>
      <c r="AM94" s="66"/>
      <c r="AN94" s="66"/>
      <c r="AO94" s="66"/>
      <c r="AP94" s="66"/>
      <c r="AQ94" s="66"/>
      <c r="AR94" s="65">
        <f t="shared" ref="AR94" si="9">AB94-AG94</f>
        <v>209734695.00000006</v>
      </c>
      <c r="AS94" s="66"/>
      <c r="AT94" s="66"/>
      <c r="AU94" s="66"/>
      <c r="AV94" s="66"/>
      <c r="AW94" s="67"/>
    </row>
    <row r="95" spans="1:53" ht="7.5" customHeight="1" x14ac:dyDescent="0.15">
      <c r="A95" s="62"/>
      <c r="B95" s="62"/>
      <c r="C95" s="62"/>
      <c r="D95" s="62"/>
      <c r="E95" s="62"/>
      <c r="F95" s="62"/>
      <c r="G95" s="62"/>
      <c r="H95" s="62"/>
      <c r="I95" s="62"/>
      <c r="J95" s="52"/>
      <c r="K95" s="48"/>
      <c r="L95" s="48"/>
      <c r="M95" s="48"/>
      <c r="N95" s="53"/>
      <c r="O95" s="59"/>
      <c r="P95" s="60"/>
      <c r="Q95" s="61"/>
      <c r="R95" s="373"/>
      <c r="S95" s="81"/>
      <c r="T95" s="81"/>
      <c r="U95" s="81"/>
      <c r="V95" s="82"/>
      <c r="W95" s="80"/>
      <c r="X95" s="81"/>
      <c r="Y95" s="81"/>
      <c r="Z95" s="81"/>
      <c r="AA95" s="81"/>
      <c r="AB95" s="80"/>
      <c r="AC95" s="81"/>
      <c r="AD95" s="81"/>
      <c r="AE95" s="81"/>
      <c r="AF95" s="82"/>
      <c r="AG95" s="357"/>
      <c r="AH95" s="81"/>
      <c r="AI95" s="81"/>
      <c r="AJ95" s="81"/>
      <c r="AK95" s="358"/>
      <c r="AL95" s="69"/>
      <c r="AM95" s="69"/>
      <c r="AN95" s="69"/>
      <c r="AO95" s="69"/>
      <c r="AP95" s="69"/>
      <c r="AQ95" s="69"/>
      <c r="AR95" s="68"/>
      <c r="AS95" s="69"/>
      <c r="AT95" s="69"/>
      <c r="AU95" s="69"/>
      <c r="AV95" s="69"/>
      <c r="AW95" s="70"/>
    </row>
    <row r="96" spans="1:53" ht="7.5" customHeight="1" x14ac:dyDescent="0.15">
      <c r="A96" s="62" t="s">
        <v>25</v>
      </c>
      <c r="B96" s="62"/>
      <c r="C96" s="62"/>
      <c r="D96" s="62"/>
      <c r="E96" s="62"/>
      <c r="F96" s="62"/>
      <c r="G96" s="62"/>
      <c r="H96" s="62"/>
      <c r="I96" s="62"/>
      <c r="J96" s="50">
        <v>105000000</v>
      </c>
      <c r="K96" s="45"/>
      <c r="L96" s="45"/>
      <c r="M96" s="45"/>
      <c r="N96" s="51"/>
      <c r="O96" s="56">
        <v>5.3999999999999999E-2</v>
      </c>
      <c r="P96" s="57"/>
      <c r="Q96" s="58"/>
      <c r="R96" s="371">
        <v>6544800</v>
      </c>
      <c r="S96" s="355"/>
      <c r="T96" s="355"/>
      <c r="U96" s="355"/>
      <c r="V96" s="372"/>
      <c r="W96" s="374">
        <f t="shared" ref="W96" si="10">J96+R96</f>
        <v>111544800</v>
      </c>
      <c r="X96" s="355"/>
      <c r="Y96" s="355"/>
      <c r="Z96" s="355"/>
      <c r="AA96" s="355"/>
      <c r="AB96" s="374">
        <f t="shared" ref="AB96" si="11">W96*1.1</f>
        <v>122699280.00000001</v>
      </c>
      <c r="AC96" s="355"/>
      <c r="AD96" s="355"/>
      <c r="AE96" s="355"/>
      <c r="AF96" s="372"/>
      <c r="AG96" s="354">
        <f t="shared" ref="AG96" si="12">ROUNDDOWN(AB96*$H$30,0)</f>
        <v>68098100</v>
      </c>
      <c r="AH96" s="355"/>
      <c r="AI96" s="355"/>
      <c r="AJ96" s="355"/>
      <c r="AK96" s="356"/>
      <c r="AL96" s="66">
        <v>0</v>
      </c>
      <c r="AM96" s="66"/>
      <c r="AN96" s="66"/>
      <c r="AO96" s="66"/>
      <c r="AP96" s="66"/>
      <c r="AQ96" s="66"/>
      <c r="AR96" s="65">
        <f t="shared" ref="AR96" si="13">AB96-AG96</f>
        <v>54601180.000000015</v>
      </c>
      <c r="AS96" s="66"/>
      <c r="AT96" s="66"/>
      <c r="AU96" s="66"/>
      <c r="AV96" s="66"/>
      <c r="AW96" s="67"/>
    </row>
    <row r="97" spans="1:49" ht="7.5" customHeight="1" x14ac:dyDescent="0.15">
      <c r="A97" s="62"/>
      <c r="B97" s="62"/>
      <c r="C97" s="62"/>
      <c r="D97" s="62"/>
      <c r="E97" s="62"/>
      <c r="F97" s="62"/>
      <c r="G97" s="62"/>
      <c r="H97" s="62"/>
      <c r="I97" s="62"/>
      <c r="J97" s="52"/>
      <c r="K97" s="48"/>
      <c r="L97" s="48"/>
      <c r="M97" s="48"/>
      <c r="N97" s="53"/>
      <c r="O97" s="59"/>
      <c r="P97" s="60"/>
      <c r="Q97" s="61"/>
      <c r="R97" s="373"/>
      <c r="S97" s="81"/>
      <c r="T97" s="81"/>
      <c r="U97" s="81"/>
      <c r="V97" s="82"/>
      <c r="W97" s="80"/>
      <c r="X97" s="81"/>
      <c r="Y97" s="81"/>
      <c r="Z97" s="81"/>
      <c r="AA97" s="81"/>
      <c r="AB97" s="80"/>
      <c r="AC97" s="81"/>
      <c r="AD97" s="81"/>
      <c r="AE97" s="81"/>
      <c r="AF97" s="82"/>
      <c r="AG97" s="357"/>
      <c r="AH97" s="81"/>
      <c r="AI97" s="81"/>
      <c r="AJ97" s="81"/>
      <c r="AK97" s="358"/>
      <c r="AL97" s="69"/>
      <c r="AM97" s="69"/>
      <c r="AN97" s="69"/>
      <c r="AO97" s="69"/>
      <c r="AP97" s="69"/>
      <c r="AQ97" s="69"/>
      <c r="AR97" s="68"/>
      <c r="AS97" s="69"/>
      <c r="AT97" s="69"/>
      <c r="AU97" s="69"/>
      <c r="AV97" s="69"/>
      <c r="AW97" s="70"/>
    </row>
    <row r="98" spans="1:49" ht="7.5" customHeight="1" x14ac:dyDescent="0.15">
      <c r="A98" s="62" t="s">
        <v>26</v>
      </c>
      <c r="B98" s="62"/>
      <c r="C98" s="62"/>
      <c r="D98" s="62"/>
      <c r="E98" s="62"/>
      <c r="F98" s="62"/>
      <c r="G98" s="62"/>
      <c r="H98" s="62"/>
      <c r="I98" s="62"/>
      <c r="J98" s="50">
        <v>11912000</v>
      </c>
      <c r="K98" s="45"/>
      <c r="L98" s="45"/>
      <c r="M98" s="45"/>
      <c r="N98" s="51"/>
      <c r="O98" s="56">
        <v>6.0000000000000001E-3</v>
      </c>
      <c r="P98" s="57"/>
      <c r="Q98" s="58"/>
      <c r="R98" s="371">
        <v>727200</v>
      </c>
      <c r="S98" s="355"/>
      <c r="T98" s="355"/>
      <c r="U98" s="355"/>
      <c r="V98" s="372"/>
      <c r="W98" s="374">
        <f t="shared" ref="W98" si="14">J98+R98</f>
        <v>12639200</v>
      </c>
      <c r="X98" s="355"/>
      <c r="Y98" s="355"/>
      <c r="Z98" s="355"/>
      <c r="AA98" s="355"/>
      <c r="AB98" s="374">
        <f t="shared" ref="AB98" si="15">W98*1.1</f>
        <v>13903120.000000002</v>
      </c>
      <c r="AC98" s="355"/>
      <c r="AD98" s="355"/>
      <c r="AE98" s="355"/>
      <c r="AF98" s="372"/>
      <c r="AG98" s="354">
        <f>ROUNDDOWN(AB98*$H$30,0)</f>
        <v>7716231</v>
      </c>
      <c r="AH98" s="355"/>
      <c r="AI98" s="355"/>
      <c r="AJ98" s="355"/>
      <c r="AK98" s="356"/>
      <c r="AL98" s="66">
        <v>0</v>
      </c>
      <c r="AM98" s="66"/>
      <c r="AN98" s="66"/>
      <c r="AO98" s="66"/>
      <c r="AP98" s="66"/>
      <c r="AQ98" s="66"/>
      <c r="AR98" s="65">
        <f t="shared" ref="AR98" si="16">AB98-AG98</f>
        <v>6186889.0000000019</v>
      </c>
      <c r="AS98" s="66"/>
      <c r="AT98" s="66"/>
      <c r="AU98" s="66"/>
      <c r="AV98" s="66"/>
      <c r="AW98" s="67"/>
    </row>
    <row r="99" spans="1:49" ht="7.5" customHeight="1" x14ac:dyDescent="0.15">
      <c r="A99" s="62"/>
      <c r="B99" s="62"/>
      <c r="C99" s="62"/>
      <c r="D99" s="62"/>
      <c r="E99" s="62"/>
      <c r="F99" s="62"/>
      <c r="G99" s="62"/>
      <c r="H99" s="62"/>
      <c r="I99" s="62"/>
      <c r="J99" s="52"/>
      <c r="K99" s="48"/>
      <c r="L99" s="48"/>
      <c r="M99" s="48"/>
      <c r="N99" s="53"/>
      <c r="O99" s="59"/>
      <c r="P99" s="60"/>
      <c r="Q99" s="61"/>
      <c r="R99" s="373"/>
      <c r="S99" s="81"/>
      <c r="T99" s="81"/>
      <c r="U99" s="81"/>
      <c r="V99" s="82"/>
      <c r="W99" s="80"/>
      <c r="X99" s="81"/>
      <c r="Y99" s="81"/>
      <c r="Z99" s="81"/>
      <c r="AA99" s="81"/>
      <c r="AB99" s="80"/>
      <c r="AC99" s="81"/>
      <c r="AD99" s="81"/>
      <c r="AE99" s="81"/>
      <c r="AF99" s="82"/>
      <c r="AG99" s="357"/>
      <c r="AH99" s="81"/>
      <c r="AI99" s="81"/>
      <c r="AJ99" s="81"/>
      <c r="AK99" s="358"/>
      <c r="AL99" s="69"/>
      <c r="AM99" s="69"/>
      <c r="AN99" s="69"/>
      <c r="AO99" s="69"/>
      <c r="AP99" s="69"/>
      <c r="AQ99" s="69"/>
      <c r="AR99" s="68"/>
      <c r="AS99" s="69"/>
      <c r="AT99" s="69"/>
      <c r="AU99" s="69"/>
      <c r="AV99" s="69"/>
      <c r="AW99" s="70"/>
    </row>
    <row r="100" spans="1:49" ht="7.5" customHeight="1" x14ac:dyDescent="0.15">
      <c r="A100" s="7" t="s">
        <v>28</v>
      </c>
      <c r="B100" s="7"/>
      <c r="C100" s="7"/>
      <c r="D100" s="7"/>
      <c r="E100" s="7"/>
      <c r="F100" s="7"/>
      <c r="G100" s="7"/>
      <c r="H100" s="7"/>
      <c r="I100" s="7"/>
      <c r="J100" s="50">
        <v>175000000</v>
      </c>
      <c r="K100" s="45"/>
      <c r="L100" s="45"/>
      <c r="M100" s="45"/>
      <c r="N100" s="51"/>
      <c r="O100" s="56">
        <v>8.8999999999999996E-2</v>
      </c>
      <c r="P100" s="57"/>
      <c r="Q100" s="58"/>
      <c r="R100" s="371">
        <v>10786800</v>
      </c>
      <c r="S100" s="355"/>
      <c r="T100" s="355"/>
      <c r="U100" s="355"/>
      <c r="V100" s="372"/>
      <c r="W100" s="374">
        <f t="shared" ref="W100" si="17">J100+R100</f>
        <v>185786800</v>
      </c>
      <c r="X100" s="355"/>
      <c r="Y100" s="355"/>
      <c r="Z100" s="355"/>
      <c r="AA100" s="355"/>
      <c r="AB100" s="374">
        <f t="shared" ref="AB100" si="18">W100*1.1</f>
        <v>204365480.00000003</v>
      </c>
      <c r="AC100" s="355"/>
      <c r="AD100" s="355"/>
      <c r="AE100" s="355"/>
      <c r="AF100" s="372"/>
      <c r="AG100" s="354">
        <v>0</v>
      </c>
      <c r="AH100" s="355"/>
      <c r="AI100" s="355"/>
      <c r="AJ100" s="355"/>
      <c r="AK100" s="356"/>
      <c r="AL100" s="66">
        <f>ROUND(AB100*H30,0)</f>
        <v>113422841</v>
      </c>
      <c r="AM100" s="66"/>
      <c r="AN100" s="66"/>
      <c r="AO100" s="66"/>
      <c r="AP100" s="66"/>
      <c r="AQ100" s="66"/>
      <c r="AR100" s="65">
        <f>AB100-AL100</f>
        <v>90942639.00000003</v>
      </c>
      <c r="AS100" s="66"/>
      <c r="AT100" s="66"/>
      <c r="AU100" s="66"/>
      <c r="AV100" s="66"/>
      <c r="AW100" s="67"/>
    </row>
    <row r="101" spans="1:49" ht="7.5" customHeight="1" x14ac:dyDescent="0.15">
      <c r="A101" s="7"/>
      <c r="B101" s="7"/>
      <c r="C101" s="7"/>
      <c r="D101" s="7"/>
      <c r="E101" s="7"/>
      <c r="F101" s="7"/>
      <c r="G101" s="7"/>
      <c r="H101" s="7"/>
      <c r="I101" s="7"/>
      <c r="J101" s="52"/>
      <c r="K101" s="48"/>
      <c r="L101" s="48"/>
      <c r="M101" s="48"/>
      <c r="N101" s="53"/>
      <c r="O101" s="59"/>
      <c r="P101" s="60"/>
      <c r="Q101" s="61"/>
      <c r="R101" s="373"/>
      <c r="S101" s="81"/>
      <c r="T101" s="81"/>
      <c r="U101" s="81"/>
      <c r="V101" s="82"/>
      <c r="W101" s="80"/>
      <c r="X101" s="81"/>
      <c r="Y101" s="81"/>
      <c r="Z101" s="81"/>
      <c r="AA101" s="81"/>
      <c r="AB101" s="80"/>
      <c r="AC101" s="81"/>
      <c r="AD101" s="81"/>
      <c r="AE101" s="81"/>
      <c r="AF101" s="82"/>
      <c r="AG101" s="357"/>
      <c r="AH101" s="81"/>
      <c r="AI101" s="81"/>
      <c r="AJ101" s="81"/>
      <c r="AK101" s="358"/>
      <c r="AL101" s="69"/>
      <c r="AM101" s="69"/>
      <c r="AN101" s="69"/>
      <c r="AO101" s="69"/>
      <c r="AP101" s="69"/>
      <c r="AQ101" s="69"/>
      <c r="AR101" s="68"/>
      <c r="AS101" s="69"/>
      <c r="AT101" s="69"/>
      <c r="AU101" s="69"/>
      <c r="AV101" s="69"/>
      <c r="AW101" s="70"/>
    </row>
    <row r="102" spans="1:49" ht="7.5" customHeight="1" x14ac:dyDescent="0.15">
      <c r="A102" s="62" t="s">
        <v>29</v>
      </c>
      <c r="B102" s="62"/>
      <c r="C102" s="62"/>
      <c r="D102" s="62"/>
      <c r="E102" s="62"/>
      <c r="F102" s="62"/>
      <c r="G102" s="62"/>
      <c r="H102" s="62"/>
      <c r="I102" s="62"/>
      <c r="J102" s="118">
        <v>121200000</v>
      </c>
      <c r="K102" s="119"/>
      <c r="L102" s="119"/>
      <c r="M102" s="119"/>
      <c r="N102" s="120"/>
      <c r="O102" s="107"/>
      <c r="P102" s="108"/>
      <c r="Q102" s="109"/>
      <c r="R102" s="342"/>
      <c r="S102" s="343"/>
      <c r="T102" s="343"/>
      <c r="U102" s="343"/>
      <c r="V102" s="344"/>
      <c r="W102" s="348"/>
      <c r="X102" s="343"/>
      <c r="Y102" s="343"/>
      <c r="Z102" s="343"/>
      <c r="AA102" s="343"/>
      <c r="AB102" s="363"/>
      <c r="AC102" s="364"/>
      <c r="AD102" s="364"/>
      <c r="AE102" s="364"/>
      <c r="AF102" s="365"/>
      <c r="AG102" s="350"/>
      <c r="AH102" s="343"/>
      <c r="AI102" s="343"/>
      <c r="AJ102" s="343"/>
      <c r="AK102" s="351"/>
      <c r="AL102" s="337"/>
      <c r="AM102" s="337"/>
      <c r="AN102" s="337"/>
      <c r="AO102" s="337"/>
      <c r="AP102" s="337"/>
      <c r="AQ102" s="337"/>
      <c r="AR102" s="336"/>
      <c r="AS102" s="337"/>
      <c r="AT102" s="337"/>
      <c r="AU102" s="337"/>
      <c r="AV102" s="337"/>
      <c r="AW102" s="338"/>
    </row>
    <row r="103" spans="1:49" ht="7.5" customHeight="1" x14ac:dyDescent="0.15">
      <c r="A103" s="62"/>
      <c r="B103" s="62"/>
      <c r="C103" s="62"/>
      <c r="D103" s="62"/>
      <c r="E103" s="62"/>
      <c r="F103" s="62"/>
      <c r="G103" s="62"/>
      <c r="H103" s="62"/>
      <c r="I103" s="62"/>
      <c r="J103" s="121"/>
      <c r="K103" s="122"/>
      <c r="L103" s="122"/>
      <c r="M103" s="122"/>
      <c r="N103" s="123"/>
      <c r="O103" s="124"/>
      <c r="P103" s="125"/>
      <c r="Q103" s="126"/>
      <c r="R103" s="359"/>
      <c r="S103" s="360"/>
      <c r="T103" s="360"/>
      <c r="U103" s="360"/>
      <c r="V103" s="361"/>
      <c r="W103" s="362"/>
      <c r="X103" s="360"/>
      <c r="Y103" s="360"/>
      <c r="Z103" s="360"/>
      <c r="AA103" s="360"/>
      <c r="AB103" s="366"/>
      <c r="AC103" s="367"/>
      <c r="AD103" s="367"/>
      <c r="AE103" s="367"/>
      <c r="AF103" s="368"/>
      <c r="AG103" s="369"/>
      <c r="AH103" s="360"/>
      <c r="AI103" s="360"/>
      <c r="AJ103" s="360"/>
      <c r="AK103" s="370"/>
      <c r="AL103" s="340"/>
      <c r="AM103" s="340"/>
      <c r="AN103" s="340"/>
      <c r="AO103" s="340"/>
      <c r="AP103" s="340"/>
      <c r="AQ103" s="340"/>
      <c r="AR103" s="339"/>
      <c r="AS103" s="340"/>
      <c r="AT103" s="340"/>
      <c r="AU103" s="340"/>
      <c r="AV103" s="340"/>
      <c r="AW103" s="341"/>
    </row>
    <row r="104" spans="1:49" ht="7.5" customHeight="1" x14ac:dyDescent="0.15">
      <c r="A104" s="62" t="s">
        <v>15</v>
      </c>
      <c r="B104" s="62"/>
      <c r="C104" s="62"/>
      <c r="D104" s="62"/>
      <c r="E104" s="62"/>
      <c r="F104" s="62"/>
      <c r="G104" s="62"/>
      <c r="H104" s="62"/>
      <c r="I104" s="62"/>
      <c r="J104" s="50">
        <f>SUM(J90:N103)*0.1</f>
        <v>208111200</v>
      </c>
      <c r="K104" s="45"/>
      <c r="L104" s="45"/>
      <c r="M104" s="45"/>
      <c r="N104" s="51"/>
      <c r="O104" s="107"/>
      <c r="P104" s="108"/>
      <c r="Q104" s="109"/>
      <c r="R104" s="342"/>
      <c r="S104" s="343"/>
      <c r="T104" s="343"/>
      <c r="U104" s="343"/>
      <c r="V104" s="344"/>
      <c r="W104" s="348"/>
      <c r="X104" s="343"/>
      <c r="Y104" s="343"/>
      <c r="Z104" s="343"/>
      <c r="AA104" s="343"/>
      <c r="AB104" s="348"/>
      <c r="AC104" s="343"/>
      <c r="AD104" s="343"/>
      <c r="AE104" s="343"/>
      <c r="AF104" s="344"/>
      <c r="AG104" s="350"/>
      <c r="AH104" s="343"/>
      <c r="AI104" s="343"/>
      <c r="AJ104" s="343"/>
      <c r="AK104" s="351"/>
      <c r="AL104" s="337"/>
      <c r="AM104" s="337"/>
      <c r="AN104" s="337"/>
      <c r="AO104" s="337"/>
      <c r="AP104" s="337"/>
      <c r="AQ104" s="337"/>
      <c r="AR104" s="336"/>
      <c r="AS104" s="337"/>
      <c r="AT104" s="337"/>
      <c r="AU104" s="337"/>
      <c r="AV104" s="337"/>
      <c r="AW104" s="338"/>
    </row>
    <row r="105" spans="1:49" ht="7.5" customHeight="1" thickBot="1" x14ac:dyDescent="0.2">
      <c r="A105" s="63"/>
      <c r="B105" s="63"/>
      <c r="C105" s="63"/>
      <c r="D105" s="63"/>
      <c r="E105" s="63"/>
      <c r="F105" s="63"/>
      <c r="G105" s="63"/>
      <c r="H105" s="63"/>
      <c r="I105" s="63"/>
      <c r="J105" s="100"/>
      <c r="K105" s="101"/>
      <c r="L105" s="101"/>
      <c r="M105" s="101"/>
      <c r="N105" s="102"/>
      <c r="O105" s="110"/>
      <c r="P105" s="111"/>
      <c r="Q105" s="112"/>
      <c r="R105" s="345"/>
      <c r="S105" s="346"/>
      <c r="T105" s="346"/>
      <c r="U105" s="346"/>
      <c r="V105" s="347"/>
      <c r="W105" s="349"/>
      <c r="X105" s="346"/>
      <c r="Y105" s="346"/>
      <c r="Z105" s="346"/>
      <c r="AA105" s="346"/>
      <c r="AB105" s="349"/>
      <c r="AC105" s="346"/>
      <c r="AD105" s="346"/>
      <c r="AE105" s="346"/>
      <c r="AF105" s="347"/>
      <c r="AG105" s="352"/>
      <c r="AH105" s="346"/>
      <c r="AI105" s="346"/>
      <c r="AJ105" s="346"/>
      <c r="AK105" s="353"/>
      <c r="AL105" s="340"/>
      <c r="AM105" s="340"/>
      <c r="AN105" s="340"/>
      <c r="AO105" s="340"/>
      <c r="AP105" s="340"/>
      <c r="AQ105" s="340"/>
      <c r="AR105" s="339"/>
      <c r="AS105" s="340"/>
      <c r="AT105" s="340"/>
      <c r="AU105" s="340"/>
      <c r="AV105" s="340"/>
      <c r="AW105" s="341"/>
    </row>
    <row r="106" spans="1:49" ht="7.5" customHeight="1" thickTop="1" x14ac:dyDescent="0.15">
      <c r="A106" s="6" t="s">
        <v>2</v>
      </c>
      <c r="B106" s="6"/>
      <c r="C106" s="6"/>
      <c r="D106" s="6"/>
      <c r="E106" s="6"/>
      <c r="F106" s="6"/>
      <c r="G106" s="6"/>
      <c r="H106" s="6"/>
      <c r="I106" s="6"/>
      <c r="J106" s="77">
        <f>SUM(J90:N105)</f>
        <v>2289223200</v>
      </c>
      <c r="K106" s="78"/>
      <c r="L106" s="78"/>
      <c r="M106" s="78"/>
      <c r="N106" s="79"/>
      <c r="O106" s="83">
        <f>SUM(O90:Q101)</f>
        <v>1</v>
      </c>
      <c r="P106" s="84"/>
      <c r="Q106" s="85"/>
      <c r="R106" s="89">
        <f>SUM(R90:V101)</f>
        <v>121200000</v>
      </c>
      <c r="S106" s="90"/>
      <c r="T106" s="90"/>
      <c r="U106" s="90"/>
      <c r="V106" s="91"/>
      <c r="W106" s="77">
        <f>SUM(W90:AA101)</f>
        <v>2081112000</v>
      </c>
      <c r="X106" s="78"/>
      <c r="Y106" s="78"/>
      <c r="Z106" s="78"/>
      <c r="AA106" s="78"/>
      <c r="AB106" s="77">
        <f>SUM(AB90:AF101)</f>
        <v>2289223200</v>
      </c>
      <c r="AC106" s="78"/>
      <c r="AD106" s="78"/>
      <c r="AE106" s="78"/>
      <c r="AF106" s="79"/>
      <c r="AG106" s="95">
        <f>SUM(AG90:AK101)</f>
        <v>1157096032</v>
      </c>
      <c r="AH106" s="78"/>
      <c r="AI106" s="78"/>
      <c r="AJ106" s="78"/>
      <c r="AK106" s="96"/>
      <c r="AL106" s="66">
        <f>SUM(AL90:AQ105)</f>
        <v>113422841</v>
      </c>
      <c r="AM106" s="66"/>
      <c r="AN106" s="66"/>
      <c r="AO106" s="66"/>
      <c r="AP106" s="66"/>
      <c r="AQ106" s="66"/>
      <c r="AR106" s="65">
        <f>SUM(AR90:AW105)</f>
        <v>1018704327</v>
      </c>
      <c r="AS106" s="66"/>
      <c r="AT106" s="66"/>
      <c r="AU106" s="66"/>
      <c r="AV106" s="66"/>
      <c r="AW106" s="67"/>
    </row>
    <row r="107" spans="1:49" ht="7.5" customHeight="1" thickBot="1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80"/>
      <c r="K107" s="81"/>
      <c r="L107" s="81"/>
      <c r="M107" s="81"/>
      <c r="N107" s="82"/>
      <c r="O107" s="86"/>
      <c r="P107" s="87"/>
      <c r="Q107" s="88"/>
      <c r="R107" s="92"/>
      <c r="S107" s="93"/>
      <c r="T107" s="93"/>
      <c r="U107" s="93"/>
      <c r="V107" s="94"/>
      <c r="W107" s="80"/>
      <c r="X107" s="81"/>
      <c r="Y107" s="81"/>
      <c r="Z107" s="81"/>
      <c r="AA107" s="81"/>
      <c r="AB107" s="80"/>
      <c r="AC107" s="81"/>
      <c r="AD107" s="81"/>
      <c r="AE107" s="81"/>
      <c r="AF107" s="82"/>
      <c r="AG107" s="97"/>
      <c r="AH107" s="98"/>
      <c r="AI107" s="98"/>
      <c r="AJ107" s="98"/>
      <c r="AK107" s="99"/>
      <c r="AL107" s="69"/>
      <c r="AM107" s="69"/>
      <c r="AN107" s="69"/>
      <c r="AO107" s="69"/>
      <c r="AP107" s="69"/>
      <c r="AQ107" s="69"/>
      <c r="AR107" s="68"/>
      <c r="AS107" s="69"/>
      <c r="AT107" s="69"/>
      <c r="AU107" s="69"/>
      <c r="AV107" s="69"/>
      <c r="AW107" s="70"/>
    </row>
    <row r="109" spans="1:49" ht="7.5" customHeight="1" x14ac:dyDescent="0.15">
      <c r="B109" s="326" t="s">
        <v>51</v>
      </c>
      <c r="C109" s="326"/>
      <c r="D109" s="326"/>
      <c r="E109" s="326"/>
      <c r="F109" s="326"/>
      <c r="G109" s="326"/>
      <c r="H109" s="326"/>
      <c r="I109" s="326"/>
      <c r="J109" s="326"/>
      <c r="K109" s="326"/>
      <c r="L109" s="326"/>
      <c r="M109" s="335">
        <f>AG106+AQ78+V56</f>
        <v>1175518733</v>
      </c>
      <c r="N109" s="326"/>
      <c r="O109" s="326"/>
      <c r="P109" s="326"/>
      <c r="Q109" s="326"/>
      <c r="R109" s="326"/>
      <c r="S109" s="326"/>
      <c r="T109" s="326"/>
      <c r="U109" s="326"/>
      <c r="V109" s="326" t="s">
        <v>52</v>
      </c>
      <c r="W109" s="326"/>
      <c r="X109" s="326"/>
      <c r="Y109" s="326" t="s">
        <v>53</v>
      </c>
      <c r="Z109" s="326"/>
      <c r="AA109" s="326"/>
      <c r="AB109" s="326"/>
      <c r="AC109" s="326"/>
      <c r="AD109" s="326"/>
      <c r="AE109" s="326"/>
      <c r="AF109" s="326" t="s">
        <v>50</v>
      </c>
      <c r="AG109" s="326"/>
      <c r="AH109" s="326"/>
      <c r="AI109" s="335">
        <f>ROUNDDOWN(M109/2,-3)</f>
        <v>587759000</v>
      </c>
      <c r="AJ109" s="326"/>
      <c r="AK109" s="326"/>
      <c r="AL109" s="326"/>
      <c r="AM109" s="326"/>
      <c r="AN109" s="326"/>
      <c r="AO109" s="326"/>
      <c r="AP109" s="326"/>
      <c r="AQ109" s="326"/>
      <c r="AR109" s="326" t="s">
        <v>55</v>
      </c>
      <c r="AS109" s="326"/>
    </row>
    <row r="110" spans="1:49" ht="7.5" customHeight="1" x14ac:dyDescent="0.15">
      <c r="B110" s="326"/>
      <c r="C110" s="326"/>
      <c r="D110" s="326"/>
      <c r="E110" s="326"/>
      <c r="F110" s="326"/>
      <c r="G110" s="326"/>
      <c r="H110" s="326"/>
      <c r="I110" s="326"/>
      <c r="J110" s="326"/>
      <c r="K110" s="326"/>
      <c r="L110" s="326"/>
      <c r="M110" s="326"/>
      <c r="N110" s="326"/>
      <c r="O110" s="326"/>
      <c r="P110" s="326"/>
      <c r="Q110" s="326"/>
      <c r="R110" s="326"/>
      <c r="S110" s="326"/>
      <c r="T110" s="326"/>
      <c r="U110" s="326"/>
      <c r="V110" s="326"/>
      <c r="W110" s="326"/>
      <c r="X110" s="326"/>
      <c r="Y110" s="326"/>
      <c r="Z110" s="326"/>
      <c r="AA110" s="326"/>
      <c r="AB110" s="326"/>
      <c r="AC110" s="326"/>
      <c r="AD110" s="326"/>
      <c r="AE110" s="326"/>
      <c r="AF110" s="326"/>
      <c r="AG110" s="326"/>
      <c r="AH110" s="326"/>
      <c r="AI110" s="326"/>
      <c r="AJ110" s="326"/>
      <c r="AK110" s="326"/>
      <c r="AL110" s="326"/>
      <c r="AM110" s="326"/>
      <c r="AN110" s="326"/>
      <c r="AO110" s="326"/>
      <c r="AP110" s="326"/>
      <c r="AQ110" s="326"/>
      <c r="AR110" s="326"/>
      <c r="AS110" s="326"/>
    </row>
    <row r="111" spans="1:49" ht="7.5" customHeight="1" x14ac:dyDescent="0.15">
      <c r="M111" s="325" t="s">
        <v>54</v>
      </c>
      <c r="N111" s="325"/>
      <c r="O111" s="325"/>
      <c r="P111" s="325"/>
      <c r="Q111" s="325"/>
      <c r="R111" s="325"/>
      <c r="S111" s="325"/>
      <c r="T111" s="325"/>
      <c r="U111" s="325"/>
    </row>
    <row r="112" spans="1:49" ht="7.5" customHeight="1" x14ac:dyDescent="0.15">
      <c r="M112" s="325"/>
      <c r="N112" s="325"/>
      <c r="O112" s="325"/>
      <c r="P112" s="325"/>
      <c r="Q112" s="325"/>
      <c r="R112" s="325"/>
      <c r="S112" s="325"/>
      <c r="T112" s="325"/>
      <c r="U112" s="325"/>
    </row>
  </sheetData>
  <mergeCells count="221">
    <mergeCell ref="A10:BA12"/>
    <mergeCell ref="H26:N29"/>
    <mergeCell ref="O26:U29"/>
    <mergeCell ref="V26:AB29"/>
    <mergeCell ref="A30:G31"/>
    <mergeCell ref="H30:N31"/>
    <mergeCell ref="O30:U31"/>
    <mergeCell ref="V30:AB31"/>
    <mergeCell ref="A41:BA43"/>
    <mergeCell ref="A18:BA19"/>
    <mergeCell ref="A21:G25"/>
    <mergeCell ref="H21:U22"/>
    <mergeCell ref="V21:AB25"/>
    <mergeCell ref="H23:N25"/>
    <mergeCell ref="O23:U25"/>
    <mergeCell ref="A26:G29"/>
    <mergeCell ref="A46:BA47"/>
    <mergeCell ref="AC48:AI49"/>
    <mergeCell ref="A50:N53"/>
    <mergeCell ref="O50:U53"/>
    <mergeCell ref="V50:AB53"/>
    <mergeCell ref="AC50:AI53"/>
    <mergeCell ref="A32:G35"/>
    <mergeCell ref="H32:N35"/>
    <mergeCell ref="O32:U35"/>
    <mergeCell ref="V32:AB35"/>
    <mergeCell ref="A36:G39"/>
    <mergeCell ref="H36:N39"/>
    <mergeCell ref="O36:U39"/>
    <mergeCell ref="V36:AB39"/>
    <mergeCell ref="AG68:AK69"/>
    <mergeCell ref="AL68:AP69"/>
    <mergeCell ref="AQ68:AU69"/>
    <mergeCell ref="AV68:BA69"/>
    <mergeCell ref="AV64:BA67"/>
    <mergeCell ref="L66:N67"/>
    <mergeCell ref="O66:S67"/>
    <mergeCell ref="A54:N55"/>
    <mergeCell ref="O54:U55"/>
    <mergeCell ref="V54:AB55"/>
    <mergeCell ref="AC54:AI55"/>
    <mergeCell ref="A56:N57"/>
    <mergeCell ref="O56:U57"/>
    <mergeCell ref="V56:AB57"/>
    <mergeCell ref="AC56:AI57"/>
    <mergeCell ref="A60:BA61"/>
    <mergeCell ref="AV62:BA63"/>
    <mergeCell ref="A64:F67"/>
    <mergeCell ref="G64:K67"/>
    <mergeCell ref="L64:S65"/>
    <mergeCell ref="T64:X67"/>
    <mergeCell ref="Y64:AF65"/>
    <mergeCell ref="AG64:AK67"/>
    <mergeCell ref="AL64:AP67"/>
    <mergeCell ref="AQ64:AU67"/>
    <mergeCell ref="Y66:AA67"/>
    <mergeCell ref="AB66:AF67"/>
    <mergeCell ref="A72:F73"/>
    <mergeCell ref="G72:K73"/>
    <mergeCell ref="L72:N73"/>
    <mergeCell ref="O72:S73"/>
    <mergeCell ref="T72:X73"/>
    <mergeCell ref="A70:F71"/>
    <mergeCell ref="G70:K71"/>
    <mergeCell ref="L70:N71"/>
    <mergeCell ref="O70:S71"/>
    <mergeCell ref="T70:X71"/>
    <mergeCell ref="Y72:AA73"/>
    <mergeCell ref="AB72:AF73"/>
    <mergeCell ref="Y70:AA71"/>
    <mergeCell ref="A68:F69"/>
    <mergeCell ref="G68:K69"/>
    <mergeCell ref="L68:N69"/>
    <mergeCell ref="O68:S69"/>
    <mergeCell ref="T68:X69"/>
    <mergeCell ref="Y68:AA69"/>
    <mergeCell ref="AB68:AF69"/>
    <mergeCell ref="AG72:AK73"/>
    <mergeCell ref="AL72:AP73"/>
    <mergeCell ref="AQ72:AU73"/>
    <mergeCell ref="AV72:BA73"/>
    <mergeCell ref="AB70:AF71"/>
    <mergeCell ref="AG70:AK71"/>
    <mergeCell ref="AL70:AP71"/>
    <mergeCell ref="AQ70:AU71"/>
    <mergeCell ref="AV70:BA71"/>
    <mergeCell ref="A76:F77"/>
    <mergeCell ref="G76:K77"/>
    <mergeCell ref="L76:N77"/>
    <mergeCell ref="O76:S77"/>
    <mergeCell ref="T76:X77"/>
    <mergeCell ref="A74:F75"/>
    <mergeCell ref="G74:K75"/>
    <mergeCell ref="L74:N75"/>
    <mergeCell ref="O74:S75"/>
    <mergeCell ref="T74:X75"/>
    <mergeCell ref="Y76:AA77"/>
    <mergeCell ref="AB76:AF77"/>
    <mergeCell ref="AG76:AK77"/>
    <mergeCell ref="AL76:AP77"/>
    <mergeCell ref="AQ76:AU77"/>
    <mergeCell ref="AV76:BA77"/>
    <mergeCell ref="AB74:AF75"/>
    <mergeCell ref="AG74:AK75"/>
    <mergeCell ref="AL74:AP75"/>
    <mergeCell ref="AQ74:AU75"/>
    <mergeCell ref="AV74:BA75"/>
    <mergeCell ref="Y74:AA75"/>
    <mergeCell ref="AB78:AF79"/>
    <mergeCell ref="AG78:AK79"/>
    <mergeCell ref="AL78:AP79"/>
    <mergeCell ref="AQ78:AU79"/>
    <mergeCell ref="AV78:BA79"/>
    <mergeCell ref="A82:BA83"/>
    <mergeCell ref="A78:F79"/>
    <mergeCell ref="G78:K79"/>
    <mergeCell ref="L78:N79"/>
    <mergeCell ref="O78:S79"/>
    <mergeCell ref="T78:X79"/>
    <mergeCell ref="Y78:AA79"/>
    <mergeCell ref="R88:V89"/>
    <mergeCell ref="A90:I91"/>
    <mergeCell ref="J90:N91"/>
    <mergeCell ref="O90:Q91"/>
    <mergeCell ref="R90:V91"/>
    <mergeCell ref="W90:AA91"/>
    <mergeCell ref="AR84:AW85"/>
    <mergeCell ref="A86:I89"/>
    <mergeCell ref="J86:N89"/>
    <mergeCell ref="O86:V87"/>
    <mergeCell ref="W86:AA89"/>
    <mergeCell ref="AB86:AF89"/>
    <mergeCell ref="AG86:AK89"/>
    <mergeCell ref="AL86:AQ89"/>
    <mergeCell ref="AR86:AW89"/>
    <mergeCell ref="O88:Q89"/>
    <mergeCell ref="AB90:AF91"/>
    <mergeCell ref="AG90:AK91"/>
    <mergeCell ref="AL90:AQ91"/>
    <mergeCell ref="AR90:AW91"/>
    <mergeCell ref="A92:I93"/>
    <mergeCell ref="J92:N93"/>
    <mergeCell ref="O92:Q93"/>
    <mergeCell ref="R92:V93"/>
    <mergeCell ref="W92:AA93"/>
    <mergeCell ref="AB92:AF93"/>
    <mergeCell ref="AG92:AK93"/>
    <mergeCell ref="AL92:AQ93"/>
    <mergeCell ref="AR92:AW93"/>
    <mergeCell ref="A94:I95"/>
    <mergeCell ref="J94:N95"/>
    <mergeCell ref="O94:Q95"/>
    <mergeCell ref="R94:V95"/>
    <mergeCell ref="W94:AA95"/>
    <mergeCell ref="AB94:AF95"/>
    <mergeCell ref="AG94:AK95"/>
    <mergeCell ref="AL94:AQ95"/>
    <mergeCell ref="AR94:AW95"/>
    <mergeCell ref="A96:I97"/>
    <mergeCell ref="J96:N97"/>
    <mergeCell ref="O96:Q97"/>
    <mergeCell ref="R96:V97"/>
    <mergeCell ref="W96:AA97"/>
    <mergeCell ref="AB96:AF97"/>
    <mergeCell ref="AG96:AK97"/>
    <mergeCell ref="AL96:AQ97"/>
    <mergeCell ref="AR96:AW97"/>
    <mergeCell ref="A98:I99"/>
    <mergeCell ref="J98:N99"/>
    <mergeCell ref="O98:Q99"/>
    <mergeCell ref="R98:V99"/>
    <mergeCell ref="W98:AA99"/>
    <mergeCell ref="AB98:AF99"/>
    <mergeCell ref="AG98:AK99"/>
    <mergeCell ref="AL98:AQ99"/>
    <mergeCell ref="AR98:AW99"/>
    <mergeCell ref="AL104:AQ105"/>
    <mergeCell ref="AF109:AH110"/>
    <mergeCell ref="AI109:AQ110"/>
    <mergeCell ref="AG100:AK101"/>
    <mergeCell ref="AL100:AQ101"/>
    <mergeCell ref="AR100:AW101"/>
    <mergeCell ref="A102:I103"/>
    <mergeCell ref="J102:N103"/>
    <mergeCell ref="O102:Q103"/>
    <mergeCell ref="R102:V103"/>
    <mergeCell ref="W102:AA103"/>
    <mergeCell ref="AB102:AF103"/>
    <mergeCell ref="AG102:AK103"/>
    <mergeCell ref="A100:I101"/>
    <mergeCell ref="J100:N101"/>
    <mergeCell ref="O100:Q101"/>
    <mergeCell ref="R100:V101"/>
    <mergeCell ref="W100:AA101"/>
    <mergeCell ref="AB100:AF101"/>
    <mergeCell ref="AL102:AQ103"/>
    <mergeCell ref="AR102:AW103"/>
    <mergeCell ref="M111:U112"/>
    <mergeCell ref="AR109:AS110"/>
    <mergeCell ref="A14:AG16"/>
    <mergeCell ref="B109:L110"/>
    <mergeCell ref="M109:U110"/>
    <mergeCell ref="V109:X110"/>
    <mergeCell ref="Y109:AE110"/>
    <mergeCell ref="AR104:AW105"/>
    <mergeCell ref="A106:I107"/>
    <mergeCell ref="J106:N107"/>
    <mergeCell ref="O106:Q107"/>
    <mergeCell ref="R106:V107"/>
    <mergeCell ref="W106:AA107"/>
    <mergeCell ref="AB106:AF107"/>
    <mergeCell ref="AG106:AK107"/>
    <mergeCell ref="AL106:AQ107"/>
    <mergeCell ref="AR106:AW107"/>
    <mergeCell ref="A104:I105"/>
    <mergeCell ref="J104:N105"/>
    <mergeCell ref="O104:Q105"/>
    <mergeCell ref="R104:V105"/>
    <mergeCell ref="W104:AA105"/>
    <mergeCell ref="AB104:AF105"/>
    <mergeCell ref="AG104:AK105"/>
  </mergeCells>
  <phoneticPr fontId="1"/>
  <pageMargins left="0.31496062992125984" right="0.31496062992125984" top="0.55118110236220474" bottom="0.35433070866141736" header="0.31496062992125984" footer="0.31496062992125984"/>
  <pageSetup paperSize="9" scale="98" orientation="portrait" r:id="rId1"/>
  <rowBreaks count="2" manualBreakCount="2">
    <brk id="112" max="52" man="1"/>
    <brk id="147" max="5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経費按分表（サンプル）</vt:lpstr>
      <vt:lpstr>'経費按分表（サンプル）'!Print_Area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満田洋光</cp:lastModifiedBy>
  <cp:lastPrinted>2025-02-07T06:41:58Z</cp:lastPrinted>
  <dcterms:created xsi:type="dcterms:W3CDTF">2011-06-14T05:32:50Z</dcterms:created>
  <dcterms:modified xsi:type="dcterms:W3CDTF">2025-02-07T08:45:51Z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2022-01-27T02:59:08Z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78998e3a-f1a3-476d-a3d2-feee4ac97c6a</vt:lpwstr>
  </property>
  <property fmtid="{D5CDD505-2E9C-101B-9397-08002B2CF9AE}" pid="8" name="MSIP_Label_d899a617-f30e-4fb8-b81c-fb6d0b94ac5b_ContentBits">
    <vt:lpwstr>0</vt:lpwstr>
  </property>
</Properties>
</file>