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/>
  <mc:AlternateContent xmlns:mc="http://schemas.openxmlformats.org/markup-compatibility/2006">
    <mc:Choice Requires="x15">
      <x15ac:absPath xmlns:x15ac="http://schemas.microsoft.com/office/spreadsheetml/2010/11/ac" url="C:\Users\hi-yamamoto\Desktop\本日の作業場\R4\01_調査・起案\01-3_未処理（0201～）\230203私立募集\00_起案用\"/>
    </mc:Choice>
  </mc:AlternateContent>
  <xr:revisionPtr revIDLastSave="0" documentId="13_ncr:1_{639A51B1-E1AB-4C3B-A834-D0755962D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事費算定表" sheetId="2" r:id="rId1"/>
    <sheet name="（様式１）事業計画書" sheetId="1" r:id="rId2"/>
    <sheet name="様式２" sheetId="3" r:id="rId3"/>
  </sheets>
  <definedNames>
    <definedName name="_xlnm._FilterDatabase" localSheetId="0" hidden="1">工事費算定表!$B$14:$AK$16</definedName>
    <definedName name="_xlnm.Criteria" localSheetId="0">工事費算定表!$G$1:$L$6</definedName>
    <definedName name="_xlnm.Extract" localSheetId="0">工事費算定表!$G$15</definedName>
    <definedName name="_xlnm.Print_Area" localSheetId="1">'（様式１）事業計画書'!$B$1:$AG$52</definedName>
    <definedName name="_xlnm.Print_Area" localSheetId="0">工事費算定表!$B$12:$AK$63</definedName>
    <definedName name="_xlnm.Print_Area" localSheetId="2">様式２!$A$1:$U$24</definedName>
    <definedName name="_xlnm.Print_Titles" localSheetId="1">'（様式１）事業計画書'!$4:$7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16" i="2"/>
  <c r="AD40" i="2"/>
  <c r="Z40" i="2"/>
  <c r="V40" i="2"/>
  <c r="R40" i="2"/>
  <c r="AD30" i="2"/>
  <c r="Z30" i="2"/>
  <c r="V30" i="2"/>
  <c r="R30" i="2"/>
  <c r="N30" i="2"/>
  <c r="K51" i="1"/>
  <c r="E24" i="3"/>
  <c r="K24" i="3"/>
  <c r="R27" i="1"/>
  <c r="AE45" i="2"/>
  <c r="X45" i="2"/>
  <c r="Q45" i="2"/>
  <c r="J45" i="2"/>
  <c r="B45" i="2"/>
  <c r="G6" i="1"/>
  <c r="T16" i="1"/>
  <c r="R16" i="1"/>
  <c r="P16" i="1"/>
  <c r="T18" i="1"/>
  <c r="R18" i="1"/>
  <c r="P18" i="1"/>
  <c r="T20" i="1"/>
  <c r="R20" i="1"/>
  <c r="P20" i="1"/>
  <c r="G63" i="2"/>
  <c r="O33" i="2" s="1"/>
  <c r="N29" i="2"/>
  <c r="N32" i="2" s="1"/>
  <c r="N27" i="2"/>
  <c r="I27" i="1"/>
  <c r="G16" i="1"/>
  <c r="AE35" i="1"/>
  <c r="AE40" i="1" s="1"/>
  <c r="AE39" i="1"/>
  <c r="N63" i="2"/>
  <c r="S33" i="2" s="1"/>
  <c r="R27" i="2"/>
  <c r="AI63" i="2"/>
  <c r="AE33" i="2" s="1"/>
  <c r="AB63" i="2"/>
  <c r="AA33" i="2" s="1"/>
  <c r="Z34" i="2" s="1"/>
  <c r="V27" i="2"/>
  <c r="U63" i="2"/>
  <c r="W33" i="2"/>
  <c r="V34" i="2" s="1"/>
  <c r="Z27" i="2"/>
  <c r="R29" i="2"/>
  <c r="R32" i="2"/>
  <c r="V29" i="2"/>
  <c r="V32" i="2"/>
  <c r="V36" i="2"/>
  <c r="V38" i="2"/>
  <c r="V39" i="2"/>
  <c r="Z32" i="2"/>
  <c r="Z36" i="2"/>
  <c r="Z38" i="2"/>
  <c r="Z39" i="2"/>
  <c r="AD39" i="2"/>
  <c r="AD38" i="2"/>
  <c r="AD36" i="2"/>
  <c r="AD32" i="2"/>
  <c r="AD29" i="2"/>
  <c r="AD27" i="2"/>
  <c r="Z29" i="2"/>
  <c r="AH37" i="2"/>
  <c r="AH31" i="2"/>
  <c r="AH28" i="2"/>
  <c r="AH26" i="2"/>
  <c r="AH25" i="2"/>
  <c r="R36" i="2"/>
  <c r="R38" i="2"/>
  <c r="R39" i="2"/>
  <c r="N35" i="2" l="1"/>
  <c r="N36" i="2" s="1"/>
  <c r="N38" i="2" s="1"/>
  <c r="N34" i="2"/>
  <c r="AH29" i="2"/>
  <c r="AH30" i="2"/>
  <c r="Z35" i="2"/>
  <c r="AE20" i="2"/>
  <c r="R34" i="2"/>
  <c r="R35" i="2"/>
  <c r="AH33" i="2"/>
  <c r="AD34" i="2"/>
  <c r="AD35" i="2"/>
  <c r="V35" i="2"/>
  <c r="AH36" i="2" l="1"/>
  <c r="AH38" i="2"/>
  <c r="N39" i="2"/>
  <c r="AH35" i="2"/>
  <c r="AH34" i="2"/>
  <c r="AH39" i="2" l="1"/>
  <c r="N40" i="2"/>
  <c r="AI40" i="2" s="1"/>
  <c r="AG16" i="2" l="1"/>
  <c r="K28" i="1"/>
  <c r="K40" i="1" s="1"/>
  <c r="K41" i="1" l="1"/>
  <c r="V27" i="1" s="1"/>
  <c r="AA27" i="1" s="1"/>
  <c r="G17" i="1" s="1"/>
  <c r="G21" i="1" s="1"/>
  <c r="K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15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二以上の補助事業がある場合に、もう一方の事業細目をリストから選択してください。</t>
        </r>
      </text>
    </comment>
    <comment ref="AD15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学校法人名を記入してください（自動で「ふりがな」がつきます）。</t>
        </r>
      </text>
    </comment>
    <comment ref="G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学校名を記入してください（自動で「ふりがな」がつきます）</t>
        </r>
        <r>
          <rPr>
            <sz val="9"/>
            <color indexed="81"/>
            <rFont val="HGｺﾞｼｯｸM"/>
            <family val="3"/>
            <charset val="128"/>
          </rPr>
          <t>。</t>
        </r>
      </text>
    </comment>
    <comment ref="R16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H2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事業細目が、「水泳プール耐震補強」または、「中・高等学校武道場新改築（弓道場）」の場合は、”－”と記入。</t>
        </r>
      </text>
    </comment>
    <comment ref="N23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「建築」「電気」「機械」など工事契約名を記入してください。
（例「○○学校○○建築工事」の場合は「建築」と記入してください。）</t>
        </r>
      </text>
    </comment>
    <comment ref="N37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複数年事業は対象としていないので「０」を入力すること。</t>
        </r>
      </text>
    </comment>
    <comment ref="B4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上記「３　対象外工事費算出表」と同じ契約名となります。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okuyama</author>
  </authors>
  <commentList>
    <comment ref="G4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リストから選択してください。なお、「工事費算定表」とは異なりますので、御注意ください。</t>
        </r>
      </text>
    </comment>
    <comment ref="G13" authorId="1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「経費」と「負担区分」の「計」は一致します。</t>
        </r>
      </text>
    </comment>
    <comment ref="P13" authorId="1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17" authorId="1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「寄附金」がある場合　または「寄附金」以外の負担がある場合は「その他」と記入し、具体的な内容は、下記「その他」欄に記入してください。</t>
        </r>
      </text>
    </comment>
    <comment ref="AE28" authorId="1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入力すると単位（㎡）が表示されるので、数字のみ入力してください。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H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リストから選択すること。</t>
        </r>
      </text>
    </comment>
  </commentList>
</comments>
</file>

<file path=xl/sharedStrings.xml><?xml version="1.0" encoding="utf-8"?>
<sst xmlns="http://schemas.openxmlformats.org/spreadsheetml/2006/main" count="413" uniqueCount="189">
  <si>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2" type="Hiragana" alignment="distributed"/>
  </si>
  <si>
    <t>①</t>
    <phoneticPr fontId="2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</si>
  <si>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2" type="Hiragana" alignment="distributed"/>
  </si>
  <si>
    <t>②</t>
    <phoneticPr fontId="2" type="Hiragana" alignment="distributed"/>
  </si>
  <si>
    <t>水泳プール（屋外）新改築（耐震強化）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たいしん</t>
    </rPh>
    <rPh sb="15" eb="17">
      <t>きょうか</t>
    </rPh>
    <phoneticPr fontId="2" type="Hiragana" alignment="distributed"/>
  </si>
  <si>
    <t>③</t>
    <phoneticPr fontId="2" type="Hiragana" alignment="distributed"/>
  </si>
  <si>
    <t>水泳プール（屋外）新改築（浄水型）</t>
    <rPh sb="0" eb="2">
      <t>すいえい</t>
    </rPh>
    <rPh sb="6" eb="8">
      <t>おくがい</t>
    </rPh>
    <rPh sb="9" eb="10">
      <t>しん</t>
    </rPh>
    <rPh sb="10" eb="12">
      <t>かいちく</t>
    </rPh>
    <rPh sb="13" eb="15">
      <t>じょうすい</t>
    </rPh>
    <rPh sb="15" eb="16">
      <t>がた</t>
    </rPh>
    <phoneticPr fontId="2" type="Hiragana" alignment="distributed"/>
  </si>
  <si>
    <t>④</t>
    <phoneticPr fontId="2" type="Hiragana" alignment="distributed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</si>
  <si>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2" type="Hiragana" alignment="distributed"/>
  </si>
  <si>
    <t>⑤</t>
    <phoneticPr fontId="2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</si>
  <si>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2" type="Hiragana" alignment="distributed"/>
  </si>
  <si>
    <t>⑥</t>
    <phoneticPr fontId="2" type="Hiragana" alignment="distributed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</si>
  <si>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7">
      <t>くうちょうせつび</t>
    </rPh>
    <rPh sb="17" eb="18">
      <t>な</t>
    </rPh>
    <phoneticPr fontId="2" type="Hiragana" alignment="distributed"/>
  </si>
  <si>
    <t>⑦</t>
    <phoneticPr fontId="2" type="Hiragana" alignment="distributed"/>
  </si>
  <si>
    <t>中・高等学校武道場新改築（空調設備有）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あり</t>
    </rPh>
    <phoneticPr fontId="2" type="Hiragana" alignment="distributed"/>
  </si>
  <si>
    <t>⑧</t>
    <phoneticPr fontId="2" type="Hiragana" alignment="distributed"/>
  </si>
  <si>
    <t>中・高等学校武道場新改築（弓道場）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3" eb="16">
      <t>きゅうどうじょう</t>
    </rPh>
    <phoneticPr fontId="2" type="Hiragana" alignment="distributed"/>
  </si>
  <si>
    <t>工事費算定表</t>
    <rPh sb="0" eb="3">
      <t>コウジヒ</t>
    </rPh>
    <rPh sb="3" eb="5">
      <t>サンテイ</t>
    </rPh>
    <rPh sb="5" eb="6">
      <t>ヒョウ</t>
    </rPh>
    <phoneticPr fontId="6"/>
  </si>
  <si>
    <t>１　事業の内容</t>
    <rPh sb="2" eb="4">
      <t>ジギョウ</t>
    </rPh>
    <rPh sb="5" eb="7">
      <t>ナイヨウ</t>
    </rPh>
    <phoneticPr fontId="6"/>
  </si>
  <si>
    <t>事業細目</t>
    <rPh sb="0" eb="2">
      <t>ジギョウ</t>
    </rPh>
    <rPh sb="2" eb="4">
      <t>サイモク</t>
    </rPh>
    <phoneticPr fontId="6"/>
  </si>
  <si>
    <t>併行事業名</t>
    <rPh sb="0" eb="1">
      <t>ヘイ</t>
    </rPh>
    <rPh sb="1" eb="2">
      <t>ギョウ</t>
    </rPh>
    <rPh sb="2" eb="3">
      <t>コト</t>
    </rPh>
    <rPh sb="3" eb="4">
      <t>ギョウ</t>
    </rPh>
    <rPh sb="4" eb="5">
      <t>メイ</t>
    </rPh>
    <phoneticPr fontId="6"/>
  </si>
  <si>
    <t>設置者名</t>
    <rPh sb="0" eb="3">
      <t>セッチシャ</t>
    </rPh>
    <rPh sb="3" eb="4">
      <t>メイ</t>
    </rPh>
    <phoneticPr fontId="6"/>
  </si>
  <si>
    <t>施設の名称</t>
    <rPh sb="0" eb="2">
      <t>シセツ</t>
    </rPh>
    <rPh sb="3" eb="5">
      <t>メイショウ</t>
    </rPh>
    <phoneticPr fontId="6"/>
  </si>
  <si>
    <t>補助面積</t>
    <rPh sb="0" eb="2">
      <t>ホジョ</t>
    </rPh>
    <rPh sb="2" eb="4">
      <t>メンセキ</t>
    </rPh>
    <phoneticPr fontId="6"/>
  </si>
  <si>
    <t>㎡</t>
    <phoneticPr fontId="6"/>
  </si>
  <si>
    <t>補助単価</t>
    <rPh sb="0" eb="2">
      <t>ホジョ</t>
    </rPh>
    <rPh sb="2" eb="4">
      <t>タンカ</t>
    </rPh>
    <phoneticPr fontId="6"/>
  </si>
  <si>
    <t>円</t>
    <rPh sb="0" eb="1">
      <t>エン</t>
    </rPh>
    <phoneticPr fontId="6"/>
  </si>
  <si>
    <t>補助事業費</t>
    <rPh sb="0" eb="2">
      <t>ホジョ</t>
    </rPh>
    <rPh sb="2" eb="4">
      <t>ジギョウ</t>
    </rPh>
    <rPh sb="4" eb="5">
      <t>ヒ</t>
    </rPh>
    <phoneticPr fontId="6"/>
  </si>
  <si>
    <t>２　契約の内容</t>
    <rPh sb="2" eb="4">
      <t>ケイヤク</t>
    </rPh>
    <rPh sb="5" eb="7">
      <t>ナイヨウ</t>
    </rPh>
    <phoneticPr fontId="6"/>
  </si>
  <si>
    <t>契約(予定)年月日</t>
    <rPh sb="0" eb="2">
      <t>ケイヤク</t>
    </rPh>
    <rPh sb="3" eb="5">
      <t>ヨテイ</t>
    </rPh>
    <rPh sb="6" eb="9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</si>
  <si>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</si>
  <si>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</si>
  <si>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</si>
  <si>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着工（予定）年月日</t>
    <rPh sb="0" eb="2">
      <t>チャッコウ</t>
    </rPh>
    <rPh sb="3" eb="5">
      <t>ヨテイ</t>
    </rPh>
    <rPh sb="6" eb="9">
      <t>ネンガッピ</t>
    </rPh>
    <phoneticPr fontId="6"/>
  </si>
  <si>
    <t>完成（予定）年月日</t>
    <rPh sb="0" eb="2">
      <t>カンセイ</t>
    </rPh>
    <rPh sb="3" eb="5">
      <t>ヨテイ</t>
    </rPh>
    <rPh sb="6" eb="9">
      <t>ネンガッピ</t>
    </rPh>
    <phoneticPr fontId="6"/>
  </si>
  <si>
    <t xml:space="preserve">実施面積  </t>
    <rPh sb="0" eb="2">
      <t>ジッシ</t>
    </rPh>
    <rPh sb="2" eb="4">
      <t>メンセキ</t>
    </rPh>
    <phoneticPr fontId="6"/>
  </si>
  <si>
    <t>補助対象工事費</t>
    <rPh sb="0" eb="2">
      <t>ホジョ</t>
    </rPh>
    <rPh sb="2" eb="4">
      <t>タイショウ</t>
    </rPh>
    <rPh sb="4" eb="7">
      <t>コウジヒ</t>
    </rPh>
    <phoneticPr fontId="6"/>
  </si>
  <si>
    <t>※</t>
    <phoneticPr fontId="6"/>
  </si>
  <si>
    <t>実施単価</t>
    <rPh sb="0" eb="2">
      <t>ジッシ</t>
    </rPh>
    <rPh sb="2" eb="4">
      <t>タンカ</t>
    </rPh>
    <phoneticPr fontId="2"/>
  </si>
  <si>
    <t>３　対象工事費算出表（区分は契約ごとに分けて記入する）</t>
    <rPh sb="2" eb="4">
      <t>タイショウ</t>
    </rPh>
    <rPh sb="4" eb="7">
      <t>コウジヒ</t>
    </rPh>
    <rPh sb="7" eb="9">
      <t>サンシュツ</t>
    </rPh>
    <rPh sb="9" eb="10">
      <t>ヒョウ</t>
    </rPh>
    <rPh sb="11" eb="13">
      <t>クブン</t>
    </rPh>
    <rPh sb="14" eb="16">
      <t>ケイヤク</t>
    </rPh>
    <rPh sb="19" eb="20">
      <t>ワ</t>
    </rPh>
    <rPh sb="22" eb="24">
      <t>キニュウ</t>
    </rPh>
    <phoneticPr fontId="6"/>
  </si>
  <si>
    <t>区　　　　分</t>
    <rPh sb="0" eb="6">
      <t>クブン</t>
    </rPh>
    <phoneticPr fontId="6"/>
  </si>
  <si>
    <t>計</t>
    <rPh sb="0" eb="1">
      <t>ケイ</t>
    </rPh>
    <phoneticPr fontId="6"/>
  </si>
  <si>
    <t>直接工事費</t>
    <rPh sb="0" eb="2">
      <t>チョクセツ</t>
    </rPh>
    <rPh sb="2" eb="5">
      <t>コウジヒ</t>
    </rPh>
    <phoneticPr fontId="6"/>
  </si>
  <si>
    <t>Ａ</t>
    <phoneticPr fontId="6"/>
  </si>
  <si>
    <r>
      <t>諸経費</t>
    </r>
    <r>
      <rPr>
        <sz val="8"/>
        <rFont val="ＭＳ Ｐ明朝"/>
        <family val="1"/>
        <charset val="128"/>
      </rPr>
      <t>(仮設費、現場管理費)</t>
    </r>
    <rPh sb="0" eb="3">
      <t>ショケイヒ</t>
    </rPh>
    <rPh sb="4" eb="6">
      <t>カセツ</t>
    </rPh>
    <rPh sb="6" eb="7">
      <t>ヒ</t>
    </rPh>
    <rPh sb="8" eb="10">
      <t>ゲンバ</t>
    </rPh>
    <rPh sb="10" eb="13">
      <t>カンリヒ</t>
    </rPh>
    <phoneticPr fontId="6"/>
  </si>
  <si>
    <t>Ｂ</t>
    <phoneticPr fontId="6"/>
  </si>
  <si>
    <t>諸経費率</t>
    <rPh sb="0" eb="3">
      <t>ショケイヒ</t>
    </rPh>
    <rPh sb="3" eb="4">
      <t>リツ</t>
    </rPh>
    <phoneticPr fontId="6"/>
  </si>
  <si>
    <t>Ｂ÷Ａ</t>
    <phoneticPr fontId="6"/>
  </si>
  <si>
    <t>Ｃ</t>
    <phoneticPr fontId="6"/>
  </si>
  <si>
    <t>その他の諸経費等</t>
    <rPh sb="0" eb="3">
      <t>ソノタ</t>
    </rPh>
    <rPh sb="4" eb="7">
      <t>ショケイヒ</t>
    </rPh>
    <rPh sb="7" eb="8">
      <t>トウ</t>
    </rPh>
    <phoneticPr fontId="6"/>
  </si>
  <si>
    <t>Ｄ</t>
    <phoneticPr fontId="6"/>
  </si>
  <si>
    <t>設計金額</t>
    <rPh sb="0" eb="2">
      <t>セッケイ</t>
    </rPh>
    <rPh sb="2" eb="4">
      <t>キンガク</t>
    </rPh>
    <phoneticPr fontId="6"/>
  </si>
  <si>
    <t>A+B+D</t>
    <phoneticPr fontId="6"/>
  </si>
  <si>
    <t>Ｅ</t>
    <phoneticPr fontId="6"/>
  </si>
  <si>
    <t>（消費税含みの契約額）</t>
    <rPh sb="1" eb="4">
      <t>ショウヒゼイ</t>
    </rPh>
    <rPh sb="4" eb="5">
      <t>フク</t>
    </rPh>
    <rPh sb="7" eb="9">
      <t>ケイヤク</t>
    </rPh>
    <rPh sb="9" eb="10">
      <t>キンガク</t>
    </rPh>
    <phoneticPr fontId="6"/>
  </si>
  <si>
    <t>Ｆ×1.10</t>
    <phoneticPr fontId="2" type="Hiragana" alignment="distributed"/>
  </si>
  <si>
    <t>　</t>
    <phoneticPr fontId="6"/>
  </si>
  <si>
    <t>契約金額</t>
    <rPh sb="0" eb="2">
      <t>ケイヤク</t>
    </rPh>
    <rPh sb="2" eb="4">
      <t>キンガク</t>
    </rPh>
    <phoneticPr fontId="6"/>
  </si>
  <si>
    <t>Ｆ</t>
    <phoneticPr fontId="6"/>
  </si>
  <si>
    <t>請負比率</t>
    <rPh sb="0" eb="2">
      <t>ウケオイ</t>
    </rPh>
    <rPh sb="2" eb="4">
      <t>ヒリツ</t>
    </rPh>
    <phoneticPr fontId="6"/>
  </si>
  <si>
    <t>Ｆ÷Ｅ</t>
    <phoneticPr fontId="6"/>
  </si>
  <si>
    <t>Ｇ</t>
    <phoneticPr fontId="6"/>
  </si>
  <si>
    <t>対象外直接工事費</t>
    <rPh sb="0" eb="3">
      <t>タイショウガイ</t>
    </rPh>
    <rPh sb="3" eb="5">
      <t>チョクセツ</t>
    </rPh>
    <rPh sb="5" eb="8">
      <t>コウジヒ</t>
    </rPh>
    <phoneticPr fontId="6"/>
  </si>
  <si>
    <t>Ｈ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</si>
  <si>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</si>
  <si>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</si>
  <si>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</si>
  <si>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</si>
  <si>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</si>
  <si>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Ｂのうち対象外諸経費</t>
    <rPh sb="4" eb="7">
      <t>タイショウガイ</t>
    </rPh>
    <rPh sb="7" eb="10">
      <t>ショケイヒ</t>
    </rPh>
    <phoneticPr fontId="6"/>
  </si>
  <si>
    <t>Ｈ×Ｃ</t>
    <phoneticPr fontId="6"/>
  </si>
  <si>
    <t>Ｉ</t>
    <phoneticPr fontId="6"/>
  </si>
  <si>
    <t>対象外工事費計</t>
    <rPh sb="0" eb="3">
      <t>タイショウガイ</t>
    </rPh>
    <rPh sb="3" eb="6">
      <t>コウジヒ</t>
    </rPh>
    <rPh sb="6" eb="7">
      <t>ケイ</t>
    </rPh>
    <phoneticPr fontId="6"/>
  </si>
  <si>
    <t>H+I+D</t>
    <phoneticPr fontId="6"/>
  </si>
  <si>
    <t>Ｊ</t>
    <phoneticPr fontId="6"/>
  </si>
  <si>
    <t>請負対象外工事費</t>
    <rPh sb="0" eb="2">
      <t>ウケオイ</t>
    </rPh>
    <rPh sb="2" eb="5">
      <t>タイショウガイ</t>
    </rPh>
    <rPh sb="5" eb="8">
      <t>コウジヒ</t>
    </rPh>
    <phoneticPr fontId="6"/>
  </si>
  <si>
    <t>Ｊ×Ｇ</t>
    <phoneticPr fontId="6"/>
  </si>
  <si>
    <t>Ｋ</t>
    <phoneticPr fontId="6"/>
  </si>
  <si>
    <t>過年度支出額</t>
    <rPh sb="0" eb="2">
      <t>カネンド</t>
    </rPh>
    <rPh sb="2" eb="3">
      <t>ド</t>
    </rPh>
    <rPh sb="3" eb="6">
      <t>シシュツガク</t>
    </rPh>
    <phoneticPr fontId="6"/>
  </si>
  <si>
    <t>Ｌ</t>
    <phoneticPr fontId="6"/>
  </si>
  <si>
    <t>Kを含む対象外工事費</t>
    <rPh sb="2" eb="3">
      <t>フク</t>
    </rPh>
    <rPh sb="4" eb="7">
      <t>タイショウガイ</t>
    </rPh>
    <rPh sb="7" eb="10">
      <t>コウジヒ</t>
    </rPh>
    <phoneticPr fontId="6"/>
  </si>
  <si>
    <t>K×｛(F-L)÷F｝+L</t>
    <phoneticPr fontId="6"/>
  </si>
  <si>
    <t>Ｍ</t>
    <phoneticPr fontId="6"/>
  </si>
  <si>
    <t>差引対象工事費</t>
    <rPh sb="0" eb="2">
      <t>サシヒ</t>
    </rPh>
    <rPh sb="2" eb="4">
      <t>タイショウ</t>
    </rPh>
    <rPh sb="4" eb="7">
      <t>コウジヒ</t>
    </rPh>
    <phoneticPr fontId="6"/>
  </si>
  <si>
    <t>Ｆ－Ｍ</t>
    <phoneticPr fontId="6"/>
  </si>
  <si>
    <t>Ｎ</t>
    <phoneticPr fontId="6"/>
  </si>
  <si>
    <t>税込み対象工事費</t>
    <rPh sb="0" eb="2">
      <t>ゼイコ</t>
    </rPh>
    <rPh sb="3" eb="5">
      <t>タイショウ</t>
    </rPh>
    <rPh sb="5" eb="8">
      <t>コウジヒ</t>
    </rPh>
    <phoneticPr fontId="6"/>
  </si>
  <si>
    <t>Ｎ×1.10</t>
    <phoneticPr fontId="6"/>
  </si>
  <si>
    <t>(注）  １円未満の端数については、対象外に係るものについては切り上げ、その他のものについては切捨てとする。</t>
    <rPh sb="1" eb="2">
      <t>チュウ</t>
    </rPh>
    <rPh sb="6" eb="9">
      <t>エンミマン</t>
    </rPh>
    <rPh sb="10" eb="12">
      <t>ハスウ</t>
    </rPh>
    <rPh sb="18" eb="21">
      <t>タイショウガイ</t>
    </rPh>
    <rPh sb="22" eb="23">
      <t>カカ</t>
    </rPh>
    <rPh sb="31" eb="32">
      <t>キ</t>
    </rPh>
    <rPh sb="33" eb="34">
      <t>ア</t>
    </rPh>
    <rPh sb="38" eb="39">
      <t>タ</t>
    </rPh>
    <rPh sb="47" eb="48">
      <t>キ</t>
    </rPh>
    <rPh sb="48" eb="49">
      <t>ス</t>
    </rPh>
    <phoneticPr fontId="6"/>
  </si>
  <si>
    <t>４　対象外工事費算出表（上記３の区分（契約）ごとに記入する）</t>
    <rPh sb="2" eb="5">
      <t>タイショウガイ</t>
    </rPh>
    <rPh sb="5" eb="8">
      <t>コウジヒ</t>
    </rPh>
    <rPh sb="8" eb="10">
      <t>サンシュツ</t>
    </rPh>
    <rPh sb="10" eb="11">
      <t>ヒョウ</t>
    </rPh>
    <rPh sb="12" eb="14">
      <t>ジョウキ</t>
    </rPh>
    <rPh sb="16" eb="18">
      <t>クブン</t>
    </rPh>
    <rPh sb="19" eb="21">
      <t>ケイヤク</t>
    </rPh>
    <rPh sb="25" eb="27">
      <t>キニュウ</t>
    </rPh>
    <phoneticPr fontId="6"/>
  </si>
  <si>
    <t>工事名</t>
    <rPh sb="0" eb="3">
      <t>コウジメイ</t>
    </rPh>
    <phoneticPr fontId="6"/>
  </si>
  <si>
    <t>工事費</t>
    <rPh sb="0" eb="3">
      <t>コウジヒ</t>
    </rPh>
    <phoneticPr fontId="6"/>
  </si>
  <si>
    <t>　　</t>
    <phoneticPr fontId="6"/>
  </si>
  <si>
    <t xml:space="preserve"> </t>
    <phoneticPr fontId="6"/>
  </si>
  <si>
    <t>様式１</t>
    <rPh sb="0" eb="2">
      <t>ヨウシキ</t>
    </rPh>
    <phoneticPr fontId="2"/>
  </si>
  <si>
    <t>事業計画書</t>
    <rPh sb="0" eb="2">
      <t>ジギョウ</t>
    </rPh>
    <rPh sb="2" eb="5">
      <t>ケイカクショ</t>
    </rPh>
    <phoneticPr fontId="2"/>
  </si>
  <si>
    <t>事業細目用選択リスト</t>
    <rPh sb="0" eb="2">
      <t>じぎょう</t>
    </rPh>
    <rPh sb="2" eb="4">
      <t>さいもく</t>
    </rPh>
    <rPh sb="4" eb="5">
      <t>よう</t>
    </rPh>
    <rPh sb="5" eb="7">
      <t>せんたく</t>
    </rPh>
    <phoneticPr fontId="5" type="Hiragana" alignment="distributed"/>
  </si>
  <si>
    <t>①</t>
    <phoneticPr fontId="5" type="Hiragana" alignment="distributed"/>
  </si>
  <si>
    <t>水泳プール（屋外）新改築</t>
    <rPh sb="0" eb="2">
      <t>すいえい</t>
    </rPh>
    <rPh sb="6" eb="8">
      <t>おくがい</t>
    </rPh>
    <rPh sb="9" eb="10">
      <t>しん</t>
    </rPh>
    <rPh sb="10" eb="12">
      <t>かいちく</t>
    </rPh>
    <phoneticPr fontId="5" type="Hiragana" alignment="distributed"/>
  </si>
  <si>
    <t>事業細目</t>
    <rPh sb="0" eb="2">
      <t>ジギョウ</t>
    </rPh>
    <rPh sb="2" eb="4">
      <t>サイモク</t>
    </rPh>
    <phoneticPr fontId="2"/>
  </si>
  <si>
    <t>施設の名称</t>
    <rPh sb="0" eb="2">
      <t>シセツ</t>
    </rPh>
    <rPh sb="3" eb="5">
      <t>メイショウ</t>
    </rPh>
    <phoneticPr fontId="2"/>
  </si>
  <si>
    <t>②</t>
    <phoneticPr fontId="5" type="Hiragana" alignment="distributed"/>
  </si>
  <si>
    <t>水泳プール上屋新改築</t>
    <rPh sb="0" eb="2">
      <t>すいえい</t>
    </rPh>
    <rPh sb="5" eb="7">
      <t>うわや</t>
    </rPh>
    <rPh sb="7" eb="8">
      <t>しん</t>
    </rPh>
    <rPh sb="8" eb="10">
      <t>かいちく</t>
    </rPh>
    <phoneticPr fontId="5" type="Hiragana" alignment="distributed"/>
  </si>
  <si>
    <t>③</t>
    <phoneticPr fontId="5" type="Hiragana" alignment="distributed"/>
  </si>
  <si>
    <t>水泳プール耐震補強</t>
    <rPh sb="0" eb="2">
      <t>すいえい</t>
    </rPh>
    <rPh sb="5" eb="7">
      <t>たいしん</t>
    </rPh>
    <rPh sb="7" eb="9">
      <t>ほきょう</t>
    </rPh>
    <phoneticPr fontId="5" type="Hiragana" alignment="distributed"/>
  </si>
  <si>
    <t>設置者名</t>
    <rPh sb="0" eb="3">
      <t>セッチシャ</t>
    </rPh>
    <rPh sb="3" eb="4">
      <t>メイ</t>
    </rPh>
    <phoneticPr fontId="2"/>
  </si>
  <si>
    <t>建築場所</t>
    <rPh sb="0" eb="2">
      <t>ケンチク</t>
    </rPh>
    <rPh sb="1" eb="2">
      <t>チク</t>
    </rPh>
    <rPh sb="2" eb="4">
      <t>バショ</t>
    </rPh>
    <phoneticPr fontId="2"/>
  </si>
  <si>
    <t>④</t>
    <phoneticPr fontId="5" type="Hiragana" alignment="distributed"/>
  </si>
  <si>
    <t>中・高等学校武道場新改築（空調設備無）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rPh sb="17" eb="18">
      <t>な</t>
    </rPh>
    <phoneticPr fontId="5" type="Hiragana" alignment="distributed"/>
  </si>
  <si>
    <t>⑤</t>
    <phoneticPr fontId="5" type="Hiragana" alignment="distributed"/>
  </si>
  <si>
    <t>中・高等学校武道場新改築（空調設備有）</t>
    <phoneticPr fontId="5" type="Hiragana" alignment="distributed"/>
  </si>
  <si>
    <t>予算書</t>
    <rPh sb="0" eb="3">
      <t>ヨサンショ</t>
    </rPh>
    <phoneticPr fontId="2"/>
  </si>
  <si>
    <t>契約方法用選択リスト</t>
    <rPh sb="0" eb="2">
      <t>けいやく</t>
    </rPh>
    <rPh sb="2" eb="4">
      <t>ほうほう</t>
    </rPh>
    <rPh sb="4" eb="5">
      <t>よう</t>
    </rPh>
    <rPh sb="5" eb="7">
      <t>せんたく</t>
    </rPh>
    <phoneticPr fontId="5" type="Hiragana" alignment="distributed"/>
  </si>
  <si>
    <t>年度歳入・</t>
    <rPh sb="0" eb="2">
      <t>ネンド</t>
    </rPh>
    <rPh sb="2" eb="4">
      <t>サイニュウ</t>
    </rPh>
    <phoneticPr fontId="2"/>
  </si>
  <si>
    <t>一般競争入札</t>
    <rPh sb="0" eb="2">
      <t>いっぱん</t>
    </rPh>
    <rPh sb="2" eb="4">
      <t>きょうそう</t>
    </rPh>
    <rPh sb="4" eb="6">
      <t>にゅうさつ</t>
    </rPh>
    <phoneticPr fontId="5" type="Hiragana" alignment="distributed"/>
  </si>
  <si>
    <t>歳出予算</t>
    <rPh sb="0" eb="2">
      <t>サイシュツ</t>
    </rPh>
    <rPh sb="2" eb="4">
      <t>ヨサン</t>
    </rPh>
    <phoneticPr fontId="2"/>
  </si>
  <si>
    <t>【</t>
    <phoneticPr fontId="5" type="Hiragana" alignment="distributed"/>
  </si>
  <si>
    <t>年</t>
    <rPh sb="0" eb="1">
      <t>ねん</t>
    </rPh>
    <phoneticPr fontId="5" type="Hiragana" alignment="distributed"/>
  </si>
  <si>
    <t>月議決で補正確認】</t>
    <rPh sb="0" eb="1">
      <t>つき</t>
    </rPh>
    <rPh sb="1" eb="3">
      <t>ぎけつ</t>
    </rPh>
    <rPh sb="4" eb="6">
      <t>ほせい</t>
    </rPh>
    <rPh sb="6" eb="8">
      <t>かくにん</t>
    </rPh>
    <phoneticPr fontId="5" type="Hiragana" alignment="distributed"/>
  </si>
  <si>
    <t>指名競争入札</t>
    <rPh sb="0" eb="2">
      <t>しめい</t>
    </rPh>
    <rPh sb="2" eb="4">
      <t>きょうそう</t>
    </rPh>
    <rPh sb="4" eb="6">
      <t>にゅうさつ</t>
    </rPh>
    <phoneticPr fontId="5" type="Hiragana" alignment="distributed"/>
  </si>
  <si>
    <t>随意契約</t>
    <rPh sb="0" eb="2">
      <t>ずいい</t>
    </rPh>
    <rPh sb="2" eb="4">
      <t>けいやく</t>
    </rPh>
    <phoneticPr fontId="5" type="Hiragana" alignment="distributed"/>
  </si>
  <si>
    <t>区分</t>
    <rPh sb="0" eb="2">
      <t>クブン</t>
    </rPh>
    <phoneticPr fontId="2"/>
  </si>
  <si>
    <t>全事業</t>
    <rPh sb="0" eb="3">
      <t>ゼンジギョウ</t>
    </rPh>
    <phoneticPr fontId="2"/>
  </si>
  <si>
    <t>契 約 方 法</t>
    <rPh sb="0" eb="1">
      <t>チギリ</t>
    </rPh>
    <rPh sb="2" eb="3">
      <t>ヤク</t>
    </rPh>
    <rPh sb="4" eb="5">
      <t>カタ</t>
    </rPh>
    <rPh sb="6" eb="7">
      <t>ホウ</t>
    </rPh>
    <phoneticPr fontId="2"/>
  </si>
  <si>
    <t>資金計画（千円）</t>
    <rPh sb="0" eb="2">
      <t>シキン</t>
    </rPh>
    <rPh sb="2" eb="4">
      <t>ケイカク</t>
    </rPh>
    <rPh sb="5" eb="7">
      <t>センエン</t>
    </rPh>
    <phoneticPr fontId="2"/>
  </si>
  <si>
    <t>経費</t>
    <rPh sb="0" eb="2">
      <t>ケイヒ</t>
    </rPh>
    <phoneticPr fontId="2"/>
  </si>
  <si>
    <t>工事費</t>
    <rPh sb="0" eb="3">
      <t>コウジヒ</t>
    </rPh>
    <phoneticPr fontId="2"/>
  </si>
  <si>
    <t>契約状況</t>
    <rPh sb="0" eb="2">
      <t>ケイヤク</t>
    </rPh>
    <rPh sb="2" eb="4">
      <t>ジョウキョウ</t>
    </rPh>
    <phoneticPr fontId="2"/>
  </si>
  <si>
    <t>敷地の状況</t>
    <rPh sb="0" eb="2">
      <t>シキチ</t>
    </rPh>
    <rPh sb="3" eb="5">
      <t>ジョウキョウ</t>
    </rPh>
    <phoneticPr fontId="2"/>
  </si>
  <si>
    <t>事務費</t>
    <rPh sb="0" eb="3">
      <t>ジムヒ</t>
    </rPh>
    <phoneticPr fontId="2"/>
  </si>
  <si>
    <t>（</t>
    <phoneticPr fontId="5" type="Hiragana" alignment="distributed"/>
  </si>
  <si>
    <t>月整地）</t>
    <rPh sb="0" eb="1">
      <t>つき</t>
    </rPh>
    <rPh sb="1" eb="3">
      <t>せいち</t>
    </rPh>
    <phoneticPr fontId="5" type="Hiragana" alignment="distributed"/>
  </si>
  <si>
    <t>計</t>
    <rPh sb="0" eb="1">
      <t>ケイ</t>
    </rPh>
    <phoneticPr fontId="2"/>
  </si>
  <si>
    <t>契約予定年月日</t>
    <rPh sb="0" eb="2">
      <t>ケイヤク</t>
    </rPh>
    <rPh sb="2" eb="4">
      <t>ヨテイ</t>
    </rPh>
    <rPh sb="4" eb="7">
      <t>ネンガッピ</t>
    </rPh>
    <phoneticPr fontId="2"/>
  </si>
  <si>
    <t>月</t>
    <rPh sb="0" eb="1">
      <t>つき</t>
    </rPh>
    <phoneticPr fontId="5" type="Hiragana" alignment="distributed"/>
  </si>
  <si>
    <t>日</t>
    <rPh sb="0" eb="1">
      <t>ひ</t>
    </rPh>
    <phoneticPr fontId="5" type="Hiragana" alignment="distributed"/>
  </si>
  <si>
    <t>負担区分</t>
    <rPh sb="0" eb="2">
      <t>フタン</t>
    </rPh>
    <rPh sb="2" eb="4">
      <t>クブン</t>
    </rPh>
    <phoneticPr fontId="2"/>
  </si>
  <si>
    <t>補助金</t>
    <rPh sb="0" eb="3">
      <t>ホジョキン</t>
    </rPh>
    <phoneticPr fontId="2"/>
  </si>
  <si>
    <t>寄附金</t>
    <rPh sb="0" eb="3">
      <t>キフキン</t>
    </rPh>
    <phoneticPr fontId="2"/>
  </si>
  <si>
    <t>着 工 予 定</t>
    <rPh sb="0" eb="1">
      <t>キ</t>
    </rPh>
    <rPh sb="2" eb="3">
      <t>コウ</t>
    </rPh>
    <rPh sb="4" eb="5">
      <t>ヨ</t>
    </rPh>
    <rPh sb="6" eb="7">
      <t>サダム</t>
    </rPh>
    <phoneticPr fontId="2"/>
  </si>
  <si>
    <t>自己資金</t>
    <rPh sb="0" eb="2">
      <t>じこ</t>
    </rPh>
    <rPh sb="2" eb="4">
      <t>しきん</t>
    </rPh>
    <phoneticPr fontId="5" type="Hiragana" alignment="distributed"/>
  </si>
  <si>
    <t>年月日</t>
    <rPh sb="0" eb="3">
      <t>ネンガッピ</t>
    </rPh>
    <phoneticPr fontId="2"/>
  </si>
  <si>
    <t>未決定の場合の理由記載</t>
    <rPh sb="0" eb="3">
      <t>ミケッテイ</t>
    </rPh>
    <rPh sb="4" eb="6">
      <t>バアイ</t>
    </rPh>
    <rPh sb="7" eb="9">
      <t>リユウ</t>
    </rPh>
    <rPh sb="9" eb="11">
      <t>キサイ</t>
    </rPh>
    <phoneticPr fontId="2"/>
  </si>
  <si>
    <t>その他</t>
    <rPh sb="2" eb="3">
      <t>た</t>
    </rPh>
    <phoneticPr fontId="5" type="Hiragana" alignment="distributed"/>
  </si>
  <si>
    <t>完 成 予 定</t>
    <rPh sb="0" eb="1">
      <t>カン</t>
    </rPh>
    <rPh sb="2" eb="3">
      <t>シゲル</t>
    </rPh>
    <rPh sb="4" eb="5">
      <t>ヨ</t>
    </rPh>
    <rPh sb="6" eb="7">
      <t>サダム</t>
    </rPh>
    <phoneticPr fontId="2"/>
  </si>
  <si>
    <t>寄附金の受入先及びその他の内容</t>
    <rPh sb="0" eb="2">
      <t>きふ</t>
    </rPh>
    <rPh sb="2" eb="3">
      <t>きん</t>
    </rPh>
    <rPh sb="4" eb="5">
      <t>う</t>
    </rPh>
    <rPh sb="5" eb="6">
      <t>い</t>
    </rPh>
    <rPh sb="6" eb="7">
      <t>さき</t>
    </rPh>
    <rPh sb="7" eb="8">
      <t>およ</t>
    </rPh>
    <rPh sb="11" eb="12">
      <t>た</t>
    </rPh>
    <rPh sb="13" eb="15">
      <t>ないよう</t>
    </rPh>
    <phoneticPr fontId="5" type="Hiragana" alignment="distributed"/>
  </si>
  <si>
    <t>全事業計画</t>
    <rPh sb="0" eb="1">
      <t>ゼン</t>
    </rPh>
    <rPh sb="1" eb="3">
      <t>ジギョウ</t>
    </rPh>
    <rPh sb="3" eb="5">
      <t>ケイカク</t>
    </rPh>
    <phoneticPr fontId="2"/>
  </si>
  <si>
    <t>国庫補助事業分</t>
    <rPh sb="0" eb="2">
      <t>コッコ</t>
    </rPh>
    <rPh sb="2" eb="4">
      <t>ホジョ</t>
    </rPh>
    <rPh sb="4" eb="7">
      <t>ジギョウブン</t>
    </rPh>
    <phoneticPr fontId="2"/>
  </si>
  <si>
    <t>施設の構造（材質）</t>
    <rPh sb="0" eb="2">
      <t>シセツ</t>
    </rPh>
    <rPh sb="3" eb="5">
      <t>コウゾウ</t>
    </rPh>
    <rPh sb="6" eb="8">
      <t>ザイシツ</t>
    </rPh>
    <phoneticPr fontId="2"/>
  </si>
  <si>
    <t>面　積</t>
    <rPh sb="0" eb="1">
      <t>メン</t>
    </rPh>
    <rPh sb="2" eb="3">
      <t>セキ</t>
    </rPh>
    <phoneticPr fontId="2"/>
  </si>
  <si>
    <t>面積算出の基礎</t>
    <rPh sb="0" eb="2">
      <t>メンセキ</t>
    </rPh>
    <rPh sb="2" eb="4">
      <t>サンシュツ</t>
    </rPh>
    <rPh sb="5" eb="7">
      <t>キソ</t>
    </rPh>
    <phoneticPr fontId="2"/>
  </si>
  <si>
    <t>面　積　Ａ</t>
    <rPh sb="0" eb="1">
      <t>メン</t>
    </rPh>
    <rPh sb="2" eb="3">
      <t>セキ</t>
    </rPh>
    <phoneticPr fontId="2"/>
  </si>
  <si>
    <t>建築単価　Ｂ</t>
    <rPh sb="0" eb="2">
      <t>ケンチク</t>
    </rPh>
    <rPh sb="1" eb="2">
      <t>チク</t>
    </rPh>
    <rPh sb="2" eb="4">
      <t>タンカ</t>
    </rPh>
    <phoneticPr fontId="2"/>
  </si>
  <si>
    <t>補助対象経費Ａ×Ｂ</t>
    <rPh sb="0" eb="2">
      <t>ホジョ</t>
    </rPh>
    <rPh sb="2" eb="4">
      <t>タイショウ</t>
    </rPh>
    <rPh sb="4" eb="6">
      <t>ケイヒ</t>
    </rPh>
    <phoneticPr fontId="2"/>
  </si>
  <si>
    <t>㎡</t>
    <phoneticPr fontId="2"/>
  </si>
  <si>
    <t>円</t>
    <rPh sb="0" eb="1">
      <t>エン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</si>
  <si>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</si>
  <si>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建物（附属施設）用途別内訳</t>
    <rPh sb="0" eb="2">
      <t>タテモノ</t>
    </rPh>
    <rPh sb="3" eb="5">
      <t>フゾク</t>
    </rPh>
    <rPh sb="5" eb="7">
      <t>シセツ</t>
    </rPh>
    <rPh sb="8" eb="11">
      <t>ヨウトベツ</t>
    </rPh>
    <rPh sb="11" eb="13">
      <t>ウチワケ</t>
    </rPh>
    <phoneticPr fontId="2"/>
  </si>
  <si>
    <t>補助の対象となる施設</t>
    <rPh sb="0" eb="2">
      <t>ホジョ</t>
    </rPh>
    <rPh sb="3" eb="5">
      <t>タイショウ</t>
    </rPh>
    <rPh sb="8" eb="10">
      <t>シセツ</t>
    </rPh>
    <phoneticPr fontId="2"/>
  </si>
  <si>
    <t>名      称</t>
    <rPh sb="0" eb="1">
      <t>ナ</t>
    </rPh>
    <rPh sb="7" eb="8">
      <t>ショウ</t>
    </rPh>
    <phoneticPr fontId="2"/>
  </si>
  <si>
    <t>構造</t>
    <rPh sb="0" eb="2">
      <t>コウゾウ</t>
    </rPh>
    <phoneticPr fontId="2"/>
  </si>
  <si>
    <t>室数</t>
    <rPh sb="0" eb="2">
      <t>シツスウ</t>
    </rPh>
    <phoneticPr fontId="2"/>
  </si>
  <si>
    <t>床面積</t>
    <rPh sb="0" eb="3">
      <t>ユカメンセキ</t>
    </rPh>
    <phoneticPr fontId="2"/>
  </si>
  <si>
    <t>全事業実施計画</t>
    <rPh sb="0" eb="3">
      <t>ゼンジギョウ</t>
    </rPh>
    <rPh sb="3" eb="5">
      <t>ジッシ</t>
    </rPh>
    <rPh sb="5" eb="7">
      <t>ケイカク</t>
    </rPh>
    <phoneticPr fontId="2"/>
  </si>
  <si>
    <t>その
の施
他設</t>
    <rPh sb="4" eb="5">
      <t>シ</t>
    </rPh>
    <rPh sb="6" eb="7">
      <t>タ</t>
    </rPh>
    <rPh sb="7" eb="8">
      <t>セツ</t>
    </rPh>
    <phoneticPr fontId="2"/>
  </si>
  <si>
    <t>合計</t>
    <rPh sb="0" eb="2">
      <t>ゴウケイ</t>
    </rPh>
    <phoneticPr fontId="2"/>
  </si>
  <si>
    <t>実施建築単価</t>
    <rPh sb="0" eb="2">
      <t>ジッシ</t>
    </rPh>
    <rPh sb="2" eb="4">
      <t>ケンチク</t>
    </rPh>
    <rPh sb="3" eb="4">
      <t>チク</t>
    </rPh>
    <rPh sb="4" eb="6">
      <t>タンカ</t>
    </rPh>
    <phoneticPr fontId="2"/>
  </si>
  <si>
    <t>建物以外の施設内訳</t>
    <rPh sb="0" eb="2">
      <t>タテモノ</t>
    </rPh>
    <rPh sb="2" eb="4">
      <t>イガイ</t>
    </rPh>
    <rPh sb="5" eb="7">
      <t>シセツ</t>
    </rPh>
    <rPh sb="7" eb="9">
      <t>ウチワケ</t>
    </rPh>
    <phoneticPr fontId="2"/>
  </si>
  <si>
    <t>補助対象となる施設</t>
    <rPh sb="0" eb="2">
      <t>ホジョ</t>
    </rPh>
    <rPh sb="2" eb="4">
      <t>タイショウ</t>
    </rPh>
    <rPh sb="7" eb="9">
      <t>シセツ</t>
    </rPh>
    <phoneticPr fontId="2"/>
  </si>
  <si>
    <t>その他の施設</t>
    <rPh sb="2" eb="3">
      <t>タ</t>
    </rPh>
    <rPh sb="4" eb="6">
      <t>シセツ</t>
    </rPh>
    <phoneticPr fontId="2"/>
  </si>
  <si>
    <t>その他の経費</t>
    <rPh sb="2" eb="3">
      <t>タ</t>
    </rPh>
    <rPh sb="4" eb="6">
      <t>ケイヒ</t>
    </rPh>
    <phoneticPr fontId="2"/>
  </si>
  <si>
    <t>その他</t>
    <rPh sb="2" eb="3">
      <t>タ</t>
    </rPh>
    <phoneticPr fontId="2"/>
  </si>
  <si>
    <t>新・改築</t>
    <rPh sb="0" eb="1">
      <t>しん</t>
    </rPh>
    <rPh sb="2" eb="4">
      <t>かいちく</t>
    </rPh>
    <phoneticPr fontId="5" type="Hiragana" alignment="distributed"/>
  </si>
  <si>
    <t>様式　２</t>
    <rPh sb="0" eb="2">
      <t>ヨウシキ</t>
    </rPh>
    <phoneticPr fontId="6"/>
  </si>
  <si>
    <t>（</t>
    <phoneticPr fontId="6"/>
  </si>
  <si>
    <t>／</t>
    <phoneticPr fontId="6"/>
  </si>
  <si>
    <t>）</t>
    <phoneticPr fontId="6"/>
  </si>
  <si>
    <t>令和５年度私立学校施設整備費補助金（学校体育諸施設補助）事業計画一覧表</t>
    <rPh sb="0" eb="2">
      <t>レイワ</t>
    </rPh>
    <rPh sb="3" eb="4">
      <t>ネン</t>
    </rPh>
    <rPh sb="4" eb="5">
      <t>ド</t>
    </rPh>
    <rPh sb="5" eb="6">
      <t>ワタシ</t>
    </rPh>
    <rPh sb="6" eb="7">
      <t>コウリツ</t>
    </rPh>
    <rPh sb="7" eb="9">
      <t>ガッコウ</t>
    </rPh>
    <rPh sb="9" eb="11">
      <t>シセツ</t>
    </rPh>
    <rPh sb="11" eb="14">
      <t>セイビヒ</t>
    </rPh>
    <rPh sb="14" eb="17">
      <t>ホジョキン</t>
    </rPh>
    <rPh sb="18" eb="20">
      <t>ガッコウ</t>
    </rPh>
    <rPh sb="20" eb="22">
      <t>タイイク</t>
    </rPh>
    <rPh sb="22" eb="25">
      <t>ショシセツ</t>
    </rPh>
    <rPh sb="25" eb="27">
      <t>ホジョ</t>
    </rPh>
    <rPh sb="28" eb="30">
      <t>ジギョウ</t>
    </rPh>
    <rPh sb="30" eb="32">
      <t>ケイカク</t>
    </rPh>
    <rPh sb="32" eb="34">
      <t>イチラン</t>
    </rPh>
    <rPh sb="34" eb="35">
      <t>ヒョウ</t>
    </rPh>
    <phoneticPr fontId="6"/>
  </si>
  <si>
    <t>都道府県名</t>
    <rPh sb="0" eb="4">
      <t>トドウフケン</t>
    </rPh>
    <rPh sb="4" eb="5">
      <t>メイ</t>
    </rPh>
    <phoneticPr fontId="6"/>
  </si>
  <si>
    <t>担当者名</t>
    <rPh sb="0" eb="3">
      <t>タントウシャ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</si>
  <si>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</si>
  <si>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中・高等学校武道場新改築</t>
    <rPh sb="0" eb="1">
      <t>ちゅう</t>
    </rPh>
    <rPh sb="2" eb="4">
      <t>こうとう</t>
    </rPh>
    <rPh sb="4" eb="6">
      <t>がっこう</t>
    </rPh>
    <rPh sb="6" eb="9">
      <t>ぶどうじょう</t>
    </rPh>
    <rPh sb="9" eb="10">
      <t>しん</t>
    </rPh>
    <rPh sb="10" eb="12">
      <t>かいちく</t>
    </rPh>
    <phoneticPr fontId="5" type="Hiragana" alignment="distributed"/>
  </si>
  <si>
    <t>学校法人名</t>
    <rPh sb="0" eb="2">
      <t>ガッコウ</t>
    </rPh>
    <rPh sb="2" eb="4">
      <t>ホウジン</t>
    </rPh>
    <rPh sb="4" eb="5">
      <t>メイ</t>
    </rPh>
    <phoneticPr fontId="6"/>
  </si>
  <si>
    <t>学校名</t>
    <rPh sb="0" eb="3">
      <t>ガッコウメイ</t>
    </rPh>
    <phoneticPr fontId="6"/>
  </si>
  <si>
    <t>補助事業細目</t>
    <rPh sb="0" eb="2">
      <t>ホジョ</t>
    </rPh>
    <rPh sb="2" eb="6">
      <t>ジギョウサイモク</t>
    </rPh>
    <phoneticPr fontId="6"/>
  </si>
  <si>
    <t>補助金額</t>
    <rPh sb="0" eb="2">
      <t>ホジョ</t>
    </rPh>
    <rPh sb="2" eb="4">
      <t>キンガク</t>
    </rPh>
    <phoneticPr fontId="6"/>
  </si>
  <si>
    <t>備考</t>
    <rPh sb="0" eb="2">
      <t>ビコウ</t>
    </rPh>
    <phoneticPr fontId="6"/>
  </si>
  <si>
    <t>合計</t>
    <rPh sb="0" eb="2">
      <t>ゴウケイ</t>
    </rPh>
    <phoneticPr fontId="6"/>
  </si>
  <si>
    <t>件</t>
    <rPh sb="0" eb="1">
      <t>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</si>
</sst>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_ ;[Red]\-#,##0.000000\ "/>
    <numFmt numFmtId="177" formatCode="\(#,##0\);\(#,##0\)"/>
    <numFmt numFmtId="178" formatCode="#,###&quot;㎡&quot;"/>
  </numFmts>
  <fonts count="3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HGｺﾞｼｯｸM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0070C0"/>
      <name val="HGｺﾞｼｯｸM"/>
      <family val="3"/>
      <charset val="128"/>
    </font>
    <font>
      <sz val="11"/>
      <color rgb="FF0070C0"/>
      <name val="HGｺﾞｼｯｸM"/>
      <family val="3"/>
      <charset val="128"/>
    </font>
    <font>
      <sz val="10"/>
      <color rgb="FFFF0000"/>
      <name val="HGｺﾞｼｯｸM"/>
      <family val="3"/>
      <charset val="128"/>
    </font>
    <font>
      <sz val="8"/>
      <color rgb="FF0070C0"/>
      <name val="HGｺﾞｼｯｸM"/>
      <family val="3"/>
      <charset val="128"/>
    </font>
    <font>
      <sz val="8"/>
      <color rgb="FF0070C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60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38" fontId="3" fillId="0" borderId="0" xfId="1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alignment vertical="center"/>
      <protection locked="0"/>
    </xf>
    <xf numFmtId="38" fontId="3" fillId="2" borderId="1" xfId="1" applyFont="1" applyFill="1" applyBorder="1" applyAlignme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3" fillId="0" borderId="7" xfId="1" applyFont="1" applyFill="1" applyBorder="1" applyAlignment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4" fillId="0" borderId="0" xfId="1" applyFont="1" applyAlignme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3" xfId="1" applyFont="1" applyFill="1" applyBorder="1" applyAlignment="1" applyProtection="1">
      <alignment vertical="center" justifyLastLine="1"/>
      <protection locked="0"/>
    </xf>
    <xf numFmtId="38" fontId="3" fillId="0" borderId="7" xfId="1" applyFont="1" applyFill="1" applyBorder="1" applyAlignment="1" applyProtection="1">
      <alignment vertical="center" justifyLastLine="1"/>
      <protection locked="0"/>
    </xf>
    <xf numFmtId="38" fontId="3" fillId="0" borderId="4" xfId="1" applyFont="1" applyFill="1" applyBorder="1" applyAlignment="1" applyProtection="1">
      <alignment vertical="center" justifyLastLine="1"/>
      <protection locked="0"/>
    </xf>
    <xf numFmtId="0" fontId="3" fillId="0" borderId="5" xfId="0" applyFont="1" applyBorder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38" fontId="3" fillId="0" borderId="0" xfId="1" applyFont="1" applyAlignment="1" applyProtection="1">
      <alignment vertical="center" textRotation="90"/>
      <protection locked="0"/>
    </xf>
    <xf numFmtId="0" fontId="18" fillId="0" borderId="7" xfId="0" applyFont="1" applyBorder="1" applyProtection="1">
      <alignment vertical="center"/>
      <protection locked="0"/>
    </xf>
    <xf numFmtId="38" fontId="18" fillId="0" borderId="4" xfId="1" applyFont="1" applyFill="1" applyBorder="1" applyAlignment="1" applyProtection="1">
      <alignment vertical="center"/>
      <protection locked="0"/>
    </xf>
    <xf numFmtId="38" fontId="18" fillId="0" borderId="8" xfId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38" fontId="3" fillId="0" borderId="18" xfId="1" applyFont="1" applyFill="1" applyBorder="1" applyAlignment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38" fontId="3" fillId="0" borderId="20" xfId="1" applyFont="1" applyBorder="1" applyAlignment="1" applyProtection="1">
      <alignment vertical="center" shrinkToFit="1"/>
      <protection locked="0"/>
    </xf>
    <xf numFmtId="38" fontId="3" fillId="0" borderId="2" xfId="1" applyFont="1" applyBorder="1" applyAlignment="1" applyProtection="1">
      <alignment vertical="center" shrinkToFit="1"/>
      <protection locked="0"/>
    </xf>
    <xf numFmtId="38" fontId="3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38" fontId="3" fillId="2" borderId="9" xfId="1" applyFont="1" applyFill="1" applyBorder="1" applyAlignment="1" applyProtection="1">
      <alignment vertical="center" shrinkToFit="1"/>
    </xf>
    <xf numFmtId="38" fontId="3" fillId="2" borderId="20" xfId="1" applyFont="1" applyFill="1" applyBorder="1" applyAlignment="1" applyProtection="1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3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0" fillId="0" borderId="27" xfId="0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2" borderId="5" xfId="0" applyFont="1" applyFill="1" applyBorder="1" applyAlignment="1">
      <alignment vertical="center" justifyLastLine="1"/>
    </xf>
    <xf numFmtId="0" fontId="10" fillId="2" borderId="0" xfId="0" applyFont="1" applyFill="1" applyAlignment="1">
      <alignment vertical="center" justifyLastLine="1"/>
    </xf>
    <xf numFmtId="0" fontId="10" fillId="2" borderId="16" xfId="0" applyFont="1" applyFill="1" applyBorder="1" applyAlignment="1">
      <alignment vertical="center" justifyLastLine="1"/>
    </xf>
    <xf numFmtId="0" fontId="10" fillId="2" borderId="2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30" xfId="0" applyFont="1" applyBorder="1" applyProtection="1">
      <alignment vertical="center"/>
      <protection locked="0"/>
    </xf>
    <xf numFmtId="0" fontId="10" fillId="0" borderId="31" xfId="0" applyFont="1" applyBorder="1" applyAlignment="1" applyProtection="1">
      <alignment horizontal="distributed" vertical="top" justifyLastLine="1"/>
      <protection locked="0"/>
    </xf>
    <xf numFmtId="0" fontId="10" fillId="0" borderId="32" xfId="0" applyFont="1" applyBorder="1" applyAlignment="1" applyProtection="1">
      <alignment horizontal="distributed" vertical="top" justifyLastLine="1"/>
      <protection locked="0"/>
    </xf>
    <xf numFmtId="38" fontId="11" fillId="0" borderId="33" xfId="0" applyNumberFormat="1" applyFont="1" applyBorder="1" applyAlignment="1" applyProtection="1">
      <alignment horizontal="left" vertical="center" shrinkToFit="1"/>
      <protection locked="0"/>
    </xf>
    <xf numFmtId="38" fontId="11" fillId="0" borderId="31" xfId="0" applyNumberFormat="1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center" vertical="center" justifyLastLine="1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36" xfId="0" applyFont="1" applyBorder="1" applyProtection="1">
      <alignment vertical="center"/>
      <protection locked="0"/>
    </xf>
    <xf numFmtId="0" fontId="10" fillId="0" borderId="37" xfId="0" applyFont="1" applyBorder="1" applyProtection="1">
      <alignment vertical="center"/>
      <protection locked="0"/>
    </xf>
    <xf numFmtId="0" fontId="21" fillId="0" borderId="0" xfId="2" applyFont="1"/>
    <xf numFmtId="0" fontId="21" fillId="0" borderId="38" xfId="2" applyFont="1" applyBorder="1"/>
    <xf numFmtId="0" fontId="21" fillId="0" borderId="39" xfId="2" applyFont="1" applyBorder="1" applyAlignment="1">
      <alignment horizontal="distributed" vertical="center"/>
    </xf>
    <xf numFmtId="0" fontId="21" fillId="0" borderId="40" xfId="2" applyFont="1" applyBorder="1"/>
    <xf numFmtId="0" fontId="21" fillId="0" borderId="39" xfId="2" applyFont="1" applyBorder="1"/>
    <xf numFmtId="0" fontId="21" fillId="0" borderId="41" xfId="2" applyFont="1" applyBorder="1"/>
    <xf numFmtId="0" fontId="21" fillId="0" borderId="42" xfId="2" applyFont="1" applyBorder="1"/>
    <xf numFmtId="0" fontId="21" fillId="0" borderId="33" xfId="2" applyFont="1" applyBorder="1" applyAlignment="1">
      <alignment horizontal="distributed" vertical="center"/>
    </xf>
    <xf numFmtId="0" fontId="21" fillId="0" borderId="32" xfId="2" applyFont="1" applyBorder="1" applyAlignment="1">
      <alignment horizontal="distributed" vertical="center"/>
    </xf>
    <xf numFmtId="0" fontId="21" fillId="0" borderId="34" xfId="2" applyFont="1" applyBorder="1"/>
    <xf numFmtId="0" fontId="21" fillId="0" borderId="43" xfId="2" applyFont="1" applyBorder="1"/>
    <xf numFmtId="0" fontId="21" fillId="0" borderId="44" xfId="2" applyFont="1" applyBorder="1" applyAlignment="1">
      <alignment horizontal="distributed" vertical="center"/>
    </xf>
    <xf numFmtId="0" fontId="21" fillId="0" borderId="35" xfId="2" applyFont="1" applyBorder="1" applyAlignment="1">
      <alignment horizontal="distributed" vertical="center"/>
    </xf>
    <xf numFmtId="0" fontId="21" fillId="0" borderId="30" xfId="2" applyFont="1" applyBorder="1"/>
    <xf numFmtId="0" fontId="21" fillId="0" borderId="45" xfId="2" applyFont="1" applyBorder="1"/>
    <xf numFmtId="0" fontId="21" fillId="0" borderId="0" xfId="2" applyFont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21" fillId="0" borderId="16" xfId="2" applyFont="1" applyBorder="1" applyAlignment="1">
      <alignment horizontal="distributed" vertical="center"/>
    </xf>
    <xf numFmtId="0" fontId="21" fillId="0" borderId="16" xfId="2" applyFont="1" applyBorder="1" applyAlignment="1">
      <alignment vertical="top"/>
    </xf>
    <xf numFmtId="0" fontId="21" fillId="0" borderId="0" xfId="2" applyFont="1" applyAlignment="1">
      <alignment vertical="top"/>
    </xf>
    <xf numFmtId="0" fontId="21" fillId="0" borderId="5" xfId="2" applyFont="1" applyBorder="1" applyAlignment="1">
      <alignment vertical="top"/>
    </xf>
    <xf numFmtId="0" fontId="21" fillId="0" borderId="22" xfId="2" applyFont="1" applyBorder="1"/>
    <xf numFmtId="0" fontId="21" fillId="0" borderId="46" xfId="2" applyFont="1" applyBorder="1"/>
    <xf numFmtId="0" fontId="21" fillId="0" borderId="1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1" fillId="0" borderId="29" xfId="2" applyFont="1" applyBorder="1"/>
    <xf numFmtId="0" fontId="21" fillId="0" borderId="1" xfId="2" applyFont="1" applyBorder="1"/>
    <xf numFmtId="0" fontId="21" fillId="0" borderId="20" xfId="2" applyFont="1" applyBorder="1"/>
    <xf numFmtId="0" fontId="21" fillId="0" borderId="2" xfId="2" applyFont="1" applyBorder="1"/>
    <xf numFmtId="0" fontId="21" fillId="0" borderId="25" xfId="2" applyFont="1" applyBorder="1"/>
    <xf numFmtId="0" fontId="21" fillId="0" borderId="44" xfId="2" applyFont="1" applyBorder="1"/>
    <xf numFmtId="0" fontId="21" fillId="0" borderId="35" xfId="2" applyFont="1" applyBorder="1"/>
    <xf numFmtId="0" fontId="21" fillId="0" borderId="47" xfId="2" applyFont="1" applyBorder="1" applyAlignment="1">
      <alignment horizontal="distributed" vertical="center"/>
    </xf>
    <xf numFmtId="0" fontId="21" fillId="0" borderId="40" xfId="2" applyFont="1" applyBorder="1" applyAlignment="1">
      <alignment horizontal="distributed" vertical="center"/>
    </xf>
    <xf numFmtId="0" fontId="21" fillId="0" borderId="47" xfId="2" applyFont="1" applyBorder="1"/>
    <xf numFmtId="0" fontId="10" fillId="0" borderId="48" xfId="0" applyFont="1" applyBorder="1" applyProtection="1">
      <alignment vertical="center"/>
      <protection locked="0"/>
    </xf>
    <xf numFmtId="0" fontId="10" fillId="0" borderId="49" xfId="0" applyFont="1" applyBorder="1" applyProtection="1">
      <alignment vertical="center"/>
      <protection locked="0"/>
    </xf>
    <xf numFmtId="0" fontId="10" fillId="0" borderId="50" xfId="0" applyFont="1" applyBorder="1" applyProtection="1">
      <alignment vertical="center"/>
      <protection locked="0"/>
    </xf>
    <xf numFmtId="0" fontId="10" fillId="2" borderId="50" xfId="0" applyFont="1" applyFill="1" applyBorder="1">
      <alignment vertical="center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10" fillId="0" borderId="31" xfId="0" applyFont="1" applyBorder="1" applyProtection="1">
      <alignment vertical="center"/>
      <protection locked="0"/>
    </xf>
    <xf numFmtId="0" fontId="10" fillId="0" borderId="51" xfId="0" applyFont="1" applyBorder="1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27" fillId="3" borderId="20" xfId="0" applyFont="1" applyFill="1" applyBorder="1" applyProtection="1">
      <alignment vertical="center"/>
      <protection locked="0"/>
    </xf>
    <xf numFmtId="0" fontId="27" fillId="3" borderId="1" xfId="0" applyFont="1" applyFill="1" applyBorder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right" vertical="center"/>
      <protection locked="0"/>
    </xf>
    <xf numFmtId="38" fontId="27" fillId="3" borderId="20" xfId="1" applyFont="1" applyFill="1" applyBorder="1" applyAlignment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0" xfId="0" applyFont="1" applyFill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9" fillId="0" borderId="0" xfId="2" applyFont="1" applyAlignment="1">
      <alignment horizontal="distributed" vertical="center" wrapText="1"/>
    </xf>
    <xf numFmtId="0" fontId="29" fillId="0" borderId="0" xfId="2" applyFont="1" applyAlignment="1">
      <alignment horizontal="distributed" vertical="center"/>
    </xf>
    <xf numFmtId="0" fontId="29" fillId="0" borderId="5" xfId="2" applyFont="1" applyBorder="1" applyAlignment="1">
      <alignment horizontal="distributed" vertical="center"/>
    </xf>
    <xf numFmtId="0" fontId="29" fillId="0" borderId="16" xfId="2" applyFont="1" applyBorder="1" applyAlignment="1">
      <alignment horizontal="distributed" vertical="center"/>
    </xf>
    <xf numFmtId="0" fontId="29" fillId="0" borderId="22" xfId="2" applyFont="1" applyBorder="1"/>
    <xf numFmtId="0" fontId="29" fillId="0" borderId="0" xfId="2" applyFont="1" applyAlignment="1">
      <alignment vertical="center"/>
    </xf>
    <xf numFmtId="0" fontId="29" fillId="0" borderId="39" xfId="2" applyFont="1" applyBorder="1" applyAlignment="1">
      <alignment horizontal="distributed" vertical="center"/>
    </xf>
    <xf numFmtId="38" fontId="30" fillId="0" borderId="0" xfId="1" applyFont="1" applyBorder="1" applyAlignment="1">
      <alignment horizontal="distributed" vertical="center"/>
    </xf>
    <xf numFmtId="38" fontId="25" fillId="0" borderId="1" xfId="1" applyFont="1" applyBorder="1" applyAlignment="1">
      <alignment horizontal="distributed" vertical="center"/>
    </xf>
    <xf numFmtId="38" fontId="25" fillId="0" borderId="0" xfId="1" applyFont="1" applyBorder="1" applyAlignment="1">
      <alignment horizontal="distributed" vertical="center"/>
    </xf>
    <xf numFmtId="38" fontId="25" fillId="0" borderId="1" xfId="1" applyFont="1" applyBorder="1" applyAlignment="1"/>
    <xf numFmtId="38" fontId="25" fillId="0" borderId="25" xfId="1" applyFont="1" applyBorder="1" applyAlignment="1"/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distributed" vertical="center"/>
    </xf>
    <xf numFmtId="0" fontId="25" fillId="0" borderId="0" xfId="2" applyFont="1" applyAlignment="1">
      <alignment horizontal="distributed" vertical="center"/>
    </xf>
    <xf numFmtId="0" fontId="25" fillId="0" borderId="1" xfId="2" applyFont="1" applyBorder="1"/>
    <xf numFmtId="0" fontId="25" fillId="0" borderId="25" xfId="2" applyFont="1" applyBorder="1"/>
    <xf numFmtId="38" fontId="30" fillId="0" borderId="0" xfId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/>
    </xf>
    <xf numFmtId="0" fontId="21" fillId="0" borderId="25" xfId="2" applyFont="1" applyBorder="1" applyAlignment="1">
      <alignment horizontal="center"/>
    </xf>
    <xf numFmtId="0" fontId="31" fillId="4" borderId="39" xfId="2" applyFont="1" applyFill="1" applyBorder="1" applyAlignment="1">
      <alignment horizontal="distributed" vertical="center"/>
    </xf>
    <xf numFmtId="38" fontId="25" fillId="4" borderId="39" xfId="1" applyFont="1" applyFill="1" applyBorder="1" applyAlignment="1">
      <alignment vertical="center"/>
    </xf>
    <xf numFmtId="38" fontId="3" fillId="0" borderId="0" xfId="1" applyFont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21" fillId="0" borderId="0" xfId="2" applyFont="1" applyAlignment="1">
      <alignment horizontal="center" vertical="center"/>
    </xf>
    <xf numFmtId="0" fontId="21" fillId="0" borderId="31" xfId="2" applyFont="1" applyBorder="1" applyAlignment="1">
      <alignment horizontal="distributed" vertical="center"/>
    </xf>
    <xf numFmtId="0" fontId="21" fillId="0" borderId="25" xfId="2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38" fontId="3" fillId="0" borderId="20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38" fontId="3" fillId="0" borderId="2" xfId="1" applyFont="1" applyBorder="1" applyAlignment="1" applyProtection="1">
      <alignment horizontal="right" vertical="center" shrinkToFit="1"/>
      <protection locked="0"/>
    </xf>
    <xf numFmtId="38" fontId="27" fillId="0" borderId="20" xfId="1" applyFont="1" applyBorder="1" applyAlignment="1" applyProtection="1">
      <alignment horizontal="right" vertical="center" shrinkToFit="1"/>
      <protection locked="0"/>
    </xf>
    <xf numFmtId="38" fontId="27" fillId="0" borderId="1" xfId="1" applyFont="1" applyBorder="1" applyAlignment="1" applyProtection="1">
      <alignment horizontal="right" vertical="center" shrinkToFit="1"/>
      <protection locked="0"/>
    </xf>
    <xf numFmtId="38" fontId="27" fillId="0" borderId="2" xfId="1" applyFont="1" applyBorder="1" applyAlignment="1" applyProtection="1">
      <alignment horizontal="right" vertical="center" shrinkToFit="1"/>
      <protection locked="0"/>
    </xf>
    <xf numFmtId="0" fontId="3" fillId="0" borderId="20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13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right" vertical="center" shrinkToFit="1"/>
      <protection locked="0"/>
    </xf>
    <xf numFmtId="38" fontId="3" fillId="0" borderId="6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</xf>
    <xf numFmtId="38" fontId="3" fillId="2" borderId="11" xfId="1" applyFont="1" applyFill="1" applyBorder="1" applyAlignment="1" applyProtection="1">
      <alignment horizontal="right" vertical="center" shrinkToFit="1"/>
    </xf>
    <xf numFmtId="38" fontId="3" fillId="2" borderId="20" xfId="1" applyFont="1" applyFill="1" applyBorder="1" applyAlignment="1" applyProtection="1">
      <alignment horizontal="right" vertical="center" shrinkToFit="1"/>
    </xf>
    <xf numFmtId="38" fontId="3" fillId="2" borderId="1" xfId="1" applyFont="1" applyFill="1" applyBorder="1" applyAlignment="1" applyProtection="1">
      <alignment horizontal="right" vertical="center" shrinkToFit="1"/>
    </xf>
    <xf numFmtId="38" fontId="3" fillId="2" borderId="2" xfId="1" applyFont="1" applyFill="1" applyBorder="1" applyAlignment="1" applyProtection="1">
      <alignment horizontal="right" vertical="center" shrinkToFit="1"/>
    </xf>
    <xf numFmtId="38" fontId="3" fillId="2" borderId="13" xfId="1" applyFont="1" applyFill="1" applyBorder="1" applyAlignment="1" applyProtection="1">
      <alignment horizontal="right" vertical="center" shrinkToFit="1"/>
    </xf>
    <xf numFmtId="38" fontId="3" fillId="2" borderId="14" xfId="1" applyFont="1" applyFill="1" applyBorder="1" applyAlignment="1" applyProtection="1">
      <alignment horizontal="right" vertical="center" shrinkToFit="1"/>
    </xf>
    <xf numFmtId="38" fontId="3" fillId="2" borderId="6" xfId="1" applyFont="1" applyFill="1" applyBorder="1" applyAlignment="1" applyProtection="1">
      <alignment horizontal="right" vertical="center" shrinkToFit="1"/>
    </xf>
    <xf numFmtId="176" fontId="3" fillId="2" borderId="3" xfId="1" applyNumberFormat="1" applyFont="1" applyFill="1" applyBorder="1" applyAlignment="1" applyProtection="1">
      <alignment horizontal="right" vertical="center" shrinkToFit="1"/>
    </xf>
    <xf numFmtId="176" fontId="3" fillId="2" borderId="7" xfId="1" applyNumberFormat="1" applyFont="1" applyFill="1" applyBorder="1" applyAlignment="1" applyProtection="1">
      <alignment horizontal="right" vertical="center" shrinkToFit="1"/>
    </xf>
    <xf numFmtId="176" fontId="3" fillId="2" borderId="4" xfId="1" applyNumberFormat="1" applyFont="1" applyFill="1" applyBorder="1" applyAlignment="1" applyProtection="1">
      <alignment horizontal="right" vertical="center" shrinkToFit="1"/>
    </xf>
    <xf numFmtId="38" fontId="27" fillId="0" borderId="13" xfId="1" applyFont="1" applyFill="1" applyBorder="1" applyAlignment="1" applyProtection="1">
      <alignment horizontal="right" vertical="center" shrinkToFit="1"/>
      <protection locked="0"/>
    </xf>
    <xf numFmtId="38" fontId="27" fillId="0" borderId="14" xfId="1" applyFont="1" applyFill="1" applyBorder="1" applyAlignment="1" applyProtection="1">
      <alignment horizontal="right" vertical="center" shrinkToFit="1"/>
      <protection locked="0"/>
    </xf>
    <xf numFmtId="38" fontId="27" fillId="0" borderId="6" xfId="1" applyFont="1" applyFill="1" applyBorder="1" applyAlignment="1" applyProtection="1">
      <alignment horizontal="right" vertical="center" shrinkToFit="1"/>
      <protection locked="0"/>
    </xf>
    <xf numFmtId="38" fontId="3" fillId="0" borderId="14" xfId="1" applyFont="1" applyFill="1" applyBorder="1" applyAlignment="1" applyProtection="1">
      <alignment horizontal="distributed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38" fontId="3" fillId="0" borderId="1" xfId="1" applyFont="1" applyFill="1" applyBorder="1" applyAlignment="1" applyProtection="1">
      <alignment horizontal="distributed" vertical="center"/>
      <protection locked="0"/>
    </xf>
    <xf numFmtId="38" fontId="3" fillId="2" borderId="17" xfId="1" applyFont="1" applyFill="1" applyBorder="1" applyAlignment="1" applyProtection="1">
      <alignment horizontal="right" vertical="center" shrinkToFit="1"/>
    </xf>
    <xf numFmtId="38" fontId="3" fillId="2" borderId="18" xfId="1" applyFont="1" applyFill="1" applyBorder="1" applyAlignment="1" applyProtection="1">
      <alignment horizontal="right" vertical="center" shrinkToFit="1"/>
    </xf>
    <xf numFmtId="38" fontId="3" fillId="2" borderId="53" xfId="1" applyFont="1" applyFill="1" applyBorder="1" applyAlignment="1" applyProtection="1">
      <alignment horizontal="right" vertical="center" shrinkToFit="1"/>
    </xf>
    <xf numFmtId="38" fontId="3" fillId="2" borderId="17" xfId="1" applyFont="1" applyFill="1" applyBorder="1" applyAlignment="1" applyProtection="1">
      <alignment horizontal="right" vertical="center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53" xfId="1" applyFont="1" applyFill="1" applyBorder="1" applyAlignment="1" applyProtection="1">
      <alignment horizontal="right" vertical="center"/>
    </xf>
    <xf numFmtId="38" fontId="3" fillId="2" borderId="20" xfId="1" applyFont="1" applyFill="1" applyBorder="1" applyAlignment="1" applyProtection="1">
      <alignment horizontal="right" vertical="center"/>
    </xf>
    <xf numFmtId="38" fontId="3" fillId="2" borderId="1" xfId="1" applyFont="1" applyFill="1" applyBorder="1" applyAlignment="1" applyProtection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</xf>
    <xf numFmtId="0" fontId="3" fillId="0" borderId="3" xfId="1" applyNumberFormat="1" applyFont="1" applyBorder="1" applyAlignment="1" applyProtection="1">
      <alignment horizontal="right" vertical="center" shrinkToFit="1"/>
      <protection locked="0"/>
    </xf>
    <xf numFmtId="0" fontId="3" fillId="0" borderId="7" xfId="1" applyNumberFormat="1" applyFont="1" applyBorder="1" applyAlignment="1" applyProtection="1">
      <alignment horizontal="right" vertical="center" shrinkToFit="1"/>
      <protection locked="0"/>
    </xf>
    <xf numFmtId="0" fontId="3" fillId="0" borderId="4" xfId="1" applyNumberFormat="1" applyFont="1" applyBorder="1" applyAlignment="1" applyProtection="1">
      <alignment horizontal="right" vertical="center" shrinkToFit="1"/>
      <protection locked="0"/>
    </xf>
    <xf numFmtId="38" fontId="3" fillId="2" borderId="3" xfId="1" applyFont="1" applyFill="1" applyBorder="1" applyAlignment="1" applyProtection="1">
      <alignment horizontal="right"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4" xfId="1" applyFont="1" applyFill="1" applyBorder="1" applyAlignment="1" applyProtection="1">
      <alignment horizontal="right" vertical="center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4" xfId="1" applyFont="1" applyFill="1" applyBorder="1" applyAlignment="1" applyProtection="1">
      <alignment horizontal="right" vertical="center"/>
    </xf>
    <xf numFmtId="38" fontId="3" fillId="2" borderId="6" xfId="1" applyFont="1" applyFill="1" applyBorder="1" applyAlignment="1" applyProtection="1">
      <alignment horizontal="right" vertical="center"/>
    </xf>
    <xf numFmtId="38" fontId="3" fillId="2" borderId="9" xfId="1" applyFont="1" applyFill="1" applyBorder="1" applyAlignment="1" applyProtection="1">
      <alignment horizontal="right"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1" xfId="1" applyFont="1" applyFill="1" applyBorder="1" applyAlignment="1" applyProtection="1">
      <alignment horizontal="right" vertical="center"/>
    </xf>
    <xf numFmtId="38" fontId="3" fillId="0" borderId="10" xfId="1" applyFont="1" applyFill="1" applyBorder="1" applyAlignment="1" applyProtection="1">
      <alignment horizontal="distributed" vertical="center"/>
      <protection locked="0"/>
    </xf>
    <xf numFmtId="38" fontId="3" fillId="2" borderId="9" xfId="1" applyFont="1" applyFill="1" applyBorder="1" applyAlignment="1" applyProtection="1">
      <alignment horizontal="right" vertical="center" shrinkToFit="1"/>
    </xf>
    <xf numFmtId="177" fontId="9" fillId="2" borderId="3" xfId="1" applyNumberFormat="1" applyFont="1" applyFill="1" applyBorder="1" applyAlignment="1" applyProtection="1">
      <alignment horizontal="right" vertical="center" shrinkToFit="1"/>
    </xf>
    <xf numFmtId="177" fontId="9" fillId="2" borderId="7" xfId="1" applyNumberFormat="1" applyFont="1" applyFill="1" applyBorder="1" applyAlignment="1" applyProtection="1">
      <alignment horizontal="right" vertical="center" shrinkToFit="1"/>
    </xf>
    <xf numFmtId="177" fontId="9" fillId="2" borderId="4" xfId="1" applyNumberFormat="1" applyFont="1" applyFill="1" applyBorder="1" applyAlignment="1" applyProtection="1">
      <alignment horizontal="right" vertical="center" shrinkToFit="1"/>
    </xf>
    <xf numFmtId="177" fontId="3" fillId="2" borderId="3" xfId="1" applyNumberFormat="1" applyFont="1" applyFill="1" applyBorder="1" applyAlignment="1" applyProtection="1">
      <alignment horizontal="right" vertical="center"/>
    </xf>
    <xf numFmtId="177" fontId="3" fillId="2" borderId="7" xfId="1" applyNumberFormat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</xf>
    <xf numFmtId="38" fontId="27" fillId="0" borderId="9" xfId="1" applyFont="1" applyBorder="1" applyAlignment="1" applyProtection="1">
      <alignment horizontal="right" vertical="center" shrinkToFit="1"/>
      <protection locked="0"/>
    </xf>
    <xf numFmtId="38" fontId="27" fillId="0" borderId="10" xfId="1" applyFont="1" applyBorder="1" applyAlignment="1" applyProtection="1">
      <alignment horizontal="right" vertical="center" shrinkToFit="1"/>
      <protection locked="0"/>
    </xf>
    <xf numFmtId="38" fontId="27" fillId="0" borderId="11" xfId="1" applyFont="1" applyBorder="1" applyAlignment="1" applyProtection="1">
      <alignment horizontal="right" vertical="center" shrinkToFit="1"/>
      <protection locked="0"/>
    </xf>
    <xf numFmtId="38" fontId="3" fillId="0" borderId="9" xfId="1" applyFont="1" applyBorder="1" applyAlignment="1" applyProtection="1">
      <alignment horizontal="right" vertical="center" shrinkToFit="1"/>
      <protection locked="0"/>
    </xf>
    <xf numFmtId="38" fontId="3" fillId="0" borderId="10" xfId="1" applyFont="1" applyBorder="1" applyAlignment="1" applyProtection="1">
      <alignment horizontal="right" vertical="center" shrinkToFit="1"/>
      <protection locked="0"/>
    </xf>
    <xf numFmtId="38" fontId="3" fillId="0" borderId="11" xfId="1" applyFont="1" applyBorder="1" applyAlignment="1" applyProtection="1">
      <alignment horizontal="right" vertical="center" shrinkToFit="1"/>
      <protection locked="0"/>
    </xf>
    <xf numFmtId="38" fontId="3" fillId="0" borderId="3" xfId="1" applyFont="1" applyBorder="1" applyAlignment="1" applyProtection="1">
      <alignment horizontal="center" vertical="center" wrapText="1"/>
      <protection locked="0"/>
    </xf>
    <xf numFmtId="38" fontId="3" fillId="0" borderId="7" xfId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 wrapText="1"/>
      <protection locked="0"/>
    </xf>
    <xf numFmtId="38" fontId="3" fillId="0" borderId="13" xfId="1" applyFont="1" applyBorder="1" applyAlignment="1" applyProtection="1">
      <alignment horizontal="center" vertical="center" wrapText="1"/>
      <protection locked="0"/>
    </xf>
    <xf numFmtId="38" fontId="3" fillId="0" borderId="14" xfId="1" applyFont="1" applyBorder="1" applyAlignment="1" applyProtection="1">
      <alignment horizontal="center" vertical="center" wrapText="1"/>
      <protection locked="0"/>
    </xf>
    <xf numFmtId="38" fontId="3" fillId="0" borderId="6" xfId="1" applyFont="1" applyBorder="1" applyAlignment="1" applyProtection="1">
      <alignment horizontal="center" vertical="center" wrapText="1"/>
      <protection locked="0"/>
    </xf>
    <xf numFmtId="38" fontId="3" fillId="0" borderId="3" xfId="1" applyFont="1" applyBorder="1" applyAlignment="1" applyProtection="1">
      <alignment horizontal="left" vertical="center"/>
      <protection locked="0"/>
    </xf>
    <xf numFmtId="38" fontId="3" fillId="0" borderId="7" xfId="1" applyFont="1" applyBorder="1" applyAlignment="1" applyProtection="1">
      <alignment horizontal="left" vertical="center"/>
      <protection locked="0"/>
    </xf>
    <xf numFmtId="38" fontId="3" fillId="0" borderId="4" xfId="1" applyFont="1" applyBorder="1" applyAlignment="1" applyProtection="1">
      <alignment horizontal="left" vertical="center"/>
      <protection locked="0"/>
    </xf>
    <xf numFmtId="38" fontId="3" fillId="0" borderId="13" xfId="1" applyFont="1" applyBorder="1" applyAlignment="1" applyProtection="1">
      <alignment horizontal="left" vertical="center"/>
      <protection locked="0"/>
    </xf>
    <xf numFmtId="38" fontId="3" fillId="0" borderId="14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left" vertical="center"/>
      <protection locked="0"/>
    </xf>
    <xf numFmtId="38" fontId="3" fillId="0" borderId="20" xfId="1" applyFont="1" applyFill="1" applyBorder="1" applyAlignment="1" applyProtection="1">
      <alignment horizontal="distributed" vertical="center" justifyLastLine="1"/>
      <protection locked="0"/>
    </xf>
    <xf numFmtId="0" fontId="3" fillId="0" borderId="20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18" fillId="0" borderId="20" xfId="0" applyFont="1" applyBorder="1" applyAlignment="1" applyProtection="1">
      <alignment horizontal="distributed" vertical="center" justifyLastLine="1"/>
      <protection locked="0"/>
    </xf>
    <xf numFmtId="0" fontId="18" fillId="0" borderId="1" xfId="0" applyFont="1" applyBorder="1" applyAlignment="1" applyProtection="1">
      <alignment horizontal="distributed" vertical="center" justifyLastLine="1"/>
      <protection locked="0"/>
    </xf>
    <xf numFmtId="0" fontId="18" fillId="0" borderId="2" xfId="0" applyFont="1" applyBorder="1" applyAlignment="1" applyProtection="1">
      <alignment horizontal="distributed" vertical="center" justifyLastLine="1"/>
      <protection locked="0"/>
    </xf>
    <xf numFmtId="0" fontId="27" fillId="0" borderId="20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distributed" vertical="center" justifyLastLine="1"/>
      <protection locked="0"/>
    </xf>
    <xf numFmtId="38" fontId="3" fillId="0" borderId="2" xfId="1" applyFont="1" applyFill="1" applyBorder="1" applyAlignment="1" applyProtection="1">
      <alignment horizontal="distributed" vertical="center" justifyLastLine="1"/>
      <protection locked="0"/>
    </xf>
    <xf numFmtId="38" fontId="3" fillId="0" borderId="3" xfId="1" applyFont="1" applyFill="1" applyBorder="1" applyAlignment="1" applyProtection="1">
      <alignment horizontal="center" vertical="center" wrapText="1"/>
      <protection locked="0"/>
    </xf>
    <xf numFmtId="38" fontId="3" fillId="0" borderId="7" xfId="1" applyFont="1" applyFill="1" applyBorder="1" applyAlignment="1" applyProtection="1">
      <alignment horizontal="center" vertical="center" wrapText="1"/>
      <protection locked="0"/>
    </xf>
    <xf numFmtId="38" fontId="3" fillId="0" borderId="4" xfId="1" applyFont="1" applyFill="1" applyBorder="1" applyAlignment="1" applyProtection="1">
      <alignment horizontal="center" vertical="center" wrapText="1"/>
      <protection locked="0"/>
    </xf>
    <xf numFmtId="38" fontId="3" fillId="0" borderId="13" xfId="1" applyFont="1" applyFill="1" applyBorder="1" applyAlignment="1" applyProtection="1">
      <alignment horizontal="center" vertical="center" wrapText="1"/>
      <protection locked="0"/>
    </xf>
    <xf numFmtId="38" fontId="3" fillId="0" borderId="14" xfId="1" applyFont="1" applyFill="1" applyBorder="1" applyAlignment="1" applyProtection="1">
      <alignment horizontal="center" vertical="center" wrapText="1"/>
      <protection locked="0"/>
    </xf>
    <xf numFmtId="38" fontId="3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38" fontId="27" fillId="0" borderId="20" xfId="1" applyFont="1" applyBorder="1" applyAlignment="1" applyProtection="1">
      <alignment horizontal="left" vertical="center" justifyLastLine="1"/>
      <protection locked="0"/>
    </xf>
    <xf numFmtId="38" fontId="27" fillId="0" borderId="1" xfId="1" applyFont="1" applyBorder="1" applyAlignment="1" applyProtection="1">
      <alignment horizontal="left" vertical="center" justifyLastLine="1"/>
      <protection locked="0"/>
    </xf>
    <xf numFmtId="38" fontId="27" fillId="0" borderId="2" xfId="1" applyFont="1" applyBorder="1" applyAlignment="1" applyProtection="1">
      <alignment horizontal="left" vertical="center" justifyLastLine="1"/>
      <protection locked="0"/>
    </xf>
    <xf numFmtId="38" fontId="18" fillId="0" borderId="20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18" fillId="0" borderId="2" xfId="1" applyFont="1" applyFill="1" applyBorder="1" applyAlignment="1" applyProtection="1">
      <alignment horizontal="distributed" vertical="center" wrapText="1" justifyLastLine="1"/>
      <protection locked="0"/>
    </xf>
    <xf numFmtId="38" fontId="27" fillId="0" borderId="20" xfId="1" applyFont="1" applyBorder="1" applyAlignment="1" applyProtection="1">
      <alignment horizontal="left" vertical="center" shrinkToFit="1"/>
      <protection locked="0"/>
    </xf>
    <xf numFmtId="38" fontId="27" fillId="0" borderId="1" xfId="1" applyFont="1" applyBorder="1" applyAlignment="1" applyProtection="1">
      <alignment horizontal="left" vertical="center" shrinkToFit="1"/>
      <protection locked="0"/>
    </xf>
    <xf numFmtId="38" fontId="27" fillId="0" borderId="2" xfId="1" applyFont="1" applyBorder="1" applyAlignment="1" applyProtection="1">
      <alignment horizontal="left" vertical="center" shrinkToFit="1"/>
      <protection locked="0"/>
    </xf>
    <xf numFmtId="38" fontId="18" fillId="0" borderId="20" xfId="1" applyFont="1" applyFill="1" applyBorder="1" applyAlignment="1" applyProtection="1">
      <alignment horizontal="center" vertical="center" shrinkToFit="1"/>
      <protection locked="0"/>
    </xf>
    <xf numFmtId="38" fontId="18" fillId="0" borderId="1" xfId="1" applyFont="1" applyFill="1" applyBorder="1" applyAlignment="1" applyProtection="1">
      <alignment horizontal="center" vertical="center" shrinkToFit="1"/>
      <protection locked="0"/>
    </xf>
    <xf numFmtId="38" fontId="18" fillId="0" borderId="2" xfId="1" applyFont="1" applyFill="1" applyBorder="1" applyAlignment="1" applyProtection="1">
      <alignment horizontal="center" vertical="center" shrinkToFit="1"/>
      <protection locked="0"/>
    </xf>
    <xf numFmtId="0" fontId="32" fillId="0" borderId="20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shrinkToFit="1"/>
    </xf>
    <xf numFmtId="38" fontId="3" fillId="0" borderId="20" xfId="1" applyFont="1" applyFill="1" applyBorder="1" applyAlignment="1" applyProtection="1">
      <alignment horizontal="center" vertical="center" justifyLastLine="1"/>
      <protection locked="0"/>
    </xf>
    <xf numFmtId="38" fontId="3" fillId="0" borderId="1" xfId="1" applyFont="1" applyFill="1" applyBorder="1" applyAlignment="1" applyProtection="1">
      <alignment horizontal="center" vertical="center" justifyLastLine="1"/>
      <protection locked="0"/>
    </xf>
    <xf numFmtId="38" fontId="3" fillId="0" borderId="2" xfId="1" applyFont="1" applyFill="1" applyBorder="1" applyAlignment="1" applyProtection="1">
      <alignment horizontal="center" vertical="center" justifyLastLine="1"/>
      <protection locked="0"/>
    </xf>
    <xf numFmtId="38" fontId="27" fillId="0" borderId="20" xfId="1" applyFont="1" applyFill="1" applyBorder="1" applyAlignment="1" applyProtection="1">
      <alignment horizontal="right" vertical="center" justifyLastLine="1"/>
      <protection locked="0"/>
    </xf>
    <xf numFmtId="38" fontId="27" fillId="0" borderId="1" xfId="1" applyFont="1" applyFill="1" applyBorder="1" applyAlignment="1" applyProtection="1">
      <alignment horizontal="right" vertical="center" justifyLastLine="1"/>
      <protection locked="0"/>
    </xf>
    <xf numFmtId="0" fontId="27" fillId="0" borderId="20" xfId="0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 applyProtection="1">
      <alignment horizontal="left" vertical="center" shrinkToFit="1"/>
      <protection locked="0"/>
    </xf>
    <xf numFmtId="38" fontId="18" fillId="0" borderId="20" xfId="1" applyFont="1" applyFill="1" applyBorder="1" applyAlignment="1" applyProtection="1">
      <alignment horizontal="distributed" vertical="center" justifyLastLine="1"/>
      <protection locked="0"/>
    </xf>
    <xf numFmtId="38" fontId="18" fillId="0" borderId="1" xfId="1" applyFont="1" applyFill="1" applyBorder="1" applyAlignment="1" applyProtection="1">
      <alignment horizontal="distributed" vertical="center" justifyLastLine="1"/>
      <protection locked="0"/>
    </xf>
    <xf numFmtId="38" fontId="18" fillId="0" borderId="2" xfId="1" applyFont="1" applyFill="1" applyBorder="1" applyAlignment="1" applyProtection="1">
      <alignment horizontal="distributed" vertical="center" justifyLastLine="1"/>
      <protection locked="0"/>
    </xf>
    <xf numFmtId="38" fontId="33" fillId="0" borderId="7" xfId="1" applyFont="1" applyFill="1" applyBorder="1" applyAlignment="1" applyProtection="1">
      <alignment horizontal="center" vertical="center"/>
      <protection locked="0"/>
    </xf>
    <xf numFmtId="38" fontId="33" fillId="0" borderId="4" xfId="1" applyFont="1" applyFill="1" applyBorder="1" applyAlignment="1" applyProtection="1">
      <alignment horizontal="center" vertical="center"/>
      <protection locked="0"/>
    </xf>
    <xf numFmtId="38" fontId="33" fillId="0" borderId="14" xfId="1" applyFont="1" applyFill="1" applyBorder="1" applyAlignment="1" applyProtection="1">
      <alignment horizontal="center" vertical="center"/>
      <protection locked="0"/>
    </xf>
    <xf numFmtId="38" fontId="33" fillId="0" borderId="6" xfId="1" applyFont="1" applyFill="1" applyBorder="1" applyAlignment="1" applyProtection="1">
      <alignment horizontal="center" vertical="center"/>
      <protection locked="0"/>
    </xf>
    <xf numFmtId="38" fontId="3" fillId="0" borderId="55" xfId="1" applyFont="1" applyFill="1" applyBorder="1" applyAlignment="1" applyProtection="1">
      <alignment horizontal="distributed" vertical="center"/>
      <protection locked="0"/>
    </xf>
    <xf numFmtId="38" fontId="3" fillId="0" borderId="7" xfId="1" applyFont="1" applyFill="1" applyBorder="1" applyAlignment="1" applyProtection="1">
      <alignment horizontal="distributed" vertical="center"/>
      <protection locked="0"/>
    </xf>
    <xf numFmtId="38" fontId="4" fillId="0" borderId="10" xfId="1" applyFont="1" applyFill="1" applyBorder="1" applyAlignment="1" applyProtection="1">
      <alignment horizontal="distributed" vertical="center"/>
      <protection locked="0"/>
    </xf>
    <xf numFmtId="38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53" xfId="1" applyFont="1" applyFill="1" applyBorder="1" applyAlignment="1" applyProtection="1">
      <alignment horizontal="right" vertical="center" shrinkToFit="1"/>
      <protection locked="0"/>
    </xf>
    <xf numFmtId="176" fontId="3" fillId="2" borderId="9" xfId="1" applyNumberFormat="1" applyFont="1" applyFill="1" applyBorder="1" applyAlignment="1" applyProtection="1">
      <alignment horizontal="right" vertical="center" shrinkToFit="1"/>
    </xf>
    <xf numFmtId="176" fontId="3" fillId="2" borderId="10" xfId="1" applyNumberFormat="1" applyFont="1" applyFill="1" applyBorder="1" applyAlignment="1" applyProtection="1">
      <alignment horizontal="right" vertical="center" shrinkToFit="1"/>
    </xf>
    <xf numFmtId="176" fontId="3" fillId="2" borderId="11" xfId="1" applyNumberFormat="1" applyFont="1" applyFill="1" applyBorder="1" applyAlignment="1" applyProtection="1">
      <alignment horizontal="right" vertical="center" shrinkToFit="1"/>
    </xf>
    <xf numFmtId="38" fontId="27" fillId="0" borderId="54" xfId="1" applyFont="1" applyBorder="1" applyAlignment="1" applyProtection="1">
      <alignment horizontal="right" vertical="center" shrinkToFit="1"/>
      <protection locked="0"/>
    </xf>
    <xf numFmtId="38" fontId="27" fillId="0" borderId="55" xfId="1" applyFont="1" applyBorder="1" applyAlignment="1" applyProtection="1">
      <alignment horizontal="right" vertical="center" shrinkToFit="1"/>
      <protection locked="0"/>
    </xf>
    <xf numFmtId="38" fontId="27" fillId="0" borderId="56" xfId="1" applyFont="1" applyBorder="1" applyAlignment="1" applyProtection="1">
      <alignment horizontal="right" vertical="center" shrinkToFit="1"/>
      <protection locked="0"/>
    </xf>
    <xf numFmtId="38" fontId="3" fillId="0" borderId="18" xfId="1" applyFont="1" applyFill="1" applyBorder="1" applyAlignment="1" applyProtection="1">
      <alignment horizontal="distributed" vertical="center"/>
      <protection locked="0"/>
    </xf>
    <xf numFmtId="38" fontId="18" fillId="0" borderId="7" xfId="1" applyFont="1" applyFill="1" applyBorder="1" applyAlignment="1" applyProtection="1">
      <alignment horizontal="distributed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7" xfId="1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4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right" vertical="center"/>
    </xf>
    <xf numFmtId="38" fontId="3" fillId="0" borderId="10" xfId="1" applyFont="1" applyBorder="1" applyAlignment="1" applyProtection="1">
      <alignment horizontal="right" vertical="center"/>
    </xf>
    <xf numFmtId="38" fontId="3" fillId="0" borderId="11" xfId="1" applyFont="1" applyBorder="1" applyAlignment="1" applyProtection="1">
      <alignment horizontal="right" vertical="center"/>
    </xf>
    <xf numFmtId="38" fontId="3" fillId="0" borderId="3" xfId="1" applyFont="1" applyBorder="1" applyAlignment="1" applyProtection="1">
      <alignment horizontal="right" vertical="center" shrinkToFit="1"/>
      <protection locked="0"/>
    </xf>
    <xf numFmtId="38" fontId="3" fillId="0" borderId="7" xfId="1" applyFont="1" applyBorder="1" applyAlignment="1" applyProtection="1">
      <alignment horizontal="right" vertical="center" shrinkToFit="1"/>
      <protection locked="0"/>
    </xf>
    <xf numFmtId="38" fontId="3" fillId="0" borderId="4" xfId="1" applyFont="1" applyBorder="1" applyAlignment="1" applyProtection="1">
      <alignment horizontal="right" vertical="center" shrinkToFit="1"/>
      <protection locked="0"/>
    </xf>
    <xf numFmtId="38" fontId="27" fillId="0" borderId="3" xfId="1" applyFont="1" applyBorder="1" applyAlignment="1" applyProtection="1">
      <alignment horizontal="right" vertical="center" shrinkToFit="1"/>
      <protection locked="0"/>
    </xf>
    <xf numFmtId="38" fontId="27" fillId="0" borderId="7" xfId="1" applyFont="1" applyBorder="1" applyAlignment="1" applyProtection="1">
      <alignment horizontal="right" vertical="center" shrinkToFit="1"/>
      <protection locked="0"/>
    </xf>
    <xf numFmtId="38" fontId="27" fillId="0" borderId="4" xfId="1" applyFont="1" applyBorder="1" applyAlignment="1" applyProtection="1">
      <alignment horizontal="right" vertical="center" shrinkToFit="1"/>
      <protection locked="0"/>
    </xf>
    <xf numFmtId="38" fontId="14" fillId="2" borderId="20" xfId="1" applyFont="1" applyFill="1" applyBorder="1" applyAlignment="1" applyProtection="1">
      <alignment horizontal="right" vertical="center"/>
    </xf>
    <xf numFmtId="38" fontId="14" fillId="2" borderId="1" xfId="1" applyFont="1" applyFill="1" applyBorder="1" applyAlignment="1" applyProtection="1">
      <alignment horizontal="right" vertical="center"/>
    </xf>
    <xf numFmtId="38" fontId="28" fillId="0" borderId="20" xfId="1" applyFont="1" applyBorder="1" applyAlignment="1" applyProtection="1">
      <alignment horizontal="right" vertical="center"/>
      <protection locked="0"/>
    </xf>
    <xf numFmtId="38" fontId="28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38" fontId="10" fillId="0" borderId="20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38" fontId="14" fillId="2" borderId="64" xfId="1" applyFont="1" applyFill="1" applyBorder="1" applyAlignment="1" applyProtection="1">
      <alignment horizontal="right" vertical="center"/>
    </xf>
    <xf numFmtId="38" fontId="14" fillId="2" borderId="49" xfId="1" applyFont="1" applyFill="1" applyBorder="1" applyAlignment="1" applyProtection="1">
      <alignment horizontal="right" vertical="center"/>
    </xf>
    <xf numFmtId="38" fontId="10" fillId="2" borderId="20" xfId="1" applyFont="1" applyFill="1" applyBorder="1" applyAlignment="1" applyProtection="1">
      <alignment horizontal="right" vertical="center"/>
    </xf>
    <xf numFmtId="38" fontId="10" fillId="2" borderId="1" xfId="1" applyFont="1" applyFill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0" fontId="28" fillId="0" borderId="1" xfId="0" applyFont="1" applyBorder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16" xfId="0" applyFont="1" applyBorder="1" applyAlignment="1" applyProtection="1">
      <alignment horizontal="center" vertical="center" textRotation="255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4" fillId="0" borderId="8" xfId="0" applyFont="1" applyBorder="1" applyAlignment="1">
      <alignment vertical="center" textRotation="255"/>
    </xf>
    <xf numFmtId="0" fontId="14" fillId="0" borderId="24" xfId="0" applyFont="1" applyBorder="1" applyAlignment="1">
      <alignment vertical="center" textRotation="255"/>
    </xf>
    <xf numFmtId="0" fontId="14" fillId="0" borderId="57" xfId="0" applyFont="1" applyBorder="1" applyAlignment="1">
      <alignment vertical="center" textRotation="255"/>
    </xf>
    <xf numFmtId="0" fontId="10" fillId="0" borderId="8" xfId="0" applyFont="1" applyBorder="1" applyAlignment="1" applyProtection="1">
      <alignment horizontal="center" vertical="center" textRotation="255"/>
      <protection locked="0"/>
    </xf>
    <xf numFmtId="38" fontId="10" fillId="2" borderId="2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26" xfId="0" applyFont="1" applyBorder="1" applyAlignment="1" applyProtection="1">
      <alignment horizontal="distributed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distributed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distributed" vertical="center"/>
      <protection locked="0"/>
    </xf>
    <xf numFmtId="0" fontId="37" fillId="0" borderId="3" xfId="0" applyFont="1" applyBorder="1" applyAlignment="1" applyProtection="1">
      <alignment vertical="center" wrapText="1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0" fillId="2" borderId="20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38" fontId="14" fillId="2" borderId="20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178" fontId="10" fillId="0" borderId="20" xfId="0" applyNumberFormat="1" applyFont="1" applyBorder="1" applyAlignment="1" applyProtection="1">
      <alignment horizontal="right" vertical="center"/>
      <protection locked="0"/>
    </xf>
    <xf numFmtId="178" fontId="10" fillId="0" borderId="1" xfId="0" applyNumberFormat="1" applyFont="1" applyBorder="1" applyAlignment="1" applyProtection="1">
      <alignment horizontal="right" vertical="center"/>
      <protection locked="0"/>
    </xf>
    <xf numFmtId="178" fontId="10" fillId="0" borderId="29" xfId="0" applyNumberFormat="1" applyFont="1" applyBorder="1" applyAlignment="1" applyProtection="1">
      <alignment horizontal="right" vertical="center"/>
      <protection locked="0"/>
    </xf>
    <xf numFmtId="0" fontId="10" fillId="0" borderId="24" xfId="0" applyFont="1" applyBorder="1" applyAlignment="1" applyProtection="1">
      <alignment horizontal="center" vertical="distributed" textRotation="255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38" fontId="10" fillId="0" borderId="2" xfId="1" applyFont="1" applyBorder="1" applyAlignment="1" applyProtection="1">
      <alignment horizontal="right" vertical="center"/>
      <protection locked="0"/>
    </xf>
    <xf numFmtId="38" fontId="10" fillId="2" borderId="2" xfId="1" applyFont="1" applyFill="1" applyBorder="1" applyAlignment="1" applyProtection="1">
      <alignment horizontal="right" vertical="center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28" fillId="0" borderId="32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 applyProtection="1">
      <alignment horizontal="center" vertical="center" textRotation="255" wrapText="1"/>
      <protection locked="0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19" fillId="0" borderId="52" xfId="0" applyFont="1" applyBorder="1" applyAlignment="1" applyProtection="1">
      <alignment horizontal="distributed" vertical="center" justifyLastLine="1"/>
      <protection locked="0"/>
    </xf>
    <xf numFmtId="0" fontId="19" fillId="0" borderId="26" xfId="0" applyFont="1" applyBorder="1" applyAlignment="1" applyProtection="1">
      <alignment horizontal="distributed" vertical="center" justifyLastLine="1"/>
      <protection locked="0"/>
    </xf>
    <xf numFmtId="0" fontId="19" fillId="0" borderId="27" xfId="0" applyFont="1" applyBorder="1" applyAlignment="1" applyProtection="1">
      <alignment horizontal="distributed" vertical="center" justifyLastLine="1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0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0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>
      <alignment horizontal="distributed" vertical="center" justifyLastLine="1"/>
    </xf>
    <xf numFmtId="0" fontId="10" fillId="2" borderId="14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distributed" vertical="center" justifyLastLine="1"/>
    </xf>
    <xf numFmtId="0" fontId="10" fillId="2" borderId="5" xfId="0" applyFont="1" applyFill="1" applyBorder="1" applyAlignment="1">
      <alignment horizontal="distributed" vertical="center" justifyLastLine="1"/>
    </xf>
    <xf numFmtId="0" fontId="10" fillId="2" borderId="0" xfId="0" applyFont="1" applyFill="1" applyAlignment="1">
      <alignment horizontal="distributed" vertical="center" justifyLastLine="1"/>
    </xf>
    <xf numFmtId="0" fontId="10" fillId="2" borderId="16" xfId="0" applyFont="1" applyFill="1" applyBorder="1" applyAlignment="1">
      <alignment horizontal="distributed" vertical="center" justifyLastLine="1"/>
    </xf>
    <xf numFmtId="0" fontId="11" fillId="0" borderId="0" xfId="0" applyFont="1" applyAlignment="1" applyProtection="1">
      <alignment horizontal="distributed" vertical="center"/>
      <protection locked="0"/>
    </xf>
    <xf numFmtId="0" fontId="34" fillId="0" borderId="33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6" xfId="0" applyFont="1" applyBorder="1" applyAlignment="1">
      <alignment horizontal="left" vertical="center" shrinkToFit="1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2" borderId="33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distributed" vertical="center" justifyLastLine="1"/>
    </xf>
    <xf numFmtId="0" fontId="36" fillId="0" borderId="31" xfId="0" applyFont="1" applyBorder="1" applyAlignment="1">
      <alignment horizontal="distributed" vertical="center" justifyLastLine="1"/>
    </xf>
    <xf numFmtId="0" fontId="36" fillId="0" borderId="32" xfId="0" applyFont="1" applyBorder="1" applyAlignment="1">
      <alignment horizontal="distributed" vertical="center" justifyLastLine="1"/>
    </xf>
    <xf numFmtId="0" fontId="36" fillId="0" borderId="59" xfId="0" applyFont="1" applyBorder="1" applyAlignment="1">
      <alignment horizontal="distributed" vertical="center" justifyLastLine="1"/>
    </xf>
    <xf numFmtId="0" fontId="36" fillId="0" borderId="14" xfId="0" applyFont="1" applyBorder="1" applyAlignment="1">
      <alignment horizontal="distributed" vertical="center" justifyLastLine="1"/>
    </xf>
    <xf numFmtId="0" fontId="36" fillId="0" borderId="6" xfId="0" applyFont="1" applyBorder="1" applyAlignment="1">
      <alignment horizontal="distributed" vertical="center" justifyLastLine="1"/>
    </xf>
    <xf numFmtId="38" fontId="11" fillId="2" borderId="3" xfId="0" applyNumberFormat="1" applyFont="1" applyFill="1" applyBorder="1" applyAlignment="1">
      <alignment horizontal="left" vertical="center" wrapText="1"/>
    </xf>
    <xf numFmtId="38" fontId="11" fillId="2" borderId="7" xfId="0" applyNumberFormat="1" applyFont="1" applyFill="1" applyBorder="1" applyAlignment="1">
      <alignment horizontal="left" vertical="center" wrapText="1"/>
    </xf>
    <xf numFmtId="38" fontId="11" fillId="2" borderId="4" xfId="0" applyNumberFormat="1" applyFont="1" applyFill="1" applyBorder="1" applyAlignment="1">
      <alignment horizontal="left" vertical="center" wrapText="1"/>
    </xf>
    <xf numFmtId="38" fontId="11" fillId="2" borderId="44" xfId="0" applyNumberFormat="1" applyFont="1" applyFill="1" applyBorder="1" applyAlignment="1">
      <alignment horizontal="left" vertical="center" wrapText="1"/>
    </xf>
    <xf numFmtId="38" fontId="11" fillId="2" borderId="25" xfId="0" applyNumberFormat="1" applyFont="1" applyFill="1" applyBorder="1" applyAlignment="1">
      <alignment horizontal="left" vertical="center" wrapText="1"/>
    </xf>
    <xf numFmtId="38" fontId="11" fillId="2" borderId="35" xfId="0" applyNumberFormat="1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distributed" vertical="center" indent="1"/>
      <protection locked="0"/>
    </xf>
    <xf numFmtId="0" fontId="10" fillId="0" borderId="7" xfId="0" applyFont="1" applyBorder="1" applyAlignment="1" applyProtection="1">
      <alignment horizontal="distributed" vertical="center" indent="1"/>
      <protection locked="0"/>
    </xf>
    <xf numFmtId="0" fontId="10" fillId="0" borderId="4" xfId="0" applyFont="1" applyBorder="1" applyAlignment="1" applyProtection="1">
      <alignment horizontal="distributed" vertical="center" indent="1"/>
      <protection locked="0"/>
    </xf>
    <xf numFmtId="0" fontId="10" fillId="0" borderId="44" xfId="0" applyFont="1" applyBorder="1" applyAlignment="1" applyProtection="1">
      <alignment horizontal="distributed" vertical="center" indent="1"/>
      <protection locked="0"/>
    </xf>
    <xf numFmtId="0" fontId="10" fillId="0" borderId="25" xfId="0" applyFont="1" applyBorder="1" applyAlignment="1" applyProtection="1">
      <alignment horizontal="distributed" vertical="center" indent="1"/>
      <protection locked="0"/>
    </xf>
    <xf numFmtId="0" fontId="10" fillId="0" borderId="35" xfId="0" applyFont="1" applyBorder="1" applyAlignment="1" applyProtection="1">
      <alignment horizontal="distributed" vertical="center" indent="1"/>
      <protection locked="0"/>
    </xf>
    <xf numFmtId="0" fontId="10" fillId="2" borderId="60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10" fillId="2" borderId="33" xfId="0" applyFont="1" applyFill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center" vertical="center" textRotation="255"/>
      <protection locked="0"/>
    </xf>
    <xf numFmtId="0" fontId="10" fillId="0" borderId="36" xfId="0" applyFont="1" applyBorder="1" applyAlignment="1" applyProtection="1">
      <alignment horizontal="center" vertical="center" textRotation="255"/>
      <protection locked="0"/>
    </xf>
    <xf numFmtId="0" fontId="10" fillId="0" borderId="48" xfId="0" applyFont="1" applyBorder="1" applyAlignment="1" applyProtection="1">
      <alignment horizontal="center" vertical="center" textRotation="255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distributed" textRotation="255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right" vertical="center"/>
    </xf>
    <xf numFmtId="38" fontId="28" fillId="0" borderId="2" xfId="1" applyFont="1" applyBorder="1" applyAlignment="1" applyProtection="1">
      <alignment horizontal="right" vertical="center"/>
      <protection locked="0"/>
    </xf>
    <xf numFmtId="0" fontId="10" fillId="0" borderId="48" xfId="0" applyFont="1" applyBorder="1" applyAlignment="1" applyProtection="1">
      <alignment horizontal="center" vertical="distributed" textRotation="255"/>
      <protection locked="0"/>
    </xf>
    <xf numFmtId="0" fontId="19" fillId="0" borderId="4" xfId="0" applyFont="1" applyBorder="1" applyAlignment="1" applyProtection="1">
      <alignment horizontal="center" vertical="center" textRotation="255"/>
      <protection locked="0"/>
    </xf>
    <xf numFmtId="0" fontId="19" fillId="0" borderId="16" xfId="0" applyFont="1" applyBorder="1" applyAlignment="1" applyProtection="1">
      <alignment horizontal="center" vertical="center" textRotation="255"/>
      <protection locked="0"/>
    </xf>
    <xf numFmtId="178" fontId="10" fillId="2" borderId="20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0" fontId="10" fillId="0" borderId="24" xfId="0" applyFont="1" applyBorder="1" applyAlignment="1" applyProtection="1">
      <alignment horizontal="center" vertical="center" textRotation="255"/>
      <protection locked="0"/>
    </xf>
    <xf numFmtId="0" fontId="10" fillId="0" borderId="15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0" fillId="0" borderId="69" xfId="0" applyBorder="1" applyAlignment="1"/>
    <xf numFmtId="0" fontId="0" fillId="0" borderId="71" xfId="0" applyBorder="1" applyAlignment="1"/>
    <xf numFmtId="0" fontId="0" fillId="0" borderId="70" xfId="0" applyBorder="1" applyAlignment="1"/>
    <xf numFmtId="0" fontId="21" fillId="0" borderId="0" xfId="2" applyFont="1" applyAlignment="1">
      <alignment horizontal="center" vertical="center"/>
    </xf>
    <xf numFmtId="0" fontId="21" fillId="0" borderId="31" xfId="2" applyFont="1" applyBorder="1" applyAlignment="1">
      <alignment horizontal="distributed" vertical="center"/>
    </xf>
    <xf numFmtId="0" fontId="21" fillId="0" borderId="25" xfId="2" applyFont="1" applyBorder="1" applyAlignment="1">
      <alignment horizontal="distributed" vertical="center"/>
    </xf>
    <xf numFmtId="0" fontId="22" fillId="0" borderId="0" xfId="2" applyFont="1" applyAlignment="1">
      <alignment horizont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32" fillId="0" borderId="13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8" fillId="0" borderId="44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38" fillId="0" borderId="30" xfId="0" applyFont="1" applyBorder="1" applyAlignment="1">
      <alignment vertical="center"/>
    </xf>
    <xf numFmtId="0" fontId="21" fillId="0" borderId="68" xfId="2" applyFont="1" applyBorder="1" applyAlignment="1"/>
  </cellXfs>
  <cellStyles count="3">
    <cellStyle name="桁区切り" xfId="1" builtinId="6"/>
    <cellStyle name="標準" xfId="0" builtinId="0"/>
    <cellStyle name="標準_私立（様式２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497119</xdr:colOff>
      <xdr:row>0</xdr:row>
      <xdr:rowOff>0</xdr:rowOff>
    </xdr:from>
    <xdr:to>
      <xdr:col>46</xdr:col>
      <xdr:colOff>216104</xdr:colOff>
      <xdr:row>21</xdr:row>
      <xdr:rowOff>141051</xdr:rowOff>
    </xdr:to>
    <xdr:sp macro="" textlink="">
      <xdr:nvSpPr>
        <xdr:cNvPr id="2064" name="AutoShap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8768779" y="171235"/>
          <a:ext cx="1944171" cy="4034747"/>
        </a:xfrm>
        <a:prstGeom prst="wedgeRoundRectCallout">
          <a:avLst>
            <a:gd name="adj1" fmla="val -84684"/>
            <a:gd name="adj2" fmla="val 22942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｢工事費算定表｣と｢事業計画書｣で重複する事柄（事業細目､補助面積など)は、「工事費算定表」に入力すると「事業計画書」に反映されますので、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必ず「工事費算定表」から記入してください。</a:t>
          </a: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1" i="0" u="sng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該当する場合に数字を入力してください。</a:t>
          </a: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がついているセルには、留意事項などを付してありますのでご注意ください。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38</xdr:col>
      <xdr:colOff>505745</xdr:colOff>
      <xdr:row>39</xdr:row>
      <xdr:rowOff>118453</xdr:rowOff>
    </xdr:from>
    <xdr:to>
      <xdr:col>56</xdr:col>
      <xdr:colOff>182032</xdr:colOff>
      <xdr:row>52</xdr:row>
      <xdr:rowOff>14504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rrowheads="1"/>
        </xdr:cNvSpPr>
      </xdr:nvSpPr>
      <xdr:spPr bwMode="auto">
        <a:xfrm>
          <a:off x="8783120" y="8026686"/>
          <a:ext cx="4252218" cy="2750478"/>
        </a:xfrm>
        <a:prstGeom prst="wedgeRoundRectCallout">
          <a:avLst>
            <a:gd name="adj1" fmla="val -65830"/>
            <a:gd name="adj2" fmla="val -17069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・上記「３　対象外工事費算出表」のＨ覧の内訳になります。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・設計書から対象外となる直接工事費を抜き書きしてください。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・補助の対象となる経費は、「整備に要する経費」ですので、「解体撤去」や「駐輪場」など「計画施設の整備」に該当しないものや備品などは対象外となります。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・また、机、コースロープなどの備品も対象外となります。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39</xdr:col>
      <xdr:colOff>180975</xdr:colOff>
      <xdr:row>18</xdr:row>
      <xdr:rowOff>190500</xdr:rowOff>
    </xdr:from>
    <xdr:to>
      <xdr:col>40</xdr:col>
      <xdr:colOff>47625</xdr:colOff>
      <xdr:row>19</xdr:row>
      <xdr:rowOff>47625</xdr:rowOff>
    </xdr:to>
    <xdr:sp macro="" textlink="">
      <xdr:nvSpPr>
        <xdr:cNvPr id="2314" name="AutoShape 3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/>
        </xdr:cNvSpPr>
      </xdr:nvSpPr>
      <xdr:spPr bwMode="auto">
        <a:xfrm rot="10800000">
          <a:off x="9172575" y="1857375"/>
          <a:ext cx="104775" cy="952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8</xdr:row>
          <xdr:rowOff>30480</xdr:rowOff>
        </xdr:from>
        <xdr:to>
          <xdr:col>12</xdr:col>
          <xdr:colOff>152400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当初予算で計上済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9</xdr:row>
          <xdr:rowOff>68580</xdr:rowOff>
        </xdr:from>
        <xdr:to>
          <xdr:col>15</xdr:col>
          <xdr:colOff>30480</xdr:colOff>
          <xdr:row>10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当初予算又は前年度議決済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10</xdr:row>
          <xdr:rowOff>121920</xdr:rowOff>
        </xdr:from>
        <xdr:to>
          <xdr:col>12</xdr:col>
          <xdr:colOff>121920</xdr:colOff>
          <xdr:row>11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補正予算で計上確認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12</xdr:row>
          <xdr:rowOff>38100</xdr:rowOff>
        </xdr:from>
        <xdr:to>
          <xdr:col>25</xdr:col>
          <xdr:colOff>160020</xdr:colOff>
          <xdr:row>13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買収済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12</xdr:row>
          <xdr:rowOff>38100</xdr:rowOff>
        </xdr:from>
        <xdr:to>
          <xdr:col>30</xdr:col>
          <xdr:colOff>45720</xdr:colOff>
          <xdr:row>13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未買収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30480</xdr:rowOff>
        </xdr:from>
        <xdr:to>
          <xdr:col>26</xdr:col>
          <xdr:colOff>45720</xdr:colOff>
          <xdr:row>14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整地済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7620</xdr:rowOff>
        </xdr:from>
        <xdr:to>
          <xdr:col>26</xdr:col>
          <xdr:colOff>99060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未整地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7620</xdr:rowOff>
        </xdr:from>
        <xdr:to>
          <xdr:col>28</xdr:col>
          <xdr:colOff>45720</xdr:colOff>
          <xdr:row>16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公社等が所有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22860</xdr:rowOff>
        </xdr:from>
        <xdr:to>
          <xdr:col>26</xdr:col>
          <xdr:colOff>83820</xdr:colOff>
          <xdr:row>17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交渉中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30480</xdr:rowOff>
        </xdr:from>
        <xdr:to>
          <xdr:col>28</xdr:col>
          <xdr:colOff>182880</xdr:colOff>
          <xdr:row>18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長期賃借契約有り</a:t>
              </a:r>
            </a:p>
          </xdr:txBody>
        </xdr:sp>
        <xdr:clientData/>
      </xdr:twoCellAnchor>
    </mc:Choice>
    <mc:Fallback/>
  </mc:AlternateContent>
  <xdr:twoCellAnchor>
    <xdr:from>
      <xdr:col>34</xdr:col>
      <xdr:colOff>82338</xdr:colOff>
      <xdr:row>39</xdr:row>
      <xdr:rowOff>34501</xdr:rowOff>
    </xdr:from>
    <xdr:to>
      <xdr:col>49</xdr:col>
      <xdr:colOff>124070</xdr:colOff>
      <xdr:row>50</xdr:row>
      <xdr:rowOff>22238</xdr:rowOff>
    </xdr:to>
    <xdr:sp macro="" textlink="" fLocksText="0">
      <xdr:nvSpPr>
        <xdr:cNvPr id="1067" name="AutoShape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 bwMode="auto">
        <a:xfrm>
          <a:off x="8315325" y="8572499"/>
          <a:ext cx="3696759" cy="2455334"/>
        </a:xfrm>
        <a:prstGeom prst="wedgeRectCallout">
          <a:avLst>
            <a:gd name="adj1" fmla="val -56304"/>
            <a:gd name="adj2" fmla="val 38001"/>
          </a:avLst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08000" tIns="18288" rIns="108000" bIns="18000" anchor="ctr" upright="1"/>
        <a:lstStyle/>
        <a:p>
          <a:pPr lvl="0"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・「新築」「改築」の別を記入するとともに、「改築」の場合には、建築年月及び経過年数、改築理由を記入してください。</a:t>
          </a:r>
        </a:p>
        <a:p>
          <a:pPr lvl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・国庫補助を受けて整備した施設を取り壊し、建て替える（改築）予定の場合には、上記のほか、構造、実施面積、国庫補助実績（補助面積、補助金額、補助年度）などを記入してください。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施設があり、それとは別に新築する場合には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既存施設に係る国庫補助実績を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記入する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とともに、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計画施設の新築理由を記載してください（既存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施設</a:t>
          </a:r>
          <a:r>
            <a:rPr lang="ja-JP" altLang="ja-JP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が２以上ある場合は、それぞれについて記載してください）</a:t>
          </a: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en-US" altLang="ja-JP" sz="11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・上記の記入に当たって、スペースが不足する場合は、「その他」欄に記載いただいても構いません。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15240</xdr:colOff>
      <xdr:row>0</xdr:row>
      <xdr:rowOff>76834</xdr:rowOff>
    </xdr:from>
    <xdr:to>
      <xdr:col>43</xdr:col>
      <xdr:colOff>31719</xdr:colOff>
      <xdr:row>12</xdr:row>
      <xdr:rowOff>139433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 bwMode="auto">
        <a:xfrm>
          <a:off x="8506883" y="73024"/>
          <a:ext cx="1960034" cy="2593975"/>
        </a:xfrm>
        <a:prstGeom prst="wedgeRoundRectCallout">
          <a:avLst>
            <a:gd name="adj1" fmla="val -73696"/>
            <a:gd name="adj2" fmla="val -14720"/>
            <a:gd name="adj3" fmla="val 16667"/>
          </a:avLst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ブルーのセル</a:t>
          </a:r>
          <a:endParaRPr lang="ja-JP" altLang="en-US" sz="1100" b="1" i="0" u="none" strike="noStrike" baseline="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計算式が入力されていますので、入力不用です。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オレンジのセル</a:t>
          </a:r>
          <a:endParaRPr lang="ja-JP" altLang="en-US" sz="1100" b="1" i="0" u="none" strike="noStrike" baseline="0">
            <a:solidFill>
              <a:srgbClr val="FF66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66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該当する箇所に数字を入力してください。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朱書きの箇所</a:t>
          </a:r>
          <a:endParaRPr lang="ja-JP" altLang="en-US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がついているセルには、留意事項などのコメントを付してありますので、確認の上、記入してください。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36</xdr:col>
      <xdr:colOff>28575</xdr:colOff>
      <xdr:row>8</xdr:row>
      <xdr:rowOff>152400</xdr:rowOff>
    </xdr:from>
    <xdr:to>
      <xdr:col>36</xdr:col>
      <xdr:colOff>133350</xdr:colOff>
      <xdr:row>9</xdr:row>
      <xdr:rowOff>38100</xdr:rowOff>
    </xdr:to>
    <xdr:sp macro="" textlink="">
      <xdr:nvSpPr>
        <xdr:cNvPr id="1272" name="AutoShape 52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rrowheads="1"/>
        </xdr:cNvSpPr>
      </xdr:nvSpPr>
      <xdr:spPr bwMode="auto">
        <a:xfrm rot="10800000">
          <a:off x="8601075" y="1771650"/>
          <a:ext cx="104775" cy="1047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85"/>
  <sheetViews>
    <sheetView showGridLines="0" showZeros="0" tabSelected="1" topLeftCell="A12" zoomScale="89" zoomScaleNormal="89" workbookViewId="0">
      <selection activeCell="G17" sqref="G17"/>
    </sheetView>
  </sheetViews>
  <sheetFormatPr defaultColWidth="3.125" defaultRowHeight="18.75" customHeight="1" outlineLevelRow="1"/>
  <cols>
    <col min="1" max="1" width="1.5" style="2" customWidth="1"/>
    <col min="2" max="2" width="0.625" style="1" customWidth="1"/>
    <col min="3" max="11" width="3" style="1" customWidth="1"/>
    <col min="12" max="13" width="3" style="2" customWidth="1"/>
    <col min="14" max="14" width="3" style="3" customWidth="1"/>
    <col min="15" max="18" width="3" style="2" customWidth="1"/>
    <col min="19" max="20" width="3" style="3" customWidth="1"/>
    <col min="21" max="37" width="3" style="2" customWidth="1"/>
    <col min="38" max="38" width="3.125" style="2" customWidth="1"/>
    <col min="39" max="39" width="7.75" style="2" customWidth="1"/>
    <col min="40" max="57" width="3.125" style="2"/>
    <col min="58" max="58" width="30.75" style="2" bestFit="1" customWidth="1"/>
    <col min="59" max="16384" width="3.125" style="2"/>
  </cols>
  <sheetData>
    <row r="1" spans="2:58" ht="13.15" hidden="1" outlineLevel="1">
      <c r="N1" s="570"/>
      <c r="S1" s="570"/>
      <c r="T1" s="570"/>
    </row>
    <row r="2" spans="2:58" ht="13.15" hidden="1" outlineLevel="1">
      <c r="N2" s="570"/>
      <c r="S2" s="570"/>
      <c r="T2" s="570"/>
    </row>
    <row r="3" spans="2:58" ht="13.15" hidden="1" outlineLevel="1">
      <c r="N3" s="570"/>
      <c r="S3" s="570"/>
      <c r="T3" s="570"/>
      <c r="BE3" s="2" t="s">
        <v>0</v>
      </c>
    </row>
    <row r="4" spans="2:58" ht="13.15" hidden="1" outlineLevel="1">
      <c r="N4" s="570"/>
      <c r="S4" s="570"/>
      <c r="T4" s="570"/>
      <c r="BE4" s="178" t="s">
        <v>1</v>
      </c>
      <c r="BF4" s="2" t="s">
        <v>2</v>
      </c>
    </row>
    <row r="5" spans="2:58" ht="13.15" hidden="1" outlineLevel="1">
      <c r="N5" s="570"/>
      <c r="S5" s="570"/>
      <c r="T5" s="570"/>
      <c r="BE5" s="178" t="s">
        <v>3</v>
      </c>
      <c r="BF5" s="2" t="s">
        <v>4</v>
      </c>
    </row>
    <row r="6" spans="2:58" ht="13.15" hidden="1" outlineLevel="1">
      <c r="N6" s="570"/>
      <c r="S6" s="570"/>
      <c r="T6" s="570"/>
      <c r="BE6" s="178" t="s">
        <v>5</v>
      </c>
      <c r="BF6" s="2" t="s">
        <v>6</v>
      </c>
    </row>
    <row r="7" spans="2:58" ht="13.15" hidden="1" outlineLevel="1">
      <c r="N7" s="570"/>
      <c r="S7" s="570"/>
      <c r="T7" s="570"/>
      <c r="BE7" s="178" t="s">
        <v>7</v>
      </c>
      <c r="BF7" s="2" t="s">
        <v>8</v>
      </c>
    </row>
    <row r="8" spans="2:58" ht="13.15" hidden="1" outlineLevel="1">
      <c r="N8" s="570"/>
      <c r="S8" s="570"/>
      <c r="T8" s="570"/>
      <c r="BE8" s="178" t="s">
        <v>9</v>
      </c>
      <c r="BF8" s="2" t="s">
        <v>10</v>
      </c>
    </row>
    <row r="9" spans="2:58" ht="13.15" hidden="1" outlineLevel="1">
      <c r="N9" s="570"/>
      <c r="S9" s="570"/>
      <c r="T9" s="570"/>
      <c r="BE9" s="178" t="s">
        <v>11</v>
      </c>
      <c r="BF9" s="2" t="s">
        <v>12</v>
      </c>
    </row>
    <row r="10" spans="2:58" ht="13.15" hidden="1" outlineLevel="1">
      <c r="N10" s="570"/>
      <c r="S10" s="570"/>
      <c r="T10" s="570"/>
      <c r="BE10" s="178" t="s">
        <v>13</v>
      </c>
      <c r="BF10" s="2" t="s">
        <v>14</v>
      </c>
    </row>
    <row r="11" spans="2:58" ht="13.15" hidden="1" outlineLevel="1">
      <c r="N11" s="570"/>
      <c r="S11" s="2"/>
      <c r="T11" s="2"/>
      <c r="BE11" s="178" t="s">
        <v>15</v>
      </c>
      <c r="BF11" s="2" t="s">
        <v>16</v>
      </c>
    </row>
    <row r="12" spans="2:58" ht="18.75" customHeight="1" collapsed="1">
      <c r="K12" s="2"/>
      <c r="L12" s="297" t="s">
        <v>17</v>
      </c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</row>
    <row r="13" spans="2:58" ht="18.75" customHeight="1">
      <c r="N13" s="570"/>
      <c r="S13" s="2"/>
      <c r="T13" s="2"/>
    </row>
    <row r="14" spans="2:58" ht="18.75" customHeight="1">
      <c r="B14" s="1" t="s">
        <v>18</v>
      </c>
      <c r="N14" s="570"/>
      <c r="S14" s="2"/>
      <c r="T14" s="2"/>
    </row>
    <row r="15" spans="2:58" ht="18.75" customHeight="1">
      <c r="B15" s="284" t="s">
        <v>19</v>
      </c>
      <c r="C15" s="285"/>
      <c r="D15" s="285"/>
      <c r="E15" s="285"/>
      <c r="F15" s="286"/>
      <c r="G15" s="310"/>
      <c r="H15" s="311"/>
      <c r="I15" s="311"/>
      <c r="J15" s="311"/>
      <c r="K15" s="311"/>
      <c r="L15" s="311"/>
      <c r="M15" s="311"/>
      <c r="N15" s="312"/>
      <c r="O15" s="307" t="s">
        <v>20</v>
      </c>
      <c r="P15" s="308"/>
      <c r="Q15" s="309"/>
      <c r="R15" s="298"/>
      <c r="S15" s="299"/>
      <c r="T15" s="299"/>
      <c r="U15" s="299"/>
      <c r="V15" s="299"/>
      <c r="W15" s="299"/>
      <c r="X15" s="299"/>
      <c r="Y15" s="300"/>
      <c r="Z15" s="301" t="s">
        <v>21</v>
      </c>
      <c r="AA15" s="302"/>
      <c r="AB15" s="302"/>
      <c r="AC15" s="303"/>
      <c r="AD15" s="304" ph="1"/>
      <c r="AE15" s="305" ph="1"/>
      <c r="AF15" s="305" ph="1"/>
      <c r="AG15" s="305" ph="1"/>
      <c r="AH15" s="305" ph="1"/>
      <c r="AI15" s="305" ph="1"/>
      <c r="AJ15" s="305" ph="1"/>
      <c r="AK15" s="306" ph="1"/>
    </row>
    <row r="16" spans="2:58" ht="18.75" customHeight="1">
      <c r="B16" s="284" t="s">
        <v>22</v>
      </c>
      <c r="C16" s="285"/>
      <c r="D16" s="285"/>
      <c r="E16" s="285"/>
      <c r="F16" s="286"/>
      <c r="G16" s="318" ph="1"/>
      <c r="H16" s="319" ph="1"/>
      <c r="I16" s="319" ph="1"/>
      <c r="J16" s="319" ph="1"/>
      <c r="K16" s="319" ph="1"/>
      <c r="L16" s="319" ph="1"/>
      <c r="M16" s="319" ph="1"/>
      <c r="N16" s="320" ph="1"/>
      <c r="O16" s="321" t="s">
        <v>23</v>
      </c>
      <c r="P16" s="322"/>
      <c r="Q16" s="323"/>
      <c r="R16" s="316"/>
      <c r="S16" s="317"/>
      <c r="T16" s="182" t="s">
        <v>24</v>
      </c>
      <c r="U16" s="280" t="s">
        <v>25</v>
      </c>
      <c r="V16" s="289"/>
      <c r="W16" s="289"/>
      <c r="X16" s="290"/>
      <c r="Y16" s="239" t="b">
        <f>IF(G15="水泳プール（屋外）新改築",IF(AE20&gt;216800,216800,AE20),IF(G15="水泳プール上屋新改築",IF(AE20&gt;94400,94400,AE20),IF(G15="中・高等学校武道場新改築（弓道場）","-",IF(G15="水泳プール耐震補強","-",IF(G15="中・高等学校武道場新改築（空調設備無）",IF(AE20&gt;158200,158200,AE20),IF(G15="中・高等学校武道場新改築（空調設備有）",IF(AE20&gt;177000,177000,AE20),IF(G15="水泳プール（屋外）新改築（耐震強化）",IF(AE20&gt;252200,252200,AE20),IF(G15="水泳プール（屋外）新改築（浄水型）",IF(AE20&gt;267100,267100,AE20)))))))))</f>
        <v>0</v>
      </c>
      <c r="Z16" s="240"/>
      <c r="AA16" s="240"/>
      <c r="AB16" s="4" t="s">
        <v>26</v>
      </c>
      <c r="AC16" s="313" t="s">
        <v>27</v>
      </c>
      <c r="AD16" s="314"/>
      <c r="AE16" s="314"/>
      <c r="AF16" s="315"/>
      <c r="AG16" s="239">
        <f>IF(OR(G15="中・高等学校武道場新改築（弓道場）",G15="水泳プール耐震補強"),IF(AI40&gt;=30000000,"30,000,000",AI40),R16*Y16)</f>
        <v>0</v>
      </c>
      <c r="AH16" s="240"/>
      <c r="AI16" s="240"/>
      <c r="AJ16" s="240"/>
      <c r="AK16" s="5" t="s">
        <v>26</v>
      </c>
    </row>
    <row r="17" spans="2:41" ht="18.75" customHeight="1">
      <c r="N17" s="570"/>
      <c r="S17" s="2"/>
      <c r="T17" s="2"/>
    </row>
    <row r="18" spans="2:41" ht="18.75" customHeight="1">
      <c r="B18" s="1" t="s">
        <v>28</v>
      </c>
      <c r="N18" s="570"/>
      <c r="S18" s="2"/>
      <c r="T18" s="2"/>
    </row>
    <row r="19" spans="2:41" ht="18.75" customHeight="1">
      <c r="B19" s="206" t="s">
        <v>29</v>
      </c>
      <c r="C19" s="207"/>
      <c r="D19" s="207"/>
      <c r="E19" s="207"/>
      <c r="F19" s="207"/>
      <c r="G19" s="207"/>
      <c r="H19" s="146"/>
      <c r="I19" s="183" t="s">
        <v>30</v>
      </c>
      <c r="J19" s="147"/>
      <c r="K19" s="183" t="s">
        <v>31</v>
      </c>
      <c r="L19" s="147"/>
      <c r="M19" s="184" t="s">
        <v>32</v>
      </c>
      <c r="N19" s="281" t="s">
        <v>33</v>
      </c>
      <c r="O19" s="282"/>
      <c r="P19" s="282"/>
      <c r="Q19" s="282"/>
      <c r="R19" s="282"/>
      <c r="S19" s="283"/>
      <c r="T19" s="148"/>
      <c r="U19" s="183" t="s">
        <v>30</v>
      </c>
      <c r="V19" s="147"/>
      <c r="W19" s="183" t="s">
        <v>31</v>
      </c>
      <c r="X19" s="147"/>
      <c r="Y19" s="183" t="s">
        <v>32</v>
      </c>
      <c r="Z19" s="281" t="s">
        <v>34</v>
      </c>
      <c r="AA19" s="282"/>
      <c r="AB19" s="282"/>
      <c r="AC19" s="282"/>
      <c r="AD19" s="282"/>
      <c r="AE19" s="283"/>
      <c r="AF19" s="149"/>
      <c r="AG19" s="183" t="s">
        <v>30</v>
      </c>
      <c r="AH19" s="147"/>
      <c r="AI19" s="183" t="s">
        <v>31</v>
      </c>
      <c r="AJ19" s="150"/>
      <c r="AK19" s="184" t="s">
        <v>32</v>
      </c>
    </row>
    <row r="20" spans="2:41" ht="18.75" customHeight="1">
      <c r="B20" s="284" t="s">
        <v>35</v>
      </c>
      <c r="C20" s="285"/>
      <c r="D20" s="285"/>
      <c r="E20" s="285"/>
      <c r="F20" s="285"/>
      <c r="G20" s="286"/>
      <c r="H20" s="287"/>
      <c r="I20" s="288"/>
      <c r="J20" s="288"/>
      <c r="K20" s="6" t="s">
        <v>24</v>
      </c>
      <c r="L20" s="280" t="s">
        <v>36</v>
      </c>
      <c r="M20" s="571"/>
      <c r="N20" s="571"/>
      <c r="O20" s="571"/>
      <c r="P20" s="571"/>
      <c r="Q20" s="572"/>
      <c r="R20" s="7" t="s">
        <v>37</v>
      </c>
      <c r="S20" s="240"/>
      <c r="T20" s="240"/>
      <c r="U20" s="240"/>
      <c r="V20" s="240"/>
      <c r="W20" s="240"/>
      <c r="X20" s="240"/>
      <c r="Y20" s="240"/>
      <c r="Z20" s="4" t="s">
        <v>26</v>
      </c>
      <c r="AA20" s="280" t="s">
        <v>38</v>
      </c>
      <c r="AB20" s="289"/>
      <c r="AC20" s="289"/>
      <c r="AD20" s="290"/>
      <c r="AE20" s="239" t="e">
        <f>IF(H20="-","-",ROUNDDOWN(S20/H20,0))</f>
        <v>#DIV/0!</v>
      </c>
      <c r="AF20" s="240"/>
      <c r="AG20" s="240"/>
      <c r="AH20" s="240"/>
      <c r="AI20" s="240"/>
      <c r="AJ20" s="240"/>
      <c r="AK20" s="8" t="s">
        <v>26</v>
      </c>
    </row>
    <row r="21" spans="2:41" ht="18.75" customHeight="1">
      <c r="N21" s="570"/>
      <c r="S21" s="2"/>
      <c r="T21" s="2"/>
    </row>
    <row r="22" spans="2:41" ht="16.5" customHeight="1">
      <c r="B22" s="1" t="s">
        <v>39</v>
      </c>
      <c r="N22" s="570"/>
      <c r="S22" s="2"/>
      <c r="T22" s="2"/>
    </row>
    <row r="23" spans="2:41" ht="16.5" customHeight="1">
      <c r="B23" s="9"/>
      <c r="C23" s="324" t="s">
        <v>40</v>
      </c>
      <c r="D23" s="324"/>
      <c r="E23" s="324"/>
      <c r="F23" s="324"/>
      <c r="G23" s="324"/>
      <c r="H23" s="324"/>
      <c r="I23" s="324"/>
      <c r="J23" s="324"/>
      <c r="K23" s="324"/>
      <c r="L23" s="325"/>
      <c r="M23" s="10"/>
      <c r="N23" s="291"/>
      <c r="O23" s="292"/>
      <c r="P23" s="292"/>
      <c r="Q23" s="293"/>
      <c r="R23" s="268"/>
      <c r="S23" s="269"/>
      <c r="T23" s="269"/>
      <c r="U23" s="270"/>
      <c r="V23" s="268"/>
      <c r="W23" s="269"/>
      <c r="X23" s="269"/>
      <c r="Y23" s="270"/>
      <c r="Z23" s="268"/>
      <c r="AA23" s="269"/>
      <c r="AB23" s="269"/>
      <c r="AC23" s="270"/>
      <c r="AD23" s="274"/>
      <c r="AE23" s="275"/>
      <c r="AF23" s="275"/>
      <c r="AG23" s="276"/>
      <c r="AH23" s="347" t="s">
        <v>41</v>
      </c>
      <c r="AI23" s="348"/>
      <c r="AJ23" s="348"/>
      <c r="AK23" s="349"/>
    </row>
    <row r="24" spans="2:41" ht="16.5" customHeight="1">
      <c r="B24" s="11"/>
      <c r="C24" s="326"/>
      <c r="D24" s="326"/>
      <c r="E24" s="326"/>
      <c r="F24" s="326"/>
      <c r="G24" s="326"/>
      <c r="H24" s="326"/>
      <c r="I24" s="326"/>
      <c r="J24" s="326"/>
      <c r="K24" s="326"/>
      <c r="L24" s="327"/>
      <c r="M24" s="12"/>
      <c r="N24" s="294"/>
      <c r="O24" s="295"/>
      <c r="P24" s="295"/>
      <c r="Q24" s="296"/>
      <c r="R24" s="271"/>
      <c r="S24" s="272"/>
      <c r="T24" s="272"/>
      <c r="U24" s="273"/>
      <c r="V24" s="271"/>
      <c r="W24" s="272"/>
      <c r="X24" s="272"/>
      <c r="Y24" s="273"/>
      <c r="Z24" s="271"/>
      <c r="AA24" s="272"/>
      <c r="AB24" s="272"/>
      <c r="AC24" s="273"/>
      <c r="AD24" s="277"/>
      <c r="AE24" s="278"/>
      <c r="AF24" s="278"/>
      <c r="AG24" s="279"/>
      <c r="AH24" s="350"/>
      <c r="AI24" s="351"/>
      <c r="AJ24" s="351"/>
      <c r="AK24" s="352"/>
    </row>
    <row r="25" spans="2:41" ht="16.5" customHeight="1">
      <c r="B25" s="9"/>
      <c r="C25" s="328" t="s">
        <v>42</v>
      </c>
      <c r="D25" s="328"/>
      <c r="E25" s="328"/>
      <c r="F25" s="328"/>
      <c r="G25" s="328"/>
      <c r="H25" s="328"/>
      <c r="I25" s="13"/>
      <c r="J25" s="13"/>
      <c r="K25" s="14"/>
      <c r="L25" s="10"/>
      <c r="M25" s="15" t="s">
        <v>43</v>
      </c>
      <c r="N25" s="342"/>
      <c r="O25" s="343"/>
      <c r="P25" s="343"/>
      <c r="Q25" s="344"/>
      <c r="R25" s="359"/>
      <c r="S25" s="360"/>
      <c r="T25" s="360"/>
      <c r="U25" s="361"/>
      <c r="V25" s="356"/>
      <c r="W25" s="357"/>
      <c r="X25" s="357"/>
      <c r="Y25" s="358"/>
      <c r="Z25" s="356"/>
      <c r="AA25" s="357"/>
      <c r="AB25" s="357"/>
      <c r="AC25" s="358"/>
      <c r="AD25" s="356"/>
      <c r="AE25" s="357"/>
      <c r="AF25" s="357"/>
      <c r="AG25" s="358"/>
      <c r="AH25" s="245">
        <f>SUM(N25:AG25)</f>
        <v>0</v>
      </c>
      <c r="AI25" s="246"/>
      <c r="AJ25" s="246"/>
      <c r="AK25" s="247"/>
      <c r="AM25" s="16"/>
    </row>
    <row r="26" spans="2:41" ht="16.5" customHeight="1">
      <c r="B26" s="17"/>
      <c r="C26" s="18" t="s">
        <v>44</v>
      </c>
      <c r="D26" s="19"/>
      <c r="E26" s="19"/>
      <c r="F26" s="19"/>
      <c r="G26" s="19"/>
      <c r="H26" s="19"/>
      <c r="I26" s="19"/>
      <c r="J26" s="19"/>
      <c r="K26" s="19"/>
      <c r="L26" s="20"/>
      <c r="M26" s="21" t="s">
        <v>45</v>
      </c>
      <c r="N26" s="262"/>
      <c r="O26" s="263"/>
      <c r="P26" s="263"/>
      <c r="Q26" s="264"/>
      <c r="R26" s="262"/>
      <c r="S26" s="263"/>
      <c r="T26" s="263"/>
      <c r="U26" s="264"/>
      <c r="V26" s="265"/>
      <c r="W26" s="266"/>
      <c r="X26" s="266"/>
      <c r="Y26" s="267"/>
      <c r="Z26" s="265"/>
      <c r="AA26" s="266"/>
      <c r="AB26" s="266"/>
      <c r="AC26" s="267"/>
      <c r="AD26" s="265"/>
      <c r="AE26" s="266"/>
      <c r="AF26" s="266"/>
      <c r="AG26" s="267"/>
      <c r="AH26" s="251">
        <f t="shared" ref="AH26:AH31" si="0">SUM(N26:AG26)</f>
        <v>0</v>
      </c>
      <c r="AI26" s="252"/>
      <c r="AJ26" s="252"/>
      <c r="AK26" s="253"/>
    </row>
    <row r="27" spans="2:41" ht="16.5" customHeight="1">
      <c r="B27" s="17"/>
      <c r="C27" s="254" t="s">
        <v>46</v>
      </c>
      <c r="D27" s="254"/>
      <c r="E27" s="254"/>
      <c r="F27" s="254"/>
      <c r="G27" s="254"/>
      <c r="H27" s="254"/>
      <c r="I27" s="19"/>
      <c r="J27" s="19" t="s">
        <v>47</v>
      </c>
      <c r="K27" s="19"/>
      <c r="L27" s="20"/>
      <c r="M27" s="21" t="s">
        <v>48</v>
      </c>
      <c r="N27" s="339" t="str">
        <f>IF(N25="","",ROUND(N26/N25,6))</f>
        <v/>
      </c>
      <c r="O27" s="340"/>
      <c r="P27" s="340"/>
      <c r="Q27" s="341"/>
      <c r="R27" s="339" t="str">
        <f>IF(R25="","",ROUND(R26/R25,6))</f>
        <v/>
      </c>
      <c r="S27" s="340"/>
      <c r="T27" s="340"/>
      <c r="U27" s="341"/>
      <c r="V27" s="339" t="str">
        <f>IF(V25="","",ROUND(V26/V25,6))</f>
        <v/>
      </c>
      <c r="W27" s="340"/>
      <c r="X27" s="340"/>
      <c r="Y27" s="341"/>
      <c r="Z27" s="339" t="str">
        <f>IF(Z25="","",ROUND(Z26/Z25,6))</f>
        <v/>
      </c>
      <c r="AA27" s="340"/>
      <c r="AB27" s="340"/>
      <c r="AC27" s="341"/>
      <c r="AD27" s="339" t="str">
        <f>IF(AD25="","",ROUND(AD26/AD25,6))</f>
        <v/>
      </c>
      <c r="AE27" s="340"/>
      <c r="AF27" s="340"/>
      <c r="AG27" s="341"/>
      <c r="AH27" s="353"/>
      <c r="AI27" s="354"/>
      <c r="AJ27" s="354"/>
      <c r="AK27" s="355"/>
    </row>
    <row r="28" spans="2:41" ht="16.5" customHeight="1">
      <c r="B28" s="17"/>
      <c r="C28" s="254" t="s">
        <v>49</v>
      </c>
      <c r="D28" s="254"/>
      <c r="E28" s="254"/>
      <c r="F28" s="254"/>
      <c r="G28" s="254"/>
      <c r="H28" s="254"/>
      <c r="I28" s="19"/>
      <c r="J28" s="19"/>
      <c r="K28" s="19"/>
      <c r="L28" s="20"/>
      <c r="M28" s="21" t="s">
        <v>50</v>
      </c>
      <c r="N28" s="262"/>
      <c r="O28" s="263"/>
      <c r="P28" s="263"/>
      <c r="Q28" s="264"/>
      <c r="R28" s="262"/>
      <c r="S28" s="263"/>
      <c r="T28" s="263"/>
      <c r="U28" s="264"/>
      <c r="V28" s="265"/>
      <c r="W28" s="266"/>
      <c r="X28" s="266"/>
      <c r="Y28" s="267"/>
      <c r="Z28" s="265"/>
      <c r="AA28" s="266"/>
      <c r="AB28" s="266"/>
      <c r="AC28" s="267"/>
      <c r="AD28" s="265"/>
      <c r="AE28" s="266"/>
      <c r="AF28" s="266"/>
      <c r="AG28" s="267"/>
      <c r="AH28" s="251">
        <f t="shared" si="0"/>
        <v>0</v>
      </c>
      <c r="AI28" s="252"/>
      <c r="AJ28" s="252"/>
      <c r="AK28" s="253"/>
    </row>
    <row r="29" spans="2:41" ht="16.5" customHeight="1">
      <c r="B29" s="22"/>
      <c r="C29" s="345" t="s">
        <v>51</v>
      </c>
      <c r="D29" s="345"/>
      <c r="E29" s="345"/>
      <c r="F29" s="345"/>
      <c r="G29" s="345"/>
      <c r="H29" s="345"/>
      <c r="I29" s="23"/>
      <c r="J29" s="23" t="s">
        <v>52</v>
      </c>
      <c r="K29" s="23"/>
      <c r="L29" s="12"/>
      <c r="M29" s="24" t="s">
        <v>53</v>
      </c>
      <c r="N29" s="220" t="str">
        <f>IF(N25="","",N25+N26+N28)</f>
        <v/>
      </c>
      <c r="O29" s="221"/>
      <c r="P29" s="221"/>
      <c r="Q29" s="222"/>
      <c r="R29" s="220" t="str">
        <f>IF(R25="","",R25+R26+R28)</f>
        <v/>
      </c>
      <c r="S29" s="221"/>
      <c r="T29" s="221"/>
      <c r="U29" s="222"/>
      <c r="V29" s="220" t="str">
        <f>IF(V25="","",V25+V26+V28)</f>
        <v/>
      </c>
      <c r="W29" s="221"/>
      <c r="X29" s="221"/>
      <c r="Y29" s="222"/>
      <c r="Z29" s="220" t="str">
        <f>IF(Z25="","",Z25+Z26+Z28)</f>
        <v/>
      </c>
      <c r="AA29" s="221"/>
      <c r="AB29" s="221"/>
      <c r="AC29" s="222"/>
      <c r="AD29" s="220" t="str">
        <f>IF(AD25="","",AD25+AD26+AD28)</f>
        <v/>
      </c>
      <c r="AE29" s="221"/>
      <c r="AF29" s="221"/>
      <c r="AG29" s="222"/>
      <c r="AH29" s="248">
        <f t="shared" si="0"/>
        <v>0</v>
      </c>
      <c r="AI29" s="249"/>
      <c r="AJ29" s="249"/>
      <c r="AK29" s="250"/>
    </row>
    <row r="30" spans="2:41" ht="16.5" customHeight="1">
      <c r="B30" s="25"/>
      <c r="C30" s="26" t="s">
        <v>54</v>
      </c>
      <c r="D30" s="26"/>
      <c r="E30" s="26"/>
      <c r="F30" s="26"/>
      <c r="G30" s="26"/>
      <c r="H30" s="26"/>
      <c r="I30" s="26"/>
      <c r="J30" s="26" t="s">
        <v>55</v>
      </c>
      <c r="K30" s="26"/>
      <c r="L30" s="27"/>
      <c r="M30" s="15" t="s">
        <v>56</v>
      </c>
      <c r="N30" s="256" t="str">
        <f>IF(N31&gt;0,N31*1.1,"")</f>
        <v/>
      </c>
      <c r="O30" s="257"/>
      <c r="P30" s="257"/>
      <c r="Q30" s="258"/>
      <c r="R30" s="256" t="str">
        <f>IF(R31&gt;0,R31*1.1,"")</f>
        <v/>
      </c>
      <c r="S30" s="257"/>
      <c r="T30" s="257"/>
      <c r="U30" s="258"/>
      <c r="V30" s="256" t="str">
        <f>IF(V31&gt;0,V31*1.1,"")</f>
        <v/>
      </c>
      <c r="W30" s="257"/>
      <c r="X30" s="257"/>
      <c r="Y30" s="258"/>
      <c r="Z30" s="256" t="str">
        <f>IF(Z31&gt;0,Z31*1.1,"")</f>
        <v/>
      </c>
      <c r="AA30" s="257"/>
      <c r="AB30" s="257"/>
      <c r="AC30" s="258"/>
      <c r="AD30" s="256" t="str">
        <f>IF(AD31&gt;0,AD31*1.1,"")</f>
        <v/>
      </c>
      <c r="AE30" s="257"/>
      <c r="AF30" s="257"/>
      <c r="AG30" s="258"/>
      <c r="AH30" s="259">
        <f t="shared" si="0"/>
        <v>0</v>
      </c>
      <c r="AI30" s="260"/>
      <c r="AJ30" s="260"/>
      <c r="AK30" s="261"/>
    </row>
    <row r="31" spans="2:41" ht="16.5" customHeight="1">
      <c r="B31" s="28"/>
      <c r="C31" s="229" t="s">
        <v>57</v>
      </c>
      <c r="D31" s="229"/>
      <c r="E31" s="229"/>
      <c r="F31" s="229"/>
      <c r="G31" s="229"/>
      <c r="H31" s="229"/>
      <c r="L31" s="29"/>
      <c r="M31" s="24" t="s">
        <v>58</v>
      </c>
      <c r="N31" s="226"/>
      <c r="O31" s="227"/>
      <c r="P31" s="227"/>
      <c r="Q31" s="228"/>
      <c r="R31" s="226"/>
      <c r="S31" s="227"/>
      <c r="T31" s="227"/>
      <c r="U31" s="228"/>
      <c r="V31" s="212"/>
      <c r="W31" s="213"/>
      <c r="X31" s="213"/>
      <c r="Y31" s="214"/>
      <c r="Z31" s="212"/>
      <c r="AA31" s="213"/>
      <c r="AB31" s="213"/>
      <c r="AC31" s="214"/>
      <c r="AD31" s="212"/>
      <c r="AE31" s="213"/>
      <c r="AF31" s="213"/>
      <c r="AG31" s="214"/>
      <c r="AH31" s="248">
        <f t="shared" si="0"/>
        <v>0</v>
      </c>
      <c r="AI31" s="249"/>
      <c r="AJ31" s="249"/>
      <c r="AK31" s="250"/>
      <c r="AO31" s="30"/>
    </row>
    <row r="32" spans="2:41" ht="16.5" customHeight="1">
      <c r="B32" s="31"/>
      <c r="C32" s="329" t="s">
        <v>59</v>
      </c>
      <c r="D32" s="329"/>
      <c r="E32" s="329"/>
      <c r="F32" s="329"/>
      <c r="G32" s="329"/>
      <c r="H32" s="329"/>
      <c r="I32" s="14"/>
      <c r="J32" s="14" t="s">
        <v>60</v>
      </c>
      <c r="K32" s="14"/>
      <c r="L32" s="10"/>
      <c r="M32" s="15" t="s">
        <v>61</v>
      </c>
      <c r="N32" s="223" t="str">
        <f>IF(N25="","",ROUND(N31/N29,6))</f>
        <v/>
      </c>
      <c r="O32" s="224"/>
      <c r="P32" s="224"/>
      <c r="Q32" s="225"/>
      <c r="R32" s="223" t="str">
        <f>IF(R25="","",ROUND(R31/R29,6))</f>
        <v/>
      </c>
      <c r="S32" s="224"/>
      <c r="T32" s="224"/>
      <c r="U32" s="225"/>
      <c r="V32" s="223" t="str">
        <f>IF(V25="","",ROUND(V31/V29,6))</f>
        <v/>
      </c>
      <c r="W32" s="224"/>
      <c r="X32" s="224"/>
      <c r="Y32" s="225"/>
      <c r="Z32" s="223" t="str">
        <f>IF(Z25="","",ROUND(Z31/Z29,6))</f>
        <v/>
      </c>
      <c r="AA32" s="224"/>
      <c r="AB32" s="224"/>
      <c r="AC32" s="225"/>
      <c r="AD32" s="223" t="str">
        <f>IF(AD25="","",ROUND(AD31/AD29,6))</f>
        <v/>
      </c>
      <c r="AE32" s="224"/>
      <c r="AF32" s="224"/>
      <c r="AG32" s="225"/>
      <c r="AH32" s="179"/>
      <c r="AI32" s="180"/>
      <c r="AJ32" s="180"/>
      <c r="AK32" s="181"/>
    </row>
    <row r="33" spans="2:39" ht="16.5" customHeight="1">
      <c r="B33" s="17"/>
      <c r="C33" s="254" t="s">
        <v>62</v>
      </c>
      <c r="D33" s="254"/>
      <c r="E33" s="254"/>
      <c r="F33" s="254"/>
      <c r="G33" s="254"/>
      <c r="H33" s="254"/>
      <c r="I33" s="19"/>
      <c r="J33" s="19"/>
      <c r="K33" s="19"/>
      <c r="L33" s="20"/>
      <c r="M33" s="21" t="s">
        <v>63</v>
      </c>
      <c r="N33" s="54" t="s">
        <v>64</v>
      </c>
      <c r="O33" s="215">
        <f>$G$63</f>
        <v>0</v>
      </c>
      <c r="P33" s="215"/>
      <c r="Q33" s="216"/>
      <c r="R33" s="54" t="s">
        <v>65</v>
      </c>
      <c r="S33" s="215">
        <f>$N$63</f>
        <v>0</v>
      </c>
      <c r="T33" s="215"/>
      <c r="U33" s="216"/>
      <c r="V33" s="54" t="s">
        <v>66</v>
      </c>
      <c r="W33" s="215">
        <f>$U$63</f>
        <v>0</v>
      </c>
      <c r="X33" s="215"/>
      <c r="Y33" s="216"/>
      <c r="Z33" s="54" t="s">
        <v>67</v>
      </c>
      <c r="AA33" s="215">
        <f>$AB$63</f>
        <v>0</v>
      </c>
      <c r="AB33" s="215"/>
      <c r="AC33" s="216"/>
      <c r="AD33" s="54" t="s">
        <v>68</v>
      </c>
      <c r="AE33" s="215">
        <f>$AI$63</f>
        <v>0</v>
      </c>
      <c r="AF33" s="215"/>
      <c r="AG33" s="216"/>
      <c r="AH33" s="251">
        <f>SUM(N33:AG33)</f>
        <v>0</v>
      </c>
      <c r="AI33" s="252"/>
      <c r="AJ33" s="252"/>
      <c r="AK33" s="253"/>
      <c r="AM33" s="32"/>
    </row>
    <row r="34" spans="2:39" ht="16.5" customHeight="1">
      <c r="B34" s="17"/>
      <c r="C34" s="330" t="s">
        <v>69</v>
      </c>
      <c r="D34" s="330"/>
      <c r="E34" s="330"/>
      <c r="F34" s="330"/>
      <c r="G34" s="330"/>
      <c r="H34" s="330"/>
      <c r="I34" s="19"/>
      <c r="J34" s="19" t="s">
        <v>70</v>
      </c>
      <c r="K34" s="19"/>
      <c r="L34" s="20"/>
      <c r="M34" s="21" t="s">
        <v>71</v>
      </c>
      <c r="N34" s="255">
        <f>IF(N25=O33,N26,ROUNDUP(O33*N27,0))</f>
        <v>0</v>
      </c>
      <c r="O34" s="215"/>
      <c r="P34" s="215"/>
      <c r="Q34" s="216"/>
      <c r="R34" s="255">
        <f>IF(R25=S33,R26,ROUNDUP(S33*R27,0))</f>
        <v>0</v>
      </c>
      <c r="S34" s="215"/>
      <c r="T34" s="215"/>
      <c r="U34" s="216"/>
      <c r="V34" s="255">
        <f>IF(V25=W33,V26,ROUNDUP(W33*V27,0))</f>
        <v>0</v>
      </c>
      <c r="W34" s="215"/>
      <c r="X34" s="215"/>
      <c r="Y34" s="216"/>
      <c r="Z34" s="255">
        <f>IF(Z25=AA33,Z26,ROUNDUP(AA33*Z27,0))</f>
        <v>0</v>
      </c>
      <c r="AA34" s="215"/>
      <c r="AB34" s="215"/>
      <c r="AC34" s="216"/>
      <c r="AD34" s="255">
        <f>IF(AD25=AE33,AD26,ROUNDUP(AE33*AD27,0))</f>
        <v>0</v>
      </c>
      <c r="AE34" s="215"/>
      <c r="AF34" s="215"/>
      <c r="AG34" s="216"/>
      <c r="AH34" s="251">
        <f>SUM(N34:AC34)</f>
        <v>0</v>
      </c>
      <c r="AI34" s="252"/>
      <c r="AJ34" s="252"/>
      <c r="AK34" s="253"/>
    </row>
    <row r="35" spans="2:39" ht="16.5" customHeight="1">
      <c r="B35" s="17"/>
      <c r="C35" s="254" t="s">
        <v>72</v>
      </c>
      <c r="D35" s="254"/>
      <c r="E35" s="254"/>
      <c r="F35" s="254"/>
      <c r="G35" s="254"/>
      <c r="H35" s="254"/>
      <c r="I35" s="19"/>
      <c r="J35" s="19" t="s">
        <v>73</v>
      </c>
      <c r="K35" s="19"/>
      <c r="L35" s="20"/>
      <c r="M35" s="21" t="s">
        <v>74</v>
      </c>
      <c r="N35" s="255">
        <f>IF(O33=0,0,O33+N34+N28)</f>
        <v>0</v>
      </c>
      <c r="O35" s="215"/>
      <c r="P35" s="215"/>
      <c r="Q35" s="216"/>
      <c r="R35" s="255">
        <f>IF(S33=0,0,S33+R34+R28)</f>
        <v>0</v>
      </c>
      <c r="S35" s="215"/>
      <c r="T35" s="215"/>
      <c r="U35" s="216"/>
      <c r="V35" s="255">
        <f>IF(W33=0,0,W33+V34+V28)</f>
        <v>0</v>
      </c>
      <c r="W35" s="215"/>
      <c r="X35" s="215"/>
      <c r="Y35" s="216"/>
      <c r="Z35" s="255">
        <f>IF(AA33=0,0,AA33+Z34+Z28)</f>
        <v>0</v>
      </c>
      <c r="AA35" s="215"/>
      <c r="AB35" s="215"/>
      <c r="AC35" s="216"/>
      <c r="AD35" s="255">
        <f>IF(AE33=0,0,AE33+AD34+AD28)</f>
        <v>0</v>
      </c>
      <c r="AE35" s="215"/>
      <c r="AF35" s="215"/>
      <c r="AG35" s="216"/>
      <c r="AH35" s="251">
        <f>SUM(N35:AC35)</f>
        <v>0</v>
      </c>
      <c r="AI35" s="252"/>
      <c r="AJ35" s="252"/>
      <c r="AK35" s="253"/>
    </row>
    <row r="36" spans="2:39" ht="16.5" customHeight="1">
      <c r="B36" s="22"/>
      <c r="C36" s="229" t="s">
        <v>75</v>
      </c>
      <c r="D36" s="229"/>
      <c r="E36" s="229"/>
      <c r="F36" s="229"/>
      <c r="G36" s="229"/>
      <c r="H36" s="229"/>
      <c r="I36" s="23"/>
      <c r="J36" s="23" t="s">
        <v>76</v>
      </c>
      <c r="K36" s="23"/>
      <c r="L36" s="12"/>
      <c r="M36" s="24" t="s">
        <v>77</v>
      </c>
      <c r="N36" s="220" t="str">
        <f>IF(N25="","",ROUNDUP(N35*N32,0))</f>
        <v/>
      </c>
      <c r="O36" s="221"/>
      <c r="P36" s="221"/>
      <c r="Q36" s="222"/>
      <c r="R36" s="220" t="str">
        <f>IF(R25="","",ROUNDUP(R35*R32,0))</f>
        <v/>
      </c>
      <c r="S36" s="221"/>
      <c r="T36" s="221"/>
      <c r="U36" s="222"/>
      <c r="V36" s="220" t="str">
        <f>IF(V25="","",ROUNDUP(V35*V32,0))</f>
        <v/>
      </c>
      <c r="W36" s="221"/>
      <c r="X36" s="221"/>
      <c r="Y36" s="222"/>
      <c r="Z36" s="220" t="str">
        <f>IF(Z25="","",ROUNDUP(Z35*Z32,0))</f>
        <v/>
      </c>
      <c r="AA36" s="221"/>
      <c r="AB36" s="221"/>
      <c r="AC36" s="222"/>
      <c r="AD36" s="220" t="str">
        <f>IF(AD25="","",ROUNDUP(AD35*AD32,0))</f>
        <v/>
      </c>
      <c r="AE36" s="221"/>
      <c r="AF36" s="221"/>
      <c r="AG36" s="222"/>
      <c r="AH36" s="248">
        <f>SUM(N36:AC36)</f>
        <v>0</v>
      </c>
      <c r="AI36" s="249"/>
      <c r="AJ36" s="249"/>
      <c r="AK36" s="250"/>
    </row>
    <row r="37" spans="2:39" ht="16.5" customHeight="1">
      <c r="B37" s="31"/>
      <c r="C37" s="346" t="s">
        <v>78</v>
      </c>
      <c r="D37" s="346"/>
      <c r="E37" s="346"/>
      <c r="F37" s="346"/>
      <c r="G37" s="346"/>
      <c r="H37" s="346"/>
      <c r="I37" s="33"/>
      <c r="J37" s="33"/>
      <c r="K37" s="33"/>
      <c r="L37" s="34"/>
      <c r="M37" s="35" t="s">
        <v>79</v>
      </c>
      <c r="N37" s="242">
        <v>0</v>
      </c>
      <c r="O37" s="243"/>
      <c r="P37" s="243"/>
      <c r="Q37" s="244"/>
      <c r="R37" s="242"/>
      <c r="S37" s="243"/>
      <c r="T37" s="243"/>
      <c r="U37" s="244"/>
      <c r="V37" s="242"/>
      <c r="W37" s="243"/>
      <c r="X37" s="243"/>
      <c r="Y37" s="244"/>
      <c r="Z37" s="242"/>
      <c r="AA37" s="243"/>
      <c r="AB37" s="243"/>
      <c r="AC37" s="244"/>
      <c r="AD37" s="242"/>
      <c r="AE37" s="243"/>
      <c r="AF37" s="243"/>
      <c r="AG37" s="244"/>
      <c r="AH37" s="245">
        <f>SUM(N37:AG37)</f>
        <v>0</v>
      </c>
      <c r="AI37" s="246"/>
      <c r="AJ37" s="246"/>
      <c r="AK37" s="247"/>
    </row>
    <row r="38" spans="2:39" ht="16.5" customHeight="1">
      <c r="B38" s="36"/>
      <c r="C38" s="37" t="s">
        <v>80</v>
      </c>
      <c r="D38" s="38"/>
      <c r="E38" s="38"/>
      <c r="F38" s="38"/>
      <c r="G38" s="38"/>
      <c r="H38" s="38"/>
      <c r="I38" s="337" t="s">
        <v>81</v>
      </c>
      <c r="J38" s="337"/>
      <c r="K38" s="337"/>
      <c r="L38" s="338"/>
      <c r="M38" s="39" t="s">
        <v>82</v>
      </c>
      <c r="N38" s="233" t="str">
        <f>IF(N25="","",ROUNDUP((N36*((N31-N37)/N31)+N37),0))</f>
        <v/>
      </c>
      <c r="O38" s="234"/>
      <c r="P38" s="234"/>
      <c r="Q38" s="235"/>
      <c r="R38" s="233" t="str">
        <f>IF(R25="","",ROUNDUP((R36*((R31-R37)/R31)+R37),0))</f>
        <v/>
      </c>
      <c r="S38" s="234"/>
      <c r="T38" s="234"/>
      <c r="U38" s="235"/>
      <c r="V38" s="233" t="str">
        <f>IF(V25="","",ROUNDUP((V36*((V31-V37)/V31)+V37),0))</f>
        <v/>
      </c>
      <c r="W38" s="234"/>
      <c r="X38" s="234"/>
      <c r="Y38" s="235"/>
      <c r="Z38" s="233" t="str">
        <f>IF(Z25="","",ROUNDUP((Z36*((Z31-Z37)/Z31)+Z37),0))</f>
        <v/>
      </c>
      <c r="AA38" s="234"/>
      <c r="AB38" s="234"/>
      <c r="AC38" s="235"/>
      <c r="AD38" s="233" t="str">
        <f>IF(AD25="","",ROUNDUP((AD36*((AD31-AD37)/AD31)+AD37),0))</f>
        <v/>
      </c>
      <c r="AE38" s="234"/>
      <c r="AF38" s="234"/>
      <c r="AG38" s="235"/>
      <c r="AH38" s="236">
        <f>SUM(N38:AC38)</f>
        <v>0</v>
      </c>
      <c r="AI38" s="237"/>
      <c r="AJ38" s="237"/>
      <c r="AK38" s="238"/>
    </row>
    <row r="39" spans="2:39" ht="16.5" customHeight="1">
      <c r="B39" s="40"/>
      <c r="C39" s="232" t="s">
        <v>83</v>
      </c>
      <c r="D39" s="232"/>
      <c r="E39" s="232"/>
      <c r="F39" s="232"/>
      <c r="G39" s="232"/>
      <c r="H39" s="232"/>
      <c r="I39" s="41"/>
      <c r="J39" s="41" t="s">
        <v>84</v>
      </c>
      <c r="K39" s="41"/>
      <c r="L39" s="42"/>
      <c r="M39" s="43" t="s">
        <v>85</v>
      </c>
      <c r="N39" s="217" t="str">
        <f>IF(N25="","",N31-N38)</f>
        <v/>
      </c>
      <c r="O39" s="218"/>
      <c r="P39" s="218"/>
      <c r="Q39" s="219"/>
      <c r="R39" s="217" t="str">
        <f>IF(R25="","",R31-R38)</f>
        <v/>
      </c>
      <c r="S39" s="218"/>
      <c r="T39" s="218"/>
      <c r="U39" s="219"/>
      <c r="V39" s="217" t="str">
        <f>IF(V25="","",V31-V38)</f>
        <v/>
      </c>
      <c r="W39" s="218"/>
      <c r="X39" s="218"/>
      <c r="Y39" s="219"/>
      <c r="Z39" s="217" t="str">
        <f>IF(Z25="","",Z31-Z38)</f>
        <v/>
      </c>
      <c r="AA39" s="218"/>
      <c r="AB39" s="218"/>
      <c r="AC39" s="219"/>
      <c r="AD39" s="217" t="str">
        <f>IF(AD25="","",AD31-AD38)</f>
        <v/>
      </c>
      <c r="AE39" s="218"/>
      <c r="AF39" s="218"/>
      <c r="AG39" s="219"/>
      <c r="AH39" s="239">
        <f>SUM(N39:AC39)</f>
        <v>0</v>
      </c>
      <c r="AI39" s="240"/>
      <c r="AJ39" s="240"/>
      <c r="AK39" s="241"/>
    </row>
    <row r="40" spans="2:39" ht="16.5" customHeight="1">
      <c r="B40" s="22"/>
      <c r="C40" s="232" t="s">
        <v>86</v>
      </c>
      <c r="D40" s="232"/>
      <c r="E40" s="232"/>
      <c r="F40" s="232"/>
      <c r="G40" s="232"/>
      <c r="H40" s="232"/>
      <c r="I40" s="23"/>
      <c r="J40" s="23" t="s">
        <v>87</v>
      </c>
      <c r="K40" s="23"/>
      <c r="L40" s="12"/>
      <c r="M40" s="43"/>
      <c r="N40" s="217" t="str">
        <f>IF(N31&gt;0,ROUNDDOWN(N39*1.1,0),"")</f>
        <v/>
      </c>
      <c r="O40" s="218"/>
      <c r="P40" s="218"/>
      <c r="Q40" s="219"/>
      <c r="R40" s="217" t="str">
        <f>IF(R31&gt;0,ROUNDDOWN(R39*1.1,0),"")</f>
        <v/>
      </c>
      <c r="S40" s="218"/>
      <c r="T40" s="218"/>
      <c r="U40" s="219"/>
      <c r="V40" s="217" t="str">
        <f>IF(V31&gt;0,ROUNDDOWN(V39*1.1,0),"")</f>
        <v/>
      </c>
      <c r="W40" s="218"/>
      <c r="X40" s="218"/>
      <c r="Y40" s="219"/>
      <c r="Z40" s="217" t="str">
        <f>IF(Z31&gt;0,ROUNDDOWN(Z39*1.1,0),"")</f>
        <v/>
      </c>
      <c r="AA40" s="218"/>
      <c r="AB40" s="218"/>
      <c r="AC40" s="219"/>
      <c r="AD40" s="217" t="str">
        <f>IF(AD31&gt;0,ROUNDDOWN(AD39*1.1,0),"")</f>
        <v/>
      </c>
      <c r="AE40" s="218"/>
      <c r="AF40" s="218"/>
      <c r="AG40" s="219"/>
      <c r="AH40" s="55" t="s">
        <v>37</v>
      </c>
      <c r="AI40" s="218">
        <f>SUM(N40:AC40)</f>
        <v>0</v>
      </c>
      <c r="AJ40" s="218"/>
      <c r="AK40" s="219"/>
      <c r="AL40" s="44"/>
    </row>
    <row r="41" spans="2:39" ht="16.5" customHeight="1">
      <c r="B41" s="230" t="s">
        <v>88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</row>
    <row r="42" spans="2:39" ht="18.75" customHeight="1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</row>
    <row r="43" spans="2:39" ht="18.75" customHeight="1">
      <c r="N43" s="570"/>
      <c r="S43" s="2"/>
      <c r="T43" s="2"/>
    </row>
    <row r="44" spans="2:39" ht="18.75" customHeight="1">
      <c r="B44" s="1" t="s">
        <v>89</v>
      </c>
      <c r="N44" s="570"/>
      <c r="S44" s="2"/>
      <c r="T44" s="2"/>
    </row>
    <row r="45" spans="2:39" ht="16.5" customHeight="1">
      <c r="B45" s="331">
        <f>N23</f>
        <v>0</v>
      </c>
      <c r="C45" s="332"/>
      <c r="D45" s="332"/>
      <c r="E45" s="332"/>
      <c r="F45" s="332"/>
      <c r="G45" s="332"/>
      <c r="H45" s="332"/>
      <c r="I45" s="333"/>
      <c r="J45" s="331">
        <f>R23</f>
        <v>0</v>
      </c>
      <c r="K45" s="332"/>
      <c r="L45" s="332"/>
      <c r="M45" s="332"/>
      <c r="N45" s="332"/>
      <c r="O45" s="332"/>
      <c r="P45" s="333"/>
      <c r="Q45" s="331">
        <f>V23</f>
        <v>0</v>
      </c>
      <c r="R45" s="332"/>
      <c r="S45" s="332"/>
      <c r="T45" s="332"/>
      <c r="U45" s="332"/>
      <c r="V45" s="332"/>
      <c r="W45" s="333"/>
      <c r="X45" s="331">
        <f>Z23</f>
        <v>0</v>
      </c>
      <c r="Y45" s="332"/>
      <c r="Z45" s="332"/>
      <c r="AA45" s="332"/>
      <c r="AB45" s="332"/>
      <c r="AC45" s="332"/>
      <c r="AD45" s="333"/>
      <c r="AE45" s="331">
        <f>AD23</f>
        <v>0</v>
      </c>
      <c r="AF45" s="332"/>
      <c r="AG45" s="332"/>
      <c r="AH45" s="332"/>
      <c r="AI45" s="332"/>
      <c r="AJ45" s="332"/>
      <c r="AK45" s="333"/>
    </row>
    <row r="46" spans="2:39" ht="16.5" customHeight="1">
      <c r="B46" s="206" t="s">
        <v>90</v>
      </c>
      <c r="C46" s="207"/>
      <c r="D46" s="207"/>
      <c r="E46" s="207"/>
      <c r="F46" s="208"/>
      <c r="G46" s="334" t="s">
        <v>91</v>
      </c>
      <c r="H46" s="335"/>
      <c r="I46" s="336"/>
      <c r="J46" s="281" t="s">
        <v>90</v>
      </c>
      <c r="K46" s="282"/>
      <c r="L46" s="282"/>
      <c r="M46" s="283"/>
      <c r="N46" s="209" t="s">
        <v>91</v>
      </c>
      <c r="O46" s="210"/>
      <c r="P46" s="211"/>
      <c r="Q46" s="281" t="s">
        <v>90</v>
      </c>
      <c r="R46" s="282"/>
      <c r="S46" s="282"/>
      <c r="T46" s="283"/>
      <c r="U46" s="209" t="s">
        <v>91</v>
      </c>
      <c r="V46" s="210"/>
      <c r="W46" s="211"/>
      <c r="X46" s="281" t="s">
        <v>90</v>
      </c>
      <c r="Y46" s="282"/>
      <c r="Z46" s="282"/>
      <c r="AA46" s="283"/>
      <c r="AB46" s="209" t="s">
        <v>91</v>
      </c>
      <c r="AC46" s="210"/>
      <c r="AD46" s="211"/>
      <c r="AE46" s="281" t="s">
        <v>90</v>
      </c>
      <c r="AF46" s="282"/>
      <c r="AG46" s="282"/>
      <c r="AH46" s="283"/>
      <c r="AI46" s="209" t="s">
        <v>91</v>
      </c>
      <c r="AJ46" s="210"/>
      <c r="AK46" s="211"/>
    </row>
    <row r="47" spans="2:39" ht="16.5" customHeight="1">
      <c r="B47" s="318"/>
      <c r="C47" s="319"/>
      <c r="D47" s="319"/>
      <c r="E47" s="319"/>
      <c r="F47" s="320"/>
      <c r="G47" s="203"/>
      <c r="H47" s="204"/>
      <c r="I47" s="205"/>
      <c r="J47" s="318"/>
      <c r="K47" s="319"/>
      <c r="L47" s="319"/>
      <c r="M47" s="320"/>
      <c r="N47" s="203"/>
      <c r="O47" s="204"/>
      <c r="P47" s="205"/>
      <c r="Q47" s="197"/>
      <c r="R47" s="198"/>
      <c r="S47" s="198"/>
      <c r="T47" s="199"/>
      <c r="U47" s="200"/>
      <c r="V47" s="201"/>
      <c r="W47" s="202"/>
      <c r="X47" s="197"/>
      <c r="Y47" s="198"/>
      <c r="Z47" s="198"/>
      <c r="AA47" s="199"/>
      <c r="AB47" s="200"/>
      <c r="AC47" s="201"/>
      <c r="AD47" s="202"/>
      <c r="AE47" s="197"/>
      <c r="AF47" s="198"/>
      <c r="AG47" s="198"/>
      <c r="AH47" s="199"/>
      <c r="AI47" s="200"/>
      <c r="AJ47" s="201"/>
      <c r="AK47" s="202"/>
    </row>
    <row r="48" spans="2:39" ht="16.5" customHeight="1">
      <c r="B48" s="318"/>
      <c r="C48" s="319"/>
      <c r="D48" s="319"/>
      <c r="E48" s="319"/>
      <c r="F48" s="320"/>
      <c r="G48" s="203"/>
      <c r="H48" s="204"/>
      <c r="I48" s="205"/>
      <c r="J48" s="318"/>
      <c r="K48" s="319"/>
      <c r="L48" s="319"/>
      <c r="M48" s="320"/>
      <c r="N48" s="203"/>
      <c r="O48" s="204"/>
      <c r="P48" s="205"/>
      <c r="Q48" s="197"/>
      <c r="R48" s="198"/>
      <c r="S48" s="198"/>
      <c r="T48" s="199"/>
      <c r="U48" s="200"/>
      <c r="V48" s="201"/>
      <c r="W48" s="202"/>
      <c r="X48" s="197"/>
      <c r="Y48" s="198"/>
      <c r="Z48" s="198"/>
      <c r="AA48" s="199"/>
      <c r="AB48" s="200"/>
      <c r="AC48" s="201"/>
      <c r="AD48" s="202"/>
      <c r="AE48" s="197"/>
      <c r="AF48" s="198"/>
      <c r="AG48" s="198"/>
      <c r="AH48" s="199"/>
      <c r="AI48" s="200"/>
      <c r="AJ48" s="201"/>
      <c r="AK48" s="202"/>
    </row>
    <row r="49" spans="2:43" ht="16.5" customHeight="1">
      <c r="B49" s="197"/>
      <c r="C49" s="198"/>
      <c r="D49" s="198"/>
      <c r="E49" s="198"/>
      <c r="F49" s="199"/>
      <c r="G49" s="200"/>
      <c r="H49" s="201"/>
      <c r="I49" s="202"/>
      <c r="J49" s="197"/>
      <c r="K49" s="198"/>
      <c r="L49" s="198"/>
      <c r="M49" s="199"/>
      <c r="N49" s="200"/>
      <c r="O49" s="201"/>
      <c r="P49" s="202"/>
      <c r="Q49" s="197"/>
      <c r="R49" s="198"/>
      <c r="S49" s="198"/>
      <c r="T49" s="199"/>
      <c r="U49" s="200"/>
      <c r="V49" s="201"/>
      <c r="W49" s="202"/>
      <c r="X49" s="197"/>
      <c r="Y49" s="198"/>
      <c r="Z49" s="198"/>
      <c r="AA49" s="199"/>
      <c r="AB49" s="200"/>
      <c r="AC49" s="201"/>
      <c r="AD49" s="202"/>
      <c r="AE49" s="197"/>
      <c r="AF49" s="198"/>
      <c r="AG49" s="198"/>
      <c r="AH49" s="199"/>
      <c r="AI49" s="200"/>
      <c r="AJ49" s="201"/>
      <c r="AK49" s="202"/>
      <c r="AQ49" s="45"/>
    </row>
    <row r="50" spans="2:43" ht="16.5" customHeight="1">
      <c r="B50" s="197"/>
      <c r="C50" s="198"/>
      <c r="D50" s="198"/>
      <c r="E50" s="198"/>
      <c r="F50" s="199"/>
      <c r="G50" s="200"/>
      <c r="H50" s="201"/>
      <c r="I50" s="202"/>
      <c r="J50" s="197"/>
      <c r="K50" s="198"/>
      <c r="L50" s="198"/>
      <c r="M50" s="199"/>
      <c r="N50" s="200"/>
      <c r="O50" s="201"/>
      <c r="P50" s="202"/>
      <c r="Q50" s="197"/>
      <c r="R50" s="198"/>
      <c r="S50" s="198"/>
      <c r="T50" s="199"/>
      <c r="U50" s="200"/>
      <c r="V50" s="201"/>
      <c r="W50" s="202"/>
      <c r="X50" s="197"/>
      <c r="Y50" s="198"/>
      <c r="Z50" s="198"/>
      <c r="AA50" s="199"/>
      <c r="AB50" s="200"/>
      <c r="AC50" s="201"/>
      <c r="AD50" s="202"/>
      <c r="AE50" s="197"/>
      <c r="AF50" s="198"/>
      <c r="AG50" s="198"/>
      <c r="AH50" s="199"/>
      <c r="AI50" s="200"/>
      <c r="AJ50" s="201"/>
      <c r="AK50" s="202"/>
    </row>
    <row r="51" spans="2:43" ht="16.5" customHeight="1">
      <c r="B51" s="197"/>
      <c r="C51" s="198"/>
      <c r="D51" s="198"/>
      <c r="E51" s="198"/>
      <c r="F51" s="199"/>
      <c r="G51" s="200"/>
      <c r="H51" s="201"/>
      <c r="I51" s="202"/>
      <c r="J51" s="197"/>
      <c r="K51" s="198"/>
      <c r="L51" s="198"/>
      <c r="M51" s="199"/>
      <c r="N51" s="200"/>
      <c r="O51" s="201"/>
      <c r="P51" s="202"/>
      <c r="Q51" s="197"/>
      <c r="R51" s="198"/>
      <c r="S51" s="198"/>
      <c r="T51" s="199"/>
      <c r="U51" s="200"/>
      <c r="V51" s="201"/>
      <c r="W51" s="202"/>
      <c r="X51" s="197"/>
      <c r="Y51" s="198"/>
      <c r="Z51" s="198"/>
      <c r="AA51" s="199"/>
      <c r="AB51" s="200"/>
      <c r="AC51" s="201"/>
      <c r="AD51" s="202"/>
      <c r="AE51" s="197"/>
      <c r="AF51" s="198"/>
      <c r="AG51" s="198"/>
      <c r="AH51" s="199"/>
      <c r="AI51" s="200"/>
      <c r="AJ51" s="201"/>
      <c r="AK51" s="202"/>
    </row>
    <row r="52" spans="2:43" ht="16.5" customHeight="1">
      <c r="B52" s="197"/>
      <c r="C52" s="198"/>
      <c r="D52" s="198"/>
      <c r="E52" s="198"/>
      <c r="F52" s="199"/>
      <c r="G52" s="200"/>
      <c r="H52" s="201"/>
      <c r="I52" s="202"/>
      <c r="J52" s="197"/>
      <c r="K52" s="198"/>
      <c r="L52" s="198"/>
      <c r="M52" s="199"/>
      <c r="N52" s="200"/>
      <c r="O52" s="201"/>
      <c r="P52" s="202"/>
      <c r="Q52" s="197"/>
      <c r="R52" s="198"/>
      <c r="S52" s="198"/>
      <c r="T52" s="199"/>
      <c r="U52" s="200"/>
      <c r="V52" s="201"/>
      <c r="W52" s="202"/>
      <c r="X52" s="197"/>
      <c r="Y52" s="198"/>
      <c r="Z52" s="198"/>
      <c r="AA52" s="199"/>
      <c r="AB52" s="200"/>
      <c r="AC52" s="201"/>
      <c r="AD52" s="202"/>
      <c r="AE52" s="197"/>
      <c r="AF52" s="198"/>
      <c r="AG52" s="198"/>
      <c r="AH52" s="199"/>
      <c r="AI52" s="200"/>
      <c r="AJ52" s="201"/>
      <c r="AK52" s="202"/>
    </row>
    <row r="53" spans="2:43" ht="16.5" customHeight="1">
      <c r="B53" s="197"/>
      <c r="C53" s="198"/>
      <c r="D53" s="198"/>
      <c r="E53" s="198"/>
      <c r="F53" s="199"/>
      <c r="G53" s="200"/>
      <c r="H53" s="201"/>
      <c r="I53" s="202"/>
      <c r="J53" s="197"/>
      <c r="K53" s="198"/>
      <c r="L53" s="198"/>
      <c r="M53" s="199"/>
      <c r="N53" s="200"/>
      <c r="O53" s="201"/>
      <c r="P53" s="202"/>
      <c r="Q53" s="197"/>
      <c r="R53" s="198"/>
      <c r="S53" s="198"/>
      <c r="T53" s="199"/>
      <c r="U53" s="200"/>
      <c r="V53" s="201"/>
      <c r="W53" s="202"/>
      <c r="X53" s="197"/>
      <c r="Y53" s="198"/>
      <c r="Z53" s="198"/>
      <c r="AA53" s="199"/>
      <c r="AB53" s="200"/>
      <c r="AC53" s="201"/>
      <c r="AD53" s="202"/>
      <c r="AE53" s="197"/>
      <c r="AF53" s="198"/>
      <c r="AG53" s="198"/>
      <c r="AH53" s="199"/>
      <c r="AI53" s="200"/>
      <c r="AJ53" s="201"/>
      <c r="AK53" s="202"/>
    </row>
    <row r="54" spans="2:43" ht="16.5" customHeight="1">
      <c r="B54" s="197"/>
      <c r="C54" s="198"/>
      <c r="D54" s="198"/>
      <c r="E54" s="198"/>
      <c r="F54" s="199"/>
      <c r="G54" s="200"/>
      <c r="H54" s="201"/>
      <c r="I54" s="202"/>
      <c r="J54" s="197"/>
      <c r="K54" s="198"/>
      <c r="L54" s="198"/>
      <c r="M54" s="199"/>
      <c r="N54" s="200"/>
      <c r="O54" s="201"/>
      <c r="P54" s="202"/>
      <c r="Q54" s="197"/>
      <c r="R54" s="198"/>
      <c r="S54" s="198"/>
      <c r="T54" s="199"/>
      <c r="U54" s="200"/>
      <c r="V54" s="201"/>
      <c r="W54" s="202"/>
      <c r="X54" s="197"/>
      <c r="Y54" s="198"/>
      <c r="Z54" s="198"/>
      <c r="AA54" s="199"/>
      <c r="AB54" s="200"/>
      <c r="AC54" s="201"/>
      <c r="AD54" s="202"/>
      <c r="AE54" s="197"/>
      <c r="AF54" s="198"/>
      <c r="AG54" s="198"/>
      <c r="AH54" s="199"/>
      <c r="AI54" s="200"/>
      <c r="AJ54" s="201"/>
      <c r="AK54" s="202"/>
    </row>
    <row r="55" spans="2:43" ht="16.5" customHeight="1">
      <c r="B55" s="197"/>
      <c r="C55" s="198"/>
      <c r="D55" s="198"/>
      <c r="E55" s="198"/>
      <c r="F55" s="199"/>
      <c r="G55" s="200"/>
      <c r="H55" s="201"/>
      <c r="I55" s="202"/>
      <c r="J55" s="197"/>
      <c r="K55" s="198"/>
      <c r="L55" s="198"/>
      <c r="M55" s="199"/>
      <c r="N55" s="200"/>
      <c r="O55" s="201"/>
      <c r="P55" s="202"/>
      <c r="Q55" s="197"/>
      <c r="R55" s="198"/>
      <c r="S55" s="198"/>
      <c r="T55" s="199"/>
      <c r="U55" s="200"/>
      <c r="V55" s="201"/>
      <c r="W55" s="202"/>
      <c r="X55" s="197"/>
      <c r="Y55" s="198"/>
      <c r="Z55" s="198"/>
      <c r="AA55" s="199"/>
      <c r="AB55" s="200"/>
      <c r="AC55" s="201"/>
      <c r="AD55" s="202"/>
      <c r="AE55" s="197"/>
      <c r="AF55" s="198"/>
      <c r="AG55" s="198"/>
      <c r="AH55" s="199"/>
      <c r="AI55" s="200"/>
      <c r="AJ55" s="201"/>
      <c r="AK55" s="202"/>
    </row>
    <row r="56" spans="2:43" ht="16.5" customHeight="1">
      <c r="B56" s="197"/>
      <c r="C56" s="198"/>
      <c r="D56" s="198"/>
      <c r="E56" s="198"/>
      <c r="F56" s="199"/>
      <c r="G56" s="200"/>
      <c r="H56" s="201"/>
      <c r="I56" s="202"/>
      <c r="J56" s="197"/>
      <c r="K56" s="198"/>
      <c r="L56" s="198"/>
      <c r="M56" s="199"/>
      <c r="N56" s="200"/>
      <c r="O56" s="201"/>
      <c r="P56" s="202"/>
      <c r="Q56" s="197"/>
      <c r="R56" s="198"/>
      <c r="S56" s="198"/>
      <c r="T56" s="199"/>
      <c r="U56" s="200"/>
      <c r="V56" s="201"/>
      <c r="W56" s="202"/>
      <c r="X56" s="197"/>
      <c r="Y56" s="198"/>
      <c r="Z56" s="198"/>
      <c r="AA56" s="199"/>
      <c r="AB56" s="200"/>
      <c r="AC56" s="201"/>
      <c r="AD56" s="202"/>
      <c r="AE56" s="197"/>
      <c r="AF56" s="198"/>
      <c r="AG56" s="198"/>
      <c r="AH56" s="199"/>
      <c r="AI56" s="200"/>
      <c r="AJ56" s="201"/>
      <c r="AK56" s="202"/>
    </row>
    <row r="57" spans="2:43" ht="16.5" customHeight="1">
      <c r="B57" s="197"/>
      <c r="C57" s="198"/>
      <c r="D57" s="198"/>
      <c r="E57" s="198"/>
      <c r="F57" s="199"/>
      <c r="G57" s="200"/>
      <c r="H57" s="201"/>
      <c r="I57" s="202"/>
      <c r="J57" s="197"/>
      <c r="K57" s="198"/>
      <c r="L57" s="198"/>
      <c r="M57" s="199"/>
      <c r="N57" s="200"/>
      <c r="O57" s="201"/>
      <c r="P57" s="202"/>
      <c r="Q57" s="197"/>
      <c r="R57" s="198"/>
      <c r="S57" s="198"/>
      <c r="T57" s="199"/>
      <c r="U57" s="200"/>
      <c r="V57" s="201"/>
      <c r="W57" s="202"/>
      <c r="X57" s="197"/>
      <c r="Y57" s="198"/>
      <c r="Z57" s="198"/>
      <c r="AA57" s="199"/>
      <c r="AB57" s="200"/>
      <c r="AC57" s="201"/>
      <c r="AD57" s="202"/>
      <c r="AE57" s="197"/>
      <c r="AF57" s="198"/>
      <c r="AG57" s="198"/>
      <c r="AH57" s="199"/>
      <c r="AI57" s="200"/>
      <c r="AJ57" s="201"/>
      <c r="AK57" s="202"/>
    </row>
    <row r="58" spans="2:43" ht="16.5" customHeight="1">
      <c r="B58" s="197"/>
      <c r="C58" s="198"/>
      <c r="D58" s="198"/>
      <c r="E58" s="198"/>
      <c r="F58" s="199"/>
      <c r="G58" s="200"/>
      <c r="H58" s="201"/>
      <c r="I58" s="202"/>
      <c r="J58" s="197"/>
      <c r="K58" s="198"/>
      <c r="L58" s="198"/>
      <c r="M58" s="199"/>
      <c r="N58" s="200"/>
      <c r="O58" s="201"/>
      <c r="P58" s="202"/>
      <c r="Q58" s="197"/>
      <c r="R58" s="198"/>
      <c r="S58" s="198"/>
      <c r="T58" s="199"/>
      <c r="U58" s="200"/>
      <c r="V58" s="201"/>
      <c r="W58" s="202"/>
      <c r="X58" s="197"/>
      <c r="Y58" s="198"/>
      <c r="Z58" s="198"/>
      <c r="AA58" s="199"/>
      <c r="AB58" s="200"/>
      <c r="AC58" s="201"/>
      <c r="AD58" s="202"/>
      <c r="AE58" s="197"/>
      <c r="AF58" s="198"/>
      <c r="AG58" s="198"/>
      <c r="AH58" s="199"/>
      <c r="AI58" s="200"/>
      <c r="AJ58" s="201"/>
      <c r="AK58" s="202"/>
    </row>
    <row r="59" spans="2:43" ht="16.5" customHeight="1">
      <c r="B59" s="197"/>
      <c r="C59" s="198"/>
      <c r="D59" s="198"/>
      <c r="E59" s="198"/>
      <c r="F59" s="199"/>
      <c r="G59" s="200"/>
      <c r="H59" s="201"/>
      <c r="I59" s="202"/>
      <c r="J59" s="197"/>
      <c r="K59" s="198"/>
      <c r="L59" s="198"/>
      <c r="M59" s="199"/>
      <c r="N59" s="200"/>
      <c r="O59" s="201"/>
      <c r="P59" s="202"/>
      <c r="Q59" s="197"/>
      <c r="R59" s="198"/>
      <c r="S59" s="198"/>
      <c r="T59" s="199"/>
      <c r="U59" s="200"/>
      <c r="V59" s="201"/>
      <c r="W59" s="202"/>
      <c r="X59" s="197"/>
      <c r="Y59" s="198"/>
      <c r="Z59" s="198"/>
      <c r="AA59" s="199"/>
      <c r="AB59" s="200"/>
      <c r="AC59" s="201"/>
      <c r="AD59" s="202"/>
      <c r="AE59" s="197"/>
      <c r="AF59" s="198"/>
      <c r="AG59" s="198"/>
      <c r="AH59" s="199"/>
      <c r="AI59" s="200"/>
      <c r="AJ59" s="201"/>
      <c r="AK59" s="202"/>
    </row>
    <row r="60" spans="2:43" ht="16.5" customHeight="1">
      <c r="B60" s="197"/>
      <c r="C60" s="198"/>
      <c r="D60" s="198"/>
      <c r="E60" s="198"/>
      <c r="F60" s="199"/>
      <c r="G60" s="200"/>
      <c r="H60" s="201"/>
      <c r="I60" s="202"/>
      <c r="J60" s="197"/>
      <c r="K60" s="198"/>
      <c r="L60" s="198"/>
      <c r="M60" s="199"/>
      <c r="N60" s="200"/>
      <c r="O60" s="201"/>
      <c r="P60" s="202"/>
      <c r="Q60" s="197"/>
      <c r="R60" s="198"/>
      <c r="S60" s="198"/>
      <c r="T60" s="199"/>
      <c r="U60" s="200"/>
      <c r="V60" s="201"/>
      <c r="W60" s="202"/>
      <c r="X60" s="197"/>
      <c r="Y60" s="198"/>
      <c r="Z60" s="198"/>
      <c r="AA60" s="199"/>
      <c r="AB60" s="200"/>
      <c r="AC60" s="201"/>
      <c r="AD60" s="202"/>
      <c r="AE60" s="197"/>
      <c r="AF60" s="198"/>
      <c r="AG60" s="198"/>
      <c r="AH60" s="199"/>
      <c r="AI60" s="200"/>
      <c r="AJ60" s="201"/>
      <c r="AK60" s="202"/>
    </row>
    <row r="61" spans="2:43" ht="16.5" customHeight="1">
      <c r="B61" s="197"/>
      <c r="C61" s="198"/>
      <c r="D61" s="198"/>
      <c r="E61" s="198"/>
      <c r="F61" s="199"/>
      <c r="G61" s="200"/>
      <c r="H61" s="201"/>
      <c r="I61" s="202"/>
      <c r="J61" s="197"/>
      <c r="K61" s="198"/>
      <c r="L61" s="198"/>
      <c r="M61" s="199"/>
      <c r="N61" s="200"/>
      <c r="O61" s="201"/>
      <c r="P61" s="202"/>
      <c r="Q61" s="197"/>
      <c r="R61" s="198"/>
      <c r="S61" s="198"/>
      <c r="T61" s="199"/>
      <c r="U61" s="200"/>
      <c r="V61" s="201"/>
      <c r="W61" s="202"/>
      <c r="X61" s="197"/>
      <c r="Y61" s="198"/>
      <c r="Z61" s="198"/>
      <c r="AA61" s="199"/>
      <c r="AB61" s="200"/>
      <c r="AC61" s="201"/>
      <c r="AD61" s="202"/>
      <c r="AE61" s="197"/>
      <c r="AF61" s="198"/>
      <c r="AG61" s="198"/>
      <c r="AH61" s="199"/>
      <c r="AI61" s="200"/>
      <c r="AJ61" s="201"/>
      <c r="AK61" s="202"/>
    </row>
    <row r="62" spans="2:43" ht="16.5" customHeight="1">
      <c r="B62" s="197"/>
      <c r="C62" s="198"/>
      <c r="D62" s="198"/>
      <c r="E62" s="198"/>
      <c r="F62" s="199"/>
      <c r="G62" s="200"/>
      <c r="H62" s="201"/>
      <c r="I62" s="202"/>
      <c r="J62" s="197"/>
      <c r="K62" s="198"/>
      <c r="L62" s="198"/>
      <c r="M62" s="199"/>
      <c r="N62" s="200"/>
      <c r="O62" s="201"/>
      <c r="P62" s="202"/>
      <c r="Q62" s="197"/>
      <c r="R62" s="198"/>
      <c r="S62" s="198"/>
      <c r="T62" s="199"/>
      <c r="U62" s="200"/>
      <c r="V62" s="201"/>
      <c r="W62" s="202"/>
      <c r="X62" s="197"/>
      <c r="Y62" s="198"/>
      <c r="Z62" s="198"/>
      <c r="AA62" s="199"/>
      <c r="AB62" s="200"/>
      <c r="AC62" s="201"/>
      <c r="AD62" s="202"/>
      <c r="AE62" s="197"/>
      <c r="AF62" s="198"/>
      <c r="AG62" s="198"/>
      <c r="AH62" s="199"/>
      <c r="AI62" s="200"/>
      <c r="AJ62" s="201"/>
      <c r="AK62" s="202"/>
    </row>
    <row r="63" spans="2:43" ht="16.5" customHeight="1">
      <c r="B63" s="40"/>
      <c r="C63" s="46"/>
      <c r="D63" s="46" t="s">
        <v>41</v>
      </c>
      <c r="E63" s="46" t="s">
        <v>64</v>
      </c>
      <c r="F63" s="46"/>
      <c r="G63" s="217">
        <f>SUM(G47:I62)</f>
        <v>0</v>
      </c>
      <c r="H63" s="218"/>
      <c r="I63" s="219"/>
      <c r="J63" s="46"/>
      <c r="K63" s="47" t="s">
        <v>41</v>
      </c>
      <c r="L63" s="47" t="s">
        <v>65</v>
      </c>
      <c r="M63" s="48"/>
      <c r="N63" s="217">
        <f>SUM(N47:P62)</f>
        <v>0</v>
      </c>
      <c r="O63" s="218"/>
      <c r="P63" s="219"/>
      <c r="Q63" s="49"/>
      <c r="R63" s="47" t="s">
        <v>41</v>
      </c>
      <c r="S63" s="47" t="s">
        <v>66</v>
      </c>
      <c r="T63" s="50"/>
      <c r="U63" s="217">
        <f>SUM(U47:W62)</f>
        <v>0</v>
      </c>
      <c r="V63" s="218"/>
      <c r="W63" s="219"/>
      <c r="X63" s="47"/>
      <c r="Y63" s="47" t="s">
        <v>41</v>
      </c>
      <c r="Z63" s="47" t="s">
        <v>67</v>
      </c>
      <c r="AA63" s="50"/>
      <c r="AB63" s="217">
        <f>SUM(AB47:AD62)</f>
        <v>0</v>
      </c>
      <c r="AC63" s="218"/>
      <c r="AD63" s="219"/>
      <c r="AE63" s="47"/>
      <c r="AF63" s="47" t="s">
        <v>41</v>
      </c>
      <c r="AG63" s="47" t="s">
        <v>68</v>
      </c>
      <c r="AH63" s="50"/>
      <c r="AI63" s="217">
        <f>SUM(AI47:AJ62)</f>
        <v>0</v>
      </c>
      <c r="AJ63" s="218"/>
      <c r="AK63" s="219"/>
    </row>
    <row r="64" spans="2:43" ht="18.75" customHeight="1">
      <c r="N64" s="570"/>
      <c r="S64" s="2"/>
      <c r="T64" s="2"/>
    </row>
    <row r="65" spans="1:36" ht="18.75" customHeight="1">
      <c r="N65" s="570"/>
      <c r="S65" s="2"/>
      <c r="T65" s="2"/>
    </row>
    <row r="66" spans="1:36" ht="18.75" customHeight="1">
      <c r="N66" s="570"/>
      <c r="S66" s="2"/>
      <c r="T66" s="2"/>
    </row>
    <row r="67" spans="1:36" ht="18.75" customHeight="1">
      <c r="A67" s="2" t="s">
        <v>56</v>
      </c>
      <c r="N67" s="570"/>
      <c r="S67" s="2"/>
      <c r="T67" s="2"/>
      <c r="AC67" s="2" t="s">
        <v>56</v>
      </c>
      <c r="AG67" s="2" t="s">
        <v>56</v>
      </c>
    </row>
    <row r="68" spans="1:36" ht="18.75" customHeight="1">
      <c r="M68" s="2" t="s">
        <v>56</v>
      </c>
      <c r="N68" s="570"/>
      <c r="S68" s="2"/>
      <c r="T68" s="2"/>
    </row>
    <row r="69" spans="1:36" ht="18.75" customHeight="1">
      <c r="A69" s="51" t="s">
        <v>56</v>
      </c>
      <c r="M69" s="51"/>
      <c r="N69" s="570"/>
      <c r="S69" s="2"/>
      <c r="T69" s="2"/>
      <c r="Z69" s="51" t="s">
        <v>56</v>
      </c>
      <c r="AA69" s="51" t="s">
        <v>56</v>
      </c>
      <c r="AB69" s="51"/>
      <c r="AC69" s="51" t="s">
        <v>56</v>
      </c>
      <c r="AD69" s="51" t="s">
        <v>56</v>
      </c>
      <c r="AE69" s="51" t="s">
        <v>56</v>
      </c>
      <c r="AF69" s="51"/>
      <c r="AG69" s="51" t="s">
        <v>56</v>
      </c>
      <c r="AH69" s="51" t="s">
        <v>56</v>
      </c>
      <c r="AI69" s="51" t="s">
        <v>56</v>
      </c>
      <c r="AJ69" s="51"/>
    </row>
    <row r="70" spans="1:36" ht="18.75" customHeight="1">
      <c r="A70" s="51" t="s">
        <v>56</v>
      </c>
      <c r="M70" s="51"/>
      <c r="N70" s="570"/>
      <c r="S70" s="2"/>
      <c r="T70" s="2"/>
      <c r="Z70" s="51"/>
      <c r="AA70" s="51"/>
      <c r="AB70" s="51"/>
      <c r="AC70" s="52" t="s">
        <v>56</v>
      </c>
      <c r="AD70" s="51"/>
      <c r="AE70" s="51"/>
      <c r="AF70" s="51"/>
      <c r="AG70" s="52" t="s">
        <v>56</v>
      </c>
      <c r="AH70" s="51" t="s">
        <v>56</v>
      </c>
      <c r="AI70" s="51" t="s">
        <v>56</v>
      </c>
      <c r="AJ70" s="51"/>
    </row>
    <row r="71" spans="1:36" ht="18.75" customHeight="1">
      <c r="A71" s="44" t="s">
        <v>56</v>
      </c>
      <c r="M71" s="51" t="s">
        <v>56</v>
      </c>
      <c r="N71" s="570"/>
      <c r="S71" s="2"/>
      <c r="T71" s="2"/>
      <c r="Z71" s="44" t="s">
        <v>56</v>
      </c>
      <c r="AA71" s="44" t="s">
        <v>56</v>
      </c>
      <c r="AB71" s="44"/>
      <c r="AC71" s="44" t="s">
        <v>56</v>
      </c>
      <c r="AD71" s="44" t="s">
        <v>56</v>
      </c>
      <c r="AE71" s="44" t="s">
        <v>56</v>
      </c>
      <c r="AF71" s="44"/>
      <c r="AG71" s="44" t="s">
        <v>56</v>
      </c>
      <c r="AH71" s="44" t="s">
        <v>56</v>
      </c>
      <c r="AI71" s="44" t="s">
        <v>56</v>
      </c>
      <c r="AJ71" s="44"/>
    </row>
    <row r="72" spans="1:36" ht="18.75" customHeight="1">
      <c r="A72" s="44" t="s">
        <v>56</v>
      </c>
      <c r="M72" s="51" t="s">
        <v>56</v>
      </c>
      <c r="N72" s="570"/>
      <c r="S72" s="2"/>
      <c r="T72" s="2"/>
      <c r="Z72" s="44" t="s">
        <v>56</v>
      </c>
      <c r="AA72" s="44" t="s">
        <v>56</v>
      </c>
      <c r="AB72" s="44"/>
      <c r="AC72" s="44" t="s">
        <v>56</v>
      </c>
      <c r="AD72" s="44" t="s">
        <v>56</v>
      </c>
      <c r="AE72" s="44" t="s">
        <v>56</v>
      </c>
      <c r="AF72" s="44"/>
      <c r="AG72" s="44" t="s">
        <v>56</v>
      </c>
      <c r="AH72" s="44" t="s">
        <v>56</v>
      </c>
      <c r="AI72" s="44" t="s">
        <v>56</v>
      </c>
      <c r="AJ72" s="44"/>
    </row>
    <row r="73" spans="1:36" ht="18.75" customHeight="1">
      <c r="A73" s="44" t="s">
        <v>56</v>
      </c>
      <c r="M73" s="51" t="s">
        <v>56</v>
      </c>
      <c r="N73" s="570"/>
      <c r="S73" s="2"/>
      <c r="T73" s="2"/>
      <c r="Z73" s="53" t="s">
        <v>56</v>
      </c>
      <c r="AA73" s="53" t="s">
        <v>56</v>
      </c>
      <c r="AB73" s="53"/>
      <c r="AC73" s="53" t="s">
        <v>56</v>
      </c>
      <c r="AD73" s="53" t="s">
        <v>56</v>
      </c>
      <c r="AE73" s="53" t="s">
        <v>56</v>
      </c>
      <c r="AF73" s="53"/>
      <c r="AG73" s="53" t="s">
        <v>56</v>
      </c>
      <c r="AH73" s="44" t="s">
        <v>56</v>
      </c>
      <c r="AI73" s="53" t="s">
        <v>56</v>
      </c>
      <c r="AJ73" s="53"/>
    </row>
    <row r="74" spans="1:36" ht="18.75" customHeight="1">
      <c r="A74" s="44" t="s">
        <v>56</v>
      </c>
      <c r="M74" s="51" t="s">
        <v>56</v>
      </c>
      <c r="N74" s="570"/>
      <c r="S74" s="2"/>
      <c r="T74" s="2"/>
      <c r="Z74" s="44" t="s">
        <v>56</v>
      </c>
      <c r="AA74" s="44" t="s">
        <v>56</v>
      </c>
      <c r="AB74" s="44"/>
      <c r="AC74" s="44" t="s">
        <v>56</v>
      </c>
      <c r="AD74" s="44" t="s">
        <v>56</v>
      </c>
      <c r="AE74" s="44" t="s">
        <v>56</v>
      </c>
      <c r="AF74" s="44"/>
      <c r="AG74" s="44" t="s">
        <v>56</v>
      </c>
      <c r="AH74" s="44" t="s">
        <v>56</v>
      </c>
      <c r="AI74" s="44" t="s">
        <v>56</v>
      </c>
      <c r="AJ74" s="44"/>
    </row>
    <row r="75" spans="1:36" ht="18.75" customHeight="1">
      <c r="A75" s="44" t="s">
        <v>56</v>
      </c>
      <c r="M75" s="51" t="s">
        <v>56</v>
      </c>
      <c r="N75" s="570"/>
      <c r="S75" s="2"/>
      <c r="T75" s="2"/>
      <c r="Z75" s="44" t="s">
        <v>56</v>
      </c>
      <c r="AA75" s="44" t="s">
        <v>56</v>
      </c>
      <c r="AB75" s="44"/>
      <c r="AC75" s="44" t="s">
        <v>56</v>
      </c>
      <c r="AD75" s="44" t="s">
        <v>56</v>
      </c>
      <c r="AE75" s="44" t="s">
        <v>56</v>
      </c>
      <c r="AF75" s="44"/>
      <c r="AG75" s="44" t="s">
        <v>56</v>
      </c>
      <c r="AH75" s="44" t="s">
        <v>56</v>
      </c>
      <c r="AI75" s="44" t="s">
        <v>56</v>
      </c>
      <c r="AJ75" s="44"/>
    </row>
    <row r="76" spans="1:36" ht="18.75" customHeight="1">
      <c r="A76" s="44" t="s">
        <v>92</v>
      </c>
      <c r="M76" s="51" t="s">
        <v>56</v>
      </c>
      <c r="N76" s="570"/>
      <c r="S76" s="2"/>
      <c r="T76" s="2"/>
      <c r="Z76" s="44" t="s">
        <v>56</v>
      </c>
      <c r="AA76" s="44" t="s">
        <v>56</v>
      </c>
      <c r="AB76" s="44"/>
      <c r="AC76" s="44" t="s">
        <v>56</v>
      </c>
      <c r="AD76" s="44" t="s">
        <v>56</v>
      </c>
      <c r="AE76" s="44" t="s">
        <v>56</v>
      </c>
      <c r="AF76" s="44"/>
      <c r="AG76" s="44" t="s">
        <v>56</v>
      </c>
      <c r="AH76" s="44" t="s">
        <v>56</v>
      </c>
      <c r="AI76" s="44" t="s">
        <v>56</v>
      </c>
      <c r="AJ76" s="44"/>
    </row>
    <row r="77" spans="1:36" ht="18.75" customHeight="1">
      <c r="A77" s="44" t="s">
        <v>56</v>
      </c>
      <c r="M77" s="51" t="s">
        <v>56</v>
      </c>
      <c r="N77" s="570"/>
      <c r="S77" s="2"/>
      <c r="T77" s="2"/>
      <c r="Z77" s="53" t="s">
        <v>56</v>
      </c>
      <c r="AA77" s="53" t="s">
        <v>56</v>
      </c>
      <c r="AB77" s="53"/>
      <c r="AC77" s="53" t="s">
        <v>56</v>
      </c>
      <c r="AD77" s="53" t="s">
        <v>56</v>
      </c>
      <c r="AE77" s="53" t="s">
        <v>56</v>
      </c>
      <c r="AF77" s="53"/>
      <c r="AG77" s="53" t="s">
        <v>56</v>
      </c>
      <c r="AH77" s="44" t="s">
        <v>56</v>
      </c>
      <c r="AI77" s="53" t="s">
        <v>56</v>
      </c>
      <c r="AJ77" s="53"/>
    </row>
    <row r="78" spans="1:36" ht="18.75" customHeight="1">
      <c r="A78" s="44" t="s">
        <v>56</v>
      </c>
      <c r="M78" s="51" t="s">
        <v>56</v>
      </c>
      <c r="N78" s="570"/>
      <c r="S78" s="2"/>
      <c r="T78" s="2"/>
      <c r="Z78" s="44" t="s">
        <v>56</v>
      </c>
      <c r="AA78" s="44" t="s">
        <v>56</v>
      </c>
      <c r="AB78" s="44"/>
      <c r="AC78" s="44" t="s">
        <v>56</v>
      </c>
      <c r="AD78" s="44" t="s">
        <v>56</v>
      </c>
      <c r="AE78" s="44" t="s">
        <v>56</v>
      </c>
      <c r="AF78" s="44"/>
      <c r="AG78" s="44" t="s">
        <v>56</v>
      </c>
      <c r="AH78" s="44" t="s">
        <v>56</v>
      </c>
      <c r="AI78" s="44" t="s">
        <v>56</v>
      </c>
      <c r="AJ78" s="44"/>
    </row>
    <row r="79" spans="1:36" ht="18.75" customHeight="1">
      <c r="A79" s="44" t="s">
        <v>56</v>
      </c>
      <c r="M79" s="51" t="s">
        <v>56</v>
      </c>
      <c r="N79" s="570"/>
      <c r="S79" s="2"/>
      <c r="T79" s="2"/>
      <c r="Z79" s="44" t="s">
        <v>56</v>
      </c>
      <c r="AA79" s="44" t="s">
        <v>56</v>
      </c>
      <c r="AB79" s="44"/>
      <c r="AC79" s="44" t="s">
        <v>56</v>
      </c>
      <c r="AD79" s="44" t="s">
        <v>56</v>
      </c>
      <c r="AE79" s="44" t="s">
        <v>56</v>
      </c>
      <c r="AF79" s="44"/>
      <c r="AG79" s="44" t="s">
        <v>56</v>
      </c>
      <c r="AH79" s="44" t="s">
        <v>56</v>
      </c>
      <c r="AI79" s="44" t="s">
        <v>56</v>
      </c>
      <c r="AJ79" s="44"/>
    </row>
    <row r="80" spans="1:36" ht="18.75" customHeight="1">
      <c r="A80" s="44" t="s">
        <v>56</v>
      </c>
      <c r="M80" s="51" t="s">
        <v>56</v>
      </c>
      <c r="N80" s="570"/>
      <c r="S80" s="2"/>
      <c r="T80" s="2"/>
      <c r="Z80" s="44" t="s">
        <v>56</v>
      </c>
      <c r="AA80" s="44" t="s">
        <v>56</v>
      </c>
      <c r="AB80" s="44"/>
      <c r="AC80" s="44" t="s">
        <v>56</v>
      </c>
      <c r="AD80" s="44" t="s">
        <v>56</v>
      </c>
      <c r="AE80" s="44" t="s">
        <v>56</v>
      </c>
      <c r="AF80" s="44"/>
      <c r="AG80" s="44" t="s">
        <v>56</v>
      </c>
      <c r="AH80" s="44" t="s">
        <v>56</v>
      </c>
      <c r="AI80" s="44" t="s">
        <v>56</v>
      </c>
      <c r="AJ80" s="44"/>
    </row>
    <row r="81" spans="1:36" ht="18.75" customHeight="1">
      <c r="A81" s="44" t="s">
        <v>56</v>
      </c>
      <c r="M81" s="51" t="s">
        <v>56</v>
      </c>
      <c r="N81" s="570"/>
      <c r="S81" s="2"/>
      <c r="T81" s="2"/>
      <c r="Z81" s="44" t="s">
        <v>56</v>
      </c>
      <c r="AA81" s="44" t="s">
        <v>56</v>
      </c>
      <c r="AB81" s="44"/>
      <c r="AC81" s="44" t="s">
        <v>56</v>
      </c>
      <c r="AD81" s="44" t="s">
        <v>56</v>
      </c>
      <c r="AE81" s="44" t="s">
        <v>56</v>
      </c>
      <c r="AF81" s="44"/>
      <c r="AG81" s="44" t="s">
        <v>56</v>
      </c>
      <c r="AH81" s="44" t="s">
        <v>56</v>
      </c>
      <c r="AI81" s="44" t="s">
        <v>56</v>
      </c>
      <c r="AJ81" s="44"/>
    </row>
    <row r="82" spans="1:36" ht="18.75" customHeight="1">
      <c r="A82" s="44" t="s">
        <v>56</v>
      </c>
      <c r="M82" s="51" t="s">
        <v>56</v>
      </c>
      <c r="N82" s="570"/>
      <c r="S82" s="2"/>
      <c r="T82" s="2"/>
      <c r="Z82" s="44" t="s">
        <v>56</v>
      </c>
      <c r="AA82" s="44" t="s">
        <v>56</v>
      </c>
      <c r="AB82" s="44"/>
      <c r="AC82" s="44" t="s">
        <v>56</v>
      </c>
      <c r="AD82" s="44" t="s">
        <v>56</v>
      </c>
      <c r="AE82" s="44" t="s">
        <v>56</v>
      </c>
      <c r="AF82" s="44"/>
      <c r="AG82" s="44" t="s">
        <v>56</v>
      </c>
      <c r="AH82" s="44" t="s">
        <v>56</v>
      </c>
      <c r="AI82" s="44" t="s">
        <v>56</v>
      </c>
      <c r="AJ82" s="44"/>
    </row>
    <row r="83" spans="1:36" ht="18.75" customHeight="1">
      <c r="A83" s="44" t="s">
        <v>56</v>
      </c>
      <c r="M83" s="44"/>
      <c r="N83" s="570"/>
      <c r="S83" s="2"/>
      <c r="T83" s="2"/>
      <c r="Z83" s="44" t="s">
        <v>93</v>
      </c>
      <c r="AA83" s="44" t="s">
        <v>93</v>
      </c>
      <c r="AB83" s="44"/>
      <c r="AC83" s="44" t="s">
        <v>56</v>
      </c>
      <c r="AD83" s="44" t="s">
        <v>93</v>
      </c>
      <c r="AE83" s="44" t="s">
        <v>93</v>
      </c>
      <c r="AF83" s="44"/>
      <c r="AG83" s="44" t="s">
        <v>56</v>
      </c>
      <c r="AH83" s="44" t="s">
        <v>56</v>
      </c>
      <c r="AI83" s="44" t="s">
        <v>56</v>
      </c>
      <c r="AJ83" s="44"/>
    </row>
    <row r="84" spans="1:36" ht="18.75" customHeight="1">
      <c r="N84" s="570"/>
      <c r="S84" s="2"/>
      <c r="T84" s="2"/>
      <c r="AC84" s="2" t="s">
        <v>56</v>
      </c>
      <c r="AG84" s="2" t="s">
        <v>56</v>
      </c>
      <c r="AH84" s="2" t="s">
        <v>56</v>
      </c>
      <c r="AI84" s="2" t="s">
        <v>56</v>
      </c>
    </row>
    <row r="85" spans="1:36" ht="18.75" customHeight="1">
      <c r="N85" s="570"/>
      <c r="S85" s="2"/>
      <c r="T85" s="2"/>
      <c r="AC85" s="2" t="s">
        <v>56</v>
      </c>
      <c r="AG85" s="2" t="s">
        <v>56</v>
      </c>
      <c r="AH85" s="2" t="s">
        <v>56</v>
      </c>
      <c r="AI85" s="2" t="s">
        <v>56</v>
      </c>
    </row>
  </sheetData>
  <sheetProtection selectLockedCells="1"/>
  <mergeCells count="321">
    <mergeCell ref="X45:AD45"/>
    <mergeCell ref="AE45:AK45"/>
    <mergeCell ref="AH23:AK24"/>
    <mergeCell ref="AH26:AK26"/>
    <mergeCell ref="AD27:AG27"/>
    <mergeCell ref="AH27:AK27"/>
    <mergeCell ref="AD25:AG25"/>
    <mergeCell ref="AH25:AK25"/>
    <mergeCell ref="N26:Q26"/>
    <mergeCell ref="R27:U27"/>
    <mergeCell ref="V27:Y27"/>
    <mergeCell ref="AD26:AG26"/>
    <mergeCell ref="R25:U25"/>
    <mergeCell ref="V25:Y25"/>
    <mergeCell ref="Z25:AC25"/>
    <mergeCell ref="Z27:AC27"/>
    <mergeCell ref="AD28:AG28"/>
    <mergeCell ref="AH28:AK28"/>
    <mergeCell ref="R29:U29"/>
    <mergeCell ref="V29:Y29"/>
    <mergeCell ref="Z29:AC29"/>
    <mergeCell ref="R26:U26"/>
    <mergeCell ref="V26:Y26"/>
    <mergeCell ref="Z26:AC26"/>
    <mergeCell ref="AE46:AH46"/>
    <mergeCell ref="AI46:AK46"/>
    <mergeCell ref="AI47:AK47"/>
    <mergeCell ref="AI48:AK48"/>
    <mergeCell ref="AI49:AK49"/>
    <mergeCell ref="AI50:AK50"/>
    <mergeCell ref="U63:W63"/>
    <mergeCell ref="AB63:AD63"/>
    <mergeCell ref="AI63:AK63"/>
    <mergeCell ref="AI60:AK60"/>
    <mergeCell ref="AI61:AK61"/>
    <mergeCell ref="AI62:AK62"/>
    <mergeCell ref="AB61:AD61"/>
    <mergeCell ref="AB62:AD62"/>
    <mergeCell ref="U60:W60"/>
    <mergeCell ref="U61:W61"/>
    <mergeCell ref="AI57:AK57"/>
    <mergeCell ref="AI58:AK58"/>
    <mergeCell ref="AI59:AK59"/>
    <mergeCell ref="AI53:AK53"/>
    <mergeCell ref="AI54:AK54"/>
    <mergeCell ref="AI55:AK55"/>
    <mergeCell ref="AI56:AK56"/>
    <mergeCell ref="AI51:AK51"/>
    <mergeCell ref="AI52:AK52"/>
    <mergeCell ref="AB53:AD53"/>
    <mergeCell ref="AB54:AD54"/>
    <mergeCell ref="AB59:AD59"/>
    <mergeCell ref="AB60:AD60"/>
    <mergeCell ref="AB55:AD55"/>
    <mergeCell ref="AB56:AD56"/>
    <mergeCell ref="AB57:AD57"/>
    <mergeCell ref="AB58:AD58"/>
    <mergeCell ref="AE59:AH59"/>
    <mergeCell ref="AE60:AH60"/>
    <mergeCell ref="X46:AA46"/>
    <mergeCell ref="U58:W58"/>
    <mergeCell ref="U59:W59"/>
    <mergeCell ref="U54:W54"/>
    <mergeCell ref="U55:W55"/>
    <mergeCell ref="U56:W56"/>
    <mergeCell ref="U57:W57"/>
    <mergeCell ref="X51:AA51"/>
    <mergeCell ref="X52:AA52"/>
    <mergeCell ref="N63:P63"/>
    <mergeCell ref="Q46:T46"/>
    <mergeCell ref="U46:W46"/>
    <mergeCell ref="U47:W47"/>
    <mergeCell ref="U48:W48"/>
    <mergeCell ref="U49:W49"/>
    <mergeCell ref="U50:W50"/>
    <mergeCell ref="U51:W51"/>
    <mergeCell ref="U52:W52"/>
    <mergeCell ref="U53:W53"/>
    <mergeCell ref="U62:W62"/>
    <mergeCell ref="N51:P51"/>
    <mergeCell ref="N52:P52"/>
    <mergeCell ref="N53:P53"/>
    <mergeCell ref="N54:P54"/>
    <mergeCell ref="N55:P55"/>
    <mergeCell ref="N56:P56"/>
    <mergeCell ref="N60:P60"/>
    <mergeCell ref="N61:P61"/>
    <mergeCell ref="N62:P62"/>
    <mergeCell ref="N57:P57"/>
    <mergeCell ref="N58:P58"/>
    <mergeCell ref="N59:P59"/>
    <mergeCell ref="Q49:T49"/>
    <mergeCell ref="G49:I49"/>
    <mergeCell ref="G50:I50"/>
    <mergeCell ref="G51:I51"/>
    <mergeCell ref="G52:I52"/>
    <mergeCell ref="G53:I53"/>
    <mergeCell ref="G54:I54"/>
    <mergeCell ref="G55:I55"/>
    <mergeCell ref="G56:I56"/>
    <mergeCell ref="G63:I63"/>
    <mergeCell ref="G60:I60"/>
    <mergeCell ref="G61:I61"/>
    <mergeCell ref="G62:I62"/>
    <mergeCell ref="G57:I57"/>
    <mergeCell ref="G58:I58"/>
    <mergeCell ref="G59:I59"/>
    <mergeCell ref="G47:I47"/>
    <mergeCell ref="G48:I48"/>
    <mergeCell ref="J46:M46"/>
    <mergeCell ref="C23:L24"/>
    <mergeCell ref="C25:H25"/>
    <mergeCell ref="C28:H28"/>
    <mergeCell ref="C32:H32"/>
    <mergeCell ref="C34:H34"/>
    <mergeCell ref="J45:P45"/>
    <mergeCell ref="N46:P46"/>
    <mergeCell ref="B45:I45"/>
    <mergeCell ref="G46:I46"/>
    <mergeCell ref="I38:L38"/>
    <mergeCell ref="C27:H27"/>
    <mergeCell ref="N27:Q27"/>
    <mergeCell ref="N25:Q25"/>
    <mergeCell ref="C29:H29"/>
    <mergeCell ref="N29:Q29"/>
    <mergeCell ref="B47:F47"/>
    <mergeCell ref="B48:F48"/>
    <mergeCell ref="J47:M47"/>
    <mergeCell ref="J48:M48"/>
    <mergeCell ref="Q45:W45"/>
    <mergeCell ref="C37:H37"/>
    <mergeCell ref="L12:AD12"/>
    <mergeCell ref="B15:F15"/>
    <mergeCell ref="R15:Y15"/>
    <mergeCell ref="Z15:AC15"/>
    <mergeCell ref="AD15:AK15"/>
    <mergeCell ref="O15:Q15"/>
    <mergeCell ref="G15:N15"/>
    <mergeCell ref="AC16:AF16"/>
    <mergeCell ref="AG16:AJ16"/>
    <mergeCell ref="R16:S16"/>
    <mergeCell ref="U16:X16"/>
    <mergeCell ref="Y16:AA16"/>
    <mergeCell ref="G16:N16"/>
    <mergeCell ref="B16:F16"/>
    <mergeCell ref="O16:Q16"/>
    <mergeCell ref="L20:Q20"/>
    <mergeCell ref="S20:Y20"/>
    <mergeCell ref="Z19:AE19"/>
    <mergeCell ref="B20:G20"/>
    <mergeCell ref="H20:J20"/>
    <mergeCell ref="B19:G19"/>
    <mergeCell ref="AE20:AJ20"/>
    <mergeCell ref="AA20:AD20"/>
    <mergeCell ref="N23:Q24"/>
    <mergeCell ref="R23:U24"/>
    <mergeCell ref="N19:S19"/>
    <mergeCell ref="AD29:AG29"/>
    <mergeCell ref="AH29:AK29"/>
    <mergeCell ref="N28:Q28"/>
    <mergeCell ref="R28:U28"/>
    <mergeCell ref="V28:Y28"/>
    <mergeCell ref="Z28:AC28"/>
    <mergeCell ref="V23:Y24"/>
    <mergeCell ref="Z23:AC24"/>
    <mergeCell ref="AD23:AG24"/>
    <mergeCell ref="Z32:AC32"/>
    <mergeCell ref="AD30:AG30"/>
    <mergeCell ref="AH30:AK30"/>
    <mergeCell ref="N31:Q31"/>
    <mergeCell ref="AH31:AK31"/>
    <mergeCell ref="N30:Q30"/>
    <mergeCell ref="R30:U30"/>
    <mergeCell ref="V30:Y30"/>
    <mergeCell ref="Z30:AC30"/>
    <mergeCell ref="R32:U32"/>
    <mergeCell ref="V32:Y32"/>
    <mergeCell ref="AH34:AK34"/>
    <mergeCell ref="O33:Q33"/>
    <mergeCell ref="C35:H35"/>
    <mergeCell ref="N35:Q35"/>
    <mergeCell ref="R35:U35"/>
    <mergeCell ref="V35:Y35"/>
    <mergeCell ref="Z35:AC35"/>
    <mergeCell ref="AD35:AG35"/>
    <mergeCell ref="AH35:AK35"/>
    <mergeCell ref="N34:Q34"/>
    <mergeCell ref="C33:H33"/>
    <mergeCell ref="AD34:AG34"/>
    <mergeCell ref="R34:U34"/>
    <mergeCell ref="V34:Y34"/>
    <mergeCell ref="Z34:AC34"/>
    <mergeCell ref="AH33:AK33"/>
    <mergeCell ref="N37:Q37"/>
    <mergeCell ref="R37:U37"/>
    <mergeCell ref="V37:Y37"/>
    <mergeCell ref="Z37:AC37"/>
    <mergeCell ref="AD37:AG37"/>
    <mergeCell ref="AH37:AK37"/>
    <mergeCell ref="C36:H36"/>
    <mergeCell ref="N36:Q36"/>
    <mergeCell ref="AD36:AG36"/>
    <mergeCell ref="AH36:AK36"/>
    <mergeCell ref="AI40:AK40"/>
    <mergeCell ref="B41:AK42"/>
    <mergeCell ref="C40:H40"/>
    <mergeCell ref="N40:Q40"/>
    <mergeCell ref="R40:U40"/>
    <mergeCell ref="V40:Y40"/>
    <mergeCell ref="AD38:AG38"/>
    <mergeCell ref="AH38:AK38"/>
    <mergeCell ref="C39:H39"/>
    <mergeCell ref="N39:Q39"/>
    <mergeCell ref="R39:U39"/>
    <mergeCell ref="V39:Y39"/>
    <mergeCell ref="Z39:AC39"/>
    <mergeCell ref="AD39:AG39"/>
    <mergeCell ref="AH39:AK39"/>
    <mergeCell ref="N38:Q38"/>
    <mergeCell ref="R38:U38"/>
    <mergeCell ref="V38:Y38"/>
    <mergeCell ref="Z38:AC38"/>
    <mergeCell ref="B51:F51"/>
    <mergeCell ref="B52:F52"/>
    <mergeCell ref="B53:F53"/>
    <mergeCell ref="B54:F54"/>
    <mergeCell ref="B49:F49"/>
    <mergeCell ref="B50:F50"/>
    <mergeCell ref="B46:F46"/>
    <mergeCell ref="AB46:AD46"/>
    <mergeCell ref="V31:Y31"/>
    <mergeCell ref="Z31:AC31"/>
    <mergeCell ref="AD31:AG31"/>
    <mergeCell ref="S33:U33"/>
    <mergeCell ref="W33:Y33"/>
    <mergeCell ref="AA33:AC33"/>
    <mergeCell ref="AE33:AG33"/>
    <mergeCell ref="Z40:AC40"/>
    <mergeCell ref="AD40:AG40"/>
    <mergeCell ref="Z36:AC36"/>
    <mergeCell ref="R36:U36"/>
    <mergeCell ref="V36:Y36"/>
    <mergeCell ref="AD32:AG32"/>
    <mergeCell ref="R31:U31"/>
    <mergeCell ref="C31:H31"/>
    <mergeCell ref="N32:Q32"/>
    <mergeCell ref="B59:F59"/>
    <mergeCell ref="B60:F60"/>
    <mergeCell ref="B61:F61"/>
    <mergeCell ref="B62:F62"/>
    <mergeCell ref="B55:F55"/>
    <mergeCell ref="B56:F56"/>
    <mergeCell ref="B57:F57"/>
    <mergeCell ref="B58:F58"/>
    <mergeCell ref="J62:M62"/>
    <mergeCell ref="J55:M55"/>
    <mergeCell ref="J56:M56"/>
    <mergeCell ref="J57:M57"/>
    <mergeCell ref="J58:M58"/>
    <mergeCell ref="J60:M60"/>
    <mergeCell ref="J61:M61"/>
    <mergeCell ref="J49:M49"/>
    <mergeCell ref="J50:M50"/>
    <mergeCell ref="N47:P47"/>
    <mergeCell ref="N48:P48"/>
    <mergeCell ref="N49:P49"/>
    <mergeCell ref="N50:P50"/>
    <mergeCell ref="Q62:T62"/>
    <mergeCell ref="Q59:T59"/>
    <mergeCell ref="Q60:T60"/>
    <mergeCell ref="Q61:T61"/>
    <mergeCell ref="Q55:T55"/>
    <mergeCell ref="Q56:T56"/>
    <mergeCell ref="Q57:T57"/>
    <mergeCell ref="Q58:T58"/>
    <mergeCell ref="Q47:T47"/>
    <mergeCell ref="Q48:T48"/>
    <mergeCell ref="Q51:T51"/>
    <mergeCell ref="Q52:T52"/>
    <mergeCell ref="Q53:T53"/>
    <mergeCell ref="Q54:T54"/>
    <mergeCell ref="Q50:T50"/>
    <mergeCell ref="J59:M59"/>
    <mergeCell ref="AE47:AH47"/>
    <mergeCell ref="AE48:AH48"/>
    <mergeCell ref="AE49:AH49"/>
    <mergeCell ref="AE50:AH50"/>
    <mergeCell ref="X59:AA59"/>
    <mergeCell ref="X60:AA60"/>
    <mergeCell ref="X61:AA61"/>
    <mergeCell ref="AB47:AD47"/>
    <mergeCell ref="AB48:AD48"/>
    <mergeCell ref="AB49:AD49"/>
    <mergeCell ref="AB50:AD50"/>
    <mergeCell ref="AB51:AD51"/>
    <mergeCell ref="AB52:AD52"/>
    <mergeCell ref="AE61:AH61"/>
    <mergeCell ref="X47:AA47"/>
    <mergeCell ref="X48:AA48"/>
    <mergeCell ref="X49:AA49"/>
    <mergeCell ref="X50:AA50"/>
    <mergeCell ref="J51:M51"/>
    <mergeCell ref="J52:M52"/>
    <mergeCell ref="X62:AA62"/>
    <mergeCell ref="X55:AA55"/>
    <mergeCell ref="X56:AA56"/>
    <mergeCell ref="X57:AA57"/>
    <mergeCell ref="X58:AA58"/>
    <mergeCell ref="X53:AA53"/>
    <mergeCell ref="X54:AA54"/>
    <mergeCell ref="J53:M53"/>
    <mergeCell ref="J54:M54"/>
    <mergeCell ref="AE62:AH62"/>
    <mergeCell ref="AE55:AH55"/>
    <mergeCell ref="AE56:AH56"/>
    <mergeCell ref="AE57:AH57"/>
    <mergeCell ref="AE58:AH58"/>
    <mergeCell ref="AE51:AH51"/>
    <mergeCell ref="AE52:AH52"/>
    <mergeCell ref="AE53:AH53"/>
    <mergeCell ref="AE54:AH54"/>
  </mergeCells>
  <phoneticPr fontId="2" type="Hiragana" alignment="distributed"/>
  <dataValidations count="2">
    <dataValidation type="list" allowBlank="1" showInputMessage="1" showErrorMessage="1" sqref="G15:N15" xr:uid="{00000000-0002-0000-0000-000000000000}">
      <formula1>$BF$4:$BF$11</formula1>
    </dataValidation>
    <dataValidation type="list" allowBlank="1" showInputMessage="1" showErrorMessage="1" sqref="R15:Y15" xr:uid="{00000000-0002-0000-0000-000001000000}">
      <formula1>$BF$4:$BF$12</formula1>
    </dataValidation>
  </dataValidations>
  <printOptions horizontalCentered="1"/>
  <pageMargins left="0.47244094488188981" right="0.47244094488188981" top="0.78740157480314965" bottom="0.39370078740157483" header="0.51181102362204722" footer="0.51181102362204722"/>
  <pageSetup paperSize="9" scale="8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52"/>
  <sheetViews>
    <sheetView showGridLines="0" showZeros="0" zoomScale="90" zoomScaleNormal="90" zoomScaleSheetLayoutView="90" workbookViewId="0">
      <selection activeCell="G4" sqref="G4:S5"/>
    </sheetView>
  </sheetViews>
  <sheetFormatPr defaultColWidth="3.125" defaultRowHeight="17.25" customHeight="1"/>
  <cols>
    <col min="1" max="1" width="1.5" style="56" customWidth="1"/>
    <col min="2" max="3" width="3.625" style="56" customWidth="1"/>
    <col min="4" max="10" width="3.125" style="56" customWidth="1"/>
    <col min="11" max="11" width="3" style="56" customWidth="1"/>
    <col min="12" max="17" width="3.125" style="56" customWidth="1"/>
    <col min="18" max="19" width="3.5" style="56" customWidth="1"/>
    <col min="20" max="51" width="3.125" style="56"/>
    <col min="52" max="52" width="23.875" style="56" bestFit="1" customWidth="1"/>
    <col min="53" max="16384" width="3.125" style="56"/>
  </cols>
  <sheetData>
    <row r="1" spans="2:52" ht="17.25" customHeight="1">
      <c r="B1" s="56" t="s">
        <v>94</v>
      </c>
    </row>
    <row r="2" spans="2:52" ht="17.25" customHeight="1">
      <c r="C2" s="57"/>
      <c r="D2" s="57"/>
      <c r="E2" s="57"/>
      <c r="F2" s="57"/>
      <c r="H2" s="57"/>
      <c r="I2" s="488" t="s">
        <v>95</v>
      </c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57"/>
      <c r="AC2" s="57"/>
      <c r="AD2" s="57"/>
      <c r="AE2" s="57"/>
      <c r="AF2" s="57"/>
      <c r="AG2" s="57"/>
      <c r="AY2" s="56" t="s">
        <v>96</v>
      </c>
    </row>
    <row r="3" spans="2:52" ht="17.25" customHeight="1" thickBot="1">
      <c r="AV3" s="56" ph="1"/>
      <c r="AY3" s="56" t="s">
        <v>97</v>
      </c>
      <c r="AZ3" s="56" t="s">
        <v>98</v>
      </c>
    </row>
    <row r="4" spans="2:52" ht="17.25" customHeight="1">
      <c r="B4" s="508" t="s">
        <v>99</v>
      </c>
      <c r="C4" s="509"/>
      <c r="D4" s="509"/>
      <c r="E4" s="509"/>
      <c r="F4" s="510"/>
      <c r="G4" s="489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1"/>
      <c r="T4" s="533" t="s">
        <v>100</v>
      </c>
      <c r="U4" s="534"/>
      <c r="V4" s="534"/>
      <c r="W4" s="534"/>
      <c r="X4" s="535"/>
      <c r="Y4" s="502">
        <f>工事費算定表!G16</f>
        <v>0</v>
      </c>
      <c r="Z4" s="503"/>
      <c r="AA4" s="503"/>
      <c r="AB4" s="503"/>
      <c r="AC4" s="503"/>
      <c r="AD4" s="503"/>
      <c r="AE4" s="503"/>
      <c r="AF4" s="503"/>
      <c r="AG4" s="504"/>
      <c r="AY4" s="56" t="s">
        <v>101</v>
      </c>
      <c r="AZ4" s="56" t="s">
        <v>102</v>
      </c>
    </row>
    <row r="5" spans="2:52" ht="17.25" customHeight="1">
      <c r="B5" s="511"/>
      <c r="C5" s="512"/>
      <c r="D5" s="512"/>
      <c r="E5" s="512"/>
      <c r="F5" s="513"/>
      <c r="G5" s="492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4"/>
      <c r="T5" s="536"/>
      <c r="U5" s="537"/>
      <c r="V5" s="537"/>
      <c r="W5" s="537"/>
      <c r="X5" s="538"/>
      <c r="Y5" s="505"/>
      <c r="Z5" s="506"/>
      <c r="AA5" s="506"/>
      <c r="AB5" s="506"/>
      <c r="AC5" s="506"/>
      <c r="AD5" s="506"/>
      <c r="AE5" s="506"/>
      <c r="AF5" s="506"/>
      <c r="AG5" s="507"/>
      <c r="AY5" s="56" t="s">
        <v>103</v>
      </c>
      <c r="AZ5" s="56" t="s">
        <v>104</v>
      </c>
    </row>
    <row r="6" spans="2:52" ht="17.25" customHeight="1">
      <c r="B6" s="527" t="s">
        <v>105</v>
      </c>
      <c r="C6" s="528"/>
      <c r="D6" s="528"/>
      <c r="E6" s="528"/>
      <c r="F6" s="529"/>
      <c r="G6" s="514">
        <f>工事費算定表!AD15</f>
        <v>0</v>
      </c>
      <c r="H6" s="515" ph="1"/>
      <c r="I6" s="515" ph="1"/>
      <c r="J6" s="515" ph="1"/>
      <c r="K6" s="515" ph="1"/>
      <c r="L6" s="515" ph="1"/>
      <c r="M6" s="515" ph="1"/>
      <c r="N6" s="515" ph="1"/>
      <c r="O6" s="515" ph="1"/>
      <c r="P6" s="515" ph="1"/>
      <c r="Q6" s="515" ph="1"/>
      <c r="R6" s="515" ph="1"/>
      <c r="S6" s="516" ph="1"/>
      <c r="T6" s="521" t="s">
        <v>106</v>
      </c>
      <c r="U6" s="522"/>
      <c r="V6" s="522"/>
      <c r="W6" s="522"/>
      <c r="X6" s="523"/>
      <c r="Y6" s="495"/>
      <c r="Z6" s="496"/>
      <c r="AA6" s="496"/>
      <c r="AB6" s="496"/>
      <c r="AC6" s="496"/>
      <c r="AD6" s="496"/>
      <c r="AE6" s="496"/>
      <c r="AF6" s="496"/>
      <c r="AG6" s="497"/>
      <c r="AY6" s="56" t="s">
        <v>107</v>
      </c>
      <c r="AZ6" s="56" t="s">
        <v>108</v>
      </c>
    </row>
    <row r="7" spans="2:52" ht="17.25" customHeight="1" thickBot="1">
      <c r="B7" s="530"/>
      <c r="C7" s="531"/>
      <c r="D7" s="531"/>
      <c r="E7" s="531"/>
      <c r="F7" s="532"/>
      <c r="G7" s="517" ph="1"/>
      <c r="H7" s="518" ph="1"/>
      <c r="I7" s="518" ph="1"/>
      <c r="J7" s="518" ph="1"/>
      <c r="K7" s="518" ph="1"/>
      <c r="L7" s="518" ph="1"/>
      <c r="M7" s="518" ph="1"/>
      <c r="N7" s="518" ph="1"/>
      <c r="O7" s="518" ph="1"/>
      <c r="P7" s="518" ph="1"/>
      <c r="Q7" s="518" ph="1"/>
      <c r="R7" s="518" ph="1"/>
      <c r="S7" s="519" ph="1"/>
      <c r="T7" s="524"/>
      <c r="U7" s="525"/>
      <c r="V7" s="525"/>
      <c r="W7" s="525"/>
      <c r="X7" s="526"/>
      <c r="Y7" s="498"/>
      <c r="Z7" s="499"/>
      <c r="AA7" s="499"/>
      <c r="AB7" s="499"/>
      <c r="AC7" s="499"/>
      <c r="AD7" s="499"/>
      <c r="AE7" s="499"/>
      <c r="AF7" s="499"/>
      <c r="AG7" s="500"/>
      <c r="AY7" s="56" t="s">
        <v>109</v>
      </c>
      <c r="AZ7" s="56" t="s">
        <v>110</v>
      </c>
    </row>
    <row r="8" spans="2:52" ht="6.75" customHeight="1">
      <c r="B8" s="540" t="s">
        <v>111</v>
      </c>
      <c r="C8" s="89"/>
      <c r="D8" s="89"/>
      <c r="E8" s="89"/>
      <c r="F8" s="90"/>
      <c r="G8" s="91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/>
      <c r="U8" s="93"/>
      <c r="V8" s="93"/>
      <c r="W8" s="93"/>
      <c r="X8" s="93"/>
      <c r="Y8" s="94"/>
      <c r="Z8" s="94"/>
      <c r="AA8" s="94"/>
      <c r="AB8" s="94"/>
      <c r="AC8" s="94"/>
      <c r="AD8" s="94"/>
      <c r="AE8" s="94"/>
      <c r="AF8" s="94"/>
      <c r="AG8" s="95"/>
    </row>
    <row r="9" spans="2:52" ht="17.25" customHeight="1">
      <c r="B9" s="541"/>
      <c r="G9" s="191"/>
      <c r="H9" s="501"/>
      <c r="I9" s="501"/>
      <c r="J9" s="501"/>
      <c r="K9" s="501"/>
      <c r="L9" s="501"/>
      <c r="M9" s="501"/>
      <c r="N9" s="58"/>
      <c r="O9" s="58"/>
      <c r="P9" s="58"/>
      <c r="Q9" s="58"/>
      <c r="R9" s="59"/>
      <c r="AG9" s="60"/>
      <c r="AY9" s="56" t="s">
        <v>112</v>
      </c>
    </row>
    <row r="10" spans="2:52" ht="17.25" customHeight="1">
      <c r="B10" s="541"/>
      <c r="C10" s="152"/>
      <c r="D10" s="501" t="s">
        <v>113</v>
      </c>
      <c r="E10" s="501"/>
      <c r="F10" s="539"/>
      <c r="G10" s="191"/>
      <c r="H10" s="192"/>
      <c r="I10" s="192"/>
      <c r="J10" s="192"/>
      <c r="K10" s="192"/>
      <c r="L10" s="192"/>
      <c r="M10" s="192"/>
      <c r="N10" s="58"/>
      <c r="O10" s="58"/>
      <c r="P10" s="58"/>
      <c r="Q10" s="58"/>
      <c r="R10" s="59"/>
      <c r="X10" s="61"/>
      <c r="Y10" s="61"/>
      <c r="Z10" s="61"/>
      <c r="AA10" s="61"/>
      <c r="AB10" s="61"/>
      <c r="AC10" s="61"/>
      <c r="AD10" s="61"/>
      <c r="AE10" s="61"/>
      <c r="AF10" s="61"/>
      <c r="AG10" s="60"/>
      <c r="AY10" s="56" t="s">
        <v>97</v>
      </c>
      <c r="AZ10" s="56" t="s">
        <v>114</v>
      </c>
    </row>
    <row r="11" spans="2:52" ht="21" customHeight="1">
      <c r="B11" s="541"/>
      <c r="C11" s="56" t="s">
        <v>115</v>
      </c>
      <c r="F11" s="62"/>
      <c r="G11" s="543"/>
      <c r="N11" s="193" t="s">
        <v>116</v>
      </c>
      <c r="O11" s="151"/>
      <c r="P11" s="193" t="s">
        <v>117</v>
      </c>
      <c r="Q11" s="151"/>
      <c r="R11" s="520" t="s">
        <v>118</v>
      </c>
      <c r="S11" s="520"/>
      <c r="T11" s="520"/>
      <c r="U11" s="520"/>
      <c r="V11" s="520"/>
      <c r="X11" s="61"/>
      <c r="Z11" s="61"/>
      <c r="AG11" s="60"/>
      <c r="AY11" s="56" t="s">
        <v>101</v>
      </c>
      <c r="AZ11" s="56" t="s">
        <v>119</v>
      </c>
    </row>
    <row r="12" spans="2:52" ht="13.9" thickBot="1">
      <c r="B12" s="542"/>
      <c r="C12" s="74"/>
      <c r="D12" s="74"/>
      <c r="E12" s="74"/>
      <c r="F12" s="96"/>
      <c r="G12" s="544"/>
      <c r="H12" s="74"/>
      <c r="I12" s="74"/>
      <c r="J12" s="74"/>
      <c r="K12" s="74"/>
      <c r="L12" s="74"/>
      <c r="M12" s="74"/>
      <c r="N12" s="74"/>
      <c r="O12" s="74"/>
      <c r="P12" s="97"/>
      <c r="Q12" s="97"/>
      <c r="R12" s="141"/>
      <c r="S12" s="98"/>
      <c r="T12" s="98"/>
      <c r="U12" s="98"/>
      <c r="V12" s="98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88"/>
      <c r="AY12" s="56" t="s">
        <v>103</v>
      </c>
      <c r="AZ12" s="56" t="s">
        <v>120</v>
      </c>
    </row>
    <row r="13" spans="2:52" ht="17.25" customHeight="1">
      <c r="B13" s="100"/>
      <c r="C13" s="142"/>
      <c r="D13" s="393" t="s">
        <v>121</v>
      </c>
      <c r="E13" s="393"/>
      <c r="F13" s="76"/>
      <c r="G13" s="459" t="s">
        <v>122</v>
      </c>
      <c r="H13" s="460"/>
      <c r="I13" s="460"/>
      <c r="J13" s="461"/>
      <c r="K13" s="143"/>
      <c r="L13" s="462" t="s">
        <v>123</v>
      </c>
      <c r="M13" s="463"/>
      <c r="N13" s="463"/>
      <c r="O13" s="464"/>
      <c r="P13" s="443"/>
      <c r="Q13" s="444"/>
      <c r="R13" s="444"/>
      <c r="S13" s="444"/>
      <c r="T13" s="444"/>
      <c r="U13" s="445"/>
      <c r="V13" s="143"/>
      <c r="W13" s="144"/>
      <c r="X13" s="75"/>
      <c r="Y13" s="75"/>
      <c r="Z13" s="75"/>
      <c r="AA13" s="145"/>
      <c r="AB13" s="75"/>
      <c r="AC13" s="75"/>
      <c r="AD13" s="75"/>
      <c r="AE13" s="75"/>
      <c r="AF13" s="75"/>
      <c r="AG13" s="77"/>
    </row>
    <row r="14" spans="2:52" ht="17.25" customHeight="1">
      <c r="B14" s="545" t="s">
        <v>124</v>
      </c>
      <c r="C14" s="384" t="s">
        <v>125</v>
      </c>
      <c r="D14" s="471" t="s">
        <v>126</v>
      </c>
      <c r="E14" s="472"/>
      <c r="F14" s="473"/>
      <c r="G14" s="364"/>
      <c r="H14" s="365"/>
      <c r="I14" s="365"/>
      <c r="J14" s="548"/>
      <c r="K14" s="432" t="s">
        <v>127</v>
      </c>
      <c r="L14" s="465"/>
      <c r="M14" s="466"/>
      <c r="N14" s="466"/>
      <c r="O14" s="467"/>
      <c r="P14" s="446"/>
      <c r="Q14" s="447"/>
      <c r="R14" s="447"/>
      <c r="S14" s="447"/>
      <c r="T14" s="447"/>
      <c r="U14" s="448"/>
      <c r="V14" s="432" t="s">
        <v>128</v>
      </c>
      <c r="W14" s="65"/>
      <c r="X14" s="66"/>
      <c r="AG14" s="60"/>
    </row>
    <row r="15" spans="2:52" ht="17.25" customHeight="1">
      <c r="B15" s="545"/>
      <c r="C15" s="385"/>
      <c r="D15" s="471" t="s">
        <v>129</v>
      </c>
      <c r="E15" s="472"/>
      <c r="F15" s="473"/>
      <c r="G15" s="369">
        <v>0</v>
      </c>
      <c r="H15" s="370"/>
      <c r="I15" s="370"/>
      <c r="J15" s="441"/>
      <c r="K15" s="432"/>
      <c r="L15" s="468"/>
      <c r="M15" s="469"/>
      <c r="N15" s="469"/>
      <c r="O15" s="470"/>
      <c r="P15" s="573"/>
      <c r="Q15" s="574"/>
      <c r="R15" s="574"/>
      <c r="S15" s="574"/>
      <c r="T15" s="574"/>
      <c r="U15" s="575"/>
      <c r="V15" s="432"/>
      <c r="W15" s="65"/>
      <c r="X15" s="66"/>
      <c r="AA15" s="56" t="s">
        <v>130</v>
      </c>
      <c r="AB15" s="152"/>
      <c r="AC15" s="61" t="s">
        <v>117</v>
      </c>
      <c r="AD15" s="152"/>
      <c r="AE15" s="192" t="s">
        <v>131</v>
      </c>
      <c r="AG15" s="60"/>
    </row>
    <row r="16" spans="2:52" ht="17.25" customHeight="1">
      <c r="B16" s="545"/>
      <c r="C16" s="386"/>
      <c r="D16" s="394" t="s">
        <v>132</v>
      </c>
      <c r="E16" s="474"/>
      <c r="F16" s="475"/>
      <c r="G16" s="376">
        <f>SUM(G14:J15)</f>
        <v>0</v>
      </c>
      <c r="H16" s="377"/>
      <c r="I16" s="377"/>
      <c r="J16" s="442"/>
      <c r="K16" s="432"/>
      <c r="L16" s="433" t="s">
        <v>133</v>
      </c>
      <c r="M16" s="434"/>
      <c r="N16" s="434"/>
      <c r="O16" s="435"/>
      <c r="P16" s="409" t="str">
        <f>IF(工事費算定表!$H$19="","",工事費算定表!$H$19)</f>
        <v/>
      </c>
      <c r="Q16" s="439" t="s">
        <v>117</v>
      </c>
      <c r="R16" s="411" t="str">
        <f>IF(工事費算定表!$J$19="","",工事費算定表!$J$19)</f>
        <v/>
      </c>
      <c r="S16" s="439" t="s">
        <v>134</v>
      </c>
      <c r="T16" s="411" t="str">
        <f>IF(工事費算定表!$L$19="","",工事費算定表!$L$19)</f>
        <v/>
      </c>
      <c r="U16" s="419" t="s">
        <v>135</v>
      </c>
      <c r="V16" s="432"/>
      <c r="W16" s="65"/>
      <c r="X16" s="66"/>
      <c r="AA16" s="67"/>
      <c r="AB16" s="67"/>
      <c r="AC16" s="69"/>
      <c r="AD16" s="67"/>
      <c r="AE16" s="70"/>
      <c r="AF16" s="67"/>
      <c r="AG16" s="60"/>
    </row>
    <row r="17" spans="2:33" ht="17.25" customHeight="1">
      <c r="B17" s="545"/>
      <c r="C17" s="550" t="s">
        <v>136</v>
      </c>
      <c r="D17" s="413" t="s">
        <v>137</v>
      </c>
      <c r="E17" s="414"/>
      <c r="F17" s="415"/>
      <c r="G17" s="376" t="e">
        <f>ROUNDDOWN((AA27/3)/1000,0)</f>
        <v>#VALUE!</v>
      </c>
      <c r="H17" s="377"/>
      <c r="I17" s="377"/>
      <c r="J17" s="442"/>
      <c r="K17" s="432"/>
      <c r="L17" s="436"/>
      <c r="M17" s="437"/>
      <c r="N17" s="437"/>
      <c r="O17" s="438"/>
      <c r="P17" s="410"/>
      <c r="Q17" s="440"/>
      <c r="R17" s="412"/>
      <c r="S17" s="440"/>
      <c r="T17" s="412"/>
      <c r="U17" s="420"/>
      <c r="V17" s="432"/>
      <c r="W17" s="65"/>
      <c r="X17" s="66"/>
      <c r="AA17" s="67" t="s">
        <v>130</v>
      </c>
      <c r="AB17" s="68"/>
      <c r="AC17" s="69" t="s">
        <v>117</v>
      </c>
      <c r="AD17" s="68"/>
      <c r="AE17" s="70" t="s">
        <v>131</v>
      </c>
      <c r="AG17" s="60"/>
    </row>
    <row r="18" spans="2:33" ht="17.25" customHeight="1">
      <c r="B18" s="545"/>
      <c r="C18" s="551"/>
      <c r="D18" s="471" t="s">
        <v>138</v>
      </c>
      <c r="E18" s="472"/>
      <c r="F18" s="473"/>
      <c r="G18" s="369">
        <v>0</v>
      </c>
      <c r="H18" s="370"/>
      <c r="I18" s="370"/>
      <c r="J18" s="441"/>
      <c r="K18" s="432"/>
      <c r="L18" s="422" t="s">
        <v>139</v>
      </c>
      <c r="M18" s="576"/>
      <c r="N18" s="576"/>
      <c r="O18" s="577"/>
      <c r="P18" s="409" t="str">
        <f>IF(工事費算定表!$T$19="","",工事費算定表!$T$19)</f>
        <v/>
      </c>
      <c r="Q18" s="439" t="s">
        <v>117</v>
      </c>
      <c r="R18" s="411" t="str">
        <f>IF(工事費算定表!$V$19="","",工事費算定表!$V$19)</f>
        <v/>
      </c>
      <c r="S18" s="439" t="s">
        <v>134</v>
      </c>
      <c r="T18" s="411" t="str">
        <f>IF(工事費算定表!$X$19="","",工事費算定表!$X$19)</f>
        <v/>
      </c>
      <c r="U18" s="419" t="s">
        <v>135</v>
      </c>
      <c r="V18" s="432"/>
      <c r="W18" s="72"/>
      <c r="AG18" s="60"/>
    </row>
    <row r="19" spans="2:33" ht="17.25" customHeight="1">
      <c r="B19" s="545"/>
      <c r="C19" s="551"/>
      <c r="D19" s="471" t="s">
        <v>140</v>
      </c>
      <c r="E19" s="472"/>
      <c r="F19" s="473"/>
      <c r="G19" s="364"/>
      <c r="H19" s="365"/>
      <c r="I19" s="365"/>
      <c r="J19" s="548"/>
      <c r="K19" s="432"/>
      <c r="L19" s="482" t="s">
        <v>141</v>
      </c>
      <c r="M19" s="483"/>
      <c r="N19" s="483"/>
      <c r="O19" s="484"/>
      <c r="P19" s="410"/>
      <c r="Q19" s="440"/>
      <c r="R19" s="412"/>
      <c r="S19" s="440"/>
      <c r="T19" s="412"/>
      <c r="U19" s="420"/>
      <c r="V19" s="432"/>
      <c r="W19" s="457" t="s">
        <v>142</v>
      </c>
      <c r="X19" s="576"/>
      <c r="Y19" s="576"/>
      <c r="Z19" s="576"/>
      <c r="AA19" s="576"/>
      <c r="AB19" s="576"/>
      <c r="AC19" s="576"/>
      <c r="AD19" s="576"/>
      <c r="AE19" s="576"/>
      <c r="AF19" s="576"/>
      <c r="AG19" s="578"/>
    </row>
    <row r="20" spans="2:33" ht="17.25" customHeight="1">
      <c r="B20" s="545"/>
      <c r="C20" s="551"/>
      <c r="D20" s="471" t="s">
        <v>143</v>
      </c>
      <c r="E20" s="472"/>
      <c r="F20" s="473"/>
      <c r="G20" s="369"/>
      <c r="H20" s="370"/>
      <c r="I20" s="370"/>
      <c r="J20" s="441"/>
      <c r="K20" s="432"/>
      <c r="L20" s="422" t="s">
        <v>144</v>
      </c>
      <c r="M20" s="579"/>
      <c r="N20" s="579"/>
      <c r="O20" s="580"/>
      <c r="P20" s="409" t="str">
        <f>IF(工事費算定表!$AF$19="","",工事費算定表!$AF$19)</f>
        <v/>
      </c>
      <c r="Q20" s="439" t="s">
        <v>117</v>
      </c>
      <c r="R20" s="411" t="str">
        <f>IF(工事費算定表!$AH$19="","",工事費算定表!$AH$19)</f>
        <v/>
      </c>
      <c r="S20" s="439" t="s">
        <v>134</v>
      </c>
      <c r="T20" s="411" t="str">
        <f>IF(工事費算定表!$AJ$19="","",工事費算定表!$AJ$19)</f>
        <v/>
      </c>
      <c r="U20" s="419" t="s">
        <v>135</v>
      </c>
      <c r="V20" s="432"/>
      <c r="W20" s="451"/>
      <c r="X20" s="452"/>
      <c r="Y20" s="452"/>
      <c r="Z20" s="452"/>
      <c r="AA20" s="452"/>
      <c r="AB20" s="452"/>
      <c r="AC20" s="452"/>
      <c r="AD20" s="452"/>
      <c r="AE20" s="452"/>
      <c r="AF20" s="452"/>
      <c r="AG20" s="453"/>
    </row>
    <row r="21" spans="2:33" ht="17.25" customHeight="1">
      <c r="B21" s="545"/>
      <c r="C21" s="551"/>
      <c r="D21" s="81"/>
      <c r="E21" s="82" t="s">
        <v>132</v>
      </c>
      <c r="F21" s="83"/>
      <c r="G21" s="376" t="e">
        <f>SUM(G17:J20)</f>
        <v>#VALUE!</v>
      </c>
      <c r="H21" s="377"/>
      <c r="I21" s="377"/>
      <c r="J21" s="442"/>
      <c r="K21" s="73"/>
      <c r="L21" s="485" t="s">
        <v>141</v>
      </c>
      <c r="M21" s="486"/>
      <c r="N21" s="486"/>
      <c r="O21" s="487"/>
      <c r="P21" s="547"/>
      <c r="Q21" s="440"/>
      <c r="R21" s="418"/>
      <c r="S21" s="440"/>
      <c r="T21" s="418"/>
      <c r="U21" s="420"/>
      <c r="V21" s="73"/>
      <c r="W21" s="454"/>
      <c r="X21" s="455"/>
      <c r="Y21" s="455"/>
      <c r="Z21" s="455"/>
      <c r="AA21" s="455"/>
      <c r="AB21" s="455"/>
      <c r="AC21" s="455"/>
      <c r="AD21" s="455"/>
      <c r="AE21" s="455"/>
      <c r="AF21" s="455"/>
      <c r="AG21" s="456"/>
    </row>
    <row r="22" spans="2:33" ht="17.25" customHeight="1">
      <c r="B22" s="545"/>
      <c r="C22" s="476" t="s">
        <v>145</v>
      </c>
      <c r="D22" s="477"/>
      <c r="E22" s="477"/>
      <c r="F22" s="477"/>
      <c r="G22" s="477"/>
      <c r="H22" s="477"/>
      <c r="I22" s="477"/>
      <c r="J22" s="477"/>
      <c r="K22" s="477"/>
      <c r="L22" s="477"/>
      <c r="M22" s="478"/>
      <c r="N22" s="398"/>
      <c r="O22" s="546"/>
      <c r="P22" s="546"/>
      <c r="Q22" s="546"/>
      <c r="R22" s="63"/>
      <c r="S22" s="63"/>
      <c r="T22" s="63"/>
      <c r="U22" s="63"/>
      <c r="V22" s="416"/>
      <c r="W22" s="449"/>
      <c r="X22" s="449"/>
      <c r="Y22" s="449"/>
      <c r="Z22" s="449"/>
      <c r="AA22" s="449"/>
      <c r="AB22" s="449"/>
      <c r="AC22" s="449"/>
      <c r="AD22" s="63"/>
      <c r="AE22" s="63"/>
      <c r="AF22" s="63"/>
      <c r="AG22" s="71"/>
    </row>
    <row r="23" spans="2:33" ht="17.25" customHeight="1" thickBot="1">
      <c r="B23" s="549"/>
      <c r="C23" s="479"/>
      <c r="D23" s="480"/>
      <c r="E23" s="480"/>
      <c r="F23" s="480"/>
      <c r="G23" s="480"/>
      <c r="H23" s="480"/>
      <c r="I23" s="480"/>
      <c r="J23" s="480"/>
      <c r="K23" s="480"/>
      <c r="L23" s="480"/>
      <c r="M23" s="481"/>
      <c r="N23" s="402"/>
      <c r="O23" s="423"/>
      <c r="P23" s="423"/>
      <c r="Q23" s="423"/>
      <c r="R23" s="74"/>
      <c r="S23" s="74"/>
      <c r="T23" s="74"/>
      <c r="U23" s="74"/>
      <c r="V23" s="417"/>
      <c r="W23" s="450"/>
      <c r="X23" s="450"/>
      <c r="Y23" s="450"/>
      <c r="Z23" s="450"/>
      <c r="AA23" s="450"/>
      <c r="AB23" s="450"/>
      <c r="AC23" s="450"/>
      <c r="AD23" s="74"/>
      <c r="AE23" s="74"/>
      <c r="AF23" s="74"/>
      <c r="AG23" s="88"/>
    </row>
    <row r="24" spans="2:33" ht="17.25" customHeight="1" thickBot="1"/>
    <row r="25" spans="2:33" ht="17.25" customHeight="1">
      <c r="B25" s="100"/>
      <c r="C25" s="75"/>
      <c r="D25" s="75"/>
      <c r="E25" s="75"/>
      <c r="F25" s="393" t="s">
        <v>146</v>
      </c>
      <c r="G25" s="393"/>
      <c r="H25" s="393"/>
      <c r="I25" s="393"/>
      <c r="J25" s="393"/>
      <c r="K25" s="393"/>
      <c r="L25" s="393"/>
      <c r="M25" s="393"/>
      <c r="N25" s="393"/>
      <c r="O25" s="75"/>
      <c r="P25" s="75"/>
      <c r="Q25" s="76"/>
      <c r="R25" s="75"/>
      <c r="S25" s="75"/>
      <c r="T25" s="75"/>
      <c r="U25" s="393" t="s">
        <v>147</v>
      </c>
      <c r="V25" s="393"/>
      <c r="W25" s="393"/>
      <c r="X25" s="393"/>
      <c r="Y25" s="393"/>
      <c r="Z25" s="393"/>
      <c r="AA25" s="393"/>
      <c r="AB25" s="393"/>
      <c r="AC25" s="393"/>
      <c r="AD25" s="393"/>
      <c r="AE25" s="75"/>
      <c r="AF25" s="75"/>
      <c r="AG25" s="77"/>
    </row>
    <row r="26" spans="2:33" ht="17.25" customHeight="1">
      <c r="B26" s="99"/>
      <c r="C26" s="379" t="s">
        <v>148</v>
      </c>
      <c r="D26" s="379"/>
      <c r="E26" s="379"/>
      <c r="F26" s="379"/>
      <c r="G26" s="379"/>
      <c r="H26" s="380"/>
      <c r="I26" s="394" t="s">
        <v>149</v>
      </c>
      <c r="J26" s="395"/>
      <c r="K26" s="395"/>
      <c r="L26" s="396"/>
      <c r="M26" s="378" t="s">
        <v>150</v>
      </c>
      <c r="N26" s="379"/>
      <c r="O26" s="379"/>
      <c r="P26" s="379"/>
      <c r="Q26" s="380"/>
      <c r="R26" s="394" t="s">
        <v>151</v>
      </c>
      <c r="S26" s="395"/>
      <c r="T26" s="395"/>
      <c r="U26" s="396"/>
      <c r="V26" s="394" t="s">
        <v>152</v>
      </c>
      <c r="W26" s="395"/>
      <c r="X26" s="395"/>
      <c r="Y26" s="395"/>
      <c r="Z26" s="396"/>
      <c r="AA26" s="394" t="s">
        <v>153</v>
      </c>
      <c r="AB26" s="395"/>
      <c r="AC26" s="395"/>
      <c r="AD26" s="395"/>
      <c r="AE26" s="395"/>
      <c r="AF26" s="395"/>
      <c r="AG26" s="458"/>
    </row>
    <row r="27" spans="2:33" ht="19.5" customHeight="1">
      <c r="B27" s="99"/>
      <c r="C27" s="379"/>
      <c r="D27" s="379"/>
      <c r="E27" s="379"/>
      <c r="F27" s="379"/>
      <c r="G27" s="379"/>
      <c r="H27" s="380"/>
      <c r="I27" s="421" t="str">
        <f>IF(工事費算定表!$H$20="","",工事費算定表!$H$20)</f>
        <v/>
      </c>
      <c r="J27" s="392"/>
      <c r="K27" s="392"/>
      <c r="L27" s="84" t="s">
        <v>154</v>
      </c>
      <c r="M27" s="426"/>
      <c r="N27" s="427"/>
      <c r="O27" s="427"/>
      <c r="P27" s="427"/>
      <c r="Q27" s="428"/>
      <c r="R27" s="391">
        <f>工事費算定表!R16</f>
        <v>0</v>
      </c>
      <c r="S27" s="392"/>
      <c r="T27" s="392"/>
      <c r="U27" s="84" t="s">
        <v>154</v>
      </c>
      <c r="V27" s="376" t="e">
        <f>IF(R27="－","－",IF(工事費算定表!Y16&gt;K41,K41,工事費算定表!Y16))</f>
        <v>#VALUE!</v>
      </c>
      <c r="W27" s="377"/>
      <c r="X27" s="377"/>
      <c r="Y27" s="377"/>
      <c r="Z27" s="84" t="s">
        <v>155</v>
      </c>
      <c r="AA27" s="391" t="e">
        <f>IF(R27="－",工事費算定表!AG16,R27*V27)</f>
        <v>#VALUE!</v>
      </c>
      <c r="AB27" s="392"/>
      <c r="AC27" s="392"/>
      <c r="AD27" s="392"/>
      <c r="AE27" s="392"/>
      <c r="AF27" s="392"/>
      <c r="AG27" s="85" t="s">
        <v>155</v>
      </c>
    </row>
    <row r="28" spans="2:33" ht="17.25" customHeight="1">
      <c r="B28" s="99"/>
      <c r="C28" s="384" t="s">
        <v>156</v>
      </c>
      <c r="D28" s="86" t="s">
        <v>126</v>
      </c>
      <c r="E28" s="86"/>
      <c r="F28" s="86"/>
      <c r="G28" s="86"/>
      <c r="H28" s="86"/>
      <c r="I28" s="86"/>
      <c r="J28" s="84"/>
      <c r="K28" s="424">
        <f>工事費算定表!$AI$40</f>
        <v>0</v>
      </c>
      <c r="L28" s="425"/>
      <c r="M28" s="425"/>
      <c r="N28" s="425"/>
      <c r="O28" s="425"/>
      <c r="P28" s="425"/>
      <c r="Q28" s="84" t="s">
        <v>155</v>
      </c>
      <c r="R28" s="390" t="s">
        <v>157</v>
      </c>
      <c r="S28" s="390" t="s">
        <v>158</v>
      </c>
      <c r="T28" s="378" t="s">
        <v>159</v>
      </c>
      <c r="U28" s="379"/>
      <c r="V28" s="379"/>
      <c r="W28" s="379"/>
      <c r="X28" s="380"/>
      <c r="Y28" s="378" t="s">
        <v>160</v>
      </c>
      <c r="Z28" s="379"/>
      <c r="AA28" s="380"/>
      <c r="AB28" s="378" t="s">
        <v>161</v>
      </c>
      <c r="AC28" s="379"/>
      <c r="AD28" s="380"/>
      <c r="AE28" s="560" t="s">
        <v>162</v>
      </c>
      <c r="AF28" s="561"/>
      <c r="AG28" s="562"/>
    </row>
    <row r="29" spans="2:33" ht="17.25" customHeight="1">
      <c r="B29" s="99"/>
      <c r="C29" s="385"/>
      <c r="D29" s="366"/>
      <c r="E29" s="367"/>
      <c r="F29" s="367"/>
      <c r="G29" s="367"/>
      <c r="H29" s="367"/>
      <c r="I29" s="367"/>
      <c r="J29" s="368"/>
      <c r="K29" s="369"/>
      <c r="L29" s="370"/>
      <c r="M29" s="370"/>
      <c r="N29" s="370"/>
      <c r="O29" s="370"/>
      <c r="P29" s="370"/>
      <c r="Q29" s="78"/>
      <c r="R29" s="555"/>
      <c r="S29" s="555"/>
      <c r="T29" s="371"/>
      <c r="U29" s="372"/>
      <c r="V29" s="372"/>
      <c r="W29" s="372"/>
      <c r="X29" s="373"/>
      <c r="Y29" s="378"/>
      <c r="Z29" s="379"/>
      <c r="AA29" s="380"/>
      <c r="AB29" s="378"/>
      <c r="AC29" s="379"/>
      <c r="AD29" s="380"/>
      <c r="AE29" s="429"/>
      <c r="AF29" s="430"/>
      <c r="AG29" s="431"/>
    </row>
    <row r="30" spans="2:33" ht="17.25" customHeight="1">
      <c r="B30" s="545" t="s">
        <v>163</v>
      </c>
      <c r="C30" s="385"/>
      <c r="D30" s="371"/>
      <c r="E30" s="372"/>
      <c r="F30" s="372"/>
      <c r="G30" s="372"/>
      <c r="H30" s="372"/>
      <c r="I30" s="372"/>
      <c r="J30" s="373"/>
      <c r="K30" s="369"/>
      <c r="L30" s="370"/>
      <c r="M30" s="370"/>
      <c r="N30" s="370"/>
      <c r="O30" s="370"/>
      <c r="P30" s="370"/>
      <c r="Q30" s="78"/>
      <c r="R30" s="555"/>
      <c r="S30" s="555"/>
      <c r="T30" s="371"/>
      <c r="U30" s="372"/>
      <c r="V30" s="372"/>
      <c r="W30" s="372"/>
      <c r="X30" s="373"/>
      <c r="Y30" s="378"/>
      <c r="Z30" s="379"/>
      <c r="AA30" s="380"/>
      <c r="AB30" s="378"/>
      <c r="AC30" s="379"/>
      <c r="AD30" s="380"/>
      <c r="AE30" s="429"/>
      <c r="AF30" s="430"/>
      <c r="AG30" s="431"/>
    </row>
    <row r="31" spans="2:33" ht="17.25" customHeight="1">
      <c r="B31" s="545"/>
      <c r="C31" s="385"/>
      <c r="D31" s="371"/>
      <c r="E31" s="372"/>
      <c r="F31" s="372"/>
      <c r="G31" s="372"/>
      <c r="H31" s="372"/>
      <c r="I31" s="372"/>
      <c r="J31" s="373"/>
      <c r="K31" s="369"/>
      <c r="L31" s="370"/>
      <c r="M31" s="370"/>
      <c r="N31" s="370"/>
      <c r="O31" s="370"/>
      <c r="P31" s="370"/>
      <c r="Q31" s="78"/>
      <c r="R31" s="555"/>
      <c r="S31" s="555"/>
      <c r="T31" s="371"/>
      <c r="U31" s="372"/>
      <c r="V31" s="372"/>
      <c r="W31" s="372"/>
      <c r="X31" s="373"/>
      <c r="Y31" s="378"/>
      <c r="Z31" s="379"/>
      <c r="AA31" s="380"/>
      <c r="AB31" s="378"/>
      <c r="AC31" s="379"/>
      <c r="AD31" s="380"/>
      <c r="AE31" s="429"/>
      <c r="AF31" s="430"/>
      <c r="AG31" s="431"/>
    </row>
    <row r="32" spans="2:33" ht="17.25" customHeight="1">
      <c r="B32" s="545"/>
      <c r="C32" s="385"/>
      <c r="D32" s="371"/>
      <c r="E32" s="372"/>
      <c r="F32" s="372"/>
      <c r="G32" s="372"/>
      <c r="H32" s="372"/>
      <c r="I32" s="372"/>
      <c r="J32" s="373"/>
      <c r="K32" s="369"/>
      <c r="L32" s="370"/>
      <c r="M32" s="370"/>
      <c r="N32" s="370"/>
      <c r="O32" s="370"/>
      <c r="P32" s="370"/>
      <c r="Q32" s="78"/>
      <c r="R32" s="555"/>
      <c r="S32" s="555"/>
      <c r="T32" s="371"/>
      <c r="U32" s="372"/>
      <c r="V32" s="372"/>
      <c r="W32" s="372"/>
      <c r="X32" s="373"/>
      <c r="Y32" s="378"/>
      <c r="Z32" s="379"/>
      <c r="AA32" s="380"/>
      <c r="AB32" s="378"/>
      <c r="AC32" s="379"/>
      <c r="AD32" s="380"/>
      <c r="AE32" s="429"/>
      <c r="AF32" s="430"/>
      <c r="AG32" s="431"/>
    </row>
    <row r="33" spans="2:33" ht="17.25" customHeight="1">
      <c r="B33" s="545"/>
      <c r="C33" s="385"/>
      <c r="D33" s="371"/>
      <c r="E33" s="372"/>
      <c r="F33" s="372"/>
      <c r="G33" s="372"/>
      <c r="H33" s="372"/>
      <c r="I33" s="372"/>
      <c r="J33" s="373"/>
      <c r="K33" s="369"/>
      <c r="L33" s="370"/>
      <c r="M33" s="370"/>
      <c r="N33" s="370"/>
      <c r="O33" s="370"/>
      <c r="P33" s="370"/>
      <c r="Q33" s="78"/>
      <c r="R33" s="555"/>
      <c r="S33" s="555"/>
      <c r="T33" s="371"/>
      <c r="U33" s="372"/>
      <c r="V33" s="372"/>
      <c r="W33" s="372"/>
      <c r="X33" s="373"/>
      <c r="Y33" s="378"/>
      <c r="Z33" s="379"/>
      <c r="AA33" s="380"/>
      <c r="AB33" s="378"/>
      <c r="AC33" s="379"/>
      <c r="AD33" s="380"/>
      <c r="AE33" s="429"/>
      <c r="AF33" s="430"/>
      <c r="AG33" s="431"/>
    </row>
    <row r="34" spans="2:33" ht="17.25" customHeight="1">
      <c r="B34" s="545"/>
      <c r="C34" s="385"/>
      <c r="D34" s="371"/>
      <c r="E34" s="372"/>
      <c r="F34" s="372"/>
      <c r="G34" s="372"/>
      <c r="H34" s="372"/>
      <c r="I34" s="372"/>
      <c r="J34" s="373"/>
      <c r="K34" s="369"/>
      <c r="L34" s="370"/>
      <c r="M34" s="370"/>
      <c r="N34" s="370"/>
      <c r="O34" s="370"/>
      <c r="P34" s="370"/>
      <c r="Q34" s="78"/>
      <c r="R34" s="555"/>
      <c r="S34" s="555"/>
      <c r="T34" s="371"/>
      <c r="U34" s="372"/>
      <c r="V34" s="372"/>
      <c r="W34" s="372"/>
      <c r="X34" s="373"/>
      <c r="Y34" s="378"/>
      <c r="Z34" s="379"/>
      <c r="AA34" s="380"/>
      <c r="AB34" s="378"/>
      <c r="AC34" s="379"/>
      <c r="AD34" s="380"/>
      <c r="AE34" s="429"/>
      <c r="AF34" s="430"/>
      <c r="AG34" s="431"/>
    </row>
    <row r="35" spans="2:33" ht="17.25" customHeight="1">
      <c r="B35" s="545"/>
      <c r="C35" s="385"/>
      <c r="D35" s="371"/>
      <c r="E35" s="372"/>
      <c r="F35" s="372"/>
      <c r="G35" s="372"/>
      <c r="H35" s="372"/>
      <c r="I35" s="372"/>
      <c r="J35" s="373"/>
      <c r="K35" s="369"/>
      <c r="L35" s="370"/>
      <c r="M35" s="370"/>
      <c r="N35" s="370"/>
      <c r="O35" s="370"/>
      <c r="P35" s="370"/>
      <c r="Q35" s="78"/>
      <c r="R35" s="555"/>
      <c r="S35" s="556"/>
      <c r="T35" s="79"/>
      <c r="U35" s="64"/>
      <c r="V35" s="188" t="s">
        <v>132</v>
      </c>
      <c r="W35" s="64"/>
      <c r="X35" s="78"/>
      <c r="Y35" s="406"/>
      <c r="Z35" s="407"/>
      <c r="AA35" s="408"/>
      <c r="AB35" s="378"/>
      <c r="AC35" s="379"/>
      <c r="AD35" s="380"/>
      <c r="AE35" s="552">
        <f>SUM(AE29:AG34)</f>
        <v>0</v>
      </c>
      <c r="AF35" s="553"/>
      <c r="AG35" s="554"/>
    </row>
    <row r="36" spans="2:33" ht="17.25" customHeight="1">
      <c r="B36" s="545"/>
      <c r="C36" s="385"/>
      <c r="D36" s="371"/>
      <c r="E36" s="372"/>
      <c r="F36" s="372"/>
      <c r="G36" s="372"/>
      <c r="H36" s="372"/>
      <c r="I36" s="372"/>
      <c r="J36" s="373"/>
      <c r="K36" s="369"/>
      <c r="L36" s="370"/>
      <c r="M36" s="370"/>
      <c r="N36" s="370"/>
      <c r="O36" s="370"/>
      <c r="P36" s="370"/>
      <c r="Q36" s="78"/>
      <c r="R36" s="555"/>
      <c r="S36" s="557" t="s">
        <v>164</v>
      </c>
      <c r="T36" s="371"/>
      <c r="U36" s="372"/>
      <c r="V36" s="372"/>
      <c r="W36" s="372"/>
      <c r="X36" s="373"/>
      <c r="Y36" s="378"/>
      <c r="Z36" s="379"/>
      <c r="AA36" s="380"/>
      <c r="AB36" s="378"/>
      <c r="AC36" s="379"/>
      <c r="AD36" s="380"/>
      <c r="AE36" s="429"/>
      <c r="AF36" s="430"/>
      <c r="AG36" s="431"/>
    </row>
    <row r="37" spans="2:33" ht="17.25" customHeight="1">
      <c r="B37" s="545"/>
      <c r="C37" s="385"/>
      <c r="D37" s="371"/>
      <c r="E37" s="372"/>
      <c r="F37" s="372"/>
      <c r="G37" s="372"/>
      <c r="H37" s="372"/>
      <c r="I37" s="372"/>
      <c r="J37" s="373"/>
      <c r="K37" s="369"/>
      <c r="L37" s="370"/>
      <c r="M37" s="370"/>
      <c r="N37" s="370"/>
      <c r="O37" s="370"/>
      <c r="P37" s="370"/>
      <c r="Q37" s="78"/>
      <c r="R37" s="555"/>
      <c r="S37" s="558"/>
      <c r="T37" s="371"/>
      <c r="U37" s="372"/>
      <c r="V37" s="372"/>
      <c r="W37" s="372"/>
      <c r="X37" s="373"/>
      <c r="Y37" s="378"/>
      <c r="Z37" s="379"/>
      <c r="AA37" s="380"/>
      <c r="AB37" s="378"/>
      <c r="AC37" s="379"/>
      <c r="AD37" s="380"/>
      <c r="AE37" s="429"/>
      <c r="AF37" s="430"/>
      <c r="AG37" s="431"/>
    </row>
    <row r="38" spans="2:33" ht="17.25" customHeight="1">
      <c r="B38" s="545"/>
      <c r="C38" s="385"/>
      <c r="D38" s="371"/>
      <c r="E38" s="372"/>
      <c r="F38" s="372"/>
      <c r="G38" s="372"/>
      <c r="H38" s="372"/>
      <c r="I38" s="372"/>
      <c r="J38" s="373"/>
      <c r="K38" s="369"/>
      <c r="L38" s="370"/>
      <c r="M38" s="370"/>
      <c r="N38" s="370"/>
      <c r="O38" s="370"/>
      <c r="P38" s="370"/>
      <c r="Q38" s="80"/>
      <c r="R38" s="555"/>
      <c r="S38" s="558"/>
      <c r="T38" s="371"/>
      <c r="U38" s="372"/>
      <c r="V38" s="372"/>
      <c r="W38" s="372"/>
      <c r="X38" s="373"/>
      <c r="Y38" s="378"/>
      <c r="Z38" s="379"/>
      <c r="AA38" s="380"/>
      <c r="AB38" s="378"/>
      <c r="AC38" s="379"/>
      <c r="AD38" s="380"/>
      <c r="AE38" s="429"/>
      <c r="AF38" s="430"/>
      <c r="AG38" s="431"/>
    </row>
    <row r="39" spans="2:33" ht="17.25" customHeight="1">
      <c r="B39" s="545"/>
      <c r="C39" s="385"/>
      <c r="D39" s="371"/>
      <c r="E39" s="372"/>
      <c r="F39" s="372"/>
      <c r="G39" s="372"/>
      <c r="H39" s="372"/>
      <c r="I39" s="372"/>
      <c r="J39" s="373"/>
      <c r="K39" s="369"/>
      <c r="L39" s="370"/>
      <c r="M39" s="370"/>
      <c r="N39" s="370"/>
      <c r="O39" s="370"/>
      <c r="P39" s="370"/>
      <c r="Q39" s="78"/>
      <c r="R39" s="555"/>
      <c r="S39" s="559"/>
      <c r="T39" s="79"/>
      <c r="U39" s="64"/>
      <c r="V39" s="188" t="s">
        <v>132</v>
      </c>
      <c r="W39" s="64"/>
      <c r="X39" s="78"/>
      <c r="Y39" s="406"/>
      <c r="Z39" s="407"/>
      <c r="AA39" s="408"/>
      <c r="AB39" s="378"/>
      <c r="AC39" s="379"/>
      <c r="AD39" s="380"/>
      <c r="AE39" s="552">
        <f>SUM(AE36:AG38)</f>
        <v>0</v>
      </c>
      <c r="AF39" s="553"/>
      <c r="AG39" s="554"/>
    </row>
    <row r="40" spans="2:33" ht="17.25" customHeight="1">
      <c r="B40" s="545"/>
      <c r="C40" s="386"/>
      <c r="D40" s="378" t="s">
        <v>132</v>
      </c>
      <c r="E40" s="379"/>
      <c r="F40" s="379"/>
      <c r="G40" s="379"/>
      <c r="H40" s="379"/>
      <c r="I40" s="379"/>
      <c r="J40" s="380"/>
      <c r="K40" s="362">
        <f>SUM(K28:P39)</f>
        <v>0</v>
      </c>
      <c r="L40" s="363"/>
      <c r="M40" s="363"/>
      <c r="N40" s="363"/>
      <c r="O40" s="363"/>
      <c r="P40" s="363"/>
      <c r="Q40" s="87" t="s">
        <v>155</v>
      </c>
      <c r="R40" s="556"/>
      <c r="S40" s="79"/>
      <c r="T40" s="397" t="s">
        <v>165</v>
      </c>
      <c r="U40" s="397"/>
      <c r="V40" s="397"/>
      <c r="W40" s="397"/>
      <c r="X40" s="64"/>
      <c r="Y40" s="79"/>
      <c r="Z40" s="64"/>
      <c r="AA40" s="78"/>
      <c r="AB40" s="378"/>
      <c r="AC40" s="379"/>
      <c r="AD40" s="380"/>
      <c r="AE40" s="552">
        <f>AE35+AE39</f>
        <v>0</v>
      </c>
      <c r="AF40" s="553"/>
      <c r="AG40" s="554"/>
    </row>
    <row r="41" spans="2:33" ht="17.25" customHeight="1">
      <c r="B41" s="545"/>
      <c r="C41" s="64"/>
      <c r="D41" s="397" t="s">
        <v>166</v>
      </c>
      <c r="E41" s="397"/>
      <c r="F41" s="397"/>
      <c r="G41" s="397"/>
      <c r="H41" s="397"/>
      <c r="I41" s="397"/>
      <c r="J41" s="78"/>
      <c r="K41" s="362" t="e">
        <f>IF(I27="－","",ROUNDDOWN(K40/I27,0))</f>
        <v>#VALUE!</v>
      </c>
      <c r="L41" s="363"/>
      <c r="M41" s="363"/>
      <c r="N41" s="363"/>
      <c r="O41" s="363"/>
      <c r="P41" s="363"/>
      <c r="Q41" s="84" t="s">
        <v>155</v>
      </c>
      <c r="R41" s="390" t="s">
        <v>167</v>
      </c>
      <c r="S41" s="390" t="s">
        <v>168</v>
      </c>
      <c r="T41" s="581"/>
      <c r="U41" s="582"/>
      <c r="V41" s="582"/>
      <c r="W41" s="582"/>
      <c r="X41" s="582"/>
      <c r="Y41" s="582"/>
      <c r="Z41" s="583"/>
      <c r="AA41" s="390" t="s">
        <v>169</v>
      </c>
      <c r="AB41" s="581"/>
      <c r="AC41" s="582"/>
      <c r="AD41" s="582"/>
      <c r="AE41" s="582"/>
      <c r="AF41" s="582"/>
      <c r="AG41" s="584"/>
    </row>
    <row r="42" spans="2:33" ht="17.25" customHeight="1">
      <c r="B42" s="545"/>
      <c r="C42" s="384" t="s">
        <v>170</v>
      </c>
      <c r="D42" s="381"/>
      <c r="E42" s="382"/>
      <c r="F42" s="382"/>
      <c r="G42" s="382"/>
      <c r="H42" s="382"/>
      <c r="I42" s="382"/>
      <c r="J42" s="383"/>
      <c r="K42" s="364"/>
      <c r="L42" s="365"/>
      <c r="M42" s="365"/>
      <c r="N42" s="365"/>
      <c r="O42" s="365"/>
      <c r="P42" s="365"/>
      <c r="Q42" s="153"/>
      <c r="R42" s="585"/>
      <c r="S42" s="585"/>
      <c r="T42" s="586"/>
      <c r="U42" s="587"/>
      <c r="V42" s="587"/>
      <c r="W42" s="587"/>
      <c r="X42" s="587"/>
      <c r="Y42" s="587"/>
      <c r="Z42" s="588"/>
      <c r="AA42" s="585"/>
      <c r="AB42" s="586"/>
      <c r="AC42" s="587"/>
      <c r="AD42" s="587"/>
      <c r="AE42" s="587"/>
      <c r="AF42" s="587"/>
      <c r="AG42" s="589"/>
    </row>
    <row r="43" spans="2:33" ht="17.25" customHeight="1">
      <c r="B43" s="545"/>
      <c r="C43" s="385"/>
      <c r="D43" s="185"/>
      <c r="E43" s="186"/>
      <c r="F43" s="186"/>
      <c r="G43" s="186"/>
      <c r="H43" s="186"/>
      <c r="I43" s="186"/>
      <c r="J43" s="187"/>
      <c r="K43" s="189"/>
      <c r="L43" s="190"/>
      <c r="M43" s="190"/>
      <c r="N43" s="190"/>
      <c r="O43" s="190"/>
      <c r="P43" s="190"/>
      <c r="Q43" s="80"/>
      <c r="R43" s="585"/>
      <c r="S43" s="585"/>
      <c r="T43" s="586"/>
      <c r="U43" s="587"/>
      <c r="V43" s="587"/>
      <c r="W43" s="587"/>
      <c r="X43" s="587"/>
      <c r="Y43" s="587"/>
      <c r="Z43" s="588"/>
      <c r="AA43" s="585"/>
      <c r="AB43" s="586"/>
      <c r="AC43" s="587"/>
      <c r="AD43" s="587"/>
      <c r="AE43" s="587"/>
      <c r="AF43" s="587"/>
      <c r="AG43" s="589"/>
    </row>
    <row r="44" spans="2:33" ht="17.25" customHeight="1">
      <c r="B44" s="545"/>
      <c r="C44" s="385"/>
      <c r="D44" s="185"/>
      <c r="E44" s="186"/>
      <c r="F44" s="186"/>
      <c r="G44" s="186"/>
      <c r="H44" s="186"/>
      <c r="I44" s="186"/>
      <c r="J44" s="187"/>
      <c r="K44" s="189"/>
      <c r="L44" s="190"/>
      <c r="M44" s="190"/>
      <c r="N44" s="190"/>
      <c r="O44" s="190"/>
      <c r="P44" s="190"/>
      <c r="Q44" s="80"/>
      <c r="R44" s="585"/>
      <c r="S44" s="585"/>
      <c r="T44" s="586"/>
      <c r="U44" s="587"/>
      <c r="V44" s="587"/>
      <c r="W44" s="587"/>
      <c r="X44" s="587"/>
      <c r="Y44" s="587"/>
      <c r="Z44" s="588"/>
      <c r="AA44" s="585"/>
      <c r="AB44" s="586"/>
      <c r="AC44" s="587"/>
      <c r="AD44" s="587"/>
      <c r="AE44" s="587"/>
      <c r="AF44" s="587"/>
      <c r="AG44" s="589"/>
    </row>
    <row r="45" spans="2:33" ht="17.25" customHeight="1">
      <c r="B45" s="545"/>
      <c r="C45" s="385"/>
      <c r="D45" s="185"/>
      <c r="E45" s="186"/>
      <c r="F45" s="186"/>
      <c r="G45" s="186"/>
      <c r="H45" s="186"/>
      <c r="I45" s="186"/>
      <c r="J45" s="187"/>
      <c r="K45" s="189"/>
      <c r="L45" s="190"/>
      <c r="M45" s="190"/>
      <c r="N45" s="190"/>
      <c r="O45" s="190"/>
      <c r="P45" s="190"/>
      <c r="Q45" s="80"/>
      <c r="R45" s="585"/>
      <c r="S45" s="585"/>
      <c r="T45" s="586"/>
      <c r="U45" s="587"/>
      <c r="V45" s="587"/>
      <c r="W45" s="587"/>
      <c r="X45" s="587"/>
      <c r="Y45" s="587"/>
      <c r="Z45" s="588"/>
      <c r="AA45" s="585"/>
      <c r="AB45" s="586"/>
      <c r="AC45" s="587"/>
      <c r="AD45" s="587"/>
      <c r="AE45" s="587"/>
      <c r="AF45" s="587"/>
      <c r="AG45" s="589"/>
    </row>
    <row r="46" spans="2:33" ht="17.25" customHeight="1">
      <c r="B46" s="545"/>
      <c r="C46" s="385"/>
      <c r="D46" s="371"/>
      <c r="E46" s="372"/>
      <c r="F46" s="372"/>
      <c r="G46" s="372"/>
      <c r="H46" s="372"/>
      <c r="I46" s="372"/>
      <c r="J46" s="373"/>
      <c r="K46" s="369"/>
      <c r="L46" s="370"/>
      <c r="M46" s="370"/>
      <c r="N46" s="370"/>
      <c r="O46" s="370"/>
      <c r="P46" s="370"/>
      <c r="Q46" s="80"/>
      <c r="R46" s="585"/>
      <c r="S46" s="585"/>
      <c r="T46" s="586"/>
      <c r="U46" s="587"/>
      <c r="V46" s="587"/>
      <c r="W46" s="587"/>
      <c r="X46" s="587"/>
      <c r="Y46" s="587"/>
      <c r="Z46" s="588"/>
      <c r="AA46" s="585"/>
      <c r="AB46" s="586"/>
      <c r="AC46" s="587"/>
      <c r="AD46" s="587"/>
      <c r="AE46" s="587"/>
      <c r="AF46" s="587"/>
      <c r="AG46" s="589"/>
    </row>
    <row r="47" spans="2:33" ht="17.25" customHeight="1">
      <c r="B47" s="545"/>
      <c r="C47" s="385"/>
      <c r="D47" s="371"/>
      <c r="E47" s="372"/>
      <c r="F47" s="372"/>
      <c r="G47" s="372"/>
      <c r="H47" s="372"/>
      <c r="I47" s="372"/>
      <c r="J47" s="373"/>
      <c r="K47" s="369"/>
      <c r="L47" s="370"/>
      <c r="M47" s="370"/>
      <c r="N47" s="370"/>
      <c r="O47" s="370"/>
      <c r="P47" s="370"/>
      <c r="Q47" s="78"/>
      <c r="R47" s="590"/>
      <c r="S47" s="590"/>
      <c r="T47" s="591"/>
      <c r="U47" s="592"/>
      <c r="V47" s="592"/>
      <c r="W47" s="592"/>
      <c r="X47" s="592"/>
      <c r="Y47" s="592"/>
      <c r="Z47" s="593"/>
      <c r="AA47" s="590"/>
      <c r="AB47" s="591"/>
      <c r="AC47" s="592"/>
      <c r="AD47" s="592"/>
      <c r="AE47" s="592"/>
      <c r="AF47" s="592"/>
      <c r="AG47" s="594"/>
    </row>
    <row r="48" spans="2:33" ht="17.25" customHeight="1">
      <c r="B48" s="545"/>
      <c r="C48" s="385"/>
      <c r="D48" s="371"/>
      <c r="E48" s="372"/>
      <c r="F48" s="372"/>
      <c r="G48" s="372"/>
      <c r="H48" s="372"/>
      <c r="I48" s="372"/>
      <c r="J48" s="373"/>
      <c r="K48" s="369"/>
      <c r="L48" s="370"/>
      <c r="M48" s="370"/>
      <c r="N48" s="370"/>
      <c r="O48" s="370"/>
      <c r="P48" s="370"/>
      <c r="Q48" s="78"/>
      <c r="R48" s="398" t="s">
        <v>171</v>
      </c>
      <c r="S48" s="399"/>
      <c r="T48" s="405"/>
      <c r="U48" s="595"/>
      <c r="V48" s="595"/>
      <c r="W48" s="595"/>
      <c r="X48" s="595"/>
      <c r="Y48" s="595"/>
      <c r="Z48" s="596"/>
      <c r="AA48" s="387" t="s">
        <v>172</v>
      </c>
      <c r="AB48" s="405"/>
      <c r="AC48" s="595"/>
      <c r="AD48" s="595"/>
      <c r="AE48" s="595"/>
      <c r="AF48" s="595"/>
      <c r="AG48" s="597"/>
    </row>
    <row r="49" spans="2:33" ht="17.25" customHeight="1">
      <c r="B49" s="99"/>
      <c r="C49" s="385"/>
      <c r="D49" s="371"/>
      <c r="E49" s="372"/>
      <c r="F49" s="372"/>
      <c r="G49" s="372"/>
      <c r="H49" s="372"/>
      <c r="I49" s="372"/>
      <c r="J49" s="373"/>
      <c r="K49" s="369"/>
      <c r="L49" s="370"/>
      <c r="M49" s="370"/>
      <c r="N49" s="370"/>
      <c r="O49" s="370"/>
      <c r="P49" s="370"/>
      <c r="Q49" s="78"/>
      <c r="R49" s="400"/>
      <c r="S49" s="401"/>
      <c r="T49" s="598"/>
      <c r="U49" s="599"/>
      <c r="V49" s="599"/>
      <c r="W49" s="599"/>
      <c r="X49" s="599"/>
      <c r="Y49" s="599"/>
      <c r="Z49" s="600"/>
      <c r="AA49" s="388"/>
      <c r="AB49" s="598"/>
      <c r="AC49" s="599"/>
      <c r="AD49" s="599"/>
      <c r="AE49" s="599"/>
      <c r="AF49" s="599"/>
      <c r="AG49" s="601"/>
    </row>
    <row r="50" spans="2:33" ht="17.25" customHeight="1">
      <c r="B50" s="99"/>
      <c r="C50" s="385"/>
      <c r="D50" s="371"/>
      <c r="E50" s="372"/>
      <c r="F50" s="372"/>
      <c r="G50" s="372"/>
      <c r="H50" s="372"/>
      <c r="I50" s="372"/>
      <c r="J50" s="373"/>
      <c r="K50" s="369"/>
      <c r="L50" s="602"/>
      <c r="M50" s="602"/>
      <c r="N50" s="602"/>
      <c r="O50" s="602"/>
      <c r="P50" s="602"/>
      <c r="Q50" s="80"/>
      <c r="R50" s="400"/>
      <c r="S50" s="401"/>
      <c r="T50" s="598"/>
      <c r="U50" s="599"/>
      <c r="V50" s="599"/>
      <c r="W50" s="599"/>
      <c r="X50" s="599"/>
      <c r="Y50" s="599"/>
      <c r="Z50" s="600"/>
      <c r="AA50" s="388"/>
      <c r="AB50" s="598"/>
      <c r="AC50" s="599"/>
      <c r="AD50" s="599"/>
      <c r="AE50" s="599"/>
      <c r="AF50" s="599"/>
      <c r="AG50" s="601"/>
    </row>
    <row r="51" spans="2:33" ht="17.25" customHeight="1">
      <c r="B51" s="99"/>
      <c r="C51" s="386"/>
      <c r="D51" s="378" t="s">
        <v>132</v>
      </c>
      <c r="E51" s="379"/>
      <c r="F51" s="379"/>
      <c r="G51" s="379"/>
      <c r="H51" s="379"/>
      <c r="I51" s="379"/>
      <c r="J51" s="380"/>
      <c r="K51" s="376">
        <f>SUM(K42:P50)</f>
        <v>0</v>
      </c>
      <c r="L51" s="377"/>
      <c r="M51" s="377"/>
      <c r="N51" s="377"/>
      <c r="O51" s="377"/>
      <c r="P51" s="377"/>
      <c r="Q51" s="87" t="s">
        <v>155</v>
      </c>
      <c r="R51" s="400"/>
      <c r="S51" s="401"/>
      <c r="T51" s="598"/>
      <c r="U51" s="599"/>
      <c r="V51" s="599"/>
      <c r="W51" s="599"/>
      <c r="X51" s="599"/>
      <c r="Y51" s="599"/>
      <c r="Z51" s="600"/>
      <c r="AA51" s="388"/>
      <c r="AB51" s="598"/>
      <c r="AC51" s="599"/>
      <c r="AD51" s="599"/>
      <c r="AE51" s="599"/>
      <c r="AF51" s="599"/>
      <c r="AG51" s="601"/>
    </row>
    <row r="52" spans="2:33" ht="17.25" customHeight="1" thickBot="1">
      <c r="B52" s="137"/>
      <c r="C52" s="138"/>
      <c r="D52" s="138"/>
      <c r="E52" s="404" t="s">
        <v>165</v>
      </c>
      <c r="F52" s="404"/>
      <c r="G52" s="404"/>
      <c r="H52" s="404"/>
      <c r="I52" s="138"/>
      <c r="J52" s="139"/>
      <c r="K52" s="374">
        <f>K40+K51</f>
        <v>0</v>
      </c>
      <c r="L52" s="375"/>
      <c r="M52" s="375"/>
      <c r="N52" s="375"/>
      <c r="O52" s="375"/>
      <c r="P52" s="375"/>
      <c r="Q52" s="140" t="s">
        <v>155</v>
      </c>
      <c r="R52" s="402"/>
      <c r="S52" s="403"/>
      <c r="T52" s="603"/>
      <c r="U52" s="604"/>
      <c r="V52" s="604"/>
      <c r="W52" s="604"/>
      <c r="X52" s="604"/>
      <c r="Y52" s="604"/>
      <c r="Z52" s="605"/>
      <c r="AA52" s="389"/>
      <c r="AB52" s="603"/>
      <c r="AC52" s="604"/>
      <c r="AD52" s="604"/>
      <c r="AE52" s="604"/>
      <c r="AF52" s="604"/>
      <c r="AG52" s="606"/>
    </row>
  </sheetData>
  <sheetProtection selectLockedCells="1"/>
  <mergeCells count="189">
    <mergeCell ref="T32:X32"/>
    <mergeCell ref="AE40:AG40"/>
    <mergeCell ref="T40:W40"/>
    <mergeCell ref="Y30:AA30"/>
    <mergeCell ref="AE30:AG30"/>
    <mergeCell ref="AB32:AD32"/>
    <mergeCell ref="AE32:AG32"/>
    <mergeCell ref="Y31:AA31"/>
    <mergeCell ref="AE31:AG31"/>
    <mergeCell ref="Y32:AA32"/>
    <mergeCell ref="AE37:AG37"/>
    <mergeCell ref="AE38:AG38"/>
    <mergeCell ref="AB34:AD34"/>
    <mergeCell ref="Y37:AA37"/>
    <mergeCell ref="AB37:AD37"/>
    <mergeCell ref="AB38:AD38"/>
    <mergeCell ref="AB35:AD35"/>
    <mergeCell ref="AE33:AG33"/>
    <mergeCell ref="AE35:AG35"/>
    <mergeCell ref="Y35:AA35"/>
    <mergeCell ref="AB30:AD30"/>
    <mergeCell ref="AE34:AG34"/>
    <mergeCell ref="Y38:AA38"/>
    <mergeCell ref="AB36:AD36"/>
    <mergeCell ref="AE36:AG36"/>
    <mergeCell ref="Y36:AA36"/>
    <mergeCell ref="Y33:AA33"/>
    <mergeCell ref="AB33:AD33"/>
    <mergeCell ref="G11:G12"/>
    <mergeCell ref="B30:B48"/>
    <mergeCell ref="K34:P34"/>
    <mergeCell ref="D37:J37"/>
    <mergeCell ref="D38:J38"/>
    <mergeCell ref="D35:J35"/>
    <mergeCell ref="D36:J36"/>
    <mergeCell ref="I26:L26"/>
    <mergeCell ref="K14:K20"/>
    <mergeCell ref="N22:Q22"/>
    <mergeCell ref="Q20:Q21"/>
    <mergeCell ref="P20:P21"/>
    <mergeCell ref="Q18:Q19"/>
    <mergeCell ref="L18:O18"/>
    <mergeCell ref="P18:P19"/>
    <mergeCell ref="G14:J14"/>
    <mergeCell ref="B14:B23"/>
    <mergeCell ref="G19:J19"/>
    <mergeCell ref="D20:F20"/>
    <mergeCell ref="C17:C21"/>
    <mergeCell ref="D14:F14"/>
    <mergeCell ref="G20:J20"/>
    <mergeCell ref="D39:J39"/>
    <mergeCell ref="K39:P39"/>
    <mergeCell ref="D18:F18"/>
    <mergeCell ref="D19:F19"/>
    <mergeCell ref="D16:F16"/>
    <mergeCell ref="C22:M23"/>
    <mergeCell ref="G21:J21"/>
    <mergeCell ref="L19:O19"/>
    <mergeCell ref="L21:O21"/>
    <mergeCell ref="I2:AA2"/>
    <mergeCell ref="G4:S5"/>
    <mergeCell ref="Y6:AG7"/>
    <mergeCell ref="H9:M9"/>
    <mergeCell ref="Y4:AG5"/>
    <mergeCell ref="B4:F5"/>
    <mergeCell ref="G6:S7"/>
    <mergeCell ref="R11:V11"/>
    <mergeCell ref="T6:X7"/>
    <mergeCell ref="B6:F7"/>
    <mergeCell ref="T4:X5"/>
    <mergeCell ref="U18:U19"/>
    <mergeCell ref="S20:S21"/>
    <mergeCell ref="D15:F15"/>
    <mergeCell ref="D10:F10"/>
    <mergeCell ref="B8:B12"/>
    <mergeCell ref="D13:E13"/>
    <mergeCell ref="V26:Z26"/>
    <mergeCell ref="V14:V20"/>
    <mergeCell ref="T20:T21"/>
    <mergeCell ref="L16:O17"/>
    <mergeCell ref="Q16:Q17"/>
    <mergeCell ref="G15:J15"/>
    <mergeCell ref="G16:J16"/>
    <mergeCell ref="G17:J17"/>
    <mergeCell ref="G18:J18"/>
    <mergeCell ref="P13:U15"/>
    <mergeCell ref="U20:U21"/>
    <mergeCell ref="S18:S19"/>
    <mergeCell ref="S16:S17"/>
    <mergeCell ref="W22:AC23"/>
    <mergeCell ref="R18:R19"/>
    <mergeCell ref="T18:T19"/>
    <mergeCell ref="W20:AG21"/>
    <mergeCell ref="W19:AG19"/>
    <mergeCell ref="T16:T17"/>
    <mergeCell ref="AA26:AG26"/>
    <mergeCell ref="G13:J13"/>
    <mergeCell ref="L13:O15"/>
    <mergeCell ref="AB29:AD29"/>
    <mergeCell ref="K28:P28"/>
    <mergeCell ref="K29:P29"/>
    <mergeCell ref="M27:Q27"/>
    <mergeCell ref="V27:Y27"/>
    <mergeCell ref="AA27:AF27"/>
    <mergeCell ref="T28:X28"/>
    <mergeCell ref="Y28:AA28"/>
    <mergeCell ref="AB28:AD28"/>
    <mergeCell ref="AE29:AG29"/>
    <mergeCell ref="S28:S35"/>
    <mergeCell ref="T33:X33"/>
    <mergeCell ref="T31:X31"/>
    <mergeCell ref="Y29:AA29"/>
    <mergeCell ref="R28:R40"/>
    <mergeCell ref="S36:S39"/>
    <mergeCell ref="T38:X38"/>
    <mergeCell ref="T37:X37"/>
    <mergeCell ref="AE39:AG39"/>
    <mergeCell ref="AE28:AG28"/>
    <mergeCell ref="AB31:AD31"/>
    <mergeCell ref="T36:X36"/>
    <mergeCell ref="T29:X29"/>
    <mergeCell ref="T34:X34"/>
    <mergeCell ref="Y39:AA39"/>
    <mergeCell ref="K31:P31"/>
    <mergeCell ref="K33:P33"/>
    <mergeCell ref="T30:X30"/>
    <mergeCell ref="M26:Q26"/>
    <mergeCell ref="C14:C16"/>
    <mergeCell ref="P16:P17"/>
    <mergeCell ref="R16:R17"/>
    <mergeCell ref="D17:F17"/>
    <mergeCell ref="V22:V23"/>
    <mergeCell ref="D34:J34"/>
    <mergeCell ref="D32:J32"/>
    <mergeCell ref="R20:R21"/>
    <mergeCell ref="U16:U17"/>
    <mergeCell ref="K38:P38"/>
    <mergeCell ref="I27:K27"/>
    <mergeCell ref="C26:H26"/>
    <mergeCell ref="C27:H27"/>
    <mergeCell ref="K36:P36"/>
    <mergeCell ref="C28:C40"/>
    <mergeCell ref="F25:N25"/>
    <mergeCell ref="L20:O20"/>
    <mergeCell ref="N23:Q23"/>
    <mergeCell ref="Y34:AA34"/>
    <mergeCell ref="C42:C51"/>
    <mergeCell ref="AA48:AA52"/>
    <mergeCell ref="K49:P49"/>
    <mergeCell ref="S41:S47"/>
    <mergeCell ref="R41:R47"/>
    <mergeCell ref="R27:T27"/>
    <mergeCell ref="D31:J31"/>
    <mergeCell ref="D48:J48"/>
    <mergeCell ref="U25:AD25"/>
    <mergeCell ref="R26:U26"/>
    <mergeCell ref="D41:I41"/>
    <mergeCell ref="K47:P47"/>
    <mergeCell ref="K48:P48"/>
    <mergeCell ref="AA41:AA47"/>
    <mergeCell ref="R48:S52"/>
    <mergeCell ref="AB40:AD40"/>
    <mergeCell ref="AB39:AD39"/>
    <mergeCell ref="D49:J49"/>
    <mergeCell ref="D50:J50"/>
    <mergeCell ref="E52:H52"/>
    <mergeCell ref="T48:Z52"/>
    <mergeCell ref="AB48:AG52"/>
    <mergeCell ref="T41:Z47"/>
    <mergeCell ref="AB41:AG47"/>
    <mergeCell ref="K41:P41"/>
    <mergeCell ref="K42:P42"/>
    <mergeCell ref="D29:J29"/>
    <mergeCell ref="K30:P30"/>
    <mergeCell ref="D30:J30"/>
    <mergeCell ref="K52:P52"/>
    <mergeCell ref="K37:P37"/>
    <mergeCell ref="K50:P50"/>
    <mergeCell ref="K51:P51"/>
    <mergeCell ref="D51:J51"/>
    <mergeCell ref="D42:J42"/>
    <mergeCell ref="D46:J46"/>
    <mergeCell ref="D47:J47"/>
    <mergeCell ref="D40:J40"/>
    <mergeCell ref="K46:P46"/>
    <mergeCell ref="K40:P40"/>
    <mergeCell ref="K32:P32"/>
    <mergeCell ref="D33:J33"/>
    <mergeCell ref="K35:P35"/>
  </mergeCells>
  <phoneticPr fontId="5" type="Hiragana" alignment="distributed"/>
  <dataValidations count="2">
    <dataValidation type="list" allowBlank="1" showInputMessage="1" showErrorMessage="1" sqref="P13:U15" xr:uid="{00000000-0002-0000-0100-000000000000}">
      <formula1>$AZ$10:$AZ$12</formula1>
    </dataValidation>
    <dataValidation type="list" allowBlank="1" showInputMessage="1" showErrorMessage="1" sqref="G4:S5" xr:uid="{00000000-0002-0000-0100-000001000000}">
      <formula1>$AZ$3:$AZ$7</formula1>
    </dataValidation>
  </dataValidations>
  <printOptions horizontalCentered="1"/>
  <pageMargins left="0.39370078740157483" right="0.39370078740157483" top="0.70866141732283472" bottom="0.47244094488188981" header="0.51181102362204722" footer="0.51181102362204722"/>
  <pageSetup paperSize="9" scale="8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83820</xdr:colOff>
                    <xdr:row>8</xdr:row>
                    <xdr:rowOff>30480</xdr:rowOff>
                  </from>
                  <to>
                    <xdr:col>12</xdr:col>
                    <xdr:colOff>152400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83820</xdr:colOff>
                    <xdr:row>9</xdr:row>
                    <xdr:rowOff>68580</xdr:rowOff>
                  </from>
                  <to>
                    <xdr:col>15</xdr:col>
                    <xdr:colOff>30480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83820</xdr:colOff>
                    <xdr:row>10</xdr:row>
                    <xdr:rowOff>121920</xdr:rowOff>
                  </from>
                  <to>
                    <xdr:col>12</xdr:col>
                    <xdr:colOff>121920</xdr:colOff>
                    <xdr:row>11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22</xdr:col>
                    <xdr:colOff>121920</xdr:colOff>
                    <xdr:row>12</xdr:row>
                    <xdr:rowOff>38100</xdr:rowOff>
                  </from>
                  <to>
                    <xdr:col>25</xdr:col>
                    <xdr:colOff>160020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26</xdr:col>
                    <xdr:colOff>30480</xdr:colOff>
                    <xdr:row>12</xdr:row>
                    <xdr:rowOff>38100</xdr:rowOff>
                  </from>
                  <to>
                    <xdr:col>30</xdr:col>
                    <xdr:colOff>45720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30480</xdr:rowOff>
                  </from>
                  <to>
                    <xdr:col>26</xdr:col>
                    <xdr:colOff>45720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7620</xdr:rowOff>
                  </from>
                  <to>
                    <xdr:col>26</xdr:col>
                    <xdr:colOff>99060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7620</xdr:rowOff>
                  </from>
                  <to>
                    <xdr:col>28</xdr:col>
                    <xdr:colOff>45720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22860</xdr:rowOff>
                  </from>
                  <to>
                    <xdr:col>26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30480</xdr:rowOff>
                  </from>
                  <to>
                    <xdr:col>28</xdr:col>
                    <xdr:colOff>182880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"/>
  <sheetViews>
    <sheetView showGridLines="0" topLeftCell="A3" zoomScale="80" workbookViewId="0">
      <selection activeCell="T11" sqref="T11"/>
    </sheetView>
  </sheetViews>
  <sheetFormatPr defaultColWidth="9" defaultRowHeight="12"/>
  <cols>
    <col min="1" max="1" width="2.625" style="101" customWidth="1"/>
    <col min="2" max="2" width="11.625" style="101" customWidth="1"/>
    <col min="3" max="4" width="2.625" style="101" customWidth="1"/>
    <col min="5" max="5" width="15.625" style="101" customWidth="1"/>
    <col min="6" max="7" width="2.625" style="101" customWidth="1"/>
    <col min="8" max="8" width="24.625" style="101" customWidth="1"/>
    <col min="9" max="10" width="2.625" style="101" customWidth="1"/>
    <col min="11" max="11" width="12.625" style="101" customWidth="1"/>
    <col min="12" max="13" width="2.625" style="101" customWidth="1"/>
    <col min="14" max="14" width="8.625" style="101" customWidth="1"/>
    <col min="15" max="16" width="2.625" style="101" customWidth="1"/>
    <col min="17" max="17" width="11.625" style="101" customWidth="1"/>
    <col min="18" max="19" width="2.625" style="101" customWidth="1"/>
    <col min="20" max="20" width="15.625" style="101" customWidth="1"/>
    <col min="21" max="21" width="2.625" style="101" customWidth="1"/>
    <col min="22" max="24" width="9" style="101"/>
    <col min="25" max="25" width="3" style="101" customWidth="1"/>
    <col min="26" max="16384" width="9" style="101"/>
  </cols>
  <sheetData>
    <row r="1" spans="1:26">
      <c r="A1" s="101" t="s">
        <v>173</v>
      </c>
      <c r="R1" s="194" t="s">
        <v>174</v>
      </c>
      <c r="S1" s="566" t="s">
        <v>175</v>
      </c>
      <c r="T1" s="566"/>
      <c r="U1" s="194" t="s">
        <v>176</v>
      </c>
    </row>
    <row r="2" spans="1:26" ht="15.75" customHeight="1">
      <c r="A2" s="569" t="s">
        <v>177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Y2" s="56" t="s">
        <v>96</v>
      </c>
    </row>
    <row r="3" spans="1:26" ht="14.25" customHeight="1" thickBot="1">
      <c r="Y3" s="61" t="s">
        <v>97</v>
      </c>
      <c r="Z3" s="56" t="s">
        <v>98</v>
      </c>
    </row>
    <row r="4" spans="1:26" ht="25.5" customHeight="1" thickBot="1">
      <c r="P4" s="102"/>
      <c r="Q4" s="103" t="s">
        <v>178</v>
      </c>
      <c r="R4" s="104"/>
      <c r="S4" s="105"/>
      <c r="T4" s="160"/>
      <c r="U4" s="106"/>
      <c r="Y4" s="61" t="s">
        <v>101</v>
      </c>
      <c r="Z4" s="56" t="s">
        <v>102</v>
      </c>
    </row>
    <row r="5" spans="1:26" ht="25.5" customHeight="1" thickBot="1">
      <c r="P5" s="102"/>
      <c r="Q5" s="103" t="s">
        <v>179</v>
      </c>
      <c r="R5" s="104"/>
      <c r="S5" s="105"/>
      <c r="T5" s="160"/>
      <c r="U5" s="106"/>
      <c r="Y5" s="61" t="s">
        <v>103</v>
      </c>
      <c r="Z5" s="56" t="s">
        <v>104</v>
      </c>
    </row>
    <row r="6" spans="1:26" ht="25.5" customHeight="1" thickBot="1">
      <c r="P6" s="102"/>
      <c r="Q6" s="103" t="s">
        <v>180</v>
      </c>
      <c r="R6" s="104"/>
      <c r="S6" s="105"/>
      <c r="T6" s="160"/>
      <c r="U6" s="106"/>
      <c r="Y6" s="61" t="s">
        <v>107</v>
      </c>
      <c r="Z6" s="56" t="s">
        <v>181</v>
      </c>
    </row>
    <row r="7" spans="1:26" ht="12.75" customHeight="1">
      <c r="A7" s="107"/>
      <c r="B7" s="567" t="s">
        <v>182</v>
      </c>
      <c r="C7" s="195"/>
      <c r="D7" s="108"/>
      <c r="E7" s="567" t="s">
        <v>183</v>
      </c>
      <c r="F7" s="109"/>
      <c r="G7" s="195"/>
      <c r="H7" s="567" t="s">
        <v>184</v>
      </c>
      <c r="I7" s="195"/>
      <c r="J7" s="108"/>
      <c r="K7" s="567" t="s">
        <v>185</v>
      </c>
      <c r="L7" s="109"/>
      <c r="M7" s="195"/>
      <c r="N7" s="567" t="s">
        <v>23</v>
      </c>
      <c r="O7" s="195"/>
      <c r="P7" s="108"/>
      <c r="Q7" s="567" t="s">
        <v>25</v>
      </c>
      <c r="R7" s="109"/>
      <c r="S7" s="195"/>
      <c r="T7" s="567" t="s">
        <v>186</v>
      </c>
      <c r="U7" s="110"/>
    </row>
    <row r="8" spans="1:26" ht="12.6" thickBot="1">
      <c r="A8" s="111"/>
      <c r="B8" s="568"/>
      <c r="C8" s="196"/>
      <c r="D8" s="112"/>
      <c r="E8" s="568"/>
      <c r="F8" s="113"/>
      <c r="G8" s="196"/>
      <c r="H8" s="568"/>
      <c r="I8" s="196"/>
      <c r="J8" s="112"/>
      <c r="K8" s="568"/>
      <c r="L8" s="113"/>
      <c r="M8" s="196"/>
      <c r="N8" s="568"/>
      <c r="O8" s="196"/>
      <c r="P8" s="112"/>
      <c r="Q8" s="568"/>
      <c r="R8" s="113"/>
      <c r="S8" s="196"/>
      <c r="T8" s="568"/>
      <c r="U8" s="114"/>
    </row>
    <row r="9" spans="1:26" ht="25.5" customHeight="1">
      <c r="A9" s="115"/>
      <c r="B9" s="154"/>
      <c r="C9" s="155"/>
      <c r="D9" s="156"/>
      <c r="E9" s="155"/>
      <c r="F9" s="157"/>
      <c r="G9" s="155"/>
      <c r="H9" s="155"/>
      <c r="I9" s="155"/>
      <c r="J9" s="156"/>
      <c r="K9" s="161"/>
      <c r="L9" s="119" t="s">
        <v>26</v>
      </c>
      <c r="M9" s="120"/>
      <c r="N9" s="167"/>
      <c r="O9" s="120" t="s">
        <v>24</v>
      </c>
      <c r="P9" s="121"/>
      <c r="Q9" s="172"/>
      <c r="R9" s="119" t="s">
        <v>26</v>
      </c>
      <c r="S9" s="116"/>
      <c r="T9" s="166"/>
      <c r="U9" s="158"/>
      <c r="V9" s="159"/>
    </row>
    <row r="10" spans="1:26" ht="25.5" customHeight="1">
      <c r="A10" s="123"/>
      <c r="B10" s="124"/>
      <c r="C10" s="124"/>
      <c r="D10" s="125"/>
      <c r="E10" s="124"/>
      <c r="F10" s="126"/>
      <c r="G10" s="124"/>
      <c r="H10" s="124"/>
      <c r="I10" s="124"/>
      <c r="J10" s="125"/>
      <c r="K10" s="162"/>
      <c r="L10" s="126"/>
      <c r="M10" s="124"/>
      <c r="N10" s="168"/>
      <c r="O10" s="124"/>
      <c r="P10" s="125"/>
      <c r="Q10" s="162"/>
      <c r="R10" s="126"/>
      <c r="S10" s="124"/>
      <c r="T10" s="173"/>
      <c r="U10" s="127"/>
    </row>
    <row r="11" spans="1:26" ht="25.5" customHeight="1">
      <c r="A11" s="123"/>
      <c r="B11" s="124"/>
      <c r="C11" s="124"/>
      <c r="D11" s="125"/>
      <c r="E11" s="124"/>
      <c r="F11" s="126"/>
      <c r="G11" s="124"/>
      <c r="H11" s="124"/>
      <c r="I11" s="124"/>
      <c r="J11" s="125"/>
      <c r="K11" s="162"/>
      <c r="L11" s="126"/>
      <c r="M11" s="124"/>
      <c r="N11" s="168"/>
      <c r="O11" s="124"/>
      <c r="P11" s="125"/>
      <c r="Q11" s="162"/>
      <c r="R11" s="126"/>
      <c r="S11" s="124"/>
      <c r="T11" s="173"/>
      <c r="U11" s="127"/>
    </row>
    <row r="12" spans="1:26" ht="25.5" customHeight="1">
      <c r="A12" s="123"/>
      <c r="B12" s="124"/>
      <c r="C12" s="124"/>
      <c r="D12" s="125"/>
      <c r="E12" s="124"/>
      <c r="F12" s="126"/>
      <c r="G12" s="124"/>
      <c r="H12" s="124"/>
      <c r="I12" s="124"/>
      <c r="J12" s="125"/>
      <c r="K12" s="162"/>
      <c r="L12" s="126"/>
      <c r="M12" s="124"/>
      <c r="N12" s="168"/>
      <c r="O12" s="124"/>
      <c r="P12" s="125"/>
      <c r="Q12" s="162"/>
      <c r="R12" s="126"/>
      <c r="S12" s="124"/>
      <c r="T12" s="173"/>
      <c r="U12" s="127"/>
    </row>
    <row r="13" spans="1:26" ht="25.5" customHeight="1">
      <c r="A13" s="115"/>
      <c r="B13" s="116"/>
      <c r="C13" s="116"/>
      <c r="D13" s="117"/>
      <c r="E13" s="116"/>
      <c r="F13" s="118"/>
      <c r="G13" s="116"/>
      <c r="H13" s="116"/>
      <c r="I13" s="116"/>
      <c r="J13" s="117"/>
      <c r="K13" s="163"/>
      <c r="L13" s="118"/>
      <c r="M13" s="116"/>
      <c r="N13" s="169"/>
      <c r="O13" s="116"/>
      <c r="P13" s="117"/>
      <c r="Q13" s="163"/>
      <c r="R13" s="118"/>
      <c r="S13" s="116"/>
      <c r="T13" s="194"/>
      <c r="U13" s="122"/>
    </row>
    <row r="14" spans="1:26" ht="25.5" customHeight="1">
      <c r="A14" s="123"/>
      <c r="B14" s="128"/>
      <c r="C14" s="128"/>
      <c r="D14" s="129"/>
      <c r="E14" s="128"/>
      <c r="F14" s="130"/>
      <c r="G14" s="128"/>
      <c r="H14" s="128"/>
      <c r="I14" s="128"/>
      <c r="J14" s="129"/>
      <c r="K14" s="164"/>
      <c r="L14" s="130"/>
      <c r="M14" s="128"/>
      <c r="N14" s="170"/>
      <c r="O14" s="128"/>
      <c r="P14" s="129"/>
      <c r="Q14" s="164"/>
      <c r="R14" s="130"/>
      <c r="S14" s="128"/>
      <c r="T14" s="174"/>
      <c r="U14" s="127"/>
    </row>
    <row r="15" spans="1:26" ht="25.5" customHeight="1">
      <c r="A15" s="123"/>
      <c r="B15" s="128"/>
      <c r="C15" s="128"/>
      <c r="D15" s="129"/>
      <c r="E15" s="128"/>
      <c r="F15" s="130"/>
      <c r="G15" s="128"/>
      <c r="H15" s="128"/>
      <c r="I15" s="128"/>
      <c r="J15" s="129"/>
      <c r="K15" s="164"/>
      <c r="L15" s="130"/>
      <c r="M15" s="128"/>
      <c r="N15" s="170"/>
      <c r="O15" s="128"/>
      <c r="P15" s="129"/>
      <c r="Q15" s="164"/>
      <c r="R15" s="130"/>
      <c r="S15" s="128"/>
      <c r="T15" s="174"/>
      <c r="U15" s="127"/>
    </row>
    <row r="16" spans="1:26" ht="25.5" customHeight="1">
      <c r="A16" s="123"/>
      <c r="B16" s="128"/>
      <c r="C16" s="128"/>
      <c r="D16" s="129"/>
      <c r="E16" s="128"/>
      <c r="F16" s="130"/>
      <c r="G16" s="128"/>
      <c r="H16" s="128"/>
      <c r="I16" s="128"/>
      <c r="J16" s="129"/>
      <c r="K16" s="164"/>
      <c r="L16" s="130"/>
      <c r="M16" s="128"/>
      <c r="N16" s="170"/>
      <c r="O16" s="128"/>
      <c r="P16" s="129"/>
      <c r="Q16" s="164"/>
      <c r="R16" s="130"/>
      <c r="S16" s="128"/>
      <c r="T16" s="174"/>
      <c r="U16" s="127"/>
    </row>
    <row r="17" spans="1:21" ht="25.5" customHeight="1">
      <c r="A17" s="123"/>
      <c r="B17" s="128"/>
      <c r="C17" s="128"/>
      <c r="D17" s="129"/>
      <c r="E17" s="128"/>
      <c r="F17" s="130"/>
      <c r="G17" s="128"/>
      <c r="H17" s="128"/>
      <c r="I17" s="128"/>
      <c r="J17" s="129"/>
      <c r="K17" s="164"/>
      <c r="L17" s="130"/>
      <c r="M17" s="128"/>
      <c r="N17" s="170"/>
      <c r="O17" s="128"/>
      <c r="P17" s="129"/>
      <c r="Q17" s="164"/>
      <c r="R17" s="130"/>
      <c r="S17" s="128"/>
      <c r="T17" s="174"/>
      <c r="U17" s="127"/>
    </row>
    <row r="18" spans="1:21" ht="25.5" customHeight="1">
      <c r="A18" s="123"/>
      <c r="B18" s="128"/>
      <c r="C18" s="128"/>
      <c r="D18" s="129"/>
      <c r="E18" s="128"/>
      <c r="F18" s="130"/>
      <c r="G18" s="128"/>
      <c r="H18" s="128"/>
      <c r="I18" s="128"/>
      <c r="J18" s="129"/>
      <c r="K18" s="164"/>
      <c r="L18" s="130"/>
      <c r="M18" s="128"/>
      <c r="N18" s="170"/>
      <c r="O18" s="128"/>
      <c r="P18" s="129"/>
      <c r="Q18" s="164"/>
      <c r="R18" s="130"/>
      <c r="S18" s="128"/>
      <c r="T18" s="174"/>
      <c r="U18" s="127"/>
    </row>
    <row r="19" spans="1:21" ht="25.5" customHeight="1">
      <c r="A19" s="123"/>
      <c r="B19" s="128"/>
      <c r="C19" s="128"/>
      <c r="D19" s="129"/>
      <c r="E19" s="128"/>
      <c r="F19" s="130"/>
      <c r="G19" s="128"/>
      <c r="H19" s="128"/>
      <c r="I19" s="128"/>
      <c r="J19" s="129"/>
      <c r="K19" s="164"/>
      <c r="L19" s="130"/>
      <c r="M19" s="128"/>
      <c r="N19" s="170"/>
      <c r="O19" s="128"/>
      <c r="P19" s="129"/>
      <c r="Q19" s="164"/>
      <c r="R19" s="130"/>
      <c r="S19" s="128"/>
      <c r="T19" s="174"/>
      <c r="U19" s="127"/>
    </row>
    <row r="20" spans="1:21" ht="25.5" customHeight="1">
      <c r="A20" s="123"/>
      <c r="B20" s="128"/>
      <c r="C20" s="128"/>
      <c r="D20" s="129"/>
      <c r="E20" s="128"/>
      <c r="F20" s="130"/>
      <c r="G20" s="128"/>
      <c r="H20" s="128"/>
      <c r="I20" s="128"/>
      <c r="J20" s="129"/>
      <c r="K20" s="164"/>
      <c r="L20" s="130"/>
      <c r="M20" s="128"/>
      <c r="N20" s="170"/>
      <c r="O20" s="128"/>
      <c r="P20" s="129"/>
      <c r="Q20" s="164"/>
      <c r="R20" s="130"/>
      <c r="S20" s="128"/>
      <c r="T20" s="174"/>
      <c r="U20" s="127"/>
    </row>
    <row r="21" spans="1:21" ht="25.5" customHeight="1">
      <c r="A21" s="123"/>
      <c r="B21" s="128"/>
      <c r="C21" s="128"/>
      <c r="D21" s="129"/>
      <c r="E21" s="128"/>
      <c r="F21" s="130"/>
      <c r="G21" s="128"/>
      <c r="H21" s="128"/>
      <c r="I21" s="128"/>
      <c r="J21" s="129"/>
      <c r="K21" s="164"/>
      <c r="L21" s="130"/>
      <c r="M21" s="128"/>
      <c r="N21" s="170"/>
      <c r="O21" s="128"/>
      <c r="P21" s="129"/>
      <c r="Q21" s="164"/>
      <c r="R21" s="130"/>
      <c r="S21" s="128"/>
      <c r="T21" s="174"/>
      <c r="U21" s="127"/>
    </row>
    <row r="22" spans="1:21" ht="25.5" customHeight="1">
      <c r="A22" s="123"/>
      <c r="B22" s="128"/>
      <c r="C22" s="128"/>
      <c r="D22" s="129"/>
      <c r="E22" s="128"/>
      <c r="F22" s="130"/>
      <c r="G22" s="128"/>
      <c r="H22" s="128"/>
      <c r="I22" s="128"/>
      <c r="J22" s="129"/>
      <c r="K22" s="164"/>
      <c r="L22" s="130"/>
      <c r="M22" s="128"/>
      <c r="N22" s="170"/>
      <c r="O22" s="128"/>
      <c r="P22" s="129"/>
      <c r="Q22" s="164"/>
      <c r="R22" s="130"/>
      <c r="S22" s="128"/>
      <c r="T22" s="174"/>
      <c r="U22" s="127"/>
    </row>
    <row r="23" spans="1:21" ht="25.5" customHeight="1" thickBot="1">
      <c r="A23" s="111"/>
      <c r="B23" s="131"/>
      <c r="C23" s="131"/>
      <c r="D23" s="132"/>
      <c r="E23" s="131"/>
      <c r="F23" s="133"/>
      <c r="G23" s="131"/>
      <c r="H23" s="131"/>
      <c r="I23" s="131"/>
      <c r="J23" s="132"/>
      <c r="K23" s="165"/>
      <c r="L23" s="133"/>
      <c r="M23" s="131"/>
      <c r="N23" s="171"/>
      <c r="O23" s="131"/>
      <c r="P23" s="132"/>
      <c r="Q23" s="165"/>
      <c r="R23" s="133"/>
      <c r="S23" s="131"/>
      <c r="T23" s="175"/>
      <c r="U23" s="114"/>
    </row>
    <row r="24" spans="1:21" ht="25.5" customHeight="1" thickBot="1">
      <c r="A24" s="102"/>
      <c r="B24" s="103" t="s">
        <v>187</v>
      </c>
      <c r="C24" s="103"/>
      <c r="D24" s="134"/>
      <c r="E24" s="176">
        <f>COUNTA(E9:E23)</f>
        <v>0</v>
      </c>
      <c r="F24" s="135" t="s">
        <v>188</v>
      </c>
      <c r="G24" s="607"/>
      <c r="H24" s="563"/>
      <c r="I24" s="564"/>
      <c r="J24" s="136"/>
      <c r="K24" s="177">
        <f>SUM(K9:K23)</f>
        <v>0</v>
      </c>
      <c r="L24" s="104"/>
      <c r="M24" s="607"/>
      <c r="N24" s="563"/>
      <c r="O24" s="564"/>
      <c r="P24" s="607"/>
      <c r="Q24" s="563"/>
      <c r="R24" s="564"/>
      <c r="S24" s="607"/>
      <c r="T24" s="563"/>
      <c r="U24" s="565"/>
    </row>
  </sheetData>
  <mergeCells count="13">
    <mergeCell ref="P24:R24"/>
    <mergeCell ref="S24:U24"/>
    <mergeCell ref="S1:T1"/>
    <mergeCell ref="N7:N8"/>
    <mergeCell ref="Q7:Q8"/>
    <mergeCell ref="T7:T8"/>
    <mergeCell ref="A2:U2"/>
    <mergeCell ref="B7:B8"/>
    <mergeCell ref="E7:E8"/>
    <mergeCell ref="H7:H8"/>
    <mergeCell ref="K7:K8"/>
    <mergeCell ref="G24:I24"/>
    <mergeCell ref="M24:O24"/>
  </mergeCells>
  <phoneticPr fontId="6"/>
  <dataValidations count="1">
    <dataValidation type="list" allowBlank="1" showInputMessage="1" showErrorMessage="1" sqref="H9:H23" xr:uid="{00000000-0002-0000-0200-000000000000}">
      <formula1>$Z$3:$Z$6</formula1>
    </dataValidation>
  </dataValidations>
  <pageMargins left="0.59055118110236227" right="0.39370078740157483" top="0.78740157480314965" bottom="0.39370078740157483" header="0.51181102362204722" footer="0.51181102362204722"/>
  <pageSetup paperSize="9" scale="9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文部科学省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okuyama</dc:creator>
  <cp:keywords/>
  <dc:description/>
  <cp:lastModifiedBy>竹中彩</cp:lastModifiedBy>
  <cp:revision/>
  <dcterms:created xsi:type="dcterms:W3CDTF">2003-10-22T01:48:33Z</dcterms:created>
  <dcterms:modified xsi:type="dcterms:W3CDTF">2023-04-23T23:37:12Z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2023-02-03T10:24:19Z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42a718a9-dcdc-4d71-984f-87701d5bd73c</vt:lpwstr>
  </property>
  <property fmtid="{D5CDD505-2E9C-101B-9397-08002B2CF9AE}" pid="8" name="MSIP_Label_d899a617-f30e-4fb8-b81c-fb6d0b94ac5b_ContentBits">
    <vt:lpwstr>0</vt:lpwstr>
  </property>
</Properties>
</file>