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G0000SV1NS702\d11594$\NAS\04_小中高振興G\38_R8年度フォルダ\ほ_R8補助金\ぶ_物価高騰対策一時支援金\02_交付申請依頼\"/>
    </mc:Choice>
  </mc:AlternateContent>
  <xr:revisionPtr revIDLastSave="0" documentId="13_ncr:1_{68AF35A8-53F3-41B5-9DF3-513713D6E146}" xr6:coauthVersionLast="47" xr6:coauthVersionMax="47" xr10:uidLastSave="{00000000-0000-0000-0000-000000000000}"/>
  <workbookProtection workbookAlgorithmName="SHA-512" workbookHashValue="tvwF7EKW4XmVKsoo9F5hLm4S+sJ7MuVUBfxQzZzGBGP4pxnfUwdXx2hYZ5EB2fNYL7tSsflCj+W0ElvqgdxYFQ==" workbookSaltValue="pgwrSAi+jfuYMtbV6BHlzg==" workbookSpinCount="100000" lockStructure="1"/>
  <bookViews>
    <workbookView xWindow="-108" yWindow="-108" windowWidth="23256" windowHeight="12456" xr2:uid="{00000000-000D-0000-FFFF-FFFF00000000}"/>
  </bookViews>
  <sheets>
    <sheet name="様式１" sheetId="2" r:id="rId1"/>
    <sheet name="学校番号一覧" sheetId="3" state="hidden" r:id="rId2"/>
    <sheet name="R8生徒数" sheetId="4" state="hidden" r:id="rId3"/>
  </sheets>
  <definedNames>
    <definedName name="_xlnm._FilterDatabase" localSheetId="1" hidden="1">学校番号一覧!$A$10:$S$10</definedName>
    <definedName name="_xlnm.Print_Area" localSheetId="2">'R8生徒数'!$A$1:$E$192</definedName>
    <definedName name="_xlnm.Print_Area" localSheetId="1">学校番号一覧!$A$1:$S$194</definedName>
    <definedName name="_xlnm.Print_Area" localSheetId="0">様式１!$A$1:$J$35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4" i="2" l="1"/>
  <c r="H15" i="2"/>
  <c r="H7" i="2"/>
  <c r="R13" i="3"/>
  <c r="R14" i="3"/>
  <c r="R15" i="3"/>
  <c r="R16" i="3"/>
  <c r="R17" i="3"/>
  <c r="R18" i="3"/>
  <c r="R19" i="3"/>
  <c r="R20" i="3"/>
  <c r="R21" i="3"/>
  <c r="R22" i="3"/>
  <c r="R23" i="3"/>
  <c r="R24" i="3"/>
  <c r="R25" i="3"/>
  <c r="R26" i="3"/>
  <c r="R27" i="3"/>
  <c r="R28" i="3"/>
  <c r="R29" i="3"/>
  <c r="R30" i="3"/>
  <c r="R31" i="3"/>
  <c r="R32" i="3"/>
  <c r="R33" i="3"/>
  <c r="R34" i="3"/>
  <c r="R35" i="3"/>
  <c r="R36" i="3"/>
  <c r="R37" i="3"/>
  <c r="R38" i="3"/>
  <c r="R39" i="3"/>
  <c r="R40" i="3"/>
  <c r="R41" i="3"/>
  <c r="R42" i="3"/>
  <c r="R43" i="3"/>
  <c r="R44" i="3"/>
  <c r="R45" i="3"/>
  <c r="R46" i="3"/>
  <c r="R47" i="3"/>
  <c r="R48" i="3"/>
  <c r="R49" i="3"/>
  <c r="R50" i="3"/>
  <c r="R51" i="3"/>
  <c r="R52" i="3"/>
  <c r="R53" i="3"/>
  <c r="R54" i="3"/>
  <c r="R55" i="3"/>
  <c r="R56" i="3"/>
  <c r="R57" i="3"/>
  <c r="R58" i="3"/>
  <c r="R59" i="3"/>
  <c r="R60" i="3"/>
  <c r="R61" i="3"/>
  <c r="R62" i="3"/>
  <c r="R63" i="3"/>
  <c r="R64" i="3"/>
  <c r="R65" i="3"/>
  <c r="R66" i="3"/>
  <c r="R67" i="3"/>
  <c r="R68" i="3"/>
  <c r="R69" i="3"/>
  <c r="R70" i="3"/>
  <c r="R71" i="3"/>
  <c r="R72" i="3"/>
  <c r="R73" i="3"/>
  <c r="R74" i="3"/>
  <c r="R75" i="3"/>
  <c r="R76" i="3"/>
  <c r="R77" i="3"/>
  <c r="R78" i="3"/>
  <c r="R79" i="3"/>
  <c r="R80" i="3"/>
  <c r="R81" i="3"/>
  <c r="R82" i="3"/>
  <c r="R83" i="3"/>
  <c r="R84" i="3"/>
  <c r="R85" i="3"/>
  <c r="R86" i="3"/>
  <c r="R87" i="3"/>
  <c r="R88" i="3"/>
  <c r="R89" i="3"/>
  <c r="R90" i="3"/>
  <c r="R91" i="3"/>
  <c r="R92" i="3"/>
  <c r="R93" i="3"/>
  <c r="R94" i="3"/>
  <c r="R95" i="3"/>
  <c r="R96" i="3"/>
  <c r="R97" i="3"/>
  <c r="R98" i="3"/>
  <c r="R99" i="3"/>
  <c r="R100" i="3"/>
  <c r="R101" i="3"/>
  <c r="R102" i="3"/>
  <c r="R103" i="3"/>
  <c r="R104" i="3"/>
  <c r="R105" i="3"/>
  <c r="R106" i="3"/>
  <c r="R107" i="3"/>
  <c r="R108" i="3"/>
  <c r="R109" i="3"/>
  <c r="R110" i="3"/>
  <c r="R111" i="3"/>
  <c r="R112" i="3"/>
  <c r="R113" i="3"/>
  <c r="R114" i="3"/>
  <c r="R115" i="3"/>
  <c r="R116" i="3"/>
  <c r="R117" i="3"/>
  <c r="R118" i="3"/>
  <c r="R119" i="3"/>
  <c r="R120" i="3"/>
  <c r="R121" i="3"/>
  <c r="R122" i="3"/>
  <c r="R123" i="3"/>
  <c r="R124" i="3"/>
  <c r="R125" i="3"/>
  <c r="R126" i="3"/>
  <c r="R127" i="3"/>
  <c r="R128" i="3"/>
  <c r="R129" i="3"/>
  <c r="R130" i="3"/>
  <c r="R131" i="3"/>
  <c r="R132" i="3"/>
  <c r="R133" i="3"/>
  <c r="R134" i="3"/>
  <c r="R135" i="3"/>
  <c r="R136" i="3"/>
  <c r="R137" i="3"/>
  <c r="R138" i="3"/>
  <c r="R139" i="3"/>
  <c r="R140" i="3"/>
  <c r="R141" i="3"/>
  <c r="R142" i="3"/>
  <c r="R143" i="3"/>
  <c r="R144" i="3"/>
  <c r="R145" i="3"/>
  <c r="R146" i="3"/>
  <c r="R147" i="3"/>
  <c r="R148" i="3"/>
  <c r="R149" i="3"/>
  <c r="R150" i="3"/>
  <c r="R151" i="3"/>
  <c r="R152" i="3"/>
  <c r="R153" i="3"/>
  <c r="R154" i="3"/>
  <c r="R155" i="3"/>
  <c r="R156" i="3"/>
  <c r="R157" i="3"/>
  <c r="R158" i="3"/>
  <c r="R159" i="3"/>
  <c r="R160" i="3"/>
  <c r="R161" i="3"/>
  <c r="R162" i="3"/>
  <c r="R163" i="3"/>
  <c r="R164" i="3"/>
  <c r="R165" i="3"/>
  <c r="R166" i="3"/>
  <c r="R167" i="3"/>
  <c r="R168" i="3"/>
  <c r="R169" i="3"/>
  <c r="R170" i="3"/>
  <c r="R171" i="3"/>
  <c r="R172" i="3"/>
  <c r="R173" i="3"/>
  <c r="R174" i="3"/>
  <c r="R175" i="3"/>
  <c r="R176" i="3"/>
  <c r="R177" i="3"/>
  <c r="R178" i="3"/>
  <c r="R179" i="3"/>
  <c r="R180" i="3"/>
  <c r="R181" i="3"/>
  <c r="R182" i="3"/>
  <c r="R183" i="3"/>
  <c r="R184" i="3"/>
  <c r="R185" i="3"/>
  <c r="R186" i="3"/>
  <c r="R187" i="3"/>
  <c r="R188" i="3"/>
  <c r="R189" i="3"/>
  <c r="R190" i="3"/>
  <c r="R191" i="3"/>
  <c r="R192" i="3"/>
  <c r="R193" i="3"/>
  <c r="R194" i="3"/>
  <c r="R12" i="3"/>
  <c r="Q13" i="3"/>
  <c r="Q14" i="3"/>
  <c r="Q15" i="3"/>
  <c r="Q16" i="3"/>
  <c r="Q17" i="3"/>
  <c r="Q18" i="3"/>
  <c r="Q19" i="3"/>
  <c r="Q20" i="3"/>
  <c r="Q21" i="3"/>
  <c r="Q22" i="3"/>
  <c r="Q23" i="3"/>
  <c r="Q24" i="3"/>
  <c r="Q25" i="3"/>
  <c r="Q26" i="3"/>
  <c r="Q27" i="3"/>
  <c r="Q28" i="3"/>
  <c r="Q29" i="3"/>
  <c r="Q30" i="3"/>
  <c r="Q31" i="3"/>
  <c r="Q32" i="3"/>
  <c r="Q33" i="3"/>
  <c r="Q34" i="3"/>
  <c r="Q35" i="3"/>
  <c r="Q36" i="3"/>
  <c r="Q37" i="3"/>
  <c r="Q38" i="3"/>
  <c r="Q39" i="3"/>
  <c r="Q40" i="3"/>
  <c r="Q41" i="3"/>
  <c r="Q42" i="3"/>
  <c r="Q43" i="3"/>
  <c r="Q44" i="3"/>
  <c r="Q45" i="3"/>
  <c r="Q46" i="3"/>
  <c r="Q47" i="3"/>
  <c r="Q48" i="3"/>
  <c r="Q49" i="3"/>
  <c r="Q50" i="3"/>
  <c r="Q51" i="3"/>
  <c r="Q52" i="3"/>
  <c r="Q53" i="3"/>
  <c r="Q54" i="3"/>
  <c r="Q55" i="3"/>
  <c r="Q56" i="3"/>
  <c r="Q57" i="3"/>
  <c r="Q58" i="3"/>
  <c r="Q59" i="3"/>
  <c r="Q60" i="3"/>
  <c r="Q61" i="3"/>
  <c r="Q62" i="3"/>
  <c r="Q63" i="3"/>
  <c r="Q64" i="3"/>
  <c r="Q65" i="3"/>
  <c r="Q66" i="3"/>
  <c r="Q67" i="3"/>
  <c r="Q68" i="3"/>
  <c r="Q69" i="3"/>
  <c r="Q70" i="3"/>
  <c r="Q71" i="3"/>
  <c r="Q72" i="3"/>
  <c r="Q73" i="3"/>
  <c r="Q74" i="3"/>
  <c r="Q75" i="3"/>
  <c r="Q76" i="3"/>
  <c r="Q77" i="3"/>
  <c r="Q78" i="3"/>
  <c r="Q79" i="3"/>
  <c r="Q80" i="3"/>
  <c r="Q81" i="3"/>
  <c r="Q82" i="3"/>
  <c r="Q83" i="3"/>
  <c r="Q84" i="3"/>
  <c r="Q85" i="3"/>
  <c r="Q86" i="3"/>
  <c r="Q87" i="3"/>
  <c r="Q88" i="3"/>
  <c r="Q89" i="3"/>
  <c r="Q90" i="3"/>
  <c r="Q91" i="3"/>
  <c r="Q92" i="3"/>
  <c r="Q93" i="3"/>
  <c r="Q94" i="3"/>
  <c r="Q95" i="3"/>
  <c r="Q96" i="3"/>
  <c r="Q97" i="3"/>
  <c r="Q98" i="3"/>
  <c r="Q99" i="3"/>
  <c r="Q100" i="3"/>
  <c r="Q101" i="3"/>
  <c r="Q102" i="3"/>
  <c r="Q103" i="3"/>
  <c r="Q104" i="3"/>
  <c r="Q105" i="3"/>
  <c r="Q106" i="3"/>
  <c r="Q107" i="3"/>
  <c r="Q108" i="3"/>
  <c r="Q109" i="3"/>
  <c r="Q110" i="3"/>
  <c r="Q111" i="3"/>
  <c r="Q112" i="3"/>
  <c r="Q113" i="3"/>
  <c r="Q114" i="3"/>
  <c r="Q115" i="3"/>
  <c r="Q116" i="3"/>
  <c r="Q117" i="3"/>
  <c r="Q118" i="3"/>
  <c r="Q119" i="3"/>
  <c r="Q120" i="3"/>
  <c r="Q121" i="3"/>
  <c r="Q122" i="3"/>
  <c r="Q123" i="3"/>
  <c r="Q124" i="3"/>
  <c r="Q125" i="3"/>
  <c r="Q126" i="3"/>
  <c r="Q127" i="3"/>
  <c r="Q128" i="3"/>
  <c r="Q129" i="3"/>
  <c r="Q130" i="3"/>
  <c r="Q131" i="3"/>
  <c r="Q132" i="3"/>
  <c r="Q133" i="3"/>
  <c r="Q134" i="3"/>
  <c r="Q135" i="3"/>
  <c r="Q136" i="3"/>
  <c r="Q137" i="3"/>
  <c r="Q138" i="3"/>
  <c r="Q139" i="3"/>
  <c r="Q140" i="3"/>
  <c r="Q141" i="3"/>
  <c r="Q142" i="3"/>
  <c r="Q143" i="3"/>
  <c r="Q144" i="3"/>
  <c r="Q145" i="3"/>
  <c r="Q146" i="3"/>
  <c r="Q147" i="3"/>
  <c r="Q148" i="3"/>
  <c r="Q149" i="3"/>
  <c r="Q150" i="3"/>
  <c r="Q151" i="3"/>
  <c r="Q152" i="3"/>
  <c r="Q153" i="3"/>
  <c r="Q154" i="3"/>
  <c r="Q155" i="3"/>
  <c r="Q156" i="3"/>
  <c r="Q157" i="3"/>
  <c r="Q158" i="3"/>
  <c r="Q159" i="3"/>
  <c r="Q160" i="3"/>
  <c r="Q161" i="3"/>
  <c r="Q162" i="3"/>
  <c r="Q163" i="3"/>
  <c r="Q164" i="3"/>
  <c r="Q165" i="3"/>
  <c r="Q166" i="3"/>
  <c r="Q167" i="3"/>
  <c r="Q168" i="3"/>
  <c r="Q169" i="3"/>
  <c r="Q170" i="3"/>
  <c r="Q171" i="3"/>
  <c r="Q172" i="3"/>
  <c r="Q173" i="3"/>
  <c r="Q174" i="3"/>
  <c r="Q175" i="3"/>
  <c r="Q176" i="3"/>
  <c r="Q177" i="3"/>
  <c r="Q178" i="3"/>
  <c r="Q179" i="3"/>
  <c r="Q180" i="3"/>
  <c r="Q181" i="3"/>
  <c r="Q182" i="3"/>
  <c r="Q183" i="3"/>
  <c r="Q184" i="3"/>
  <c r="Q185" i="3"/>
  <c r="Q186" i="3"/>
  <c r="Q187" i="3"/>
  <c r="Q188" i="3"/>
  <c r="Q189" i="3"/>
  <c r="Q190" i="3"/>
  <c r="Q191" i="3"/>
  <c r="Q192" i="3"/>
  <c r="Q193" i="3"/>
  <c r="Q194" i="3"/>
  <c r="Q12" i="3"/>
  <c r="G192" i="4"/>
  <c r="E177" i="4" a="1"/>
  <c r="E177" i="4" s="1"/>
  <c r="E180" i="4" a="1"/>
  <c r="E180" i="4" s="1"/>
  <c r="E182" i="4" a="1"/>
  <c r="E182" i="4" s="1"/>
  <c r="E185" i="4" a="1"/>
  <c r="E185" i="4" s="1"/>
  <c r="E188" i="4" a="1"/>
  <c r="E188" i="4" s="1"/>
  <c r="E190" i="4" a="1"/>
  <c r="E190" i="4" s="1"/>
  <c r="E118" i="4" a="1"/>
  <c r="E118" i="4" s="1"/>
  <c r="E119" i="4" a="1"/>
  <c r="E119" i="4" s="1"/>
  <c r="E122" i="4" a="1"/>
  <c r="E122" i="4" s="1"/>
  <c r="E126" i="4" a="1"/>
  <c r="E126" i="4" s="1"/>
  <c r="E127" i="4" a="1"/>
  <c r="E127" i="4" s="1"/>
  <c r="E130" i="4" a="1"/>
  <c r="E130" i="4" s="1"/>
  <c r="E134" i="4" a="1"/>
  <c r="E134" i="4" s="1"/>
  <c r="E135" i="4" a="1"/>
  <c r="E135" i="4" s="1"/>
  <c r="E138" i="4" a="1"/>
  <c r="E138" i="4" s="1"/>
  <c r="E142" i="4" a="1"/>
  <c r="E142" i="4" s="1"/>
  <c r="E143" i="4" a="1"/>
  <c r="E143" i="4" s="1"/>
  <c r="E146" i="4" a="1"/>
  <c r="E146" i="4" s="1"/>
  <c r="E150" i="4" a="1"/>
  <c r="E150" i="4" s="1"/>
  <c r="E151" i="4" a="1"/>
  <c r="E151" i="4" s="1"/>
  <c r="E154" i="4" a="1"/>
  <c r="E154" i="4" s="1"/>
  <c r="E158" i="4" a="1"/>
  <c r="E158" i="4" s="1"/>
  <c r="E159" i="4" a="1"/>
  <c r="E159" i="4" s="1"/>
  <c r="E162" i="4" a="1"/>
  <c r="E162" i="4" s="1"/>
  <c r="E166" i="4" a="1"/>
  <c r="E166" i="4" s="1"/>
  <c r="E167" i="4" a="1"/>
  <c r="E167" i="4" s="1"/>
  <c r="E170" i="4" a="1"/>
  <c r="E170" i="4" s="1"/>
  <c r="E114" i="4" a="1"/>
  <c r="E114" i="4" s="1"/>
  <c r="E5" i="4" a="1"/>
  <c r="E5" i="4" s="1"/>
  <c r="E9" i="4" a="1"/>
  <c r="E9" i="4" s="1"/>
  <c r="E13" i="4" a="1"/>
  <c r="E13" i="4" s="1"/>
  <c r="E21" i="4" a="1"/>
  <c r="E21" i="4" s="1"/>
  <c r="E29" i="4" a="1"/>
  <c r="E29" i="4" s="1"/>
  <c r="E37" i="4" a="1"/>
  <c r="E37" i="4" s="1"/>
  <c r="E45" i="4" a="1"/>
  <c r="E45" i="4" s="1"/>
  <c r="E53" i="4" a="1"/>
  <c r="E53" i="4" s="1"/>
  <c r="E61" i="4" a="1"/>
  <c r="E61" i="4" s="1"/>
  <c r="E69" i="4" a="1"/>
  <c r="E69" i="4" s="1"/>
  <c r="E71" i="4" a="1"/>
  <c r="E71" i="4" s="1"/>
  <c r="E77" i="4" a="1"/>
  <c r="E77" i="4" s="1"/>
  <c r="E79" i="4" a="1"/>
  <c r="E79" i="4" s="1"/>
  <c r="E85" i="4" a="1"/>
  <c r="E85" i="4" s="1"/>
  <c r="E87" i="4" a="1"/>
  <c r="E87" i="4" s="1"/>
  <c r="E92" i="4" a="1"/>
  <c r="E92" i="4" s="1"/>
  <c r="E93" i="4" a="1"/>
  <c r="E93" i="4" s="1"/>
  <c r="E95" i="4" a="1"/>
  <c r="E95" i="4" s="1"/>
  <c r="E98" i="4" a="1"/>
  <c r="E98" i="4" s="1"/>
  <c r="K14" i="4"/>
  <c r="G112" i="4"/>
  <c r="E189" i="4" a="1"/>
  <c r="E189" i="4" s="1"/>
  <c r="E187" i="4" a="1"/>
  <c r="E187" i="4" s="1"/>
  <c r="E186" i="4" a="1"/>
  <c r="E186" i="4" s="1"/>
  <c r="E184" i="4" a="1"/>
  <c r="E184" i="4" s="1"/>
  <c r="E183" i="4" a="1"/>
  <c r="E183" i="4" s="1"/>
  <c r="E181" i="4" a="1"/>
  <c r="E181" i="4" s="1"/>
  <c r="E179" i="4" a="1"/>
  <c r="E179" i="4" s="1"/>
  <c r="E178" i="4" a="1"/>
  <c r="E178" i="4" s="1"/>
  <c r="E176" i="4" a="1"/>
  <c r="E176" i="4" s="1"/>
  <c r="E175" i="4" a="1"/>
  <c r="E175" i="4" s="1"/>
  <c r="E174" i="4" a="1"/>
  <c r="E174" i="4" s="1"/>
  <c r="E172" i="4" a="1"/>
  <c r="E172" i="4" s="1"/>
  <c r="E171" i="4" a="1"/>
  <c r="E171" i="4" s="1"/>
  <c r="E169" i="4" a="1"/>
  <c r="E169" i="4" s="1"/>
  <c r="E168" i="4" a="1"/>
  <c r="E168" i="4" s="1"/>
  <c r="E165" i="4" a="1"/>
  <c r="E165" i="4" s="1"/>
  <c r="E164" i="4" a="1"/>
  <c r="E164" i="4" s="1"/>
  <c r="E163" i="4" a="1"/>
  <c r="E163" i="4" s="1"/>
  <c r="E161" i="4" a="1"/>
  <c r="E161" i="4" s="1"/>
  <c r="E160" i="4" a="1"/>
  <c r="E160" i="4" s="1"/>
  <c r="E157" i="4" a="1"/>
  <c r="E157" i="4" s="1"/>
  <c r="E156" i="4" a="1"/>
  <c r="E156" i="4" s="1"/>
  <c r="E155" i="4" a="1"/>
  <c r="E155" i="4" s="1"/>
  <c r="E153" i="4" a="1"/>
  <c r="E153" i="4" s="1"/>
  <c r="E152" i="4" a="1"/>
  <c r="E152" i="4" s="1"/>
  <c r="E149" i="4" a="1"/>
  <c r="E149" i="4" s="1"/>
  <c r="E148" i="4" a="1"/>
  <c r="E148" i="4" s="1"/>
  <c r="E147" i="4" a="1"/>
  <c r="E147" i="4" s="1"/>
  <c r="E145" i="4" a="1"/>
  <c r="E145" i="4" s="1"/>
  <c r="E144" i="4" a="1"/>
  <c r="E144" i="4" s="1"/>
  <c r="E141" i="4" a="1"/>
  <c r="E141" i="4" s="1"/>
  <c r="E140" i="4" a="1"/>
  <c r="E140" i="4" s="1"/>
  <c r="E139" i="4" a="1"/>
  <c r="E139" i="4" s="1"/>
  <c r="E137" i="4" a="1"/>
  <c r="E137" i="4" s="1"/>
  <c r="E136" i="4" a="1"/>
  <c r="E136" i="4" s="1"/>
  <c r="E133" i="4" a="1"/>
  <c r="E133" i="4" s="1"/>
  <c r="E132" i="4" a="1"/>
  <c r="E132" i="4" s="1"/>
  <c r="E131" i="4" a="1"/>
  <c r="E131" i="4" s="1"/>
  <c r="E129" i="4" a="1"/>
  <c r="E129" i="4" s="1"/>
  <c r="E128" i="4" a="1"/>
  <c r="E128" i="4" s="1"/>
  <c r="E125" i="4" a="1"/>
  <c r="E125" i="4" s="1"/>
  <c r="E124" i="4" a="1"/>
  <c r="E124" i="4" s="1"/>
  <c r="E123" i="4" a="1"/>
  <c r="E123" i="4" s="1"/>
  <c r="E121" i="4" a="1"/>
  <c r="E121" i="4" s="1"/>
  <c r="E120" i="4" a="1"/>
  <c r="E120" i="4" s="1"/>
  <c r="E117" i="4" a="1"/>
  <c r="E117" i="4" s="1"/>
  <c r="E116" i="4" a="1"/>
  <c r="E116" i="4" s="1"/>
  <c r="E115" i="4" a="1"/>
  <c r="E115" i="4" s="1"/>
  <c r="E97" i="4" a="1"/>
  <c r="E97" i="4" s="1"/>
  <c r="E96" i="4" a="1"/>
  <c r="E96" i="4" s="1"/>
  <c r="E94" i="4" a="1"/>
  <c r="E94" i="4" s="1"/>
  <c r="E91" i="4" a="1"/>
  <c r="E91" i="4" s="1"/>
  <c r="E90" i="4" a="1"/>
  <c r="E90" i="4" s="1"/>
  <c r="E89" i="4" a="1"/>
  <c r="E89" i="4" s="1"/>
  <c r="E88" i="4" a="1"/>
  <c r="E88" i="4" s="1"/>
  <c r="E86" i="4" a="1"/>
  <c r="E86" i="4" s="1"/>
  <c r="E84" i="4" a="1"/>
  <c r="E84" i="4" s="1"/>
  <c r="E83" i="4" a="1"/>
  <c r="E83" i="4" s="1"/>
  <c r="E82" i="4" a="1"/>
  <c r="E82" i="4" s="1"/>
  <c r="E81" i="4" a="1"/>
  <c r="E81" i="4" s="1"/>
  <c r="E80" i="4" a="1"/>
  <c r="E80" i="4" s="1"/>
  <c r="E78" i="4" a="1"/>
  <c r="E78" i="4" s="1"/>
  <c r="E76" i="4" a="1"/>
  <c r="E76" i="4" s="1"/>
  <c r="E75" i="4" a="1"/>
  <c r="E75" i="4" s="1"/>
  <c r="E74" i="4" a="1"/>
  <c r="E74" i="4" s="1"/>
  <c r="E73" i="4" a="1"/>
  <c r="E73" i="4" s="1"/>
  <c r="E72" i="4" a="1"/>
  <c r="E72" i="4" s="1"/>
  <c r="E70" i="4" a="1"/>
  <c r="E70" i="4" s="1"/>
  <c r="E68" i="4" a="1"/>
  <c r="E68" i="4" s="1"/>
  <c r="E67" i="4" a="1"/>
  <c r="E67" i="4" s="1"/>
  <c r="E66" i="4" a="1"/>
  <c r="E66" i="4" s="1"/>
  <c r="E65" i="4" a="1"/>
  <c r="E65" i="4" s="1"/>
  <c r="E64" i="4" a="1"/>
  <c r="E64" i="4" s="1"/>
  <c r="E63" i="4" a="1"/>
  <c r="E63" i="4" s="1"/>
  <c r="E62" i="4" a="1"/>
  <c r="E62" i="4" s="1"/>
  <c r="E60" i="4" a="1"/>
  <c r="E60" i="4" s="1"/>
  <c r="E59" i="4" a="1"/>
  <c r="E59" i="4" s="1"/>
  <c r="E58" i="4" a="1"/>
  <c r="E58" i="4" s="1"/>
  <c r="E57" i="4" a="1"/>
  <c r="E57" i="4" s="1"/>
  <c r="E56" i="4" a="1"/>
  <c r="E56" i="4" s="1"/>
  <c r="E55" i="4" a="1"/>
  <c r="E55" i="4" s="1"/>
  <c r="E54" i="4" a="1"/>
  <c r="E54" i="4" s="1"/>
  <c r="E52" i="4" a="1"/>
  <c r="E52" i="4" s="1"/>
  <c r="E51" i="4" a="1"/>
  <c r="E51" i="4" s="1"/>
  <c r="E50" i="4" a="1"/>
  <c r="E50" i="4" s="1"/>
  <c r="E49" i="4" a="1"/>
  <c r="E49" i="4" s="1"/>
  <c r="E48" i="4" a="1"/>
  <c r="E48" i="4" s="1"/>
  <c r="E47" i="4" a="1"/>
  <c r="E47" i="4" s="1"/>
  <c r="E46" i="4" a="1"/>
  <c r="E46" i="4" s="1"/>
  <c r="E44" i="4" a="1"/>
  <c r="E44" i="4" s="1"/>
  <c r="E43" i="4" a="1"/>
  <c r="E43" i="4" s="1"/>
  <c r="E42" i="4" a="1"/>
  <c r="E42" i="4" s="1"/>
  <c r="E41" i="4" a="1"/>
  <c r="E41" i="4" s="1"/>
  <c r="E40" i="4" a="1"/>
  <c r="E40" i="4" s="1"/>
  <c r="E39" i="4" a="1"/>
  <c r="E39" i="4" s="1"/>
  <c r="E38" i="4" a="1"/>
  <c r="E38" i="4" s="1"/>
  <c r="E36" i="4" a="1"/>
  <c r="E36" i="4" s="1"/>
  <c r="E35" i="4" a="1"/>
  <c r="E35" i="4" s="1"/>
  <c r="E34" i="4" a="1"/>
  <c r="E34" i="4" s="1"/>
  <c r="E33" i="4" a="1"/>
  <c r="E33" i="4" s="1"/>
  <c r="E32" i="4" a="1"/>
  <c r="E32" i="4" s="1"/>
  <c r="E31" i="4" a="1"/>
  <c r="E31" i="4" s="1"/>
  <c r="E30" i="4" a="1"/>
  <c r="E30" i="4" s="1"/>
  <c r="E28" i="4" a="1"/>
  <c r="E28" i="4" s="1"/>
  <c r="E27" i="4" a="1"/>
  <c r="E27" i="4" s="1"/>
  <c r="E26" i="4" a="1"/>
  <c r="E26" i="4" s="1"/>
  <c r="E25" i="4" a="1"/>
  <c r="E25" i="4" s="1"/>
  <c r="E24" i="4" a="1"/>
  <c r="E24" i="4" s="1"/>
  <c r="E23" i="4" a="1"/>
  <c r="E23" i="4" s="1"/>
  <c r="E22" i="4" a="1"/>
  <c r="E22" i="4" s="1"/>
  <c r="E20" i="4" a="1"/>
  <c r="E20" i="4" s="1"/>
  <c r="E19" i="4" a="1"/>
  <c r="E19" i="4" s="1"/>
  <c r="E18" i="4" a="1"/>
  <c r="E18" i="4" s="1"/>
  <c r="E17" i="4" a="1"/>
  <c r="E17" i="4" s="1"/>
  <c r="E16" i="4" a="1"/>
  <c r="E16" i="4" s="1"/>
  <c r="E15" i="4" a="1"/>
  <c r="E15" i="4" s="1"/>
  <c r="M14" i="4"/>
  <c r="E14" i="4" a="1"/>
  <c r="E14" i="4" s="1"/>
  <c r="E12" i="4" a="1"/>
  <c r="E12" i="4" s="1"/>
  <c r="E11" i="4" a="1"/>
  <c r="E11" i="4" s="1"/>
  <c r="E10" i="4" a="1"/>
  <c r="E10" i="4" s="1"/>
  <c r="E8" i="4" a="1"/>
  <c r="E8" i="4" s="1"/>
  <c r="E7" i="4" a="1"/>
  <c r="E7" i="4" s="1"/>
  <c r="E6" i="4" a="1"/>
  <c r="E6" i="4" s="1"/>
  <c r="G190" i="4" l="1"/>
  <c r="K6" i="4"/>
  <c r="L6" i="4" s="1"/>
  <c r="K5" i="4"/>
  <c r="K7" i="4"/>
  <c r="L7" i="4" s="1"/>
  <c r="K9" i="4"/>
  <c r="L9" i="4" s="1"/>
  <c r="K8" i="4"/>
  <c r="K13" i="4"/>
  <c r="L13" i="4" s="1"/>
  <c r="K11" i="4"/>
  <c r="K12" i="4"/>
  <c r="L12" i="4" s="1"/>
  <c r="G98" i="4"/>
  <c r="G172" i="4"/>
  <c r="K10" i="4"/>
  <c r="L10" i="4" s="1"/>
  <c r="L14" i="4"/>
  <c r="N14" i="4" s="1"/>
  <c r="L5" i="4" l="1"/>
  <c r="N5" i="4" s="1"/>
  <c r="M5" i="4"/>
  <c r="L11" i="4"/>
  <c r="N11" i="4" s="1"/>
  <c r="M11" i="4"/>
  <c r="K15" i="4"/>
  <c r="M8" i="4"/>
  <c r="M15" i="4" s="1"/>
  <c r="L8" i="4"/>
  <c r="N8" i="4" l="1"/>
  <c r="N15" i="4" s="1"/>
  <c r="L15"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大阪府</author>
  </authors>
  <commentList>
    <comment ref="G10" authorId="0" shapeId="0" xr:uid="{512AB27F-83FD-4C2D-AE1A-CBB8AB8E7AAC}">
      <text>
        <r>
          <rPr>
            <sz val="10"/>
            <color indexed="81"/>
            <rFont val="MS P ゴシック"/>
            <family val="3"/>
            <charset val="128"/>
          </rPr>
          <t>法人台帳シートから引用</t>
        </r>
      </text>
    </comment>
    <comment ref="B96" authorId="0" shapeId="0" xr:uid="{94D92AA3-5597-466E-9635-EC55FBE894FF}">
      <text>
        <r>
          <rPr>
            <sz val="9"/>
            <color indexed="81"/>
            <rFont val="MS P ゴシック"/>
            <family val="3"/>
            <charset val="128"/>
          </rPr>
          <t>新旧学校コードと一致させるため修正
　012　→　011</t>
        </r>
      </text>
    </comment>
    <comment ref="O96" authorId="0" shapeId="0" xr:uid="{C45CC90E-D3A3-42BB-9A87-A38D78EB364E}">
      <text>
        <r>
          <rPr>
            <sz val="9"/>
            <color indexed="81"/>
            <rFont val="MS P ゴシック"/>
            <family val="3"/>
            <charset val="128"/>
          </rPr>
          <t>新旧学校コードと一致させるため修正
　012　→　011</t>
        </r>
      </text>
    </comment>
    <comment ref="S96" authorId="0" shapeId="0" xr:uid="{F3C82AA8-173A-4796-879C-121ABB2E1894}">
      <text>
        <r>
          <rPr>
            <sz val="9"/>
            <color indexed="81"/>
            <rFont val="MS P ゴシック"/>
            <family val="3"/>
            <charset val="128"/>
          </rPr>
          <t>新旧学校コードと一致させるため修正
　012　→　011</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<sst xmlns="http://schemas.openxmlformats.org/spreadsheetml/2006/main" count="3361" uniqueCount="1711">
  <si>
    <t>設置者名</t>
    <rPh sb="0" eb="3">
      <t>セッチシャ</t>
    </rPh>
    <rPh sb="3" eb="4">
      <t>メイ</t>
    </rPh>
    <phoneticPr fontId="2"/>
  </si>
  <si>
    <t>代表者名</t>
    <rPh sb="0" eb="3">
      <t>ダイヒョウシャ</t>
    </rPh>
    <rPh sb="3" eb="4">
      <t>メイ</t>
    </rPh>
    <phoneticPr fontId="2"/>
  </si>
  <si>
    <t>電話番号</t>
    <rPh sb="0" eb="2">
      <t>デンワ</t>
    </rPh>
    <rPh sb="2" eb="4">
      <t>バンゴウ</t>
    </rPh>
    <phoneticPr fontId="2"/>
  </si>
  <si>
    <t>　標記について、以下のとおり申請します。</t>
    <rPh sb="1" eb="3">
      <t>ヒョウキ</t>
    </rPh>
    <rPh sb="8" eb="10">
      <t>イカ</t>
    </rPh>
    <rPh sb="14" eb="16">
      <t>シンセイ</t>
    </rPh>
    <phoneticPr fontId="2"/>
  </si>
  <si>
    <t>人</t>
    <rPh sb="0" eb="1">
      <t>ニン</t>
    </rPh>
    <phoneticPr fontId="2"/>
  </si>
  <si>
    <t>学校(園)名</t>
    <rPh sb="0" eb="2">
      <t>ガッコウ</t>
    </rPh>
    <rPh sb="3" eb="4">
      <t>ソノ</t>
    </rPh>
    <rPh sb="5" eb="6">
      <t>メイ</t>
    </rPh>
    <phoneticPr fontId="2"/>
  </si>
  <si>
    <t>円</t>
    <rPh sb="0" eb="1">
      <t>エン</t>
    </rPh>
    <phoneticPr fontId="2"/>
  </si>
  <si>
    <t>一時支援金申請額</t>
    <rPh sb="0" eb="2">
      <t>イチジ</t>
    </rPh>
    <rPh sb="2" eb="5">
      <t>シエンキン</t>
    </rPh>
    <rPh sb="5" eb="8">
      <t>シンセイガク</t>
    </rPh>
    <phoneticPr fontId="2"/>
  </si>
  <si>
    <t>誓約・同意事項</t>
    <rPh sb="0" eb="2">
      <t>セイヤク</t>
    </rPh>
    <rPh sb="3" eb="5">
      <t>ドウイ</t>
    </rPh>
    <rPh sb="5" eb="7">
      <t>ジコウ</t>
    </rPh>
    <phoneticPr fontId="2"/>
  </si>
  <si>
    <t>　私は、大阪府私立学校物価高騰対策一時支援金の支給を申請するにあたり、下記の内容について誓約・同意します。</t>
    <rPh sb="1" eb="2">
      <t>ワタシ</t>
    </rPh>
    <rPh sb="4" eb="7">
      <t>オオサカフ</t>
    </rPh>
    <rPh sb="7" eb="11">
      <t>シリツガッコウ</t>
    </rPh>
    <rPh sb="11" eb="13">
      <t>ブッカ</t>
    </rPh>
    <rPh sb="13" eb="15">
      <t>コウトウ</t>
    </rPh>
    <rPh sb="15" eb="17">
      <t>タイサク</t>
    </rPh>
    <rPh sb="17" eb="19">
      <t>イチジ</t>
    </rPh>
    <rPh sb="19" eb="22">
      <t>シエンキン</t>
    </rPh>
    <rPh sb="23" eb="25">
      <t>シキュウ</t>
    </rPh>
    <rPh sb="26" eb="28">
      <t>シンセイ</t>
    </rPh>
    <rPh sb="35" eb="37">
      <t>カキ</t>
    </rPh>
    <rPh sb="38" eb="40">
      <t>ナイヨウ</t>
    </rPh>
    <rPh sb="44" eb="46">
      <t>セイヤク</t>
    </rPh>
    <rPh sb="47" eb="49">
      <t>ドウイ</t>
    </rPh>
    <phoneticPr fontId="2"/>
  </si>
  <si>
    <t>申請要件をすべて満たしています。また、申請書に記載した事項については事実と相違ありません。</t>
    <rPh sb="0" eb="4">
      <t>シンセイヨウケン</t>
    </rPh>
    <rPh sb="8" eb="9">
      <t>ミ</t>
    </rPh>
    <rPh sb="19" eb="22">
      <t>シンセイショ</t>
    </rPh>
    <rPh sb="23" eb="25">
      <t>キサイ</t>
    </rPh>
    <rPh sb="27" eb="29">
      <t>ジコウ</t>
    </rPh>
    <rPh sb="34" eb="36">
      <t>ジジツ</t>
    </rPh>
    <rPh sb="37" eb="39">
      <t>ソウイ</t>
    </rPh>
    <phoneticPr fontId="2"/>
  </si>
  <si>
    <t>支給又は不支給に関する情報並びに申請書類に記載した情報について、税務情報として使用することがあるほか、国・市町村等他の行政機関から求めがあった場合は、税務情報として提供することについて同意します。</t>
    <rPh sb="0" eb="3">
      <t>シキュウマタ</t>
    </rPh>
    <rPh sb="4" eb="7">
      <t>フシキュウ</t>
    </rPh>
    <rPh sb="8" eb="9">
      <t>カン</t>
    </rPh>
    <rPh sb="11" eb="14">
      <t>ジョウホウナラ</t>
    </rPh>
    <rPh sb="16" eb="20">
      <t>シンセイショルイ</t>
    </rPh>
    <rPh sb="21" eb="23">
      <t>キサイ</t>
    </rPh>
    <rPh sb="25" eb="27">
      <t>ジョウホウ</t>
    </rPh>
    <rPh sb="32" eb="36">
      <t>ゼイムジョウホウ</t>
    </rPh>
    <rPh sb="39" eb="41">
      <t>シヨウ</t>
    </rPh>
    <rPh sb="51" eb="52">
      <t>クニ</t>
    </rPh>
    <rPh sb="53" eb="58">
      <t>シチョウソントウホカ</t>
    </rPh>
    <rPh sb="59" eb="61">
      <t>ギョウセイ</t>
    </rPh>
    <rPh sb="61" eb="63">
      <t>キカン</t>
    </rPh>
    <rPh sb="65" eb="66">
      <t>モト</t>
    </rPh>
    <rPh sb="71" eb="73">
      <t>バアイ</t>
    </rPh>
    <rPh sb="75" eb="77">
      <t>ゼイム</t>
    </rPh>
    <rPh sb="77" eb="79">
      <t>ジョウホウ</t>
    </rPh>
    <rPh sb="82" eb="84">
      <t>テイキョウ</t>
    </rPh>
    <rPh sb="92" eb="94">
      <t>ドウイ</t>
    </rPh>
    <phoneticPr fontId="2"/>
  </si>
  <si>
    <t>申請書類に記載された情報を、大阪府暴力団排除条例第26条に基づき、大阪府警察本部に提供することに同意します。</t>
    <rPh sb="0" eb="4">
      <t>シンセイショルイ</t>
    </rPh>
    <rPh sb="5" eb="7">
      <t>キサイ</t>
    </rPh>
    <rPh sb="10" eb="12">
      <t>ジョウホウ</t>
    </rPh>
    <rPh sb="14" eb="17">
      <t>オオサカフ</t>
    </rPh>
    <rPh sb="17" eb="20">
      <t>ボウリョクダン</t>
    </rPh>
    <rPh sb="20" eb="24">
      <t>ハイジョジョウレイ</t>
    </rPh>
    <rPh sb="24" eb="25">
      <t>ダイ</t>
    </rPh>
    <rPh sb="27" eb="28">
      <t>ジョウ</t>
    </rPh>
    <rPh sb="29" eb="30">
      <t>モト</t>
    </rPh>
    <rPh sb="33" eb="36">
      <t>オオサカフ</t>
    </rPh>
    <rPh sb="36" eb="40">
      <t>ケイサツホンブ</t>
    </rPh>
    <rPh sb="41" eb="43">
      <t>テイキョウ</t>
    </rPh>
    <rPh sb="48" eb="50">
      <t>ドウイ</t>
    </rPh>
    <phoneticPr fontId="2"/>
  </si>
  <si>
    <t>代表者、役員又は使用人その他の従業員若しくは構成員等が、大阪府暴力団排除条例第２条第１号に規定する暴力団、同条第２号に規定する暴力団員、同条第３号に規定する暴力団員等及び同条第４号に規定する暴力団密接関係者には、該当せず、かつ将来にわたっても該当しません。また、上記の暴力団、暴力団員、暴力団員等及び暴力団密接関係者が経営に事実上参画していません。</t>
    <rPh sb="0" eb="3">
      <t>ダイヒョウシャ</t>
    </rPh>
    <rPh sb="4" eb="6">
      <t>ヤクイン</t>
    </rPh>
    <rPh sb="6" eb="7">
      <t>マタ</t>
    </rPh>
    <rPh sb="8" eb="11">
      <t>シヨウニン</t>
    </rPh>
    <rPh sb="13" eb="14">
      <t>タ</t>
    </rPh>
    <rPh sb="15" eb="19">
      <t>ジュウギョウインモ</t>
    </rPh>
    <rPh sb="22" eb="26">
      <t>コウセイイントウ</t>
    </rPh>
    <rPh sb="28" eb="38">
      <t>オオサカフボウリョクダンハイジョジョウレイ</t>
    </rPh>
    <rPh sb="38" eb="39">
      <t>ダイ</t>
    </rPh>
    <rPh sb="40" eb="41">
      <t>ジョウ</t>
    </rPh>
    <rPh sb="41" eb="42">
      <t>ダイ</t>
    </rPh>
    <rPh sb="43" eb="44">
      <t>ゴウ</t>
    </rPh>
    <rPh sb="45" eb="47">
      <t>キテイ</t>
    </rPh>
    <rPh sb="49" eb="52">
      <t>ボウリョクダン</t>
    </rPh>
    <rPh sb="53" eb="54">
      <t>ドウ</t>
    </rPh>
    <rPh sb="54" eb="55">
      <t>ジョウ</t>
    </rPh>
    <rPh sb="55" eb="56">
      <t>ダイ</t>
    </rPh>
    <rPh sb="57" eb="58">
      <t>ゴウ</t>
    </rPh>
    <rPh sb="59" eb="61">
      <t>キテイ</t>
    </rPh>
    <rPh sb="63" eb="67">
      <t>ボウリョクダンイン</t>
    </rPh>
    <rPh sb="68" eb="70">
      <t>ドウジョウ</t>
    </rPh>
    <rPh sb="70" eb="71">
      <t>ダイ</t>
    </rPh>
    <rPh sb="72" eb="73">
      <t>ゴウ</t>
    </rPh>
    <rPh sb="74" eb="76">
      <t>キテイ</t>
    </rPh>
    <rPh sb="78" eb="82">
      <t>ボウリョクダンイン</t>
    </rPh>
    <rPh sb="82" eb="83">
      <t>トウ</t>
    </rPh>
    <rPh sb="83" eb="84">
      <t>オヨ</t>
    </rPh>
    <rPh sb="85" eb="87">
      <t>ドウジョウ</t>
    </rPh>
    <rPh sb="87" eb="88">
      <t>ダイ</t>
    </rPh>
    <rPh sb="89" eb="90">
      <t>ゴウ</t>
    </rPh>
    <rPh sb="91" eb="93">
      <t>キテイ</t>
    </rPh>
    <rPh sb="95" eb="103">
      <t>ボウリョクダンミッセツカンケイシャ</t>
    </rPh>
    <rPh sb="106" eb="108">
      <t>ガイトウ</t>
    </rPh>
    <rPh sb="113" eb="115">
      <t>ショウライ</t>
    </rPh>
    <rPh sb="121" eb="123">
      <t>ガイトウ</t>
    </rPh>
    <rPh sb="131" eb="133">
      <t>ジョウキ</t>
    </rPh>
    <rPh sb="134" eb="137">
      <t>ボウリョクダン</t>
    </rPh>
    <rPh sb="138" eb="142">
      <t>ボウリョクダンイン</t>
    </rPh>
    <rPh sb="143" eb="148">
      <t>ボウリョクダンイントウ</t>
    </rPh>
    <rPh sb="148" eb="149">
      <t>オヨ</t>
    </rPh>
    <rPh sb="150" eb="153">
      <t>ボウリョクダン</t>
    </rPh>
    <rPh sb="153" eb="158">
      <t>ミッセツカンケイシャ</t>
    </rPh>
    <rPh sb="159" eb="161">
      <t>ケイエイ</t>
    </rPh>
    <rPh sb="162" eb="165">
      <t>ジジツジョウ</t>
    </rPh>
    <rPh sb="165" eb="167">
      <t>サンカク</t>
    </rPh>
    <phoneticPr fontId="2"/>
  </si>
  <si>
    <t>支給又は不支給に関する情報並びに申請書類に記載した情報について、大阪府の他の支援金等の事業（支援金、協力金その他申請者の事業継続に資するものに限る。）における審査・支給等の事務のために使用することがあるほか、国・市町村等他の行政機関から求めがあった場合にも、当該行政機関の実施する同趣旨の支援金等における審査・支給等の事務のために提供することについて同意します。</t>
    <rPh sb="0" eb="3">
      <t>シキュウマタ</t>
    </rPh>
    <rPh sb="4" eb="7">
      <t>フシキュウ</t>
    </rPh>
    <rPh sb="8" eb="9">
      <t>カン</t>
    </rPh>
    <rPh sb="11" eb="13">
      <t>ジョウホウ</t>
    </rPh>
    <rPh sb="13" eb="14">
      <t>ナラ</t>
    </rPh>
    <rPh sb="16" eb="20">
      <t>シンセイショルイ</t>
    </rPh>
    <rPh sb="21" eb="23">
      <t>キサイ</t>
    </rPh>
    <rPh sb="25" eb="27">
      <t>ジョウホウ</t>
    </rPh>
    <rPh sb="32" eb="35">
      <t>オオサカフ</t>
    </rPh>
    <rPh sb="36" eb="37">
      <t>ホカ</t>
    </rPh>
    <rPh sb="38" eb="42">
      <t>シエンキントウ</t>
    </rPh>
    <rPh sb="43" eb="45">
      <t>ジギョウ</t>
    </rPh>
    <rPh sb="46" eb="49">
      <t>シエンキン</t>
    </rPh>
    <rPh sb="50" eb="53">
      <t>キョウリョクキン</t>
    </rPh>
    <rPh sb="55" eb="56">
      <t>タ</t>
    </rPh>
    <rPh sb="56" eb="58">
      <t>シンセイ</t>
    </rPh>
    <rPh sb="60" eb="62">
      <t>ジギョウ</t>
    </rPh>
    <rPh sb="62" eb="64">
      <t>ケイゾク</t>
    </rPh>
    <rPh sb="65" eb="66">
      <t>シ</t>
    </rPh>
    <rPh sb="71" eb="72">
      <t>カギ</t>
    </rPh>
    <rPh sb="79" eb="81">
      <t>シンサ</t>
    </rPh>
    <rPh sb="82" eb="85">
      <t>シキュウトウ</t>
    </rPh>
    <rPh sb="86" eb="88">
      <t>ジム</t>
    </rPh>
    <rPh sb="92" eb="94">
      <t>シヨウ</t>
    </rPh>
    <rPh sb="104" eb="105">
      <t>クニ</t>
    </rPh>
    <rPh sb="106" eb="109">
      <t>シチョウソン</t>
    </rPh>
    <rPh sb="109" eb="110">
      <t>トウ</t>
    </rPh>
    <rPh sb="110" eb="111">
      <t>ホカ</t>
    </rPh>
    <rPh sb="112" eb="116">
      <t>ギョウセイキカン</t>
    </rPh>
    <rPh sb="118" eb="119">
      <t>モト</t>
    </rPh>
    <rPh sb="124" eb="126">
      <t>バアイ</t>
    </rPh>
    <rPh sb="129" eb="135">
      <t>トウガイギョウセイキカン</t>
    </rPh>
    <rPh sb="136" eb="138">
      <t>ジッシ</t>
    </rPh>
    <rPh sb="140" eb="143">
      <t>ドウシュシ</t>
    </rPh>
    <rPh sb="144" eb="148">
      <t>シエンキントウ</t>
    </rPh>
    <rPh sb="152" eb="154">
      <t>シンサ</t>
    </rPh>
    <rPh sb="155" eb="158">
      <t>シキュウトウ</t>
    </rPh>
    <rPh sb="159" eb="161">
      <t>ジム</t>
    </rPh>
    <rPh sb="165" eb="167">
      <t>テイキョウ</t>
    </rPh>
    <rPh sb="175" eb="177">
      <t>ドウイ</t>
    </rPh>
    <phoneticPr fontId="2"/>
  </si>
  <si>
    <t>学校(幼稚園)番号</t>
    <rPh sb="0" eb="2">
      <t>ガッコウ</t>
    </rPh>
    <rPh sb="3" eb="6">
      <t>ヨウチエン</t>
    </rPh>
    <rPh sb="7" eb="9">
      <t>バンゴウ</t>
    </rPh>
    <phoneticPr fontId="2"/>
  </si>
  <si>
    <t>申請時点において対象学校を休止・廃止していません。</t>
    <rPh sb="0" eb="4">
      <t>シンセイジテン</t>
    </rPh>
    <rPh sb="8" eb="12">
      <t>タイショウガッコウ</t>
    </rPh>
    <rPh sb="13" eb="15">
      <t>キュウシ</t>
    </rPh>
    <rPh sb="16" eb="18">
      <t>ハイシ</t>
    </rPh>
    <phoneticPr fontId="2"/>
  </si>
  <si>
    <t>担当者名</t>
    <rPh sb="0" eb="3">
      <t>タントウシャ</t>
    </rPh>
    <rPh sb="3" eb="4">
      <t>メイ</t>
    </rPh>
    <phoneticPr fontId="2"/>
  </si>
  <si>
    <t>　大阪府教育長　様</t>
    <rPh sb="1" eb="4">
      <t>オオサカフ</t>
    </rPh>
    <rPh sb="4" eb="7">
      <t>キョウイクチョウ</t>
    </rPh>
    <rPh sb="8" eb="9">
      <t>サマ</t>
    </rPh>
    <phoneticPr fontId="2"/>
  </si>
  <si>
    <t>※各項目を確認し、誓約・同意するものにチェックしてください。すべてにチェックがない場合、支給できません。</t>
    <rPh sb="1" eb="4">
      <t>カクコウモク</t>
    </rPh>
    <rPh sb="5" eb="7">
      <t>カクニン</t>
    </rPh>
    <rPh sb="9" eb="11">
      <t>セイヤク</t>
    </rPh>
    <rPh sb="12" eb="14">
      <t>ドウイ</t>
    </rPh>
    <rPh sb="41" eb="43">
      <t>バアイ</t>
    </rPh>
    <rPh sb="44" eb="46">
      <t>シキュウ</t>
    </rPh>
    <phoneticPr fontId="2"/>
  </si>
  <si>
    <t>【様式１】</t>
    <rPh sb="1" eb="3">
      <t>ヨウシキ</t>
    </rPh>
    <phoneticPr fontId="2"/>
  </si>
  <si>
    <t>教育長から設置者の活動状況に関する調査、報告又は是正のために措置の求めがあった場合は、これに応じます。また、申請内容に疑義があった場合に、大阪府が設置者の関係者に対して本申請の内容について調査することに同意します。</t>
    <rPh sb="0" eb="3">
      <t>キョウイクチョウ</t>
    </rPh>
    <rPh sb="9" eb="13">
      <t>カツドウジョウキョウ</t>
    </rPh>
    <rPh sb="14" eb="15">
      <t>カン</t>
    </rPh>
    <rPh sb="17" eb="19">
      <t>チョウサ</t>
    </rPh>
    <rPh sb="20" eb="22">
      <t>ホウコク</t>
    </rPh>
    <rPh sb="22" eb="23">
      <t>マタ</t>
    </rPh>
    <rPh sb="24" eb="26">
      <t>ゼセイ</t>
    </rPh>
    <rPh sb="30" eb="32">
      <t>ソチ</t>
    </rPh>
    <rPh sb="33" eb="34">
      <t>モト</t>
    </rPh>
    <rPh sb="39" eb="41">
      <t>バアイ</t>
    </rPh>
    <rPh sb="46" eb="47">
      <t>オウ</t>
    </rPh>
    <rPh sb="54" eb="58">
      <t>シンセイナイヨウ</t>
    </rPh>
    <rPh sb="59" eb="61">
      <t>ギギ</t>
    </rPh>
    <rPh sb="65" eb="67">
      <t>バアイ</t>
    </rPh>
    <rPh sb="69" eb="72">
      <t>オオサカフ</t>
    </rPh>
    <rPh sb="77" eb="80">
      <t>カンケイシャ</t>
    </rPh>
    <rPh sb="81" eb="82">
      <t>タイ</t>
    </rPh>
    <rPh sb="84" eb="87">
      <t>ホンシンセイ</t>
    </rPh>
    <rPh sb="88" eb="90">
      <t>ナイヨウ</t>
    </rPh>
    <rPh sb="94" eb="96">
      <t>チョウサ</t>
    </rPh>
    <rPh sb="101" eb="103">
      <t>ドウイ</t>
    </rPh>
    <phoneticPr fontId="2"/>
  </si>
  <si>
    <t>申請内容の不備が、教育長が指定する期限までに解消しなかった場合は、教育長が当該申請は取り下げられたものとみなすことについて同意します。</t>
    <rPh sb="0" eb="4">
      <t>シンセイナイヨウ</t>
    </rPh>
    <rPh sb="5" eb="7">
      <t>フビ</t>
    </rPh>
    <rPh sb="9" eb="12">
      <t>キョウイクチョウ</t>
    </rPh>
    <rPh sb="13" eb="15">
      <t>シテイ</t>
    </rPh>
    <rPh sb="17" eb="19">
      <t>キゲン</t>
    </rPh>
    <rPh sb="22" eb="24">
      <t>カイショウ</t>
    </rPh>
    <rPh sb="29" eb="31">
      <t>バアイ</t>
    </rPh>
    <rPh sb="33" eb="36">
      <t>キョウイクチョウ</t>
    </rPh>
    <rPh sb="37" eb="41">
      <t>トウガイシンセイ</t>
    </rPh>
    <rPh sb="42" eb="43">
      <t>ト</t>
    </rPh>
    <rPh sb="44" eb="45">
      <t>サ</t>
    </rPh>
    <rPh sb="61" eb="63">
      <t>ドウイ</t>
    </rPh>
    <phoneticPr fontId="2"/>
  </si>
  <si>
    <t>申請内容に虚偽や不正等が判明した場合は、一時支援金の全部又は一部の返還と違約金及び返還に要する費用の支払いに応じます。</t>
    <rPh sb="0" eb="4">
      <t>シンセイナイヨウ</t>
    </rPh>
    <rPh sb="5" eb="7">
      <t>キョギ</t>
    </rPh>
    <rPh sb="8" eb="11">
      <t>フセイトウ</t>
    </rPh>
    <rPh sb="12" eb="14">
      <t>ハンメイ</t>
    </rPh>
    <rPh sb="16" eb="18">
      <t>バアイ</t>
    </rPh>
    <rPh sb="20" eb="22">
      <t>イチジ</t>
    </rPh>
    <rPh sb="22" eb="25">
      <t>シエンキン</t>
    </rPh>
    <rPh sb="26" eb="28">
      <t>ゼンブ</t>
    </rPh>
    <rPh sb="28" eb="29">
      <t>マタ</t>
    </rPh>
    <rPh sb="30" eb="32">
      <t>イチブ</t>
    </rPh>
    <rPh sb="33" eb="35">
      <t>ヘンカン</t>
    </rPh>
    <rPh sb="36" eb="39">
      <t>イヤクキン</t>
    </rPh>
    <rPh sb="39" eb="40">
      <t>オヨ</t>
    </rPh>
    <rPh sb="41" eb="43">
      <t>ヘンカン</t>
    </rPh>
    <rPh sb="44" eb="45">
      <t>ヨウ</t>
    </rPh>
    <rPh sb="47" eb="49">
      <t>ヒヨウ</t>
    </rPh>
    <rPh sb="50" eb="52">
      <t>シハラ</t>
    </rPh>
    <rPh sb="54" eb="55">
      <t>オウ</t>
    </rPh>
    <phoneticPr fontId="2"/>
  </si>
  <si>
    <r>
      <t xml:space="preserve"> 令和</t>
    </r>
    <r>
      <rPr>
        <b/>
        <sz val="14"/>
        <rFont val="Meiryo UI"/>
        <family val="3"/>
        <charset val="128"/>
      </rPr>
      <t>８</t>
    </r>
    <r>
      <rPr>
        <b/>
        <sz val="14"/>
        <color theme="1"/>
        <rFont val="Meiryo UI"/>
        <family val="3"/>
        <charset val="128"/>
      </rPr>
      <t>年度大阪府私立学校物価高騰対策一時支援金
支給申請書</t>
    </r>
    <rPh sb="1" eb="3">
      <t>レイワ</t>
    </rPh>
    <rPh sb="4" eb="6">
      <t>ネンド</t>
    </rPh>
    <rPh sb="6" eb="9">
      <t>オオサカフ</t>
    </rPh>
    <rPh sb="9" eb="11">
      <t>シリツ</t>
    </rPh>
    <rPh sb="11" eb="13">
      <t>ガッコウ</t>
    </rPh>
    <rPh sb="13" eb="15">
      <t>ブッカ</t>
    </rPh>
    <rPh sb="15" eb="17">
      <t>コウトウ</t>
    </rPh>
    <rPh sb="17" eb="19">
      <t>タイサク</t>
    </rPh>
    <rPh sb="19" eb="21">
      <t>イチジ</t>
    </rPh>
    <rPh sb="21" eb="23">
      <t>シエン</t>
    </rPh>
    <rPh sb="23" eb="24">
      <t>キン</t>
    </rPh>
    <rPh sb="25" eb="30">
      <t>シキュウシンセイショ</t>
    </rPh>
    <phoneticPr fontId="2"/>
  </si>
  <si>
    <t>令和８年５月１日時点の生徒（園児・児童）数</t>
    <rPh sb="0" eb="2">
      <t>レイワ</t>
    </rPh>
    <rPh sb="3" eb="4">
      <t>ネン</t>
    </rPh>
    <rPh sb="5" eb="6">
      <t>ガツ</t>
    </rPh>
    <rPh sb="7" eb="8">
      <t>ニチ</t>
    </rPh>
    <rPh sb="8" eb="10">
      <t>ジテン</t>
    </rPh>
    <rPh sb="11" eb="13">
      <t>セイト</t>
    </rPh>
    <rPh sb="14" eb="16">
      <t>エンジ</t>
    </rPh>
    <rPh sb="17" eb="19">
      <t>ジドウ</t>
    </rPh>
    <rPh sb="20" eb="21">
      <t>スウ</t>
    </rPh>
    <phoneticPr fontId="2"/>
  </si>
  <si>
    <t>学種コード</t>
    <rPh sb="0" eb="1">
      <t>ガク</t>
    </rPh>
    <rPh sb="1" eb="2">
      <t>シュ</t>
    </rPh>
    <phoneticPr fontId="8"/>
  </si>
  <si>
    <t>校種</t>
    <rPh sb="0" eb="2">
      <t>コウシュ</t>
    </rPh>
    <phoneticPr fontId="8"/>
  </si>
  <si>
    <t>校数</t>
    <rPh sb="0" eb="2">
      <t>コウスウ</t>
    </rPh>
    <phoneticPr fontId="8"/>
  </si>
  <si>
    <t>学校番号一覧　（令和2年7月1日作成）</t>
    <rPh sb="0" eb="2">
      <t>ガッコウ</t>
    </rPh>
    <rPh sb="2" eb="4">
      <t>バンゴウ</t>
    </rPh>
    <rPh sb="4" eb="6">
      <t>イチラン</t>
    </rPh>
    <rPh sb="8" eb="10">
      <t>レイワ</t>
    </rPh>
    <rPh sb="11" eb="12">
      <t>ネン</t>
    </rPh>
    <rPh sb="13" eb="14">
      <t>ガツ</t>
    </rPh>
    <rPh sb="15" eb="16">
      <t>ニチ</t>
    </rPh>
    <rPh sb="16" eb="18">
      <t>サクセイ</t>
    </rPh>
    <phoneticPr fontId="8"/>
  </si>
  <si>
    <t>改変履歴</t>
    <rPh sb="0" eb="2">
      <t>カイヘン</t>
    </rPh>
    <rPh sb="2" eb="4">
      <t>リレキ</t>
    </rPh>
    <phoneticPr fontId="8"/>
  </si>
  <si>
    <t>高等学校</t>
    <rPh sb="0" eb="2">
      <t>コウトウ</t>
    </rPh>
    <rPh sb="2" eb="4">
      <t>ガッコウ</t>
    </rPh>
    <phoneticPr fontId="8"/>
  </si>
  <si>
    <t>小学校, 中学校,義務教育学校（前期課程）, 義務教育学校（後期課程）, 中等教育学校（前期課程）,  中等教育学校（後期課程）, 高等学校, 特別支援学校（高等部のみ）, 専修学校（高等課程）, 特別支援学校, 高等学校（通信制課程のみ）</t>
    <phoneticPr fontId="2"/>
  </si>
  <si>
    <t>2020/7/9 精華高等学校の学校番号を「新旧学校コード」と一致させるために変更（37012→37011）</t>
    <rPh sb="9" eb="10">
      <t>セイ</t>
    </rPh>
    <rPh sb="10" eb="11">
      <t>カ</t>
    </rPh>
    <rPh sb="11" eb="13">
      <t>コウトウ</t>
    </rPh>
    <rPh sb="13" eb="15">
      <t>ガッコウ</t>
    </rPh>
    <rPh sb="16" eb="18">
      <t>ガッコウ</t>
    </rPh>
    <rPh sb="18" eb="20">
      <t>バンゴウ</t>
    </rPh>
    <rPh sb="22" eb="24">
      <t>シンキュウ</t>
    </rPh>
    <rPh sb="24" eb="26">
      <t>ガッコウ</t>
    </rPh>
    <rPh sb="31" eb="33">
      <t>イッチ</t>
    </rPh>
    <rPh sb="39" eb="41">
      <t>ヘンコウ</t>
    </rPh>
    <phoneticPr fontId="8"/>
  </si>
  <si>
    <t>高等学校（通信制課程のみ）</t>
    <rPh sb="0" eb="2">
      <t>コウトウ</t>
    </rPh>
    <rPh sb="2" eb="4">
      <t>ガッコウ</t>
    </rPh>
    <rPh sb="5" eb="8">
      <t>ツウシンセイ</t>
    </rPh>
    <rPh sb="8" eb="10">
      <t>カテイ</t>
    </rPh>
    <phoneticPr fontId="8"/>
  </si>
  <si>
    <t>※「Accessアプリケーション（シンクライアント）」フォルダに格納された「学校台帳.mdb」から作成</t>
    <rPh sb="32" eb="34">
      <t>カクノウ</t>
    </rPh>
    <rPh sb="38" eb="40">
      <t>ガッコウ</t>
    </rPh>
    <rPh sb="40" eb="42">
      <t>ダイチョウ</t>
    </rPh>
    <rPh sb="49" eb="51">
      <t>サクセイ</t>
    </rPh>
    <phoneticPr fontId="8"/>
  </si>
  <si>
    <t>2020/7/16 香里ケ丘、帝塚山泉ケ丘の「ケ」を「ヶ」に変更</t>
    <rPh sb="10" eb="14">
      <t>コウリガオカ</t>
    </rPh>
    <rPh sb="15" eb="18">
      <t>テヅカヤマ</t>
    </rPh>
    <rPh sb="18" eb="21">
      <t>イズミガオカ</t>
    </rPh>
    <rPh sb="30" eb="32">
      <t>ヘンコウ</t>
    </rPh>
    <phoneticPr fontId="8"/>
  </si>
  <si>
    <t>中学校</t>
    <rPh sb="0" eb="3">
      <t>チュウガッコウ</t>
    </rPh>
    <phoneticPr fontId="8"/>
  </si>
  <si>
    <t>2020/10/23 学校名カナを修正</t>
    <rPh sb="11" eb="14">
      <t>ガッコウメイ</t>
    </rPh>
    <rPh sb="17" eb="19">
      <t>シュウセイ</t>
    </rPh>
    <phoneticPr fontId="8"/>
  </si>
  <si>
    <t>小学校</t>
    <rPh sb="0" eb="3">
      <t>ショウガッコウ</t>
    </rPh>
    <phoneticPr fontId="8"/>
  </si>
  <si>
    <t>中等教育学校（前期課程）</t>
    <rPh sb="0" eb="2">
      <t>チュウトウ</t>
    </rPh>
    <rPh sb="2" eb="4">
      <t>キョウイク</t>
    </rPh>
    <rPh sb="4" eb="6">
      <t>ガッコウ</t>
    </rPh>
    <rPh sb="7" eb="9">
      <t>ゼンキ</t>
    </rPh>
    <rPh sb="9" eb="11">
      <t>カテイ</t>
    </rPh>
    <phoneticPr fontId="8"/>
  </si>
  <si>
    <t>中等教育学校（後期課程）</t>
    <phoneticPr fontId="8"/>
  </si>
  <si>
    <t>旧番号</t>
    <rPh sb="0" eb="3">
      <t>キュウバンゴウ</t>
    </rPh>
    <phoneticPr fontId="8"/>
  </si>
  <si>
    <t>新番号</t>
    <rPh sb="0" eb="3">
      <t>シンバンゴウ</t>
    </rPh>
    <phoneticPr fontId="8"/>
  </si>
  <si>
    <t>学校コード</t>
  </si>
  <si>
    <t>新学校番号</t>
  </si>
  <si>
    <t>休廃校コード</t>
  </si>
  <si>
    <t>法人コード</t>
  </si>
  <si>
    <t>学校名カナ</t>
  </si>
  <si>
    <t>学校名</t>
  </si>
  <si>
    <t>法人名</t>
    <rPh sb="0" eb="2">
      <t>ホウジン</t>
    </rPh>
    <rPh sb="2" eb="3">
      <t>メイ</t>
    </rPh>
    <phoneticPr fontId="8"/>
  </si>
  <si>
    <t>電話番号</t>
  </si>
  <si>
    <t>ＦＡＸ番号</t>
  </si>
  <si>
    <t>郵便番号</t>
  </si>
  <si>
    <t>所在地</t>
  </si>
  <si>
    <t>市区町村コード</t>
  </si>
  <si>
    <t>学校名略称</t>
  </si>
  <si>
    <t>学種</t>
  </si>
  <si>
    <t>対象学校又は過程</t>
    <rPh sb="0" eb="2">
      <t>タイショウ</t>
    </rPh>
    <rPh sb="2" eb="4">
      <t>ガッコウ</t>
    </rPh>
    <rPh sb="4" eb="5">
      <t>マタ</t>
    </rPh>
    <rPh sb="6" eb="8">
      <t>カテイ</t>
    </rPh>
    <phoneticPr fontId="2"/>
  </si>
  <si>
    <t>生徒数</t>
    <rPh sb="0" eb="2">
      <t>セイト</t>
    </rPh>
    <rPh sb="2" eb="3">
      <t>スウ</t>
    </rPh>
    <phoneticPr fontId="2"/>
  </si>
  <si>
    <t>申請額</t>
    <rPh sb="0" eb="3">
      <t>シンセイガク</t>
    </rPh>
    <phoneticPr fontId="2"/>
  </si>
  <si>
    <t>選択してください</t>
    <rPh sb="0" eb="2">
      <t>センタク</t>
    </rPh>
    <phoneticPr fontId="2"/>
  </si>
  <si>
    <t>自動反映</t>
  </si>
  <si>
    <t>自動反映</t>
    <rPh sb="0" eb="2">
      <t>ジドウ</t>
    </rPh>
    <rPh sb="2" eb="4">
      <t>ハンエイ</t>
    </rPh>
    <phoneticPr fontId="2"/>
  </si>
  <si>
    <t>01011</t>
  </si>
  <si>
    <t>1001011</t>
  </si>
  <si>
    <t>0</t>
  </si>
  <si>
    <t>010</t>
  </si>
  <si>
    <t>ｶｵﾘｶﾞｵｶﾘﾍﾞﾙﾃ</t>
  </si>
  <si>
    <t>香ヶ丘リベルテ高等学校</t>
    <phoneticPr fontId="8"/>
  </si>
  <si>
    <t>学校法人　愛泉学園</t>
  </si>
  <si>
    <t>072(238)7881</t>
  </si>
  <si>
    <t>072(227)4191</t>
  </si>
  <si>
    <t>590-0012</t>
  </si>
  <si>
    <t>堺市浅香山町1-2-20</t>
  </si>
  <si>
    <t>201</t>
  </si>
  <si>
    <r>
      <t>香</t>
    </r>
    <r>
      <rPr>
        <sz val="11"/>
        <color rgb="FFFF0000"/>
        <rFont val="游ゴシック"/>
        <family val="3"/>
        <charset val="128"/>
        <scheme val="minor"/>
      </rPr>
      <t>ヶ</t>
    </r>
    <r>
      <rPr>
        <sz val="11"/>
        <color theme="1"/>
        <rFont val="游ゴシック"/>
        <family val="2"/>
        <charset val="128"/>
        <scheme val="minor"/>
      </rPr>
      <t>丘リベルテ</t>
    </r>
    <phoneticPr fontId="8"/>
  </si>
  <si>
    <t>高等学校</t>
  </si>
  <si>
    <t>01012</t>
  </si>
  <si>
    <t>1001012</t>
  </si>
  <si>
    <t>ｻｶｲﾘﾍﾞﾗﾙ</t>
  </si>
  <si>
    <t>堺リベラル高等学校</t>
  </si>
  <si>
    <t>072(238)8188</t>
  </si>
  <si>
    <t>072(238)8187</t>
  </si>
  <si>
    <t>堺リベラル　</t>
  </si>
  <si>
    <t>01041</t>
  </si>
  <si>
    <t>1001041</t>
  </si>
  <si>
    <t>堺リベラル中学校</t>
  </si>
  <si>
    <t>中学校</t>
  </si>
  <si>
    <t>02011</t>
  </si>
  <si>
    <t>1002011</t>
  </si>
  <si>
    <t>020</t>
  </si>
  <si>
    <t>ｳｴﾉﾐﾔ</t>
  </si>
  <si>
    <t>上宮高等学校</t>
  </si>
  <si>
    <t>学校法人　上宮学園</t>
  </si>
  <si>
    <t>06(6771)5701</t>
  </si>
  <si>
    <t>06(6771)4678</t>
  </si>
  <si>
    <t>543-0037</t>
  </si>
  <si>
    <t>天王寺区上之宮町3-16</t>
  </si>
  <si>
    <t>109</t>
  </si>
  <si>
    <t>上宮　　</t>
  </si>
  <si>
    <t>02012</t>
  </si>
  <si>
    <t>1002012</t>
  </si>
  <si>
    <t>ｳｴﾉﾐﾔﾀｲｼ</t>
  </si>
  <si>
    <t>上宮太子高等学校</t>
  </si>
  <si>
    <t>0721(98)3611</t>
  </si>
  <si>
    <t>0721(98)1725</t>
  </si>
  <si>
    <t>583-0995</t>
  </si>
  <si>
    <t>南河内郡太子町字太子1053</t>
  </si>
  <si>
    <t>381</t>
  </si>
  <si>
    <t>上宮太子</t>
  </si>
  <si>
    <t>02041</t>
  </si>
  <si>
    <t>1002041</t>
  </si>
  <si>
    <t>ｳｴﾉﾐﾔｶﾞｸｴﾝ</t>
  </si>
  <si>
    <t>上宮学園中学校</t>
  </si>
  <si>
    <t>03011</t>
  </si>
  <si>
    <t>1003011</t>
  </si>
  <si>
    <t>030</t>
  </si>
  <si>
    <t>ｵｵｻｶｶﾞｸｲﾝﾀﾞｲｶﾞｸ</t>
  </si>
  <si>
    <t>大阪学院大学高等学校</t>
  </si>
  <si>
    <t>学校法人　大阪学院大学</t>
  </si>
  <si>
    <t>06(6381)6661</t>
  </si>
  <si>
    <t>06(6382)1191</t>
  </si>
  <si>
    <t>564-0012</t>
  </si>
  <si>
    <t>吹田市南正雀3-12-1</t>
  </si>
  <si>
    <t>205</t>
  </si>
  <si>
    <t>大阪学院</t>
  </si>
  <si>
    <t>04011</t>
  </si>
  <si>
    <t>1004011</t>
  </si>
  <si>
    <t>040</t>
  </si>
  <si>
    <t>ｵｵｻｶ</t>
  </si>
  <si>
    <t>大阪高等学校</t>
  </si>
  <si>
    <t>学校法人　大阪学園</t>
  </si>
  <si>
    <t>06(6340)3031</t>
  </si>
  <si>
    <t>06(6349)3719</t>
  </si>
  <si>
    <t>533-0007</t>
  </si>
  <si>
    <t>東淀川区相川2-18-51</t>
  </si>
  <si>
    <t>114</t>
  </si>
  <si>
    <t>大阪　　</t>
  </si>
  <si>
    <t>05011</t>
  </si>
  <si>
    <t>1005011</t>
  </si>
  <si>
    <t>050</t>
  </si>
  <si>
    <t>常翔学園高等学校</t>
  </si>
  <si>
    <t>学校法人　常翔学園</t>
  </si>
  <si>
    <t>06(6954)4435</t>
  </si>
  <si>
    <t>06(6953)9497</t>
  </si>
  <si>
    <t>535-8585</t>
  </si>
  <si>
    <t>旭区大宮5-16-1</t>
  </si>
  <si>
    <t>117</t>
  </si>
  <si>
    <t>常翔</t>
  </si>
  <si>
    <t>05012</t>
  </si>
  <si>
    <t>1005012</t>
  </si>
  <si>
    <t>常翔啓光学園高等学校</t>
  </si>
  <si>
    <t>072(848)0521</t>
  </si>
  <si>
    <t>072(848)2969</t>
  </si>
  <si>
    <t>573-1197</t>
  </si>
  <si>
    <t>枚方市禁野本町1-13-21</t>
  </si>
  <si>
    <t>210</t>
  </si>
  <si>
    <t>05041</t>
  </si>
  <si>
    <t>1005041</t>
  </si>
  <si>
    <t>常翔学園中学校</t>
  </si>
  <si>
    <t>05042</t>
  </si>
  <si>
    <t>1005042</t>
  </si>
  <si>
    <t>常翔啓光学園中学校</t>
  </si>
  <si>
    <t>06011</t>
  </si>
  <si>
    <t>1006011</t>
  </si>
  <si>
    <t>060</t>
  </si>
  <si>
    <t>ｵｵｻｶｻﾝｷﾞﾖｳﾀﾞｲｶﾞｸﾌｿﾞｸ</t>
  </si>
  <si>
    <t>大阪産業大学附属高等学校</t>
  </si>
  <si>
    <t>学校法人　大阪産業大学</t>
  </si>
  <si>
    <t>06(6939)1491</t>
  </si>
  <si>
    <t>06(6933)8482</t>
  </si>
  <si>
    <t>536-0001</t>
  </si>
  <si>
    <t>城東区古市1-20-26</t>
  </si>
  <si>
    <t>118</t>
  </si>
  <si>
    <t>大産大附</t>
  </si>
  <si>
    <t>06012</t>
  </si>
  <si>
    <t>1006012</t>
  </si>
  <si>
    <t>ｵｵｻｶﾄｳｲﾝ</t>
  </si>
  <si>
    <t>大阪桐蔭高等学校</t>
  </si>
  <si>
    <t>072(870)1001</t>
  </si>
  <si>
    <t>072(875)3330</t>
  </si>
  <si>
    <t>574-0013</t>
  </si>
  <si>
    <t>大東市中垣内3-1-1</t>
  </si>
  <si>
    <t>218</t>
  </si>
  <si>
    <t>大阪桐蔭</t>
  </si>
  <si>
    <t>06042</t>
  </si>
  <si>
    <t>1006042</t>
  </si>
  <si>
    <t>大阪桐蔭中学校</t>
  </si>
  <si>
    <t>07011</t>
  </si>
  <si>
    <t>1007011</t>
  </si>
  <si>
    <t>070</t>
  </si>
  <si>
    <t>ﾀﾞｲｼﾖｳｶﾞｸｴﾝ</t>
  </si>
  <si>
    <t>大商学園高等学校</t>
  </si>
  <si>
    <t>学校法人　大商学園</t>
  </si>
  <si>
    <t>06(6862)5223</t>
  </si>
  <si>
    <t>06(6862)5570</t>
  </si>
  <si>
    <t>561-0846</t>
  </si>
  <si>
    <t>豊中市利倉東1-2-1</t>
  </si>
  <si>
    <t>203</t>
  </si>
  <si>
    <t>大商学園</t>
  </si>
  <si>
    <t>08011</t>
  </si>
  <si>
    <t>41311</t>
  </si>
  <si>
    <t>080</t>
  </si>
  <si>
    <t>ｵｵｻｶｼﾝｱｲｶﾞｸｲﾝ</t>
  </si>
  <si>
    <t>大阪信愛学院高等学校</t>
  </si>
  <si>
    <t>06(6939)4391</t>
  </si>
  <si>
    <t>06(6939)4587</t>
  </si>
  <si>
    <t>536-8585</t>
  </si>
  <si>
    <t>城東区古市2-7-30</t>
  </si>
  <si>
    <t>大阪信愛</t>
  </si>
  <si>
    <t>08041</t>
  </si>
  <si>
    <t>41341</t>
  </si>
  <si>
    <t>大阪信愛学院中学校</t>
  </si>
  <si>
    <t>08051</t>
  </si>
  <si>
    <t>41351</t>
  </si>
  <si>
    <t>大阪信愛学院小学校</t>
  </si>
  <si>
    <t>小学校</t>
  </si>
  <si>
    <t>09011</t>
  </si>
  <si>
    <t>1009011</t>
  </si>
  <si>
    <t>090</t>
  </si>
  <si>
    <t>大阪夕陽丘学園高等学校</t>
  </si>
  <si>
    <t>学校法人　大阪夕陽丘学園</t>
  </si>
  <si>
    <t>06(6771)9510</t>
  </si>
  <si>
    <t>06(6773)0356</t>
  </si>
  <si>
    <t>543-0073</t>
  </si>
  <si>
    <t>天王寺区生玉寺町7-72</t>
  </si>
  <si>
    <t>夕陽丘学園</t>
  </si>
  <si>
    <t>10011</t>
  </si>
  <si>
    <t>1010011</t>
  </si>
  <si>
    <t>100</t>
  </si>
  <si>
    <t>ｵｵｻｶｼﾞﾖｶﾞｸｲﾝ</t>
  </si>
  <si>
    <t>大阪女学院高等学校</t>
  </si>
  <si>
    <t>学校法人　大阪女学院</t>
  </si>
  <si>
    <t>06(6761)4113</t>
  </si>
  <si>
    <t>06(6761)0378</t>
  </si>
  <si>
    <t>540-0004</t>
  </si>
  <si>
    <t>中央区玉造2-26-54</t>
  </si>
  <si>
    <t>128</t>
  </si>
  <si>
    <t>女学院　</t>
  </si>
  <si>
    <t>10041</t>
  </si>
  <si>
    <t>1010041</t>
  </si>
  <si>
    <t>大阪女学院中学校</t>
  </si>
  <si>
    <t>06(6761)4451</t>
  </si>
  <si>
    <t>06(6761)3354</t>
  </si>
  <si>
    <t>11011</t>
  </si>
  <si>
    <t>41211</t>
  </si>
  <si>
    <t>110</t>
  </si>
  <si>
    <t>ｵｵｻｶｾｲｹｲｼﾞﾖｼ</t>
  </si>
  <si>
    <t>大阪成蹊女子高等学校</t>
  </si>
  <si>
    <t>学校法人　大阪成蹊学園</t>
  </si>
  <si>
    <t>06(6829)2510</t>
  </si>
  <si>
    <t>06(6829)2533</t>
  </si>
  <si>
    <t>東淀川区相川3-10-62</t>
  </si>
  <si>
    <t>大阪成蹊</t>
  </si>
  <si>
    <t>12011</t>
  </si>
  <si>
    <t>1012011</t>
  </si>
  <si>
    <t>120</t>
  </si>
  <si>
    <t>ｵｵｻｶｾｲｺｳｶﾞｸｲﾝ</t>
  </si>
  <si>
    <t>大阪星光学院高等学校</t>
  </si>
  <si>
    <t>学校法人　大阪星光学院</t>
  </si>
  <si>
    <t>06(6771)0737</t>
  </si>
  <si>
    <t>06(6779)8838</t>
  </si>
  <si>
    <t>543-0061</t>
  </si>
  <si>
    <t>天王寺区伶人町1-6</t>
  </si>
  <si>
    <t>大阪星光</t>
  </si>
  <si>
    <t>12041</t>
  </si>
  <si>
    <t>1012041</t>
  </si>
  <si>
    <t>大阪星光学院中学校</t>
  </si>
  <si>
    <t>13011</t>
  </si>
  <si>
    <t>1013011</t>
  </si>
  <si>
    <t>130</t>
  </si>
  <si>
    <t>早稲田大阪高等学校</t>
    <rPh sb="3" eb="5">
      <t>オオサカ</t>
    </rPh>
    <phoneticPr fontId="2"/>
  </si>
  <si>
    <t>学校法人　早稲田大阪学園</t>
  </si>
  <si>
    <t>0726(43)6363</t>
  </si>
  <si>
    <t>0726(43)6628</t>
  </si>
  <si>
    <t>567-0051</t>
  </si>
  <si>
    <t>茨木市宿久庄7-20-1</t>
  </si>
  <si>
    <t>211</t>
  </si>
  <si>
    <t>摂陵　　</t>
  </si>
  <si>
    <t>13031</t>
  </si>
  <si>
    <t>1013031</t>
  </si>
  <si>
    <t>ｺｳﾖｳﾀﾞｲ</t>
  </si>
  <si>
    <t>向陽台高等学校</t>
  </si>
  <si>
    <t>0726(43)6365</t>
  </si>
  <si>
    <t>0726(43)0455</t>
  </si>
  <si>
    <t>向陽台　</t>
  </si>
  <si>
    <t>高等学校（通信制課程のみ）</t>
  </si>
  <si>
    <t>14011</t>
  </si>
  <si>
    <t>1014011</t>
  </si>
  <si>
    <t>140</t>
  </si>
  <si>
    <t>ｵｵｻｶﾃﾞﾝｷﾂｳｼﾝﾀﾞｲｶﾞｸ</t>
  </si>
  <si>
    <t>大阪電気通信大学高等学校</t>
  </si>
  <si>
    <t>学校法人　大阪電気通信大学</t>
  </si>
  <si>
    <t>06(6992)6261</t>
  </si>
  <si>
    <t>06(6991)4117</t>
  </si>
  <si>
    <t>570-0039</t>
  </si>
  <si>
    <t>守口市橋波西之町1-5-18</t>
  </si>
  <si>
    <t>209</t>
  </si>
  <si>
    <t>大阪電通</t>
  </si>
  <si>
    <t>15011</t>
  </si>
  <si>
    <t>41011</t>
  </si>
  <si>
    <t>150</t>
  </si>
  <si>
    <t>利晶学園大阪立命館高等学校</t>
    <phoneticPr fontId="2"/>
  </si>
  <si>
    <t>学校法人　利晶学園</t>
    <phoneticPr fontId="2"/>
  </si>
  <si>
    <t>072(285)0128</t>
  </si>
  <si>
    <t>072(285)8405</t>
  </si>
  <si>
    <t>599-8114</t>
  </si>
  <si>
    <t>堺市日置荘西町51</t>
  </si>
  <si>
    <t>初芝　　</t>
  </si>
  <si>
    <t>15012</t>
  </si>
  <si>
    <t>41012</t>
  </si>
  <si>
    <t>0721(34)1010</t>
  </si>
  <si>
    <t>0721(34)1090</t>
  </si>
  <si>
    <t>584-0058</t>
  </si>
  <si>
    <t>富田林市彼方1801</t>
  </si>
  <si>
    <t>214</t>
  </si>
  <si>
    <t>初芝富田</t>
  </si>
  <si>
    <t>15041</t>
  </si>
  <si>
    <t>41041</t>
  </si>
  <si>
    <t>利晶学園大阪立命館中学校</t>
    <phoneticPr fontId="2"/>
  </si>
  <si>
    <t>072(235)6400</t>
  </si>
  <si>
    <t>072(235)6404</t>
  </si>
  <si>
    <t>堺市西野１９４－１</t>
  </si>
  <si>
    <t>15042</t>
  </si>
  <si>
    <t>41042</t>
  </si>
  <si>
    <t>15051</t>
  </si>
  <si>
    <t>41051</t>
  </si>
  <si>
    <t>利晶学園小学校</t>
    <rPh sb="0" eb="2">
      <t>リショウ</t>
    </rPh>
    <phoneticPr fontId="2"/>
  </si>
  <si>
    <t>072(235)6300</t>
  </si>
  <si>
    <t>072(235)6302</t>
  </si>
  <si>
    <t>599-8125</t>
  </si>
  <si>
    <t>堺市西野194－1</t>
  </si>
  <si>
    <t>16011</t>
  </si>
  <si>
    <t>1016011</t>
  </si>
  <si>
    <t>160</t>
  </si>
  <si>
    <t>ｺｳﾌﾞﾝｶﾞｸｴﾝ</t>
  </si>
  <si>
    <t>好文学園女子高等学校</t>
  </si>
  <si>
    <t>学校法人　好文学園</t>
  </si>
  <si>
    <t>06(6472)2281</t>
  </si>
  <si>
    <t>06(6472)2365</t>
  </si>
  <si>
    <t>555-0013</t>
  </si>
  <si>
    <t>西淀川区千舟3-8-22</t>
  </si>
  <si>
    <t>113</t>
  </si>
  <si>
    <t>好文学園</t>
  </si>
  <si>
    <t>17011</t>
  </si>
  <si>
    <t>1017011</t>
  </si>
  <si>
    <t>170</t>
  </si>
  <si>
    <t>ｶｲﾒｲ</t>
  </si>
  <si>
    <t>開明高等学校</t>
  </si>
  <si>
    <t>学校法人　大阪貿易学院</t>
  </si>
  <si>
    <t>06(6932)4461</t>
  </si>
  <si>
    <t>06(6932)4400</t>
  </si>
  <si>
    <t>536-0006</t>
  </si>
  <si>
    <t>城東区野江1-9-9</t>
  </si>
  <si>
    <t>開明　　</t>
  </si>
  <si>
    <t>17041</t>
  </si>
  <si>
    <t>1017041</t>
  </si>
  <si>
    <t>開明中学校</t>
  </si>
  <si>
    <t>18011</t>
  </si>
  <si>
    <t>1018011</t>
  </si>
  <si>
    <t>180</t>
  </si>
  <si>
    <t>ﾒｲｾｲ</t>
  </si>
  <si>
    <t>明星高等学校</t>
  </si>
  <si>
    <t>学校法人　大阪明星学園</t>
  </si>
  <si>
    <t>06(6761)5606</t>
  </si>
  <si>
    <t>06(6761)6720</t>
  </si>
  <si>
    <t>543-0016</t>
  </si>
  <si>
    <t>天王寺区餌差町5-44</t>
  </si>
  <si>
    <t>明星　　</t>
  </si>
  <si>
    <t>18041</t>
  </si>
  <si>
    <t>1018041</t>
  </si>
  <si>
    <t>明星中学校</t>
  </si>
  <si>
    <t>19011</t>
  </si>
  <si>
    <t>43511</t>
  </si>
  <si>
    <t>190</t>
  </si>
  <si>
    <t>ｵｵﾀﾆ</t>
  </si>
  <si>
    <t>大谷高等学校</t>
  </si>
  <si>
    <t>学校法人　大谷学園</t>
  </si>
  <si>
    <t>06(6661)8400</t>
  </si>
  <si>
    <t>06(6652)1744</t>
  </si>
  <si>
    <t>545-0041</t>
  </si>
  <si>
    <t>阿倍野区共立通2-8-4</t>
  </si>
  <si>
    <t>119</t>
  </si>
  <si>
    <t>大谷　　</t>
  </si>
  <si>
    <t>19012</t>
  </si>
  <si>
    <t>43512</t>
  </si>
  <si>
    <t>ﾋｶﾞｼｵｵﾀﾆ</t>
  </si>
  <si>
    <t>東大谷高等学校</t>
  </si>
  <si>
    <t>06(6661)0384</t>
  </si>
  <si>
    <t>06(6661)1943</t>
  </si>
  <si>
    <t>東大谷　</t>
  </si>
  <si>
    <t>19041</t>
  </si>
  <si>
    <t>43541</t>
  </si>
  <si>
    <t>大谷中学校</t>
  </si>
  <si>
    <t>06(6661)0385</t>
  </si>
  <si>
    <t>20011</t>
  </si>
  <si>
    <t>42011</t>
  </si>
  <si>
    <t>200</t>
  </si>
  <si>
    <t>ｵｳﾃﾓﾝｶﾞｸｲﾝｵｵﾃﾏｴ</t>
  </si>
  <si>
    <t>追手門学院大手前高等学校</t>
  </si>
  <si>
    <t>学校法人　追手門学院</t>
  </si>
  <si>
    <t>06(6942)2235</t>
  </si>
  <si>
    <t>06(6945)7552</t>
  </si>
  <si>
    <t>540-0008</t>
  </si>
  <si>
    <t>中央区大手前1-3-20</t>
  </si>
  <si>
    <t>追手大手</t>
  </si>
  <si>
    <t>20012</t>
  </si>
  <si>
    <t>42012</t>
  </si>
  <si>
    <t>ｵｳﾃﾓﾝｶﾞｸｲﾝ</t>
  </si>
  <si>
    <t>追手門学院高等学校</t>
  </si>
  <si>
    <t>0726(43)1333</t>
  </si>
  <si>
    <t>0726(43)9329</t>
  </si>
  <si>
    <t>567-0008</t>
  </si>
  <si>
    <t>茨木市西安威2-1-15</t>
  </si>
  <si>
    <t>追手門　</t>
  </si>
  <si>
    <t>20041</t>
  </si>
  <si>
    <t>42041</t>
  </si>
  <si>
    <t>追手門学院大手前中学校</t>
  </si>
  <si>
    <t>20042</t>
  </si>
  <si>
    <t>42042</t>
  </si>
  <si>
    <t>追手門学院中学校</t>
  </si>
  <si>
    <t>20051</t>
  </si>
  <si>
    <t>42051</t>
  </si>
  <si>
    <t>追手門学院小学校</t>
  </si>
  <si>
    <t>06(6942)2231</t>
  </si>
  <si>
    <t>06(6946)6022</t>
  </si>
  <si>
    <t>21011</t>
  </si>
  <si>
    <t>1021011</t>
  </si>
  <si>
    <t>ｶﾝｻｲｵｵｸﾗ</t>
  </si>
  <si>
    <t>関西大倉高等学校</t>
  </si>
  <si>
    <t>学校法人　関西大倉学園</t>
  </si>
  <si>
    <t>0726(43)6321</t>
  </si>
  <si>
    <t>0726(43)8375</t>
  </si>
  <si>
    <t>567-0052</t>
  </si>
  <si>
    <t>茨木市室山2-14-1</t>
  </si>
  <si>
    <t>関西大倉</t>
  </si>
  <si>
    <t>21041</t>
  </si>
  <si>
    <t>1021041</t>
  </si>
  <si>
    <t>関西大倉中学校</t>
  </si>
  <si>
    <t>22011</t>
  </si>
  <si>
    <t>42211</t>
  </si>
  <si>
    <t>220</t>
  </si>
  <si>
    <t>ｶﾝｻｲﾀﾞｲｶﾞｸﾀﾞｲｲﾁ</t>
  </si>
  <si>
    <t>関西大学第一高等学校</t>
  </si>
  <si>
    <t>学校法人　関西大学</t>
  </si>
  <si>
    <t>06(6337)7751</t>
  </si>
  <si>
    <t>06(6389)6640</t>
  </si>
  <si>
    <t>564-0073</t>
  </si>
  <si>
    <t>吹田市山手町3-3-24</t>
  </si>
  <si>
    <t>関大一　</t>
  </si>
  <si>
    <t>22012</t>
  </si>
  <si>
    <t>42212</t>
  </si>
  <si>
    <t>ｶﾝｻｲﾀﾞｲｶﾞｸﾎｸﾖｳ</t>
  </si>
  <si>
    <t>関西大学北陽高等学校</t>
  </si>
  <si>
    <t>06(6328)5964</t>
  </si>
  <si>
    <t>06(6327)2747</t>
  </si>
  <si>
    <t>533-0006</t>
  </si>
  <si>
    <t>東淀川区上新庄1-3-26</t>
  </si>
  <si>
    <t>関大北陽</t>
  </si>
  <si>
    <t>22013</t>
  </si>
  <si>
    <t>42213</t>
  </si>
  <si>
    <t>ｶﾝｻｲﾀﾞｲｶﾞｸｺｳﾄｳﾌﾞ</t>
  </si>
  <si>
    <t>関西大学高等部</t>
  </si>
  <si>
    <t>072(684)4327</t>
  </si>
  <si>
    <t>072(684)4348</t>
  </si>
  <si>
    <t>569-1098</t>
  </si>
  <si>
    <t>高槻市白梅町7-1</t>
  </si>
  <si>
    <t>207</t>
  </si>
  <si>
    <t>関大高等</t>
  </si>
  <si>
    <t>22041</t>
  </si>
  <si>
    <t>42241</t>
  </si>
  <si>
    <t>関西大学第一中学校</t>
  </si>
  <si>
    <t>06(6337)7750</t>
  </si>
  <si>
    <t>(6389)6640</t>
  </si>
  <si>
    <t>22042</t>
  </si>
  <si>
    <t>42242</t>
  </si>
  <si>
    <t>関西大学北陽中学校</t>
  </si>
  <si>
    <t>22043</t>
  </si>
  <si>
    <t>42243</t>
  </si>
  <si>
    <t>関西大学中等部</t>
  </si>
  <si>
    <t>072(684)4326</t>
  </si>
  <si>
    <t>072(684)4347</t>
  </si>
  <si>
    <t>関大中等</t>
  </si>
  <si>
    <t>22053</t>
  </si>
  <si>
    <t>42253</t>
  </si>
  <si>
    <t>関西大学初等部</t>
  </si>
  <si>
    <t>072(684)4312</t>
  </si>
  <si>
    <t>関大初</t>
  </si>
  <si>
    <t>23011</t>
  </si>
  <si>
    <t>42911</t>
  </si>
  <si>
    <t>230</t>
  </si>
  <si>
    <t>ｷﾝｷﾀﾞｲｶﾞｸﾌｿﾞｸ</t>
  </si>
  <si>
    <t>近畿大学附属高等学校</t>
  </si>
  <si>
    <t>学校法人　近畿大学</t>
  </si>
  <si>
    <t>06(6722)1261</t>
  </si>
  <si>
    <t>06(6729)7385</t>
  </si>
  <si>
    <t>578-0944</t>
  </si>
  <si>
    <t>東大阪市若江西新町5-3-1</t>
  </si>
  <si>
    <t>227</t>
  </si>
  <si>
    <t>近大附属</t>
  </si>
  <si>
    <t>23041</t>
  </si>
  <si>
    <t>42941</t>
  </si>
  <si>
    <t>近畿大学附属中学校</t>
  </si>
  <si>
    <t>06(6722)2830</t>
  </si>
  <si>
    <t>06(6722)1430</t>
  </si>
  <si>
    <t>24011</t>
  </si>
  <si>
    <t>1024011</t>
  </si>
  <si>
    <t>240</t>
  </si>
  <si>
    <t>ｷﾝﾗﾝｶｲ</t>
  </si>
  <si>
    <t>金蘭会高等学校</t>
  </si>
  <si>
    <t>学校法人　金蘭会学園</t>
  </si>
  <si>
    <t>06(6453)0281</t>
  </si>
  <si>
    <t>06(6455)7531</t>
  </si>
  <si>
    <t>531-0075</t>
  </si>
  <si>
    <t>北区大淀南3-3-7</t>
  </si>
  <si>
    <t>127</t>
  </si>
  <si>
    <t>金蘭会　</t>
  </si>
  <si>
    <t>24041</t>
  </si>
  <si>
    <t>1024041</t>
  </si>
  <si>
    <t>金蘭会中学校</t>
  </si>
  <si>
    <t>25011</t>
  </si>
  <si>
    <t>42511</t>
  </si>
  <si>
    <t>250</t>
  </si>
  <si>
    <t>大阪薫英女学院高等学校</t>
  </si>
  <si>
    <t>学校法人　薫英学園</t>
  </si>
  <si>
    <t>06(6381)5381</t>
  </si>
  <si>
    <t>06(6317)3212</t>
  </si>
  <si>
    <t>566-8501</t>
  </si>
  <si>
    <t>摂津市正雀1-4-1</t>
  </si>
  <si>
    <t>224</t>
  </si>
  <si>
    <t>大阪薫英</t>
  </si>
  <si>
    <t>25041</t>
  </si>
  <si>
    <t>42541</t>
  </si>
  <si>
    <t>大阪薫英女学院中学校</t>
  </si>
  <si>
    <t>06(6381)2345</t>
  </si>
  <si>
    <t>06(6382)1110</t>
  </si>
  <si>
    <t>27011</t>
  </si>
  <si>
    <t>40411</t>
  </si>
  <si>
    <t>270</t>
  </si>
  <si>
    <t>ｹﾝﾒｲｶﾞｸｲﾝ</t>
  </si>
  <si>
    <t>賢明学院高等学校（全日制）</t>
    <rPh sb="9" eb="12">
      <t>ゼンニチセイ</t>
    </rPh>
    <phoneticPr fontId="2"/>
  </si>
  <si>
    <t>学校法人　賢明学院</t>
  </si>
  <si>
    <t>072(241)1679</t>
  </si>
  <si>
    <t>072(241)1529</t>
  </si>
  <si>
    <t>590-0812</t>
  </si>
  <si>
    <t>堺市霞ｹ丘町4-3-30</t>
  </si>
  <si>
    <t>賢明　　</t>
  </si>
  <si>
    <t>高等学校（全日制）</t>
    <rPh sb="5" eb="8">
      <t>ゼンニチセイ</t>
    </rPh>
    <phoneticPr fontId="2"/>
  </si>
  <si>
    <t>賢明学院高等学校（通信制課程）</t>
    <rPh sb="9" eb="14">
      <t>ツウシンセイカテイ</t>
    </rPh>
    <phoneticPr fontId="2"/>
  </si>
  <si>
    <t>高等学校（通信制課程）</t>
    <rPh sb="5" eb="10">
      <t>ツウシンセイカテイ</t>
    </rPh>
    <phoneticPr fontId="2"/>
  </si>
  <si>
    <t>27041</t>
  </si>
  <si>
    <t>40441</t>
  </si>
  <si>
    <t>賢明学院中学校</t>
  </si>
  <si>
    <t>27051</t>
  </si>
  <si>
    <t>40451</t>
  </si>
  <si>
    <t>賢明学院小学校</t>
  </si>
  <si>
    <t>072(241)2657</t>
  </si>
  <si>
    <t>072(241)5059</t>
  </si>
  <si>
    <t>28011</t>
  </si>
  <si>
    <t>1028011</t>
  </si>
  <si>
    <t>280</t>
  </si>
  <si>
    <t>ｺｳｺｸ</t>
  </si>
  <si>
    <t>興國高等学校</t>
  </si>
  <si>
    <t>学校法人　興國学園</t>
  </si>
  <si>
    <t>06(6779)8151</t>
  </si>
  <si>
    <t>06(6779)8174</t>
  </si>
  <si>
    <t>543-0045</t>
  </si>
  <si>
    <t>天王寺区寺田町1-4-26</t>
  </si>
  <si>
    <t>興国　　</t>
  </si>
  <si>
    <t>29011</t>
  </si>
  <si>
    <t>1029011</t>
  </si>
  <si>
    <t>290</t>
  </si>
  <si>
    <t>ｵｵｻｶｶｲｾｲｶﾞｸｴﾝ</t>
  </si>
  <si>
    <t>大阪偕星学園高等学校</t>
  </si>
  <si>
    <t>学校法人　偕星学園</t>
  </si>
  <si>
    <t>06(6716)0003</t>
  </si>
  <si>
    <t>06(6716)0009</t>
  </si>
  <si>
    <t>544-0021</t>
  </si>
  <si>
    <t>生野区勝山南2-6-38</t>
  </si>
  <si>
    <t>116</t>
  </si>
  <si>
    <t>此花　　</t>
  </si>
  <si>
    <t>30011</t>
  </si>
  <si>
    <t>42811</t>
  </si>
  <si>
    <t>300</t>
  </si>
  <si>
    <t>ｼｼﾞﾖｳﾅﾜﾃｶﾞｸｴﾝ</t>
  </si>
  <si>
    <t>四條畷学園高等学校</t>
  </si>
  <si>
    <t>学校法人　四條畷学園</t>
  </si>
  <si>
    <t>072(876)1321</t>
  </si>
  <si>
    <t>072(876)4515</t>
  </si>
  <si>
    <t>574-0001</t>
  </si>
  <si>
    <t>大東市学園町6-45</t>
  </si>
  <si>
    <t>四條畷　</t>
  </si>
  <si>
    <t>30041</t>
  </si>
  <si>
    <t>42841</t>
  </si>
  <si>
    <t>四條畷学園中学校</t>
  </si>
  <si>
    <t>072(879)7232</t>
  </si>
  <si>
    <t>30051</t>
  </si>
  <si>
    <t>42851</t>
  </si>
  <si>
    <t>四條畷学園小学校</t>
  </si>
  <si>
    <t>31011</t>
  </si>
  <si>
    <t>1031011</t>
  </si>
  <si>
    <t>310</t>
  </si>
  <si>
    <t>ｼﾃﾝﾉｳｼﾞ</t>
  </si>
  <si>
    <t>四天王寺高等学校</t>
  </si>
  <si>
    <t>学校法人　四天王寺学園</t>
  </si>
  <si>
    <t>06(6772)6201</t>
  </si>
  <si>
    <t>06(6773)4113</t>
  </si>
  <si>
    <t>543-0051</t>
  </si>
  <si>
    <t>天王寺区四天王寺1-11-73</t>
  </si>
  <si>
    <t>四天王寺</t>
  </si>
  <si>
    <t>31013</t>
  </si>
  <si>
    <t>1031013</t>
  </si>
  <si>
    <t>四天王寺東高等学校</t>
  </si>
  <si>
    <t>072(937)2855</t>
  </si>
  <si>
    <t>072(937)2877</t>
  </si>
  <si>
    <t>583-0026</t>
  </si>
  <si>
    <t>藤井寺市春日丘３－１－７８</t>
  </si>
  <si>
    <t>31041</t>
  </si>
  <si>
    <t>1031041</t>
  </si>
  <si>
    <t>四天王寺中学校</t>
  </si>
  <si>
    <t>31043</t>
  </si>
  <si>
    <t>1031043</t>
  </si>
  <si>
    <t>四天王寺東中学校</t>
  </si>
  <si>
    <t>藤井寺市春日丘３丁目１－７８</t>
  </si>
  <si>
    <t>226</t>
  </si>
  <si>
    <t>31051</t>
  </si>
  <si>
    <t>1031051</t>
  </si>
  <si>
    <t>四天王寺小学校</t>
  </si>
  <si>
    <t>072(937)4811</t>
  </si>
  <si>
    <t>藤井寺市春日丘3-1-78</t>
  </si>
  <si>
    <t>32011</t>
  </si>
  <si>
    <t>43011</t>
  </si>
  <si>
    <t>320</t>
  </si>
  <si>
    <t>ｼﾖｳｲﾝ</t>
  </si>
  <si>
    <t>樟蔭高等学校</t>
  </si>
  <si>
    <t>学校法人　樟蔭学園</t>
  </si>
  <si>
    <t>06(6723)8185</t>
  </si>
  <si>
    <t>06(6723)8881</t>
  </si>
  <si>
    <t>577-8550</t>
  </si>
  <si>
    <t>東大阪市菱屋西4-2-26</t>
  </si>
  <si>
    <t>樟蔭　　</t>
  </si>
  <si>
    <t>32041</t>
  </si>
  <si>
    <t>43041</t>
  </si>
  <si>
    <t>樟蔭中学校</t>
  </si>
  <si>
    <t>33011</t>
  </si>
  <si>
    <t>1033011</t>
  </si>
  <si>
    <t>330</t>
  </si>
  <si>
    <t>ｱﾅﾝｶﾞｸｴﾝ</t>
  </si>
  <si>
    <t>アナン学園高等学校</t>
  </si>
  <si>
    <t>学校法人　アナン学園</t>
  </si>
  <si>
    <t>06(6723)5511</t>
  </si>
  <si>
    <t>06(6732)1209</t>
  </si>
  <si>
    <t>東大阪市若江西新町3-1-8</t>
  </si>
  <si>
    <t>アナン　</t>
  </si>
  <si>
    <t>34011</t>
  </si>
  <si>
    <t>40211</t>
  </si>
  <si>
    <t>340</t>
  </si>
  <si>
    <t>ｼﾞﾖｳｾｲｶﾞｸｴﾝ</t>
  </si>
  <si>
    <t>ヴェリタス城星学園高等学校</t>
    <phoneticPr fontId="2"/>
  </si>
  <si>
    <t>学校法人　城星学園</t>
  </si>
  <si>
    <t>06(6941)5977</t>
  </si>
  <si>
    <t>06(6944)2662</t>
  </si>
  <si>
    <t>中央区玉造2-23-26</t>
  </si>
  <si>
    <t>城星　　</t>
  </si>
  <si>
    <t>34051</t>
  </si>
  <si>
    <t>40251</t>
  </si>
  <si>
    <t>城星学園小学校</t>
  </si>
  <si>
    <t>35011</t>
  </si>
  <si>
    <t>41711</t>
  </si>
  <si>
    <t>350</t>
  </si>
  <si>
    <t>ｼﾞﾖｳﾅﾝｶﾞｸｴﾝ</t>
  </si>
  <si>
    <t>城南学園高等学校</t>
  </si>
  <si>
    <t>学校法人　城南学園</t>
  </si>
  <si>
    <t>06(6702)9781</t>
  </si>
  <si>
    <t>06(6704)5622</t>
  </si>
  <si>
    <t>546-0021</t>
  </si>
  <si>
    <t>東住吉区照ｹ丘矢田2-14-10</t>
  </si>
  <si>
    <t>121</t>
  </si>
  <si>
    <t>城南　　</t>
  </si>
  <si>
    <t>35041</t>
  </si>
  <si>
    <t>41741</t>
  </si>
  <si>
    <t>城南学園中学校</t>
  </si>
  <si>
    <t>06(6702)9766</t>
  </si>
  <si>
    <t>06(6702)9866</t>
  </si>
  <si>
    <t>35051</t>
  </si>
  <si>
    <t>41751</t>
  </si>
  <si>
    <t>城南学園小学校</t>
  </si>
  <si>
    <t>06(6702)5007</t>
  </si>
  <si>
    <t>06(6702)5330</t>
  </si>
  <si>
    <t>36011</t>
  </si>
  <si>
    <t>1036011</t>
  </si>
  <si>
    <t>360</t>
  </si>
  <si>
    <t>ｾｲﾒｲｶﾞｸｲﾝ</t>
  </si>
  <si>
    <t>清明学院高等学校</t>
  </si>
  <si>
    <t>学校法人　住吉学園</t>
  </si>
  <si>
    <t>06(6673)8181</t>
  </si>
  <si>
    <t>06(6675)6816</t>
  </si>
  <si>
    <t>558-0043</t>
  </si>
  <si>
    <t>住吉区墨江2-4-4</t>
  </si>
  <si>
    <t>清明　　</t>
  </si>
  <si>
    <t>370</t>
  </si>
  <si>
    <t>ｾｲｶ</t>
  </si>
  <si>
    <t>精華高等学校</t>
  </si>
  <si>
    <t>学校法人　精華学園</t>
  </si>
  <si>
    <t>072(234)3391</t>
  </si>
  <si>
    <t>072(234)3399</t>
  </si>
  <si>
    <t>599-8425</t>
  </si>
  <si>
    <t>堺市中区辻之1517</t>
  </si>
  <si>
    <t>精華　　</t>
  </si>
  <si>
    <t>1038011</t>
  </si>
  <si>
    <t>380</t>
  </si>
  <si>
    <t>ｵｵｻｶｶﾞｸｹﾞｲ</t>
  </si>
  <si>
    <t>大阪学芸高等学校</t>
  </si>
  <si>
    <t>学校法人　大阪学芸</t>
  </si>
  <si>
    <t>06(6693)6301</t>
  </si>
  <si>
    <t>06(6693)5173</t>
  </si>
  <si>
    <t>558-0003</t>
  </si>
  <si>
    <t>住吉区長居1-4-15</t>
  </si>
  <si>
    <t>大阪学芸</t>
  </si>
  <si>
    <t>38041</t>
  </si>
  <si>
    <t>1038041</t>
  </si>
  <si>
    <t>大阪学芸高等学校附属中学校</t>
    <phoneticPr fontId="2"/>
  </si>
  <si>
    <t>39011</t>
  </si>
  <si>
    <t>40911</t>
  </si>
  <si>
    <t>390</t>
  </si>
  <si>
    <t>ｾｲｷﾖｳｶﾞｸｴﾝ</t>
  </si>
  <si>
    <t>清教学園高等学校</t>
  </si>
  <si>
    <t>学校法人　清教学園</t>
  </si>
  <si>
    <t>0721(62)6828</t>
  </si>
  <si>
    <t>0721(63)5048</t>
  </si>
  <si>
    <t>586-8585</t>
  </si>
  <si>
    <t>河内長野市末広町623</t>
  </si>
  <si>
    <t>216</t>
  </si>
  <si>
    <t>清教　　</t>
  </si>
  <si>
    <t>39041</t>
  </si>
  <si>
    <t>40941</t>
  </si>
  <si>
    <t>清教学園中学校</t>
  </si>
  <si>
    <t>40011</t>
  </si>
  <si>
    <t>1040011</t>
  </si>
  <si>
    <t>400</t>
  </si>
  <si>
    <t>ｾｲﾌｳ</t>
  </si>
  <si>
    <t>清風高等学校</t>
  </si>
  <si>
    <t>学校法人　清風学園</t>
  </si>
  <si>
    <t>06(6771)5757</t>
  </si>
  <si>
    <t>06(6773)3615</t>
  </si>
  <si>
    <t>543-0031</t>
  </si>
  <si>
    <t>天王寺区石ｹ辻町12-16</t>
  </si>
  <si>
    <t>清風　　</t>
  </si>
  <si>
    <t>40041</t>
  </si>
  <si>
    <t>1040041</t>
  </si>
  <si>
    <t>清風中学校</t>
  </si>
  <si>
    <t>1041011</t>
  </si>
  <si>
    <t>410</t>
  </si>
  <si>
    <t>ｾｲﾌｳﾅﾝｶｲ</t>
  </si>
  <si>
    <t>清風南海高等学校</t>
  </si>
  <si>
    <t>学校法人　清風南海学園</t>
  </si>
  <si>
    <t>072(261)7761</t>
  </si>
  <si>
    <t>072(265)1762</t>
  </si>
  <si>
    <t>592-0014</t>
  </si>
  <si>
    <t>高石市綾園5-7-64</t>
  </si>
  <si>
    <t>225</t>
  </si>
  <si>
    <t>清風南海</t>
  </si>
  <si>
    <t>1041041</t>
  </si>
  <si>
    <t>清風南海中学校</t>
  </si>
  <si>
    <t>1042011</t>
  </si>
  <si>
    <t>420</t>
  </si>
  <si>
    <t>ｺｳﾘﾇｳﾞｪｰﾙｶﾞｸｲﾝ</t>
  </si>
  <si>
    <t>香里ヌヴェール学院高等学校</t>
  </si>
  <si>
    <t>学校法人　聖母女学院</t>
  </si>
  <si>
    <t>072(831)1381</t>
  </si>
  <si>
    <t>072(831)5610</t>
  </si>
  <si>
    <t>572-8531</t>
  </si>
  <si>
    <t>寝屋川市美井町18-10</t>
  </si>
  <si>
    <t>215</t>
  </si>
  <si>
    <t>聖母　　</t>
  </si>
  <si>
    <t>1042041</t>
  </si>
  <si>
    <t>香里ヌヴェール学院中学校</t>
  </si>
  <si>
    <t>1042051</t>
  </si>
  <si>
    <t>香里ヌヴェール学院小学校</t>
  </si>
  <si>
    <t>072(831)8451</t>
  </si>
  <si>
    <t>44011</t>
  </si>
  <si>
    <t>1044011</t>
  </si>
  <si>
    <t>440</t>
  </si>
  <si>
    <t>近畿大学泉州高等学校</t>
  </si>
  <si>
    <t>学校法人　泉州学園</t>
  </si>
  <si>
    <t>0724(79)1231</t>
  </si>
  <si>
    <t>0724(79)1960</t>
  </si>
  <si>
    <t>596-0105</t>
  </si>
  <si>
    <t>岸和田市内畑町3558</t>
  </si>
  <si>
    <t>202</t>
  </si>
  <si>
    <t>飛翔館</t>
  </si>
  <si>
    <t>45011</t>
  </si>
  <si>
    <t>40711</t>
  </si>
  <si>
    <t>450</t>
  </si>
  <si>
    <t>ｾﾝｼﾝ</t>
  </si>
  <si>
    <t>宣真高等学校</t>
  </si>
  <si>
    <t>学校法人　宣真学園</t>
  </si>
  <si>
    <t>0727(61)8801</t>
  </si>
  <si>
    <t>0727(62)2660</t>
  </si>
  <si>
    <t>563-0038</t>
  </si>
  <si>
    <t>池田市荘園2-3-12</t>
  </si>
  <si>
    <t>204</t>
  </si>
  <si>
    <t>宣真　　</t>
  </si>
  <si>
    <t>46011</t>
  </si>
  <si>
    <t>1046011</t>
  </si>
  <si>
    <t>460</t>
  </si>
  <si>
    <t>ｿｳｱｲ</t>
  </si>
  <si>
    <t>相愛高等学校</t>
  </si>
  <si>
    <t>学校法人　相愛学園</t>
  </si>
  <si>
    <t>06(6262)0621</t>
  </si>
  <si>
    <t>06(6262)0534</t>
  </si>
  <si>
    <t>541-0053</t>
  </si>
  <si>
    <t>中央区本町4-1-23</t>
  </si>
  <si>
    <t>相愛　　</t>
  </si>
  <si>
    <t>46041</t>
  </si>
  <si>
    <t>1046041</t>
  </si>
  <si>
    <t>相愛中学校</t>
  </si>
  <si>
    <t>47011</t>
  </si>
  <si>
    <t>1047011</t>
  </si>
  <si>
    <t>470</t>
  </si>
  <si>
    <t>ｶﾝｻｲｿｳｶ</t>
  </si>
  <si>
    <t>関西創価高等学校</t>
  </si>
  <si>
    <t>学校法人　創価学園</t>
  </si>
  <si>
    <t>072(891)0011</t>
  </si>
  <si>
    <t>072(891)0015</t>
  </si>
  <si>
    <t>576-0063</t>
  </si>
  <si>
    <t>交野市寺3-20-1</t>
  </si>
  <si>
    <t>関西創価</t>
  </si>
  <si>
    <t>47041</t>
  </si>
  <si>
    <t>1047041</t>
  </si>
  <si>
    <t>関西創価中学校</t>
  </si>
  <si>
    <t>47051</t>
  </si>
  <si>
    <t>1047051</t>
  </si>
  <si>
    <t>関西創価小学校</t>
  </si>
  <si>
    <t>072(834)0611</t>
  </si>
  <si>
    <t>072(834)0618</t>
  </si>
  <si>
    <t>573-0093</t>
  </si>
  <si>
    <t>枚方市東中振2-10-2</t>
  </si>
  <si>
    <t>48011</t>
  </si>
  <si>
    <t>1048011</t>
  </si>
  <si>
    <t>480</t>
  </si>
  <si>
    <t>ﾀｶﾂｷ</t>
  </si>
  <si>
    <t>高槻高等学校</t>
  </si>
  <si>
    <t>学校法人　大阪医科薬科大学</t>
  </si>
  <si>
    <t>0726(71)0001</t>
  </si>
  <si>
    <t>0726(71)0081</t>
  </si>
  <si>
    <t>569-8505</t>
  </si>
  <si>
    <t>高槻市沢良木町2-5</t>
  </si>
  <si>
    <t>高槻　　</t>
  </si>
  <si>
    <t>48041</t>
  </si>
  <si>
    <t>1048041</t>
  </si>
  <si>
    <t>高槻中学校</t>
  </si>
  <si>
    <t>49011</t>
  </si>
  <si>
    <t>43211</t>
  </si>
  <si>
    <t>490</t>
  </si>
  <si>
    <t>ｵｵｻｶｼﾖｳｷﾞﾖｳﾀﾞｲｶﾞｸ</t>
  </si>
  <si>
    <t>大阪商業大学高等学校</t>
  </si>
  <si>
    <t>学校法人　谷岡学園</t>
  </si>
  <si>
    <t>06(6781)3050</t>
  </si>
  <si>
    <t>06(6781)8972</t>
  </si>
  <si>
    <t>577-8505</t>
  </si>
  <si>
    <t>東大阪市御厨栄町4-1-10</t>
  </si>
  <si>
    <t>大商大　</t>
  </si>
  <si>
    <t>49012</t>
  </si>
  <si>
    <t>43212</t>
  </si>
  <si>
    <t>大阪緑涼高等学校</t>
  </si>
  <si>
    <t>0729(55)0733</t>
  </si>
  <si>
    <t>0729(55)5211</t>
  </si>
  <si>
    <t>583-8558</t>
  </si>
  <si>
    <t>藤井寺市春日丘3-8-1</t>
  </si>
  <si>
    <t>大女短　</t>
  </si>
  <si>
    <t>49013</t>
  </si>
  <si>
    <t>43213</t>
  </si>
  <si>
    <t>ｵｵｻｶｼﾖｳｷﾞﾖｳﾀﾞｲｶﾞｸｻｶｲ</t>
  </si>
  <si>
    <t>大阪商業大学堺高等学校</t>
  </si>
  <si>
    <t>072(278)2252</t>
  </si>
  <si>
    <t>072(279)8272</t>
  </si>
  <si>
    <t>599-8261</t>
  </si>
  <si>
    <t>堺市堀上町358</t>
  </si>
  <si>
    <t>大商大堺</t>
  </si>
  <si>
    <t>50011</t>
  </si>
  <si>
    <t>43311</t>
  </si>
  <si>
    <t>500</t>
  </si>
  <si>
    <t>ｶﾝｻｲﾌｸｼｶｶﾞｸﾀﾞｲｶﾞｸ</t>
  </si>
  <si>
    <t>関西福祉科学大学高等学校</t>
  </si>
  <si>
    <t>学校法人　玉手山学園</t>
  </si>
  <si>
    <t>0729(76)1112</t>
  </si>
  <si>
    <t>0729(77)5397</t>
  </si>
  <si>
    <t>582-0026</t>
  </si>
  <si>
    <t>柏原市旭ｹ丘3-11-1</t>
  </si>
  <si>
    <t>221</t>
  </si>
  <si>
    <t>関福科大</t>
  </si>
  <si>
    <t>51011</t>
  </si>
  <si>
    <t>1051011</t>
  </si>
  <si>
    <t>510</t>
  </si>
  <si>
    <t>ﾊﾝﾅﾝﾀﾞｲｶﾞｸ</t>
  </si>
  <si>
    <t>阪南大学高等学校</t>
  </si>
  <si>
    <t>学校法人　阪南大学</t>
  </si>
  <si>
    <t>072（332）1221</t>
  </si>
  <si>
    <t>072（336）2017</t>
  </si>
  <si>
    <t>580-0022</t>
  </si>
  <si>
    <t>松原市河合2-10-65</t>
  </si>
  <si>
    <t>217</t>
  </si>
  <si>
    <t>阪南大　</t>
  </si>
  <si>
    <t>52011</t>
  </si>
  <si>
    <t>40311</t>
  </si>
  <si>
    <t>520</t>
  </si>
  <si>
    <t>あべの翔学高等学校</t>
  </si>
  <si>
    <t>学校法人　朝陽学院</t>
  </si>
  <si>
    <t>06(6719)2801</t>
  </si>
  <si>
    <t>06(6714)0045</t>
  </si>
  <si>
    <t>545-0002</t>
  </si>
  <si>
    <t>阿倍野区天王寺町南2-8-19</t>
  </si>
  <si>
    <t>大阪女子</t>
  </si>
  <si>
    <t>53011</t>
  </si>
  <si>
    <t>43611</t>
  </si>
  <si>
    <t>530</t>
  </si>
  <si>
    <t>大阪暁光高等学校</t>
  </si>
  <si>
    <t>学校法人　千代田学園</t>
  </si>
  <si>
    <t>0721(53)5281</t>
  </si>
  <si>
    <t>0721(52)5782</t>
  </si>
  <si>
    <t>586-8577</t>
  </si>
  <si>
    <t>河内長野市楠町西1211</t>
  </si>
  <si>
    <t>千代田高</t>
  </si>
  <si>
    <t>54012</t>
  </si>
  <si>
    <t>42612</t>
  </si>
  <si>
    <t>540</t>
  </si>
  <si>
    <t>ｵｵｻｶｺｸｻｲｵｵﾜﾀﾞ</t>
  </si>
  <si>
    <t>大阪国際高等学校</t>
    <phoneticPr fontId="2"/>
  </si>
  <si>
    <t>学校法人　大阪国際学園</t>
  </si>
  <si>
    <t>06(6904)1118</t>
  </si>
  <si>
    <t>06(6904)0014</t>
  </si>
  <si>
    <t>570-8555</t>
  </si>
  <si>
    <t>守口市藤田町6-21-57</t>
  </si>
  <si>
    <t>大和田　</t>
  </si>
  <si>
    <t>54042</t>
  </si>
  <si>
    <t>42642</t>
  </si>
  <si>
    <t>大阪国際中学校</t>
    <phoneticPr fontId="2"/>
  </si>
  <si>
    <t>55011</t>
  </si>
  <si>
    <t>41511</t>
  </si>
  <si>
    <t>550</t>
  </si>
  <si>
    <t>ﾃﾂﾞｶﾔﾏｶﾞｸｲﾝ</t>
  </si>
  <si>
    <t>帝塚山学院高等学校</t>
  </si>
  <si>
    <t>学校法人　帝塚山学院</t>
  </si>
  <si>
    <t>06(6672)1151</t>
  </si>
  <si>
    <t>06(6672)3290</t>
  </si>
  <si>
    <t>558-0053</t>
  </si>
  <si>
    <t>住吉区帝塚山中3-10-51</t>
  </si>
  <si>
    <t>帝塚山　</t>
  </si>
  <si>
    <t>55012</t>
  </si>
  <si>
    <t>41512</t>
  </si>
  <si>
    <t>ﾃﾂﾞｶﾔﾏｶﾞｸｲﾝｲｽﾞﾐｶﾞｵｶ</t>
  </si>
  <si>
    <t>帝塚山学院泉ヶ丘高等学校</t>
    <phoneticPr fontId="8"/>
  </si>
  <si>
    <t>072(293)1221</t>
  </si>
  <si>
    <t>072(292)2134</t>
  </si>
  <si>
    <t>590-0113</t>
  </si>
  <si>
    <t>堺市晴美台4-2-1</t>
  </si>
  <si>
    <t>帝塚泉丘</t>
  </si>
  <si>
    <t>55041</t>
  </si>
  <si>
    <t>41541</t>
  </si>
  <si>
    <t>帝塚山学院中学校</t>
  </si>
  <si>
    <t>06(6672)1152</t>
  </si>
  <si>
    <t>06(6672)1155</t>
  </si>
  <si>
    <t>55042</t>
  </si>
  <si>
    <t>41542</t>
  </si>
  <si>
    <t>ﾃｽﾞｶﾔﾏｶﾞﾏｲﾝｲｽﾞﾐｶﾞｵｶ</t>
  </si>
  <si>
    <t>帝塚山学院泉ヶ丘中学校</t>
    <phoneticPr fontId="8"/>
  </si>
  <si>
    <t>55051</t>
  </si>
  <si>
    <t>41551</t>
  </si>
  <si>
    <t>ﾃｽﾞｶﾔﾏｶﾞｸｲﾝ</t>
  </si>
  <si>
    <t>帝塚山学院小学校</t>
  </si>
  <si>
    <t>56011</t>
  </si>
  <si>
    <t>40111</t>
  </si>
  <si>
    <t>560</t>
  </si>
  <si>
    <t>太成学院大学高等学校</t>
  </si>
  <si>
    <t>学校法人　天満学園</t>
  </si>
  <si>
    <t>072(871)1921</t>
  </si>
  <si>
    <t>072(875)0780</t>
  </si>
  <si>
    <t>574-0044</t>
  </si>
  <si>
    <t>大東市諸福7-2-23</t>
  </si>
  <si>
    <t>太成　　</t>
  </si>
  <si>
    <t>57011</t>
  </si>
  <si>
    <t>1057011</t>
  </si>
  <si>
    <t>570</t>
  </si>
  <si>
    <t>東海大学付属大阪仰星高等学校</t>
  </si>
  <si>
    <t>学校法人　東海大学</t>
  </si>
  <si>
    <t>072(849)7211</t>
  </si>
  <si>
    <t>072(849)0246</t>
  </si>
  <si>
    <t>573-0018</t>
  </si>
  <si>
    <t>枚方市桜丘町60-1</t>
  </si>
  <si>
    <t>東海仰星</t>
  </si>
  <si>
    <t>57041</t>
  </si>
  <si>
    <t>1057041</t>
  </si>
  <si>
    <t>東海大学付属大阪仰星高等学校中等部</t>
  </si>
  <si>
    <t>58011</t>
  </si>
  <si>
    <t>1058011</t>
  </si>
  <si>
    <t>580</t>
  </si>
  <si>
    <t>ﾄﾞｳｼｼﾔｺｵﾘ</t>
  </si>
  <si>
    <t>同志社香里高等学校</t>
  </si>
  <si>
    <t>学校法人　同志社</t>
  </si>
  <si>
    <t>072(831)0285</t>
  </si>
  <si>
    <t>072(834)3750</t>
  </si>
  <si>
    <t>572-8585</t>
  </si>
  <si>
    <t>寝屋川市三井南町15-1</t>
  </si>
  <si>
    <t>同志社　</t>
  </si>
  <si>
    <t>58041</t>
  </si>
  <si>
    <t>1058041</t>
  </si>
  <si>
    <t>ﾄﾞｳｼｼﾔｺｳﾘ</t>
  </si>
  <si>
    <t>同志社香里中学校</t>
  </si>
  <si>
    <t>59011</t>
  </si>
  <si>
    <t>1059011</t>
  </si>
  <si>
    <t>590</t>
  </si>
  <si>
    <t>ｾｲｼﾖｳ</t>
  </si>
  <si>
    <t>星翔高等学校</t>
  </si>
  <si>
    <t>学校法人　浪工学園</t>
  </si>
  <si>
    <t>06(6381)0220</t>
  </si>
  <si>
    <t>06(6383)4822</t>
  </si>
  <si>
    <t>566-0022</t>
  </si>
  <si>
    <t>摂津市三島3-5-36</t>
  </si>
  <si>
    <t>星翔　　</t>
  </si>
  <si>
    <t>60011</t>
  </si>
  <si>
    <t>1060011</t>
  </si>
  <si>
    <t>600</t>
  </si>
  <si>
    <t>ﾅﾆﾜ</t>
  </si>
  <si>
    <t>浪速高等学校</t>
  </si>
  <si>
    <t>学校法人　浪速学院</t>
  </si>
  <si>
    <t>06(6693)4031</t>
  </si>
  <si>
    <t>06(6693)6511</t>
  </si>
  <si>
    <t>558-0023</t>
  </si>
  <si>
    <t>住吉区山之内2-13-57</t>
  </si>
  <si>
    <t>浪速　　</t>
  </si>
  <si>
    <t>60041</t>
  </si>
  <si>
    <t>1060041</t>
  </si>
  <si>
    <t>浪速中学校</t>
  </si>
  <si>
    <t>61011</t>
  </si>
  <si>
    <t>1061011</t>
  </si>
  <si>
    <t>610</t>
  </si>
  <si>
    <t>ｺﾝｺｳｵｵｻｶ</t>
  </si>
  <si>
    <t>金光大阪高等学校</t>
  </si>
  <si>
    <t>学校法人　関西金光学園</t>
  </si>
  <si>
    <t>0726(69)5211</t>
  </si>
  <si>
    <t>0726(69)5214</t>
  </si>
  <si>
    <t>569-8575</t>
  </si>
  <si>
    <t>高槻市東上牧1-3-1</t>
  </si>
  <si>
    <t>金光大阪</t>
  </si>
  <si>
    <t>61012</t>
  </si>
  <si>
    <t>1061012</t>
  </si>
  <si>
    <t>ｺﾝｺｳﾄｳｲﾝ</t>
  </si>
  <si>
    <t>金光藤蔭高等学校</t>
  </si>
  <si>
    <t>06(6751)2461</t>
  </si>
  <si>
    <t>06(6751)2470</t>
  </si>
  <si>
    <t>544-0003</t>
  </si>
  <si>
    <t>生野区小路東4-1-26</t>
  </si>
  <si>
    <t>金光藤蔭</t>
  </si>
  <si>
    <t>61013</t>
  </si>
  <si>
    <t>1061013</t>
  </si>
  <si>
    <t>ｺﾝｺｳﾔｵ</t>
  </si>
  <si>
    <t>金光八尾高等学校</t>
  </si>
  <si>
    <t>0729(22)9162</t>
  </si>
  <si>
    <t>0729(22)4496</t>
  </si>
  <si>
    <t>581-0022</t>
  </si>
  <si>
    <t>八尾市柏村町1-63</t>
  </si>
  <si>
    <t>212</t>
  </si>
  <si>
    <t>金光八尾</t>
  </si>
  <si>
    <t>61041</t>
  </si>
  <si>
    <t>1061041</t>
  </si>
  <si>
    <t>金光大阪中学校</t>
  </si>
  <si>
    <t>61043</t>
  </si>
  <si>
    <t>1061043</t>
  </si>
  <si>
    <t>金光八尾中学校</t>
  </si>
  <si>
    <t>62011</t>
  </si>
  <si>
    <t>42411</t>
  </si>
  <si>
    <t>620</t>
  </si>
  <si>
    <t>ｵｵｻｶﾀｲｲｸﾀﾞｶﾞｸﾅﾐｼﾖｳ</t>
  </si>
  <si>
    <t>大阪体育大学浪商高等学校</t>
  </si>
  <si>
    <t>学校法人　浪商学園</t>
  </si>
  <si>
    <t>0724(53)7001</t>
  </si>
  <si>
    <t>0724(53)7002</t>
  </si>
  <si>
    <t>590-0459</t>
  </si>
  <si>
    <t>泉南郡熊取町朝代台1-1</t>
  </si>
  <si>
    <t>361</t>
  </si>
  <si>
    <t>大体浪商</t>
  </si>
  <si>
    <t>62012</t>
  </si>
  <si>
    <t>42412</t>
  </si>
  <si>
    <t>ｵｵｻｶｾｲﾘﾖｳ</t>
  </si>
  <si>
    <t>大阪青凌高等学校</t>
  </si>
  <si>
    <t>0726(69)4111</t>
  </si>
  <si>
    <t>0726(69)0250</t>
  </si>
  <si>
    <t>569-0021</t>
  </si>
  <si>
    <t>高槻市前島3-2-1</t>
  </si>
  <si>
    <t>青凌　　</t>
  </si>
  <si>
    <t>62041</t>
  </si>
  <si>
    <t>42441</t>
  </si>
  <si>
    <t>ｵｵｻｶﾀｲｲｸﾀﾞｲｶﾞｸﾌｿﾞｸ</t>
  </si>
  <si>
    <t>大阪体育大学浪商中学校</t>
  </si>
  <si>
    <t>0724(53)7006</t>
  </si>
  <si>
    <t>0724(53)7007</t>
  </si>
  <si>
    <t>大体大附</t>
  </si>
  <si>
    <t>62042</t>
  </si>
  <si>
    <t>42442</t>
  </si>
  <si>
    <t>大阪青凌中学校</t>
  </si>
  <si>
    <t>63011</t>
  </si>
  <si>
    <t>43911</t>
  </si>
  <si>
    <t>630</t>
  </si>
  <si>
    <t>ｹﾝｺｸ</t>
  </si>
  <si>
    <t>建国高等学校</t>
  </si>
  <si>
    <t>学校法人　白頭学院</t>
  </si>
  <si>
    <t>06(6691)1231</t>
  </si>
  <si>
    <t>06(6606)4808</t>
  </si>
  <si>
    <t>558-0032</t>
  </si>
  <si>
    <t>住吉区遠里小野2-3-13</t>
  </si>
  <si>
    <t>建国　　</t>
  </si>
  <si>
    <t>63041</t>
  </si>
  <si>
    <t>43941</t>
  </si>
  <si>
    <t>建国中学校</t>
  </si>
  <si>
    <t>63051</t>
  </si>
  <si>
    <t>43951</t>
  </si>
  <si>
    <t>建国小学校</t>
  </si>
  <si>
    <t>64011</t>
  </si>
  <si>
    <t>1064011</t>
  </si>
  <si>
    <t>640</t>
  </si>
  <si>
    <t>ﾊｺﾞﾛﾓｶﾞｸｴﾝ</t>
  </si>
  <si>
    <t>羽衣学園高等学校</t>
  </si>
  <si>
    <t>学校法人　羽衣学園</t>
  </si>
  <si>
    <t>072(265)7561</t>
  </si>
  <si>
    <t>072(262)3385</t>
  </si>
  <si>
    <t>592-0003</t>
  </si>
  <si>
    <t>高石市東羽衣1-11-57</t>
  </si>
  <si>
    <t>羽衣　　</t>
  </si>
  <si>
    <t>64041</t>
  </si>
  <si>
    <t>1064041</t>
  </si>
  <si>
    <t>羽衣学園中学校</t>
  </si>
  <si>
    <t>65011</t>
  </si>
  <si>
    <t>41811</t>
  </si>
  <si>
    <t>650</t>
  </si>
  <si>
    <t>ﾊﾞｲｶ</t>
  </si>
  <si>
    <t>梅花高等学校</t>
  </si>
  <si>
    <t>学校法人　梅花学園</t>
  </si>
  <si>
    <t>06(6852)0001</t>
  </si>
  <si>
    <t>06(6852)0151</t>
  </si>
  <si>
    <t>560-0011</t>
  </si>
  <si>
    <t>豊中市上野西1-5-30</t>
  </si>
  <si>
    <t>梅花　　</t>
  </si>
  <si>
    <t>65041</t>
  </si>
  <si>
    <t>41841</t>
  </si>
  <si>
    <t>梅花中学校</t>
  </si>
  <si>
    <t>66011</t>
  </si>
  <si>
    <t>42111</t>
  </si>
  <si>
    <t>660</t>
  </si>
  <si>
    <t>アサンプション国際高等学校</t>
  </si>
  <si>
    <t>学校法人　聖母被昇天学院</t>
  </si>
  <si>
    <t>0727(21)3080</t>
  </si>
  <si>
    <t>0727(23)8880</t>
  </si>
  <si>
    <t>562-0011</t>
  </si>
  <si>
    <t>箕面市如意谷1-13-23</t>
  </si>
  <si>
    <t>被昇天　</t>
  </si>
  <si>
    <t>66041</t>
  </si>
  <si>
    <t>42141</t>
  </si>
  <si>
    <t>アサンプション国際中学校</t>
  </si>
  <si>
    <t>66051</t>
  </si>
  <si>
    <t>42151</t>
  </si>
  <si>
    <t>アサンプション国際小学校</t>
  </si>
  <si>
    <t>0727(23)6150</t>
  </si>
  <si>
    <t>0727(22)9757</t>
  </si>
  <si>
    <t>562-8543</t>
  </si>
  <si>
    <t>68011</t>
  </si>
  <si>
    <t>43411</t>
  </si>
  <si>
    <t>680</t>
  </si>
  <si>
    <t>ﾋﾟｰｴﾙｶﾞｸｴﾝ</t>
  </si>
  <si>
    <t>ピーエル学園高等学校</t>
  </si>
  <si>
    <t>学校法人　ピーエル学園</t>
  </si>
  <si>
    <t>0721(24)5132</t>
  </si>
  <si>
    <t>0721(24)4326</t>
  </si>
  <si>
    <t>584-8555</t>
  </si>
  <si>
    <t>富田林市大字喜志2055</t>
  </si>
  <si>
    <t>ピーエル</t>
  </si>
  <si>
    <t>68041</t>
  </si>
  <si>
    <t>43441</t>
  </si>
  <si>
    <t>ピーエル学園中学校</t>
  </si>
  <si>
    <t>68051</t>
  </si>
  <si>
    <t>43451</t>
  </si>
  <si>
    <t>ピーエル学園小学校</t>
  </si>
  <si>
    <t>0721(24)5134</t>
  </si>
  <si>
    <t>0721(24)1402</t>
  </si>
  <si>
    <t>69011</t>
  </si>
  <si>
    <t>1069011</t>
  </si>
  <si>
    <t>690</t>
  </si>
  <si>
    <t>ﾌﾟｰﾙｶﾞｸｲﾝ</t>
  </si>
  <si>
    <t>プール学院高等学校</t>
  </si>
  <si>
    <t>学校法人　プール学院</t>
  </si>
  <si>
    <t>06(6741)7005</t>
  </si>
  <si>
    <t>06(6731)2431</t>
  </si>
  <si>
    <t>544-0033</t>
  </si>
  <si>
    <t>生野区勝山北1-19-31</t>
  </si>
  <si>
    <t>プール　</t>
  </si>
  <si>
    <t>69041</t>
  </si>
  <si>
    <t>1069041</t>
  </si>
  <si>
    <t>プール学院中学校</t>
  </si>
  <si>
    <t>(6731)2431</t>
  </si>
  <si>
    <t>70011</t>
  </si>
  <si>
    <t>40811</t>
  </si>
  <si>
    <t>700</t>
  </si>
  <si>
    <t>ﾐﾉｳｶﾞｸｴﾝ</t>
  </si>
  <si>
    <t>箕面学園高等学校</t>
  </si>
  <si>
    <t>学校法人　箕面学園</t>
  </si>
  <si>
    <t>0727(23)6551</t>
  </si>
  <si>
    <t>0727(24)2188</t>
  </si>
  <si>
    <t>562-0001</t>
  </si>
  <si>
    <t>箕面市箕面7-7-31</t>
  </si>
  <si>
    <t>箕面　　</t>
  </si>
  <si>
    <t>71011</t>
  </si>
  <si>
    <t>40611</t>
  </si>
  <si>
    <t>710</t>
  </si>
  <si>
    <t>ﾐﾉｳｼﾞﾕｳｶﾞｸｴﾝ</t>
  </si>
  <si>
    <t>箕面自由学園高等学校</t>
  </si>
  <si>
    <t>学校法人　箕面自由学園</t>
  </si>
  <si>
    <t>06(6852)7595</t>
  </si>
  <si>
    <t>06(6843)3764</t>
  </si>
  <si>
    <t>560-0056</t>
  </si>
  <si>
    <t>豊中市宮山町4-21-1</t>
  </si>
  <si>
    <t>箕面自由</t>
  </si>
  <si>
    <t>71041</t>
  </si>
  <si>
    <t>40641</t>
  </si>
  <si>
    <t>箕面自由学園中学校</t>
  </si>
  <si>
    <t>71051</t>
  </si>
  <si>
    <t>40651</t>
  </si>
  <si>
    <t>箕面自由学園小学校</t>
  </si>
  <si>
    <t>73011</t>
  </si>
  <si>
    <t>43111</t>
  </si>
  <si>
    <t>730</t>
  </si>
  <si>
    <t>ﾋｶﾞｼｵｵｻｶﾀﾞｲｶﾞｸｹｲｱｲ</t>
  </si>
  <si>
    <t>東大阪大学敬愛高等学校</t>
  </si>
  <si>
    <t>学校法人　村上学園</t>
  </si>
  <si>
    <t>06(6782)2881</t>
  </si>
  <si>
    <t>06(6782)2895</t>
  </si>
  <si>
    <t>577-8567</t>
  </si>
  <si>
    <t>東大阪市西堤学園町3-1-1</t>
  </si>
  <si>
    <t>東大阪　</t>
  </si>
  <si>
    <t>73012</t>
  </si>
  <si>
    <t>43112</t>
  </si>
  <si>
    <t>ﾋｶﾞｼｵｵｻｶﾀﾞｲｶﾞｸｶｼﾜﾗ</t>
  </si>
  <si>
    <t>東大阪大学柏原高等学校</t>
  </si>
  <si>
    <t>0729(72)1565</t>
  </si>
  <si>
    <t>0729(71)7043</t>
  </si>
  <si>
    <t>582-8585</t>
  </si>
  <si>
    <t>柏原市本郷5-993</t>
  </si>
  <si>
    <t>柏原　　</t>
  </si>
  <si>
    <t>74011</t>
  </si>
  <si>
    <t>1074011</t>
  </si>
  <si>
    <t>740</t>
  </si>
  <si>
    <t>ﾓﾓﾔﾏｶﾞｸｲﾝ</t>
  </si>
  <si>
    <t>桃山学院高等学校</t>
  </si>
  <si>
    <t>学校法人　桃山学院</t>
  </si>
  <si>
    <t>06(6621)1181</t>
  </si>
  <si>
    <t>06(6629)6111</t>
  </si>
  <si>
    <t>545-0011</t>
  </si>
  <si>
    <t>阿倍野区昭和町3-1-64</t>
  </si>
  <si>
    <t>桃山　　</t>
  </si>
  <si>
    <t>74041</t>
  </si>
  <si>
    <t>1074041</t>
  </si>
  <si>
    <t>桃山学院中学校</t>
  </si>
  <si>
    <t>75011</t>
  </si>
  <si>
    <t>1075011</t>
  </si>
  <si>
    <t>750</t>
  </si>
  <si>
    <t>ｴｲｼﾝｶﾞｸｴﾝ</t>
  </si>
  <si>
    <t>英真学園高等学校</t>
  </si>
  <si>
    <t>学校法人　英真学園</t>
  </si>
  <si>
    <t>06(6303)2181</t>
  </si>
  <si>
    <t>06(6390)4901</t>
  </si>
  <si>
    <t>532-0023</t>
  </si>
  <si>
    <t>淀川区十三東5-4-38</t>
  </si>
  <si>
    <t>123</t>
  </si>
  <si>
    <t>英真学園</t>
  </si>
  <si>
    <t>76011</t>
  </si>
  <si>
    <t>1076011</t>
  </si>
  <si>
    <t>760</t>
  </si>
  <si>
    <t>昇陽高等学校</t>
  </si>
  <si>
    <t>学校法人　淀之水学院</t>
  </si>
  <si>
    <t>06(6461)0091</t>
  </si>
  <si>
    <t>06(6465)0336</t>
  </si>
  <si>
    <t>554-0011</t>
  </si>
  <si>
    <t>此花区朝日1-1-9</t>
  </si>
  <si>
    <t>104</t>
  </si>
  <si>
    <t>淀之水　</t>
  </si>
  <si>
    <t>76041</t>
  </si>
  <si>
    <t>1076041</t>
  </si>
  <si>
    <t>昇陽中学校</t>
  </si>
  <si>
    <t>淀之水昇陽　</t>
  </si>
  <si>
    <t>77011</t>
  </si>
  <si>
    <t>1077011</t>
  </si>
  <si>
    <t>770</t>
  </si>
  <si>
    <t>ﾘｾｲｼﾔ</t>
  </si>
  <si>
    <t>履正社高等学校</t>
  </si>
  <si>
    <t>学校法人　履正社</t>
  </si>
  <si>
    <t>06(6864)0456</t>
  </si>
  <si>
    <t>06(6865)1508</t>
  </si>
  <si>
    <t>561-0874</t>
  </si>
  <si>
    <t>豊中市長興寺南4-3-19</t>
  </si>
  <si>
    <t>履正社　</t>
  </si>
  <si>
    <t>77041</t>
  </si>
  <si>
    <t>1077041</t>
  </si>
  <si>
    <t>履正社中学校</t>
    <phoneticPr fontId="2"/>
  </si>
  <si>
    <t>06(6863)7539</t>
  </si>
  <si>
    <t>06(6863)1788</t>
  </si>
  <si>
    <t>78011</t>
  </si>
  <si>
    <t>1078011</t>
  </si>
  <si>
    <t>780</t>
  </si>
  <si>
    <t>大阪金剛インターナショナル高等学校</t>
    <rPh sb="0" eb="2">
      <t>オオサカ</t>
    </rPh>
    <rPh sb="2" eb="4">
      <t>コンゴウ</t>
    </rPh>
    <rPh sb="13" eb="15">
      <t>コウトウ</t>
    </rPh>
    <phoneticPr fontId="2"/>
  </si>
  <si>
    <t>学校法人　金剛学園</t>
  </si>
  <si>
    <t>06(6661)2898</t>
  </si>
  <si>
    <t>06(6658)5328</t>
  </si>
  <si>
    <t>557-0033</t>
  </si>
  <si>
    <t>西成区梅南2-5-20</t>
  </si>
  <si>
    <t>122</t>
  </si>
  <si>
    <t>金剛　　</t>
  </si>
  <si>
    <t>78041</t>
  </si>
  <si>
    <t>1078041</t>
  </si>
  <si>
    <t>大阪金剛インターナショナル中学校</t>
    <phoneticPr fontId="2"/>
  </si>
  <si>
    <t>78051</t>
  </si>
  <si>
    <t>1078051</t>
  </si>
  <si>
    <t>大阪金剛インターナショナル小学校</t>
    <phoneticPr fontId="2"/>
  </si>
  <si>
    <t>79011</t>
  </si>
  <si>
    <t>1079011</t>
  </si>
  <si>
    <t>790</t>
  </si>
  <si>
    <t>関西学院千里国際高等部</t>
  </si>
  <si>
    <t>学校法人　関西学院</t>
  </si>
  <si>
    <t>0727(27)5050</t>
  </si>
  <si>
    <t>0727(27)5055</t>
  </si>
  <si>
    <t>562-0032</t>
  </si>
  <si>
    <t>箕面市小野原西4-4-16</t>
  </si>
  <si>
    <t>千里国際</t>
  </si>
  <si>
    <t>79041</t>
  </si>
  <si>
    <t>1079041</t>
  </si>
  <si>
    <t>関西学院千里国際中等部</t>
  </si>
  <si>
    <t>80031</t>
  </si>
  <si>
    <t>1080031</t>
  </si>
  <si>
    <t>800</t>
  </si>
  <si>
    <t>ﾔｼﾏｶﾞｸｴﾝ</t>
  </si>
  <si>
    <t>八洲学園高等学校</t>
  </si>
  <si>
    <t>学校法人　八洲学園</t>
  </si>
  <si>
    <t>072(262)8281</t>
  </si>
  <si>
    <t>072(262)8282</t>
  </si>
  <si>
    <t>593-8327</t>
  </si>
  <si>
    <t>堺市鳳中町7-225-3</t>
  </si>
  <si>
    <t>八洲学園</t>
  </si>
  <si>
    <t>81031</t>
  </si>
  <si>
    <t>1081031</t>
  </si>
  <si>
    <t>810</t>
  </si>
  <si>
    <t>ﾅｶﾞｵﾀﾞﾆ</t>
  </si>
  <si>
    <t>長尾谷高等学校</t>
  </si>
  <si>
    <t>学校法人　東洋学園</t>
  </si>
  <si>
    <t>072(850)9111</t>
  </si>
  <si>
    <t>072(850)6116</t>
  </si>
  <si>
    <t>573-0163</t>
  </si>
  <si>
    <t>枚方市長尾元町2－29－27</t>
  </si>
  <si>
    <t>長尾谷　</t>
  </si>
  <si>
    <t>82031</t>
  </si>
  <si>
    <t>1082031</t>
  </si>
  <si>
    <t>820</t>
  </si>
  <si>
    <t>ﾃﾝﾉｳｼﾞｶﾞｯｶﾝ</t>
  </si>
  <si>
    <t>天王寺学館高等学校</t>
  </si>
  <si>
    <t>学校法人　天王寺学館</t>
  </si>
  <si>
    <t>06（6621）1860</t>
  </si>
  <si>
    <t>06（6621）2003</t>
  </si>
  <si>
    <t>545-0053</t>
  </si>
  <si>
    <t>阿倍野区松崎町2-9-36</t>
  </si>
  <si>
    <t>天王寺学館</t>
  </si>
  <si>
    <t>83031</t>
  </si>
  <si>
    <t>1083031</t>
  </si>
  <si>
    <t>830</t>
  </si>
  <si>
    <t>ﾜｲｴﾑｼｰｴｲ</t>
  </si>
  <si>
    <t>ＹＭＣＡ学院高等学校</t>
    <phoneticPr fontId="2"/>
  </si>
  <si>
    <t>学校法人　大阪ＹＭＣＡ</t>
  </si>
  <si>
    <t>06（6779）5690</t>
  </si>
  <si>
    <t>06（6779）1831</t>
  </si>
  <si>
    <t>天王寺区生玉寺町1－3</t>
  </si>
  <si>
    <t>YMCA学院</t>
  </si>
  <si>
    <t>84031</t>
  </si>
  <si>
    <t>13231</t>
  </si>
  <si>
    <t>840</t>
  </si>
  <si>
    <t>ｼﾕｳｵｳ</t>
  </si>
  <si>
    <t>秋桜高等学校</t>
  </si>
  <si>
    <t>学校法人　山椿学園</t>
  </si>
  <si>
    <t>0724（32）6007</t>
  </si>
  <si>
    <t>0724（32）1996</t>
  </si>
  <si>
    <t>597-0083</t>
  </si>
  <si>
    <t>貝塚市加治北作10-1</t>
  </si>
  <si>
    <t>秋桜</t>
  </si>
  <si>
    <t>85011</t>
  </si>
  <si>
    <t>1085011</t>
  </si>
  <si>
    <t>850</t>
  </si>
  <si>
    <t>ｷﾝﾗﾝｾﾝﾘ</t>
  </si>
  <si>
    <t>金蘭千里高等学校</t>
  </si>
  <si>
    <t>学校法人　金蘭千里学園</t>
  </si>
  <si>
    <t>06(6872)0263</t>
  </si>
  <si>
    <t>06(6872)7134</t>
  </si>
  <si>
    <t>565-0873</t>
  </si>
  <si>
    <t>吹田市藤白台5-25-2</t>
  </si>
  <si>
    <t>金蘭千里</t>
  </si>
  <si>
    <t>85041</t>
  </si>
  <si>
    <t>1085041</t>
  </si>
  <si>
    <t>金蘭千里中学校</t>
  </si>
  <si>
    <t>860</t>
  </si>
  <si>
    <t>ﾒｲｼﾞﾖｳｶﾞｸｲﾝ</t>
  </si>
  <si>
    <t>明浄学院高等学校</t>
  </si>
  <si>
    <t>学校法人　藍野大学</t>
  </si>
  <si>
    <t>06(6623)0016</t>
  </si>
  <si>
    <t>06(6627)1165</t>
  </si>
  <si>
    <t>545-0004</t>
  </si>
  <si>
    <t>阿倍野区文の里3-15-7</t>
  </si>
  <si>
    <t>明浄　　</t>
  </si>
  <si>
    <t>88031</t>
  </si>
  <si>
    <t>1088031</t>
  </si>
  <si>
    <t>880</t>
  </si>
  <si>
    <t>ｺｳｽﾞ</t>
  </si>
  <si>
    <t>神須学園高等学校</t>
  </si>
  <si>
    <t>学校法人　神須学園</t>
  </si>
  <si>
    <t>072(427)7600</t>
  </si>
  <si>
    <t>072(428)3300</t>
  </si>
  <si>
    <t>596-0833</t>
  </si>
  <si>
    <t>岸和田市神須屋町413</t>
  </si>
  <si>
    <t>神須</t>
  </si>
  <si>
    <t>89031</t>
  </si>
  <si>
    <t>1089031</t>
  </si>
  <si>
    <t>890</t>
  </si>
  <si>
    <t>ﾄｳﾎｳ</t>
  </si>
  <si>
    <t>東朋学園高等学校</t>
  </si>
  <si>
    <t>学校法人　岡崎学園</t>
  </si>
  <si>
    <t>東朋</t>
  </si>
  <si>
    <t>90031</t>
  </si>
  <si>
    <t>1090031</t>
  </si>
  <si>
    <t>900</t>
  </si>
  <si>
    <t>大阪つくば開成高等学校</t>
  </si>
  <si>
    <t>学校法人　つくば開成学園</t>
    <rPh sb="0" eb="4">
      <t>ガッコウホウジン</t>
    </rPh>
    <phoneticPr fontId="2"/>
  </si>
  <si>
    <t>つくば開成</t>
  </si>
  <si>
    <t>91031</t>
  </si>
  <si>
    <t>1091031</t>
  </si>
  <si>
    <t>910</t>
  </si>
  <si>
    <t>ｴｲﾌｳ</t>
  </si>
  <si>
    <t>英風高等学校</t>
  </si>
  <si>
    <t>学校法人　西口学園</t>
  </si>
  <si>
    <t>英風</t>
  </si>
  <si>
    <t>92031</t>
    <phoneticPr fontId="2"/>
  </si>
  <si>
    <t>近畿大阪高等学校</t>
    <rPh sb="0" eb="8">
      <t>キンキオオサカコウトウガッコウ</t>
    </rPh>
    <phoneticPr fontId="2"/>
  </si>
  <si>
    <t>学校法人　弘徳学園</t>
    <rPh sb="0" eb="2">
      <t>ガッコウ</t>
    </rPh>
    <rPh sb="2" eb="4">
      <t>ホウジン</t>
    </rPh>
    <rPh sb="5" eb="9">
      <t>コウトクガクエン</t>
    </rPh>
    <phoneticPr fontId="2"/>
  </si>
  <si>
    <t>学校番号</t>
    <rPh sb="0" eb="4">
      <t>ガッコウバンゴウ</t>
    </rPh>
    <phoneticPr fontId="2"/>
  </si>
  <si>
    <t>法人名</t>
    <rPh sb="0" eb="3">
      <t>ホウジンメイ</t>
    </rPh>
    <phoneticPr fontId="2"/>
  </si>
  <si>
    <t>学校名</t>
    <rPh sb="0" eb="3">
      <t>ガッコウメイ</t>
    </rPh>
    <phoneticPr fontId="2"/>
  </si>
  <si>
    <t>生徒数</t>
    <rPh sb="0" eb="3">
      <t>セイトスウ</t>
    </rPh>
    <phoneticPr fontId="2"/>
  </si>
  <si>
    <t>支援金の額</t>
    <rPh sb="0" eb="3">
      <t>シエンキン</t>
    </rPh>
    <rPh sb="4" eb="5">
      <t>ガク</t>
    </rPh>
    <phoneticPr fontId="2"/>
  </si>
  <si>
    <t>提出</t>
    <rPh sb="0" eb="2">
      <t>テイシュツ</t>
    </rPh>
    <phoneticPr fontId="2"/>
  </si>
  <si>
    <t>対象学校又は課程</t>
  </si>
  <si>
    <t>区分</t>
  </si>
  <si>
    <t>①</t>
    <phoneticPr fontId="2"/>
  </si>
  <si>
    <t>②</t>
    <phoneticPr fontId="2"/>
  </si>
  <si>
    <t>③</t>
    <phoneticPr fontId="2"/>
  </si>
  <si>
    <t>④</t>
    <phoneticPr fontId="2"/>
  </si>
  <si>
    <t>⑤</t>
    <phoneticPr fontId="2"/>
  </si>
  <si>
    <t>一時支援金の額</t>
  </si>
  <si>
    <t>校数</t>
    <rPh sb="0" eb="2">
      <t>コウスウ</t>
    </rPh>
    <phoneticPr fontId="2"/>
  </si>
  <si>
    <t>補助額
①×②</t>
    <rPh sb="0" eb="3">
      <t>ホジョガク</t>
    </rPh>
    <phoneticPr fontId="2"/>
  </si>
  <si>
    <t>校数
（学校種別計）</t>
    <rPh sb="0" eb="2">
      <t>コウスウ</t>
    </rPh>
    <rPh sb="4" eb="6">
      <t>ガッコウ</t>
    </rPh>
    <rPh sb="6" eb="8">
      <t>シュベツ</t>
    </rPh>
    <rPh sb="8" eb="9">
      <t>ケイ</t>
    </rPh>
    <phoneticPr fontId="2"/>
  </si>
  <si>
    <t>補助額
（学校種別計）</t>
    <rPh sb="0" eb="3">
      <t>ホジョガク</t>
    </rPh>
    <rPh sb="5" eb="7">
      <t>ガッコウ</t>
    </rPh>
    <rPh sb="7" eb="9">
      <t>シュベツ</t>
    </rPh>
    <rPh sb="9" eb="10">
      <t>ケイ</t>
    </rPh>
    <phoneticPr fontId="2"/>
  </si>
  <si>
    <t>愛泉学園</t>
  </si>
  <si>
    <t>香ヶ丘リベルテ高等学校</t>
    <rPh sb="0" eb="1">
      <t>カオリ</t>
    </rPh>
    <rPh sb="2" eb="3">
      <t>オカ</t>
    </rPh>
    <phoneticPr fontId="1"/>
  </si>
  <si>
    <t>堺リベラル高等学校</t>
    <rPh sb="0" eb="1">
      <t>サカイ</t>
    </rPh>
    <rPh sb="5" eb="7">
      <t>コウトウ</t>
    </rPh>
    <rPh sb="7" eb="9">
      <t>ガッコウ</t>
    </rPh>
    <phoneticPr fontId="1"/>
  </si>
  <si>
    <t>上宮学園</t>
  </si>
  <si>
    <t>大阪学院大学</t>
  </si>
  <si>
    <t>大阪学院大学高等学校</t>
    <rPh sb="5" eb="6">
      <t>ガク</t>
    </rPh>
    <phoneticPr fontId="1"/>
  </si>
  <si>
    <t>大阪学園</t>
  </si>
  <si>
    <t>常翔学園</t>
    <rPh sb="0" eb="1">
      <t>ツネ</t>
    </rPh>
    <rPh sb="1" eb="2">
      <t>カケ</t>
    </rPh>
    <rPh sb="2" eb="4">
      <t>ガクエン</t>
    </rPh>
    <phoneticPr fontId="1"/>
  </si>
  <si>
    <t>常翔学園高等学校</t>
    <rPh sb="0" eb="1">
      <t>ツネ</t>
    </rPh>
    <rPh sb="1" eb="2">
      <t>カケ</t>
    </rPh>
    <rPh sb="2" eb="4">
      <t>ガクエン</t>
    </rPh>
    <phoneticPr fontId="1"/>
  </si>
  <si>
    <t>高等学校（全日制）</t>
  </si>
  <si>
    <t>常翔学園</t>
    <rPh sb="0" eb="1">
      <t>ツネ</t>
    </rPh>
    <rPh sb="1" eb="2">
      <t>カケ</t>
    </rPh>
    <phoneticPr fontId="1"/>
  </si>
  <si>
    <t>常翔啓光学園高等学校</t>
    <rPh sb="0" eb="1">
      <t>ツネ</t>
    </rPh>
    <rPh sb="1" eb="2">
      <t>カケ</t>
    </rPh>
    <phoneticPr fontId="1"/>
  </si>
  <si>
    <t>大阪産業大学</t>
  </si>
  <si>
    <t>大阪産業大学附属高等学校</t>
    <rPh sb="3" eb="4">
      <t>ギョウ</t>
    </rPh>
    <rPh sb="5" eb="6">
      <t>ガク</t>
    </rPh>
    <phoneticPr fontId="1"/>
  </si>
  <si>
    <t>高等学校（通信制）</t>
  </si>
  <si>
    <t>大阪信愛学院高等学校</t>
    <rPh sb="4" eb="6">
      <t>ガクイン</t>
    </rPh>
    <phoneticPr fontId="1"/>
  </si>
  <si>
    <t>大阪夕陽丘学園</t>
    <rPh sb="2" eb="5">
      <t>ユウヒガオカ</t>
    </rPh>
    <phoneticPr fontId="1"/>
  </si>
  <si>
    <t>大阪夕陽丘学園高等学校</t>
    <rPh sb="0" eb="2">
      <t>オオサカ</t>
    </rPh>
    <rPh sb="2" eb="5">
      <t>ユウヒガオカ</t>
    </rPh>
    <phoneticPr fontId="1"/>
  </si>
  <si>
    <t>大阪女学院</t>
  </si>
  <si>
    <t>大阪成蹊学園</t>
  </si>
  <si>
    <t>大阪成蹊女子高等学校</t>
    <rPh sb="0" eb="2">
      <t>オオサカ</t>
    </rPh>
    <phoneticPr fontId="1"/>
  </si>
  <si>
    <t>大阪星光学院</t>
  </si>
  <si>
    <t>大阪星光学院高等学校</t>
    <rPh sb="4" eb="6">
      <t>ガクイン</t>
    </rPh>
    <phoneticPr fontId="1"/>
  </si>
  <si>
    <t>早稲田大阪学園</t>
    <rPh sb="0" eb="3">
      <t>ワセダ</t>
    </rPh>
    <rPh sb="3" eb="5">
      <t>オオサカ</t>
    </rPh>
    <phoneticPr fontId="1"/>
  </si>
  <si>
    <t>早稲田大阪高等学校</t>
  </si>
  <si>
    <t>大阪電気通信大学</t>
  </si>
  <si>
    <t>大阪電気通信大学高等学校</t>
    <rPh sb="3" eb="4">
      <t>キ</t>
    </rPh>
    <rPh sb="5" eb="6">
      <t>シン</t>
    </rPh>
    <rPh sb="7" eb="8">
      <t>ガク</t>
    </rPh>
    <phoneticPr fontId="1"/>
  </si>
  <si>
    <t>利晶学園</t>
    <rPh sb="0" eb="2">
      <t>リショウ</t>
    </rPh>
    <phoneticPr fontId="1"/>
  </si>
  <si>
    <t>利晶学園大阪立命館高等学校</t>
    <rPh sb="0" eb="2">
      <t>リショウ</t>
    </rPh>
    <rPh sb="4" eb="6">
      <t>オオサカ</t>
    </rPh>
    <rPh sb="6" eb="9">
      <t>リツメイカン</t>
    </rPh>
    <phoneticPr fontId="1"/>
  </si>
  <si>
    <t>好文学園</t>
    <rPh sb="0" eb="1">
      <t>ス</t>
    </rPh>
    <rPh sb="1" eb="2">
      <t>ブン</t>
    </rPh>
    <phoneticPr fontId="1"/>
  </si>
  <si>
    <t>好文学園女子高等学校</t>
    <rPh sb="0" eb="1">
      <t>ス</t>
    </rPh>
    <rPh sb="1" eb="2">
      <t>ブン</t>
    </rPh>
    <rPh sb="2" eb="4">
      <t>ガクエン</t>
    </rPh>
    <rPh sb="4" eb="6">
      <t>ジョシ</t>
    </rPh>
    <phoneticPr fontId="1"/>
  </si>
  <si>
    <t>大阪貿易学院</t>
  </si>
  <si>
    <t>大阪明星学園</t>
  </si>
  <si>
    <t>大谷学園</t>
  </si>
  <si>
    <t>追手門学院</t>
  </si>
  <si>
    <t>追手門学院大手前高等学校</t>
    <rPh sb="3" eb="5">
      <t>ガクイン</t>
    </rPh>
    <rPh sb="7" eb="8">
      <t>マエ</t>
    </rPh>
    <phoneticPr fontId="1"/>
  </si>
  <si>
    <t>関西大倉学園</t>
  </si>
  <si>
    <t>関西大学</t>
  </si>
  <si>
    <t>関西大学第一高等学校</t>
    <rPh sb="1" eb="2">
      <t>ニシ</t>
    </rPh>
    <rPh sb="3" eb="4">
      <t>ガク</t>
    </rPh>
    <rPh sb="4" eb="5">
      <t>ダイ</t>
    </rPh>
    <phoneticPr fontId="1"/>
  </si>
  <si>
    <t>関西大学北陽高等学校</t>
    <rPh sb="0" eb="2">
      <t>カンサイ</t>
    </rPh>
    <rPh sb="2" eb="4">
      <t>ダイガク</t>
    </rPh>
    <phoneticPr fontId="1"/>
  </si>
  <si>
    <t>関西大学高等部</t>
    <rPh sb="0" eb="2">
      <t>カンサイ</t>
    </rPh>
    <rPh sb="2" eb="4">
      <t>ダイガク</t>
    </rPh>
    <phoneticPr fontId="1"/>
  </si>
  <si>
    <t>近畿大学</t>
  </si>
  <si>
    <t>近畿大学附属高等学校</t>
    <rPh sb="1" eb="2">
      <t>キンキ</t>
    </rPh>
    <rPh sb="3" eb="4">
      <t>ガク</t>
    </rPh>
    <phoneticPr fontId="1"/>
  </si>
  <si>
    <t>金蘭会学園</t>
  </si>
  <si>
    <t>薫英学園</t>
  </si>
  <si>
    <t>大阪薫英女学院高等学校</t>
    <rPh sb="0" eb="2">
      <t>オオサカ</t>
    </rPh>
    <rPh sb="4" eb="7">
      <t>ジョガクイン</t>
    </rPh>
    <phoneticPr fontId="1"/>
  </si>
  <si>
    <t>賢明学院</t>
  </si>
  <si>
    <t>賢明学院高等学校</t>
  </si>
  <si>
    <t>興國学園</t>
  </si>
  <si>
    <t>偕星学園</t>
    <rPh sb="0" eb="1">
      <t>カイ</t>
    </rPh>
    <rPh sb="1" eb="2">
      <t>ホシ</t>
    </rPh>
    <rPh sb="2" eb="4">
      <t>ガクエン</t>
    </rPh>
    <phoneticPr fontId="1"/>
  </si>
  <si>
    <t>大阪偕星学園高等学校</t>
    <rPh sb="2" eb="3">
      <t>カイ</t>
    </rPh>
    <rPh sb="3" eb="4">
      <t>ホシ</t>
    </rPh>
    <rPh sb="4" eb="6">
      <t>ガクエン</t>
    </rPh>
    <phoneticPr fontId="1"/>
  </si>
  <si>
    <t>四條畷学園</t>
  </si>
  <si>
    <t>四天王寺学園</t>
  </si>
  <si>
    <t>四天王寺東高等学校</t>
    <rPh sb="0" eb="4">
      <t>シテンノウジ</t>
    </rPh>
    <rPh sb="4" eb="5">
      <t>ヒガシ</t>
    </rPh>
    <rPh sb="5" eb="7">
      <t>コウトウ</t>
    </rPh>
    <rPh sb="7" eb="9">
      <t>ガッコウ</t>
    </rPh>
    <phoneticPr fontId="1"/>
  </si>
  <si>
    <t>樟蔭学園</t>
  </si>
  <si>
    <t>アナン学園</t>
  </si>
  <si>
    <t>アナン学園高等学校</t>
    <rPh sb="3" eb="5">
      <t>ガクエン</t>
    </rPh>
    <phoneticPr fontId="1"/>
  </si>
  <si>
    <t>城星学園</t>
  </si>
  <si>
    <t>ヴェリタス城星学園高等学校</t>
  </si>
  <si>
    <t>城南学園</t>
  </si>
  <si>
    <t>住吉学園</t>
  </si>
  <si>
    <t>精華学園</t>
  </si>
  <si>
    <t>大阪学芸</t>
    <rPh sb="0" eb="2">
      <t>オオサカ</t>
    </rPh>
    <rPh sb="2" eb="4">
      <t>ガクゲイ</t>
    </rPh>
    <phoneticPr fontId="1"/>
  </si>
  <si>
    <t>清教学園</t>
  </si>
  <si>
    <t>清風学園</t>
  </si>
  <si>
    <t>清風南海学園</t>
  </si>
  <si>
    <t>聖母女学院</t>
  </si>
  <si>
    <t>香里ヌヴェール学院高等学校</t>
    <rPh sb="0" eb="1">
      <t>カオ</t>
    </rPh>
    <rPh sb="1" eb="2">
      <t>サト</t>
    </rPh>
    <rPh sb="7" eb="9">
      <t>ガクイン</t>
    </rPh>
    <rPh sb="9" eb="11">
      <t>コウトウ</t>
    </rPh>
    <rPh sb="11" eb="13">
      <t>ガッコウ</t>
    </rPh>
    <phoneticPr fontId="1"/>
  </si>
  <si>
    <t>泉州学園</t>
  </si>
  <si>
    <t>近畿大学泉州高等学校</t>
    <rPh sb="0" eb="2">
      <t>キンキ</t>
    </rPh>
    <rPh sb="2" eb="4">
      <t>ダイガク</t>
    </rPh>
    <rPh sb="4" eb="6">
      <t>センシュウ</t>
    </rPh>
    <phoneticPr fontId="1"/>
  </si>
  <si>
    <t>宣真学園</t>
  </si>
  <si>
    <t>相愛学園</t>
  </si>
  <si>
    <t>創価学園</t>
  </si>
  <si>
    <t>谷岡学園</t>
  </si>
  <si>
    <t>大阪商業大学高等学校</t>
    <rPh sb="3" eb="4">
      <t>ギョウ</t>
    </rPh>
    <rPh sb="5" eb="6">
      <t>ガク</t>
    </rPh>
    <phoneticPr fontId="1"/>
  </si>
  <si>
    <t>大阪緑涼高等学校</t>
    <rPh sb="2" eb="3">
      <t>ミドリ</t>
    </rPh>
    <rPh sb="3" eb="4">
      <t>スズ</t>
    </rPh>
    <rPh sb="4" eb="6">
      <t>コウトウ</t>
    </rPh>
    <phoneticPr fontId="1"/>
  </si>
  <si>
    <t>谷岡学園</t>
    <rPh sb="0" eb="2">
      <t>タニオカ</t>
    </rPh>
    <phoneticPr fontId="1"/>
  </si>
  <si>
    <t>大阪商業大学堺高等学校</t>
    <rPh sb="3" eb="4">
      <t>ギョウ</t>
    </rPh>
    <rPh sb="5" eb="6">
      <t>ガク</t>
    </rPh>
    <phoneticPr fontId="1"/>
  </si>
  <si>
    <t>玉手山学園</t>
  </si>
  <si>
    <t>阪南大学</t>
  </si>
  <si>
    <t>朝陽学院</t>
  </si>
  <si>
    <t>あべの翔学高等学校</t>
    <rPh sb="3" eb="4">
      <t>ショウ</t>
    </rPh>
    <rPh sb="4" eb="5">
      <t>ガク</t>
    </rPh>
    <phoneticPr fontId="1"/>
  </si>
  <si>
    <t>千代田学園</t>
  </si>
  <si>
    <t>大阪暁光高等学校</t>
    <rPh sb="0" eb="2">
      <t>オオサカ</t>
    </rPh>
    <rPh sb="2" eb="3">
      <t>アカツキ</t>
    </rPh>
    <rPh sb="3" eb="4">
      <t>ヒカリ</t>
    </rPh>
    <phoneticPr fontId="1"/>
  </si>
  <si>
    <t>大阪国際学園</t>
  </si>
  <si>
    <t>大阪国際高等学校</t>
    <rPh sb="0" eb="2">
      <t>オオサカ</t>
    </rPh>
    <phoneticPr fontId="1"/>
  </si>
  <si>
    <t>帝塚山学院</t>
  </si>
  <si>
    <t>帝塚山学院泉ヶ丘高等学校</t>
    <rPh sb="3" eb="5">
      <t>ガクイン</t>
    </rPh>
    <phoneticPr fontId="1"/>
  </si>
  <si>
    <t>天満学園</t>
  </si>
  <si>
    <t>太成学院大学高等学校</t>
    <rPh sb="2" eb="4">
      <t>ガクイン</t>
    </rPh>
    <rPh sb="4" eb="6">
      <t>ダイガク</t>
    </rPh>
    <phoneticPr fontId="1"/>
  </si>
  <si>
    <t>東海大学</t>
  </si>
  <si>
    <t>同志社</t>
  </si>
  <si>
    <t>浪工学園</t>
  </si>
  <si>
    <t>浪速学院</t>
    <rPh sb="0" eb="2">
      <t>ナニワ</t>
    </rPh>
    <phoneticPr fontId="1"/>
  </si>
  <si>
    <t>関西金光学園</t>
  </si>
  <si>
    <t>浪商学園</t>
  </si>
  <si>
    <t>大阪体育大学浪商高等学校</t>
    <rPh sb="1" eb="2">
      <t>サカ</t>
    </rPh>
    <rPh sb="3" eb="4">
      <t>イク</t>
    </rPh>
    <rPh sb="5" eb="6">
      <t>ガク</t>
    </rPh>
    <phoneticPr fontId="1"/>
  </si>
  <si>
    <t>白頭学院</t>
  </si>
  <si>
    <t>羽衣学園</t>
  </si>
  <si>
    <t>梅花学園</t>
  </si>
  <si>
    <t>聖母被昇天学院</t>
  </si>
  <si>
    <t>アサンプション国際高等学校</t>
    <rPh sb="7" eb="9">
      <t>コクサイ</t>
    </rPh>
    <rPh sb="9" eb="11">
      <t>コウトウ</t>
    </rPh>
    <phoneticPr fontId="1"/>
  </si>
  <si>
    <t>ピーエル学園</t>
  </si>
  <si>
    <t>ピーエル学園高等学校</t>
    <rPh sb="4" eb="5">
      <t>ガクイン</t>
    </rPh>
    <rPh sb="5" eb="6">
      <t>エン</t>
    </rPh>
    <phoneticPr fontId="1"/>
  </si>
  <si>
    <t>プール学院</t>
  </si>
  <si>
    <t>箕面学園</t>
  </si>
  <si>
    <t>箕面自由学園</t>
  </si>
  <si>
    <t>箕面自由学園高等学校</t>
    <rPh sb="4" eb="6">
      <t>ガクエン</t>
    </rPh>
    <phoneticPr fontId="1"/>
  </si>
  <si>
    <t>村上学園</t>
  </si>
  <si>
    <t>東大阪大学敬愛高等学校</t>
    <rPh sb="0" eb="1">
      <t>ヒガシ</t>
    </rPh>
    <rPh sb="1" eb="3">
      <t>オオサカ</t>
    </rPh>
    <rPh sb="3" eb="5">
      <t>ダイガク</t>
    </rPh>
    <rPh sb="5" eb="7">
      <t>ケイアイ</t>
    </rPh>
    <phoneticPr fontId="1"/>
  </si>
  <si>
    <t>東大阪大学柏原高等学校</t>
    <rPh sb="0" eb="3">
      <t>ヒガシオオサカ</t>
    </rPh>
    <rPh sb="3" eb="5">
      <t>ダイガク</t>
    </rPh>
    <phoneticPr fontId="1"/>
  </si>
  <si>
    <t>桃山学院</t>
  </si>
  <si>
    <t>淀之水学院</t>
  </si>
  <si>
    <t>昇陽高等学校</t>
    <rPh sb="0" eb="1">
      <t>ショウ</t>
    </rPh>
    <rPh sb="1" eb="2">
      <t>ヨウ</t>
    </rPh>
    <phoneticPr fontId="1"/>
  </si>
  <si>
    <t>履正社</t>
  </si>
  <si>
    <t>金剛学園</t>
  </si>
  <si>
    <t>大阪金剛インターナショナル高等学校</t>
  </si>
  <si>
    <t>関西学院</t>
    <rPh sb="0" eb="2">
      <t>カンセイ</t>
    </rPh>
    <rPh sb="2" eb="4">
      <t>ガクイン</t>
    </rPh>
    <phoneticPr fontId="1"/>
  </si>
  <si>
    <t>関西学院千里国際高等部</t>
    <rPh sb="0" eb="2">
      <t>カンセイ</t>
    </rPh>
    <rPh sb="2" eb="4">
      <t>ガクイン</t>
    </rPh>
    <rPh sb="4" eb="6">
      <t>センリ</t>
    </rPh>
    <rPh sb="6" eb="8">
      <t>コクサイ</t>
    </rPh>
    <rPh sb="9" eb="10">
      <t>トウ</t>
    </rPh>
    <rPh sb="10" eb="11">
      <t>ブ</t>
    </rPh>
    <phoneticPr fontId="1"/>
  </si>
  <si>
    <t>金蘭千里学園</t>
    <rPh sb="2" eb="4">
      <t>センリ</t>
    </rPh>
    <phoneticPr fontId="1"/>
  </si>
  <si>
    <t>藍野大学</t>
    <rPh sb="0" eb="1">
      <t>アイ</t>
    </rPh>
    <rPh sb="1" eb="2">
      <t>ノ</t>
    </rPh>
    <rPh sb="2" eb="4">
      <t>ダイガク</t>
    </rPh>
    <phoneticPr fontId="1"/>
  </si>
  <si>
    <t>早稲田大阪学園</t>
    <rPh sb="0" eb="3">
      <t>ワセダ</t>
    </rPh>
    <rPh sb="3" eb="5">
      <t>オオサカ</t>
    </rPh>
    <rPh sb="5" eb="7">
      <t>ガクエン</t>
    </rPh>
    <phoneticPr fontId="1"/>
  </si>
  <si>
    <t>向陽台高等学校</t>
    <rPh sb="0" eb="1">
      <t>ム</t>
    </rPh>
    <rPh sb="1" eb="2">
      <t>ヨウ</t>
    </rPh>
    <rPh sb="2" eb="3">
      <t>ダイ</t>
    </rPh>
    <phoneticPr fontId="1"/>
  </si>
  <si>
    <t>八洲学園</t>
    <rPh sb="0" eb="2">
      <t>ハツシュウ</t>
    </rPh>
    <rPh sb="2" eb="4">
      <t>ガクエン</t>
    </rPh>
    <phoneticPr fontId="1"/>
  </si>
  <si>
    <t>八洲学園高等学校</t>
    <rPh sb="0" eb="2">
      <t>ハツシュウ</t>
    </rPh>
    <rPh sb="2" eb="4">
      <t>ガクエン</t>
    </rPh>
    <phoneticPr fontId="1"/>
  </si>
  <si>
    <t>東洋学園</t>
    <rPh sb="0" eb="2">
      <t>トウヨウ</t>
    </rPh>
    <phoneticPr fontId="1"/>
  </si>
  <si>
    <t>長尾谷高等学校</t>
    <rPh sb="0" eb="1">
      <t>ナガ</t>
    </rPh>
    <rPh sb="1" eb="2">
      <t>オ</t>
    </rPh>
    <rPh sb="2" eb="3">
      <t>タニ</t>
    </rPh>
    <phoneticPr fontId="1"/>
  </si>
  <si>
    <t>大阪ＹＭＣＡ</t>
  </si>
  <si>
    <t>ＹＭＣＡ学院高等学校</t>
    <rPh sb="4" eb="6">
      <t>ガクイン</t>
    </rPh>
    <phoneticPr fontId="1"/>
  </si>
  <si>
    <t>天王寺学館</t>
    <rPh sb="0" eb="3">
      <t>テンノウジ</t>
    </rPh>
    <rPh sb="3" eb="4">
      <t>ガク</t>
    </rPh>
    <rPh sb="4" eb="5">
      <t>ヤカタ</t>
    </rPh>
    <phoneticPr fontId="1"/>
  </si>
  <si>
    <t>天王寺学館高等学校</t>
    <rPh sb="0" eb="3">
      <t>テンノウジ</t>
    </rPh>
    <rPh sb="3" eb="4">
      <t>ガク</t>
    </rPh>
    <rPh sb="4" eb="5">
      <t>ヤカタ</t>
    </rPh>
    <phoneticPr fontId="1"/>
  </si>
  <si>
    <t>山椿学園</t>
    <rPh sb="0" eb="1">
      <t>ヤマ</t>
    </rPh>
    <rPh sb="1" eb="2">
      <t>ツバキ</t>
    </rPh>
    <rPh sb="2" eb="4">
      <t>ガクエン</t>
    </rPh>
    <phoneticPr fontId="1"/>
  </si>
  <si>
    <t>秋桜高等学校</t>
    <rPh sb="0" eb="1">
      <t>アキ</t>
    </rPh>
    <rPh sb="1" eb="2">
      <t>サクラ</t>
    </rPh>
    <phoneticPr fontId="1"/>
  </si>
  <si>
    <t>神須学園</t>
  </si>
  <si>
    <t>神須学園高等学校</t>
    <rPh sb="0" eb="1">
      <t>カミ</t>
    </rPh>
    <rPh sb="1" eb="2">
      <t>ス</t>
    </rPh>
    <rPh sb="2" eb="4">
      <t>ガクエン</t>
    </rPh>
    <rPh sb="4" eb="6">
      <t>コウトウ</t>
    </rPh>
    <rPh sb="6" eb="8">
      <t>ガッコウ</t>
    </rPh>
    <phoneticPr fontId="1"/>
  </si>
  <si>
    <t>岡崎学園</t>
    <rPh sb="0" eb="2">
      <t>オカザキ</t>
    </rPh>
    <rPh sb="2" eb="4">
      <t>ガクエン</t>
    </rPh>
    <phoneticPr fontId="2"/>
  </si>
  <si>
    <t>東朋学園高等学校</t>
    <rPh sb="0" eb="4">
      <t>トウホウガクエン</t>
    </rPh>
    <rPh sb="4" eb="8">
      <t>コウトウガッコウ</t>
    </rPh>
    <phoneticPr fontId="3"/>
  </si>
  <si>
    <t>つくば開成学園</t>
    <rPh sb="3" eb="5">
      <t>カイセイ</t>
    </rPh>
    <rPh sb="5" eb="7">
      <t>ガクエン</t>
    </rPh>
    <phoneticPr fontId="2"/>
  </si>
  <si>
    <t>大阪つくば開成高等学校</t>
    <rPh sb="0" eb="2">
      <t>オオサカ</t>
    </rPh>
    <rPh sb="5" eb="7">
      <t>カイセイ</t>
    </rPh>
    <rPh sb="7" eb="9">
      <t>コウトウ</t>
    </rPh>
    <rPh sb="9" eb="11">
      <t>ガッコウ</t>
    </rPh>
    <phoneticPr fontId="2"/>
  </si>
  <si>
    <t>西口学園</t>
    <rPh sb="0" eb="2">
      <t>ニシグチ</t>
    </rPh>
    <rPh sb="2" eb="4">
      <t>ガクエン</t>
    </rPh>
    <phoneticPr fontId="3"/>
  </si>
  <si>
    <t>英風高等学校</t>
    <rPh sb="0" eb="1">
      <t>エイ</t>
    </rPh>
    <rPh sb="1" eb="2">
      <t>フウ</t>
    </rPh>
    <rPh sb="2" eb="4">
      <t>コウトウ</t>
    </rPh>
    <rPh sb="4" eb="6">
      <t>ガッコウ</t>
    </rPh>
    <phoneticPr fontId="3"/>
  </si>
  <si>
    <t>92031</t>
  </si>
  <si>
    <t>弘徳学園</t>
    <rPh sb="0" eb="4">
      <t>コウトクガクエン</t>
    </rPh>
    <phoneticPr fontId="1"/>
  </si>
  <si>
    <t>近畿大阪高等学校</t>
    <rPh sb="0" eb="8">
      <t>キンキオオサカコウトウガッコウ</t>
    </rPh>
    <phoneticPr fontId="1"/>
  </si>
  <si>
    <t>愛泉学園</t>
    <rPh sb="0" eb="1">
      <t>アイ</t>
    </rPh>
    <rPh sb="1" eb="2">
      <t>セン</t>
    </rPh>
    <rPh sb="2" eb="4">
      <t>ガクエン</t>
    </rPh>
    <phoneticPr fontId="1"/>
  </si>
  <si>
    <t>堺リベラル中学校</t>
    <rPh sb="0" eb="1">
      <t>サカイ</t>
    </rPh>
    <phoneticPr fontId="1"/>
  </si>
  <si>
    <t>上宮学園中学校</t>
    <rPh sb="2" eb="4">
      <t>ガクエン</t>
    </rPh>
    <phoneticPr fontId="1"/>
  </si>
  <si>
    <t>常翔学園</t>
    <rPh sb="0" eb="2">
      <t>ジョウショウ</t>
    </rPh>
    <rPh sb="2" eb="4">
      <t>ガクエン</t>
    </rPh>
    <phoneticPr fontId="1"/>
  </si>
  <si>
    <t>常翔学園中学校</t>
    <rPh sb="0" eb="2">
      <t>ジョウショウ</t>
    </rPh>
    <rPh sb="2" eb="4">
      <t>ガクエン</t>
    </rPh>
    <phoneticPr fontId="1"/>
  </si>
  <si>
    <t>常翔学園</t>
    <rPh sb="0" eb="1">
      <t>ジョウ</t>
    </rPh>
    <rPh sb="1" eb="2">
      <t>ショウ</t>
    </rPh>
    <rPh sb="2" eb="4">
      <t>ガクエン</t>
    </rPh>
    <phoneticPr fontId="1"/>
  </si>
  <si>
    <t>常翔啓光学園中学校</t>
    <rPh sb="0" eb="1">
      <t>ツネ</t>
    </rPh>
    <rPh sb="1" eb="2">
      <t>カケ</t>
    </rPh>
    <phoneticPr fontId="1"/>
  </si>
  <si>
    <t>大阪信愛学院中学校</t>
    <rPh sb="4" eb="6">
      <t>ガクイン</t>
    </rPh>
    <phoneticPr fontId="1"/>
  </si>
  <si>
    <t>大阪星光学院中学校</t>
    <rPh sb="4" eb="6">
      <t>ガクイン</t>
    </rPh>
    <phoneticPr fontId="1"/>
  </si>
  <si>
    <t>利晶学園大阪立命館中学校</t>
    <rPh sb="0" eb="2">
      <t>リショウ</t>
    </rPh>
    <rPh sb="4" eb="6">
      <t>オオサカ</t>
    </rPh>
    <rPh sb="6" eb="9">
      <t>リツメイカン</t>
    </rPh>
    <phoneticPr fontId="1"/>
  </si>
  <si>
    <t>追手門学院大手前中学校</t>
    <rPh sb="3" eb="5">
      <t>ガクイン</t>
    </rPh>
    <rPh sb="7" eb="8">
      <t>マエ</t>
    </rPh>
    <phoneticPr fontId="1"/>
  </si>
  <si>
    <t>関西大倉中学校</t>
    <rPh sb="0" eb="2">
      <t>カンサイ</t>
    </rPh>
    <rPh sb="2" eb="4">
      <t>オオクラ</t>
    </rPh>
    <rPh sb="4" eb="7">
      <t>チュウガッコウ</t>
    </rPh>
    <phoneticPr fontId="1"/>
  </si>
  <si>
    <t>関西大学第一中学校</t>
    <rPh sb="2" eb="4">
      <t>ダイガク</t>
    </rPh>
    <rPh sb="3" eb="4">
      <t>ガク</t>
    </rPh>
    <rPh sb="4" eb="6">
      <t>ダイイチ</t>
    </rPh>
    <phoneticPr fontId="1"/>
  </si>
  <si>
    <t>関西大学北陽中学校</t>
    <rPh sb="0" eb="2">
      <t>カンサイ</t>
    </rPh>
    <rPh sb="2" eb="4">
      <t>ダイガク</t>
    </rPh>
    <rPh sb="4" eb="5">
      <t>ホク</t>
    </rPh>
    <rPh sb="5" eb="6">
      <t>ヨウ</t>
    </rPh>
    <phoneticPr fontId="1"/>
  </si>
  <si>
    <t>関西大学中等部</t>
    <rPh sb="0" eb="2">
      <t>カンサイ</t>
    </rPh>
    <rPh sb="2" eb="4">
      <t>ダイガク</t>
    </rPh>
    <rPh sb="4" eb="5">
      <t>チュウ</t>
    </rPh>
    <rPh sb="5" eb="6">
      <t>トウ</t>
    </rPh>
    <rPh sb="6" eb="7">
      <t>ブ</t>
    </rPh>
    <phoneticPr fontId="1"/>
  </si>
  <si>
    <t>近畿大学附属中学校</t>
    <rPh sb="0" eb="2">
      <t>キンキ</t>
    </rPh>
    <rPh sb="2" eb="4">
      <t>ダイガク</t>
    </rPh>
    <phoneticPr fontId="1"/>
  </si>
  <si>
    <t>大阪薫英女学院中学校</t>
    <rPh sb="0" eb="2">
      <t>オオサカ</t>
    </rPh>
    <rPh sb="4" eb="5">
      <t>オンナ</t>
    </rPh>
    <rPh sb="5" eb="7">
      <t>ガクイン</t>
    </rPh>
    <phoneticPr fontId="1"/>
  </si>
  <si>
    <t>四天王寺学園</t>
    <rPh sb="0" eb="1">
      <t>シ</t>
    </rPh>
    <phoneticPr fontId="1"/>
  </si>
  <si>
    <t>四天王寺東中学校</t>
    <rPh sb="0" eb="4">
      <t>シテンノウジ</t>
    </rPh>
    <rPh sb="4" eb="5">
      <t>ヒガシ</t>
    </rPh>
    <phoneticPr fontId="1"/>
  </si>
  <si>
    <t>大阪学芸</t>
    <rPh sb="0" eb="4">
      <t>オオサカガクゲイ</t>
    </rPh>
    <phoneticPr fontId="1"/>
  </si>
  <si>
    <t>大阪学芸高等学校附属中学校</t>
    <rPh sb="0" eb="2">
      <t>オオサカ</t>
    </rPh>
    <rPh sb="2" eb="4">
      <t>ガクゲイ</t>
    </rPh>
    <rPh sb="4" eb="6">
      <t>コウトウ</t>
    </rPh>
    <rPh sb="6" eb="8">
      <t>ガッコウ</t>
    </rPh>
    <rPh sb="8" eb="10">
      <t>フゾク</t>
    </rPh>
    <rPh sb="10" eb="13">
      <t>チュウガッコウ</t>
    </rPh>
    <phoneticPr fontId="1"/>
  </si>
  <si>
    <t>清教学園中学校</t>
    <rPh sb="4" eb="7">
      <t>チュウガッコウ</t>
    </rPh>
    <phoneticPr fontId="1"/>
  </si>
  <si>
    <t>香里ヌヴェール学院中学校</t>
    <rPh sb="0" eb="1">
      <t>カオ</t>
    </rPh>
    <rPh sb="1" eb="2">
      <t>サト</t>
    </rPh>
    <rPh sb="7" eb="9">
      <t>ガクイン</t>
    </rPh>
    <rPh sb="9" eb="12">
      <t>チュウガッコウ</t>
    </rPh>
    <phoneticPr fontId="1"/>
  </si>
  <si>
    <t>大阪医科薬科大学</t>
    <rPh sb="0" eb="2">
      <t>オオサカ</t>
    </rPh>
    <rPh sb="2" eb="4">
      <t>イカ</t>
    </rPh>
    <rPh sb="4" eb="6">
      <t>ヤッカ</t>
    </rPh>
    <rPh sb="6" eb="8">
      <t>ダイガク</t>
    </rPh>
    <phoneticPr fontId="1"/>
  </si>
  <si>
    <t>大阪国際中学校</t>
    <rPh sb="0" eb="2">
      <t>オオサカ</t>
    </rPh>
    <phoneticPr fontId="1"/>
  </si>
  <si>
    <t>浪速中学校</t>
    <rPh sb="0" eb="2">
      <t>ナニワ</t>
    </rPh>
    <phoneticPr fontId="1"/>
  </si>
  <si>
    <t>大阪体育大学浪商中学校</t>
    <rPh sb="0" eb="2">
      <t>オオサカ</t>
    </rPh>
    <rPh sb="2" eb="4">
      <t>タイイク</t>
    </rPh>
    <rPh sb="4" eb="6">
      <t>ダイガク</t>
    </rPh>
    <rPh sb="6" eb="7">
      <t>ナミ</t>
    </rPh>
    <rPh sb="7" eb="8">
      <t>ショウ</t>
    </rPh>
    <phoneticPr fontId="1"/>
  </si>
  <si>
    <t>アサンプション国際中学校</t>
    <rPh sb="7" eb="9">
      <t>コクサイ</t>
    </rPh>
    <phoneticPr fontId="1"/>
  </si>
  <si>
    <t>ピーエル学園中学校</t>
    <rPh sb="4" eb="6">
      <t>ガクエン</t>
    </rPh>
    <phoneticPr fontId="1"/>
  </si>
  <si>
    <t>箕面自由学園中学校</t>
    <rPh sb="4" eb="6">
      <t>ガクエン</t>
    </rPh>
    <phoneticPr fontId="1"/>
  </si>
  <si>
    <t>桃山学院</t>
    <rPh sb="0" eb="2">
      <t>モモヤマ</t>
    </rPh>
    <rPh sb="2" eb="4">
      <t>ガクイン</t>
    </rPh>
    <phoneticPr fontId="1"/>
  </si>
  <si>
    <t>桃山学院中学校</t>
    <rPh sb="0" eb="2">
      <t>モモヤマ</t>
    </rPh>
    <rPh sb="2" eb="4">
      <t>ガクイン</t>
    </rPh>
    <phoneticPr fontId="1"/>
  </si>
  <si>
    <t>淀之水学院</t>
    <rPh sb="0" eb="1">
      <t>ヨド</t>
    </rPh>
    <rPh sb="1" eb="2">
      <t>ノ</t>
    </rPh>
    <rPh sb="2" eb="3">
      <t>ミズ</t>
    </rPh>
    <rPh sb="3" eb="5">
      <t>ガクイン</t>
    </rPh>
    <phoneticPr fontId="1"/>
  </si>
  <si>
    <t>昇陽中学校</t>
    <rPh sb="0" eb="1">
      <t>ショウ</t>
    </rPh>
    <rPh sb="1" eb="2">
      <t>ヨウ</t>
    </rPh>
    <phoneticPr fontId="1"/>
  </si>
  <si>
    <t>履正社中学校</t>
    <rPh sb="3" eb="6">
      <t>チュウガッコウ</t>
    </rPh>
    <phoneticPr fontId="1"/>
  </si>
  <si>
    <t>大阪金剛インターナショナル中学校</t>
    <rPh sb="0" eb="4">
      <t>オオサカコンゴウ</t>
    </rPh>
    <rPh sb="13" eb="16">
      <t>ショウチュウガッコウ</t>
    </rPh>
    <phoneticPr fontId="1"/>
  </si>
  <si>
    <t>関西学院千里国際中等部</t>
    <rPh sb="0" eb="2">
      <t>カンセイ</t>
    </rPh>
    <rPh sb="2" eb="4">
      <t>ガクイン</t>
    </rPh>
    <rPh sb="4" eb="6">
      <t>センリ</t>
    </rPh>
    <rPh sb="6" eb="8">
      <t>コクサイ</t>
    </rPh>
    <rPh sb="8" eb="11">
      <t>チュウトウブ</t>
    </rPh>
    <phoneticPr fontId="1"/>
  </si>
  <si>
    <t>大阪信愛学院小学校</t>
    <rPh sb="4" eb="6">
      <t>ガクイン</t>
    </rPh>
    <rPh sb="6" eb="7">
      <t>ショウ</t>
    </rPh>
    <rPh sb="7" eb="9">
      <t>ガッコウ</t>
    </rPh>
    <phoneticPr fontId="1"/>
  </si>
  <si>
    <t>利晶学園小学校</t>
    <rPh sb="0" eb="2">
      <t>リショウ</t>
    </rPh>
    <rPh sb="2" eb="4">
      <t>ガクエン</t>
    </rPh>
    <rPh sb="4" eb="5">
      <t>ショウ</t>
    </rPh>
    <rPh sb="5" eb="7">
      <t>ガッコウ</t>
    </rPh>
    <phoneticPr fontId="1"/>
  </si>
  <si>
    <t>追手門学院小学校</t>
    <rPh sb="3" eb="5">
      <t>ガクイン</t>
    </rPh>
    <phoneticPr fontId="1"/>
  </si>
  <si>
    <t>関西大学</t>
    <rPh sb="0" eb="2">
      <t>カンサイ</t>
    </rPh>
    <rPh sb="2" eb="4">
      <t>ダイガク</t>
    </rPh>
    <phoneticPr fontId="1"/>
  </si>
  <si>
    <t>関西大学初等部</t>
    <rPh sb="0" eb="1">
      <t>セキ</t>
    </rPh>
    <rPh sb="1" eb="2">
      <t>ニシ</t>
    </rPh>
    <rPh sb="2" eb="3">
      <t>ダイ</t>
    </rPh>
    <rPh sb="3" eb="4">
      <t>ガク</t>
    </rPh>
    <rPh sb="4" eb="6">
      <t>ショトウ</t>
    </rPh>
    <rPh sb="6" eb="7">
      <t>ブ</t>
    </rPh>
    <phoneticPr fontId="1"/>
  </si>
  <si>
    <t>四天王寺学園</t>
    <rPh sb="0" eb="3">
      <t>シテンノウ</t>
    </rPh>
    <rPh sb="3" eb="4">
      <t>テラ</t>
    </rPh>
    <rPh sb="4" eb="6">
      <t>ガクエン</t>
    </rPh>
    <phoneticPr fontId="1"/>
  </si>
  <si>
    <t>四天王寺小学校</t>
    <rPh sb="0" eb="4">
      <t>シテンノウジ</t>
    </rPh>
    <rPh sb="4" eb="7">
      <t>ショウガッコウ</t>
    </rPh>
    <phoneticPr fontId="1"/>
  </si>
  <si>
    <t>香里ヌヴェール学院小学校</t>
    <rPh sb="0" eb="1">
      <t>カオ</t>
    </rPh>
    <rPh sb="1" eb="2">
      <t>サト</t>
    </rPh>
    <rPh sb="7" eb="9">
      <t>ガクイン</t>
    </rPh>
    <phoneticPr fontId="1"/>
  </si>
  <si>
    <t>アサンプション国際小学校</t>
    <rPh sb="7" eb="9">
      <t>コクサイ</t>
    </rPh>
    <phoneticPr fontId="1"/>
  </si>
  <si>
    <t>ピーエル学園小学校</t>
    <rPh sb="4" eb="6">
      <t>ガクエン</t>
    </rPh>
    <phoneticPr fontId="1"/>
  </si>
  <si>
    <t>箕面自由学園小学校</t>
    <rPh sb="4" eb="6">
      <t>ガクエン</t>
    </rPh>
    <phoneticPr fontId="1"/>
  </si>
  <si>
    <t>大阪金剛インターナショナル小学校</t>
  </si>
  <si>
    <t>93031</t>
  </si>
  <si>
    <t>1093031</t>
  </si>
  <si>
    <t>甲英高等学校</t>
  </si>
  <si>
    <t>学校法人　大前学園</t>
    <rPh sb="0" eb="2">
      <t>ガッコウ</t>
    </rPh>
    <rPh sb="2" eb="4">
      <t>ホウジン</t>
    </rPh>
    <rPh sb="5" eb="7">
      <t>オオマエ</t>
    </rPh>
    <rPh sb="7" eb="9">
      <t>ガクエン</t>
    </rPh>
    <phoneticPr fontId="2"/>
  </si>
  <si>
    <t>利晶学園高等学校</t>
    <rPh sb="0" eb="4">
      <t>リショウガクエン</t>
    </rPh>
    <phoneticPr fontId="2"/>
  </si>
  <si>
    <t>利晶学園中学校</t>
    <rPh sb="0" eb="4">
      <t>リショウガクエン</t>
    </rPh>
    <phoneticPr fontId="2"/>
  </si>
  <si>
    <t>学校法人　大阪信愛学院</t>
    <phoneticPr fontId="2"/>
  </si>
  <si>
    <t>86012</t>
  </si>
  <si>
    <t>920</t>
  </si>
  <si>
    <t>930</t>
  </si>
  <si>
    <t>38011</t>
  </si>
  <si>
    <t>27031</t>
  </si>
  <si>
    <t>ｼﾞｮｳｼｮｳｶﾞｸｴﾝ</t>
  </si>
  <si>
    <t>ｼﾞｮｳｼｮｳｹｲｺｳｶﾞｸｴﾝ</t>
  </si>
  <si>
    <t>ｵｵｻｶｼﾞﾖｼｶﾞｸｴﾝ</t>
  </si>
  <si>
    <t>ﾜｾﾀﾞｵｵｻｶ</t>
  </si>
  <si>
    <t>ﾘｼｮｳｶﾞｸｴﾝｵｵｻｶﾘﾂﾒｲｶﾝ</t>
  </si>
  <si>
    <t>ﾘｼｮｳｶﾞｸｴﾝ</t>
  </si>
  <si>
    <t>ｶﾝｻｲﾀﾞｲｶﾞｸﾁｭｳﾄｳﾌﾞ</t>
  </si>
  <si>
    <t>ｶﾝｻｲﾀﾞｲｶﾞｸｼｮﾄｳﾌﾞ</t>
  </si>
  <si>
    <t>ｵｵｻｶｸﾝｴｲｼﾞｮｶﾞｸｲﾝ</t>
  </si>
  <si>
    <t>ｼﾃﾝﾉｳｼﾞｶﾞｸｴﾝｺｳﾄｳｶﾞｯｺｳ</t>
  </si>
  <si>
    <t>ｼﾃﾝﾉｳｼﾞｶﾞｸｴﾝ</t>
  </si>
  <si>
    <t>ｼﾃﾝﾉｳｼﾞｼｮｳｶﾞｯｺｳ</t>
  </si>
  <si>
    <t>ｷﾝｷﾀﾞｲｶﾞｸｾﾝｼｭｳ</t>
  </si>
  <si>
    <t>ｵｵｻｶﾘｮｸﾘｮｳｺｳﾄｳｶﾞｯｺｳ</t>
  </si>
  <si>
    <t>ｱﾍﾞﾉｼｮｳｶﾞｸ</t>
  </si>
  <si>
    <t>ｵｵｻｶｷﾞｮｳｺｳ</t>
  </si>
  <si>
    <t>ﾀｲｾｲ</t>
  </si>
  <si>
    <t>ﾄｳｶｲﾀﾞｲ ﾌｿﾞｸｵｵｻｶｷﾞﾖｳｾｲ</t>
  </si>
  <si>
    <t>ﾄｳｶｲﾀﾞｲｸﾌｿﾞｸｵｵｻｶｷﾞｮｳｾｲ</t>
  </si>
  <si>
    <t>ｱｻﾝﾌﾟｼｮﾝｺｸｻｲ</t>
  </si>
  <si>
    <t>ﾖﾄﾞﾉﾐｽﾞ</t>
  </si>
  <si>
    <t>ﾖﾄﾞﾉﾐｽﾞｼｮｳﾖｳ</t>
  </si>
  <si>
    <t>ｵｵｻｶｺﾝｺﾞｳｲﾝﾀｰﾅｼｮﾅﾙ</t>
  </si>
  <si>
    <t>ｶﾝｾｲｶﾞｸｲﾝﾀﾞｲｶﾞｸ</t>
  </si>
  <si>
    <t>ﾂｸﾊﾞｶｲｾｲ</t>
  </si>
  <si>
    <t>ｷﾝｷｵｵｻｶ</t>
  </si>
  <si>
    <t>ｺｳｴｲ</t>
  </si>
  <si>
    <t>甲英高等学校</t>
    <phoneticPr fontId="2"/>
  </si>
  <si>
    <t>大前学園</t>
    <rPh sb="0" eb="2">
      <t>オオマエ</t>
    </rPh>
    <rPh sb="2" eb="4">
      <t>ガクエン</t>
    </rPh>
    <phoneticPr fontId="1"/>
  </si>
  <si>
    <t>大阪信愛学院</t>
    <phoneticPr fontId="2"/>
  </si>
  <si>
    <t>R8生徒数（非表示）</t>
    <phoneticPr fontId="2"/>
  </si>
  <si>
    <t>37011</t>
    <phoneticPr fontId="2"/>
  </si>
  <si>
    <t>帝塚山学院泉ヶ丘中学校</t>
    <rPh sb="3" eb="5">
      <t>ガクイン</t>
    </rPh>
    <phoneticPr fontId="1"/>
  </si>
  <si>
    <t>大阪医科薬科大学</t>
    <rPh sb="0" eb="2">
      <t>オオサカ</t>
    </rPh>
    <rPh sb="2" eb="4">
      <t>イカ</t>
    </rPh>
    <rPh sb="4" eb="7">
      <t>ヤッカダイ</t>
    </rPh>
    <rPh sb="7" eb="8">
      <t>ガク</t>
    </rPh>
    <phoneticPr fontId="1"/>
  </si>
  <si>
    <t>2026/10/9 非表示箇所は更新してない</t>
    <rPh sb="10" eb="15">
      <t>ヒヒョウジカショ</t>
    </rPh>
    <rPh sb="16" eb="18">
      <t>コウシン</t>
    </rPh>
    <phoneticPr fontId="2"/>
  </si>
  <si>
    <t>←プルダウンから選択してください</t>
    <rPh sb="8" eb="10">
      <t>センタク</t>
    </rPh>
    <phoneticPr fontId="2"/>
  </si>
  <si>
    <t>←入力してください</t>
    <rPh sb="1" eb="3">
      <t>ニュウリョク</t>
    </rPh>
    <phoneticPr fontId="2"/>
  </si>
  <si>
    <t>←適宜修正してください</t>
    <rPh sb="1" eb="3">
      <t>テキギ</t>
    </rPh>
    <rPh sb="3" eb="5">
      <t>シュウセイ</t>
    </rPh>
    <phoneticPr fontId="2"/>
  </si>
  <si>
    <t>←上記選択後、自動入力されます</t>
    <rPh sb="1" eb="6">
      <t>ジョウキセンタクゴ</t>
    </rPh>
    <rPh sb="7" eb="11">
      <t>ジドウニュウリョク</t>
    </rPh>
    <phoneticPr fontId="2"/>
  </si>
  <si>
    <t>←学校(園)名を選択後、自動入力されます</t>
    <rPh sb="1" eb="3">
      <t>ガッコウ</t>
    </rPh>
    <rPh sb="4" eb="5">
      <t>エン</t>
    </rPh>
    <rPh sb="6" eb="7">
      <t>メイ</t>
    </rPh>
    <rPh sb="8" eb="10">
      <t>センタク</t>
    </rPh>
    <rPh sb="10" eb="11">
      <t>ゴ</t>
    </rPh>
    <rPh sb="12" eb="14">
      <t>ジドウ</t>
    </rPh>
    <rPh sb="14" eb="16">
      <t>ニュウリョク</t>
    </rPh>
    <phoneticPr fontId="2"/>
  </si>
  <si>
    <t>※自動入力される内容に誤りがある場合、担当者までご連絡ください</t>
    <rPh sb="1" eb="5">
      <t>ジドウニュウリョク</t>
    </rPh>
    <rPh sb="8" eb="10">
      <t>ナイヨウ</t>
    </rPh>
    <rPh sb="11" eb="12">
      <t>アヤマ</t>
    </rPh>
    <rPh sb="16" eb="18">
      <t>バアイ</t>
    </rPh>
    <rPh sb="19" eb="22">
      <t>タントウシャ</t>
    </rPh>
    <rPh sb="25" eb="27">
      <t>レンラク</t>
    </rPh>
    <phoneticPr fontId="2"/>
  </si>
  <si>
    <t>←以下、漏れなくチェックしてください</t>
    <rPh sb="1" eb="3">
      <t>イカ</t>
    </rPh>
    <rPh sb="4" eb="5">
      <t>モ</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</si>
</sst>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_);[Red]\(0\)"/>
    <numFmt numFmtId="177" formatCode="#,##0_);[Red]\(#,##0\)"/>
    <numFmt numFmtId="178" formatCode="#,##0_ "/>
    <numFmt numFmtId="179" formatCode="#,###&quot;円&quot;"/>
    <numFmt numFmtId="180" formatCode="#&quot;校&quot;"/>
  </numFmts>
  <fonts count="23">
    <font>
      <sz val="11"/>
      <color theme="1"/>
      <name val="游ゴシック"/>
      <family val="2"/>
      <charset val="128"/>
      <scheme val="minor"/>
    </font>
    <font>
      <sz val="11"/>
      <color theme="1"/>
      <name val="Meiryo UI"/>
      <family val="3"/>
      <charset val="128"/>
    </font>
    <font>
      <sz val="6"/>
      <name val="游ゴシック"/>
      <family val="2"/>
      <charset val="128"/>
      <scheme val="minor"/>
    </font>
    <font>
      <b/>
      <sz val="14"/>
      <color theme="1"/>
      <name val="Meiryo UI"/>
      <family val="3"/>
      <charset val="128"/>
    </font>
    <font>
      <b/>
      <sz val="12"/>
      <color theme="1"/>
      <name val="Meiryo UI"/>
      <family val="3"/>
      <charset val="128"/>
    </font>
    <font>
      <sz val="11"/>
      <name val="Meiryo UI"/>
      <family val="3"/>
      <charset val="128"/>
    </font>
    <font>
      <b/>
      <sz val="14"/>
      <name val="Meiryo UI"/>
      <family val="3"/>
      <charset val="128"/>
    </font>
    <font>
      <sz val="11"/>
      <color theme="1"/>
      <name val="游ゴシック"/>
      <family val="2"/>
      <scheme val="minor"/>
    </font>
    <font>
      <sz val="6"/>
      <name val="游ゴシック"/>
      <family val="3"/>
      <charset val="128"/>
      <scheme val="minor"/>
    </font>
    <font>
      <b/>
      <sz val="20"/>
      <color theme="1"/>
      <name val="游ゴシック"/>
      <family val="3"/>
      <charset val="128"/>
      <scheme val="minor"/>
    </font>
    <font>
      <sz val="14"/>
      <color theme="1"/>
      <name val="游ゴシック"/>
      <family val="2"/>
      <scheme val="minor"/>
    </font>
    <font>
      <sz val="11"/>
      <name val="游ゴシック"/>
      <family val="2"/>
      <scheme val="minor"/>
    </font>
    <font>
      <sz val="11"/>
      <name val="游ゴシック"/>
      <family val="3"/>
      <charset val="128"/>
      <scheme val="minor"/>
    </font>
    <font>
      <sz val="11"/>
      <color rgb="FFFF0000"/>
      <name val="游ゴシック"/>
      <family val="3"/>
      <charset val="128"/>
      <scheme val="minor"/>
    </font>
    <font>
      <sz val="10"/>
      <color indexed="81"/>
      <name val="MS P ゴシック"/>
      <family val="3"/>
      <charset val="128"/>
    </font>
    <font>
      <sz val="9"/>
      <color indexed="81"/>
      <name val="MS P ゴシック"/>
      <family val="3"/>
      <charset val="128"/>
    </font>
    <font>
      <sz val="10"/>
      <name val="ＭＳ Ｐゴシック"/>
      <family val="3"/>
      <charset val="128"/>
    </font>
    <font>
      <sz val="10"/>
      <name val="Meiryo UI"/>
      <family val="3"/>
      <charset val="128"/>
    </font>
    <font>
      <b/>
      <sz val="14"/>
      <color theme="1"/>
      <name val="游ゴシック"/>
      <family val="3"/>
      <charset val="128"/>
      <scheme val="minor"/>
    </font>
    <font>
      <sz val="11"/>
      <color theme="1"/>
      <name val="游ゴシック"/>
      <family val="3"/>
      <charset val="128"/>
      <scheme val="minor"/>
    </font>
    <font>
      <b/>
      <sz val="11"/>
      <color rgb="FFFF0000"/>
      <name val="Meiryo UI"/>
      <family val="3"/>
      <charset val="128"/>
    </font>
    <font>
      <sz val="11"/>
      <color rgb="FF7030A0"/>
      <name val="Meiryo UI"/>
      <family val="3"/>
      <charset val="128"/>
    </font>
    <font>
      <b/>
      <u val="double"/>
      <sz val="11"/>
      <color rgb="FFFF0000"/>
      <name val="Meiryo UI"/>
      <family val="3"/>
      <charset val="128"/>
    </font>
  </fonts>
  <fills count="8">
    <fill>
      <patternFill patternType="none"/>
    </fill>
    <fill>
      <patternFill patternType="gray125"/>
    </fill>
    <fill>
      <patternFill patternType="solid">
        <fgColor rgb="FFCCFFFF"/>
        <bgColor indexed="64"/>
      </patternFill>
    </fill>
    <fill>
      <patternFill patternType="solid">
        <fgColor theme="0"/>
        <bgColor indexed="64"/>
      </patternFill>
    </fill>
    <fill>
      <patternFill patternType="solid">
        <fgColor theme="4" tint="0.79998168889431442"/>
        <bgColor indexed="64"/>
      </patternFill>
    </fill>
    <fill>
      <patternFill patternType="solid">
        <fgColor rgb="FFFFFF00"/>
        <bgColor indexed="64"/>
      </patternFill>
    </fill>
    <fill>
      <patternFill patternType="solid">
        <fgColor rgb="FF92D050"/>
        <bgColor indexed="64"/>
      </patternFill>
    </fill>
    <fill>
      <patternFill patternType="solid">
        <fgColor theme="0" tint="-0.34998626667073579"/>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alignment vertical="center"/>
    </xf>
    <xf numFmtId="0" fontId="7" fillId="0" borderId="0"/>
    <xf numFmtId="0" fontId="16" fillId="0" borderId="0"/>
  </cellStyleXfs>
  <cellXfs count="99">
    <xf numFmtId="0" fontId="0" fillId="0" borderId="0" xfId="0">
      <alignment vertical="center"/>
    </xf>
    <xf numFmtId="0" fontId="7" fillId="0" borderId="0" xfId="1" applyAlignment="1">
      <alignment vertical="center"/>
    </xf>
    <xf numFmtId="0" fontId="9" fillId="0" borderId="0" xfId="1" applyFont="1" applyAlignment="1">
      <alignment horizontal="center" vertical="center"/>
    </xf>
    <xf numFmtId="57" fontId="7" fillId="0" borderId="0" xfId="1" applyNumberFormat="1" applyAlignment="1">
      <alignment horizontal="left" vertical="center"/>
    </xf>
    <xf numFmtId="0" fontId="1" fillId="0" borderId="1" xfId="0" applyFont="1" applyBorder="1" applyAlignment="1">
      <alignment horizontal="center" vertical="center"/>
    </xf>
    <xf numFmtId="178" fontId="1" fillId="0" borderId="1" xfId="0" applyNumberFormat="1" applyFont="1" applyBorder="1" applyAlignment="1">
      <alignment horizontal="center" vertical="center"/>
    </xf>
    <xf numFmtId="0" fontId="1" fillId="0" borderId="14" xfId="0" applyFont="1" applyBorder="1" applyAlignment="1">
      <alignment horizontal="center" vertical="center" wrapText="1"/>
    </xf>
    <xf numFmtId="178" fontId="1" fillId="0" borderId="14" xfId="0" applyNumberFormat="1" applyFont="1" applyBorder="1" applyAlignment="1">
      <alignment horizontal="center" vertical="center" wrapText="1"/>
    </xf>
    <xf numFmtId="0" fontId="1" fillId="0" borderId="10" xfId="0" applyFont="1"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right" vertical="center" wrapText="1"/>
    </xf>
    <xf numFmtId="179" fontId="1" fillId="0" borderId="1" xfId="0" applyNumberFormat="1" applyFont="1" applyBorder="1" applyAlignment="1">
      <alignment horizontal="right" vertical="center" wrapText="1"/>
    </xf>
    <xf numFmtId="179" fontId="1" fillId="0" borderId="3" xfId="0" applyNumberFormat="1" applyFont="1" applyBorder="1" applyAlignment="1">
      <alignment horizontal="right" vertical="center"/>
    </xf>
    <xf numFmtId="0" fontId="7" fillId="4" borderId="1" xfId="1" applyFill="1" applyBorder="1" applyAlignment="1">
      <alignment horizontal="center" vertical="center"/>
    </xf>
    <xf numFmtId="0" fontId="7" fillId="0" borderId="1" xfId="1" applyBorder="1" applyAlignment="1">
      <alignment vertical="center"/>
    </xf>
    <xf numFmtId="0" fontId="7" fillId="0" borderId="1" xfId="1" applyBorder="1" applyAlignment="1">
      <alignment horizontal="center" vertical="center"/>
    </xf>
    <xf numFmtId="0" fontId="7" fillId="0" borderId="0" xfId="1" applyAlignment="1">
      <alignment horizontal="center" vertical="center"/>
    </xf>
    <xf numFmtId="0" fontId="10" fillId="0" borderId="0" xfId="1" applyFont="1" applyAlignment="1">
      <alignment horizontal="center" vertical="center"/>
    </xf>
    <xf numFmtId="0" fontId="7" fillId="5" borderId="1" xfId="1" applyFill="1" applyBorder="1" applyAlignment="1">
      <alignment vertical="center"/>
    </xf>
    <xf numFmtId="0" fontId="7" fillId="4" borderId="1" xfId="1" applyFill="1" applyBorder="1" applyAlignment="1">
      <alignment vertical="center"/>
    </xf>
    <xf numFmtId="0" fontId="11" fillId="4" borderId="1" xfId="1" applyFont="1" applyFill="1" applyBorder="1" applyAlignment="1">
      <alignment vertical="center"/>
    </xf>
    <xf numFmtId="0" fontId="7" fillId="6" borderId="1" xfId="1" applyFill="1" applyBorder="1" applyAlignment="1">
      <alignment vertical="center"/>
    </xf>
    <xf numFmtId="0" fontId="7" fillId="4" borderId="2" xfId="1" applyFill="1" applyBorder="1" applyAlignment="1">
      <alignment vertical="center"/>
    </xf>
    <xf numFmtId="0" fontId="12" fillId="0" borderId="1" xfId="1" applyFont="1" applyBorder="1" applyAlignment="1">
      <alignment vertical="center"/>
    </xf>
    <xf numFmtId="176" fontId="7" fillId="0" borderId="2" xfId="1" applyNumberFormat="1" applyBorder="1" applyAlignment="1">
      <alignment vertical="center"/>
    </xf>
    <xf numFmtId="176" fontId="7" fillId="0" borderId="1" xfId="1" applyNumberFormat="1" applyBorder="1" applyAlignment="1">
      <alignment vertical="center"/>
    </xf>
    <xf numFmtId="177" fontId="7" fillId="6" borderId="1" xfId="1" applyNumberFormat="1" applyFill="1" applyBorder="1" applyAlignment="1">
      <alignment vertical="center"/>
    </xf>
    <xf numFmtId="0" fontId="7" fillId="7" borderId="0" xfId="1" applyFill="1" applyAlignment="1">
      <alignment vertical="center"/>
    </xf>
    <xf numFmtId="0" fontId="11" fillId="0" borderId="1" xfId="1" applyFont="1" applyBorder="1" applyAlignment="1">
      <alignment vertical="center"/>
    </xf>
    <xf numFmtId="0" fontId="7" fillId="0" borderId="1" xfId="1" applyBorder="1" applyAlignment="1">
      <alignment horizontal="left" vertical="center"/>
    </xf>
    <xf numFmtId="49" fontId="19" fillId="0" borderId="1" xfId="0" applyNumberFormat="1" applyFont="1" applyBorder="1">
      <alignment vertical="center"/>
    </xf>
    <xf numFmtId="0" fontId="7" fillId="5" borderId="1" xfId="1" applyFill="1" applyBorder="1" applyAlignment="1">
      <alignment horizontal="left" vertical="center"/>
    </xf>
    <xf numFmtId="176" fontId="7" fillId="5" borderId="2" xfId="1" applyNumberFormat="1" applyFill="1" applyBorder="1" applyAlignment="1">
      <alignment vertical="center"/>
    </xf>
    <xf numFmtId="49" fontId="12" fillId="0" borderId="1" xfId="1" applyNumberFormat="1" applyFont="1" applyBorder="1" applyAlignment="1">
      <alignment vertical="center"/>
    </xf>
    <xf numFmtId="176" fontId="12" fillId="0" borderId="2" xfId="1" applyNumberFormat="1" applyFont="1" applyBorder="1" applyAlignment="1">
      <alignment vertical="center"/>
    </xf>
    <xf numFmtId="49" fontId="7" fillId="0" borderId="1" xfId="1" applyNumberFormat="1" applyBorder="1" applyAlignment="1">
      <alignment vertical="center"/>
    </xf>
    <xf numFmtId="176" fontId="17" fillId="0" borderId="0" xfId="2" applyNumberFormat="1" applyFont="1" applyAlignment="1">
      <alignment vertical="center"/>
    </xf>
    <xf numFmtId="0" fontId="1" fillId="0" borderId="0" xfId="0" applyFont="1">
      <alignment vertical="center"/>
    </xf>
    <xf numFmtId="178" fontId="1" fillId="0" borderId="0" xfId="0" applyNumberFormat="1" applyFont="1">
      <alignment vertical="center"/>
    </xf>
    <xf numFmtId="0" fontId="1" fillId="0" borderId="1" xfId="0" applyFont="1" applyBorder="1">
      <alignment vertical="center"/>
    </xf>
    <xf numFmtId="178" fontId="1" fillId="0" borderId="1" xfId="0" applyNumberFormat="1" applyFont="1" applyBorder="1">
      <alignment vertical="center"/>
    </xf>
    <xf numFmtId="180" fontId="1" fillId="0" borderId="2" xfId="0" applyNumberFormat="1" applyFont="1" applyBorder="1">
      <alignment vertical="center"/>
    </xf>
    <xf numFmtId="179" fontId="1" fillId="0" borderId="1" xfId="0" applyNumberFormat="1" applyFont="1" applyBorder="1">
      <alignment vertical="center"/>
    </xf>
    <xf numFmtId="180" fontId="1" fillId="0" borderId="1" xfId="0" applyNumberFormat="1" applyFont="1" applyBorder="1">
      <alignment vertical="center"/>
    </xf>
    <xf numFmtId="49" fontId="1" fillId="0" borderId="1" xfId="0" applyNumberFormat="1" applyFont="1" applyBorder="1">
      <alignment vertical="center"/>
    </xf>
    <xf numFmtId="177" fontId="7" fillId="0" borderId="1" xfId="1" applyNumberFormat="1" applyBorder="1" applyAlignment="1">
      <alignment vertical="center"/>
    </xf>
    <xf numFmtId="0" fontId="1" fillId="3" borderId="0" xfId="0" applyFont="1" applyFill="1">
      <alignment vertical="center"/>
    </xf>
    <xf numFmtId="0" fontId="1" fillId="3" borderId="0" xfId="0" applyFont="1" applyFill="1" applyAlignment="1">
      <alignment horizontal="right" vertical="center"/>
    </xf>
    <xf numFmtId="0" fontId="5" fillId="3" borderId="0" xfId="0" applyFont="1" applyFill="1">
      <alignment vertical="center"/>
    </xf>
    <xf numFmtId="0" fontId="3" fillId="3" borderId="0" xfId="0" applyFont="1" applyFill="1" applyAlignment="1">
      <alignment vertical="center" wrapText="1"/>
    </xf>
    <xf numFmtId="0" fontId="1" fillId="3" borderId="0" xfId="0" applyFont="1" applyFill="1" applyAlignment="1">
      <alignment horizontal="center" vertical="center"/>
    </xf>
    <xf numFmtId="0" fontId="1" fillId="3" borderId="0" xfId="0" applyFont="1" applyFill="1" applyAlignment="1">
      <alignment vertical="center" wrapText="1"/>
    </xf>
    <xf numFmtId="178" fontId="1" fillId="2" borderId="2" xfId="0" applyNumberFormat="1" applyFont="1" applyFill="1" applyBorder="1">
      <alignment vertical="center"/>
    </xf>
    <xf numFmtId="0" fontId="1" fillId="3" borderId="3" xfId="0" applyFont="1" applyFill="1" applyBorder="1">
      <alignment vertical="center"/>
    </xf>
    <xf numFmtId="3" fontId="1" fillId="2" borderId="2" xfId="0" applyNumberFormat="1" applyFont="1" applyFill="1" applyBorder="1">
      <alignment vertical="center"/>
    </xf>
    <xf numFmtId="0" fontId="4" fillId="3" borderId="0" xfId="0" applyFont="1" applyFill="1">
      <alignment vertical="center"/>
    </xf>
    <xf numFmtId="0" fontId="1" fillId="3" borderId="4" xfId="0" applyFont="1" applyFill="1" applyBorder="1" applyAlignment="1">
      <alignment vertical="center" wrapText="1"/>
    </xf>
    <xf numFmtId="0" fontId="1" fillId="3" borderId="1" xfId="0" applyFont="1" applyFill="1" applyBorder="1" applyAlignment="1">
      <alignment horizontal="center" vertical="center"/>
    </xf>
    <xf numFmtId="0" fontId="1" fillId="3" borderId="5" xfId="0" applyFont="1" applyFill="1" applyBorder="1">
      <alignment vertical="center"/>
    </xf>
    <xf numFmtId="0" fontId="1" fillId="3" borderId="6" xfId="0" applyFont="1" applyFill="1" applyBorder="1">
      <alignment vertical="center"/>
    </xf>
    <xf numFmtId="0" fontId="1" fillId="3" borderId="8" xfId="0" applyFont="1" applyFill="1" applyBorder="1">
      <alignment vertical="center"/>
    </xf>
    <xf numFmtId="0" fontId="1" fillId="3" borderId="10" xfId="0" applyFont="1" applyFill="1" applyBorder="1">
      <alignment vertical="center"/>
    </xf>
    <xf numFmtId="0" fontId="5" fillId="3" borderId="1" xfId="0" applyFont="1" applyFill="1" applyBorder="1" applyAlignment="1">
      <alignment vertical="center" wrapText="1"/>
    </xf>
    <xf numFmtId="0" fontId="1" fillId="3" borderId="1" xfId="0" applyFont="1" applyFill="1" applyBorder="1" applyAlignment="1">
      <alignment vertical="center" wrapText="1"/>
    </xf>
    <xf numFmtId="58" fontId="1" fillId="3" borderId="0" xfId="0" applyNumberFormat="1" applyFont="1" applyFill="1" applyAlignment="1" applyProtection="1">
      <alignment horizontal="right" vertical="center"/>
      <protection locked="0"/>
    </xf>
    <xf numFmtId="0" fontId="1" fillId="3" borderId="0" xfId="0" applyFont="1" applyFill="1" applyAlignment="1" applyProtection="1">
      <alignment horizontal="right" vertical="center"/>
      <protection locked="0"/>
    </xf>
    <xf numFmtId="0" fontId="1" fillId="3" borderId="0" xfId="0" applyFont="1" applyFill="1">
      <alignment vertical="center"/>
    </xf>
    <xf numFmtId="0" fontId="3" fillId="3" borderId="0" xfId="0" applyFont="1" applyFill="1" applyAlignment="1">
      <alignment horizontal="center" vertical="center" wrapText="1"/>
    </xf>
    <xf numFmtId="0" fontId="1" fillId="3" borderId="0" xfId="0" applyFont="1" applyFill="1" applyAlignment="1">
      <alignment vertical="center" wrapText="1"/>
    </xf>
    <xf numFmtId="58" fontId="1" fillId="3" borderId="2" xfId="0" applyNumberFormat="1" applyFont="1" applyFill="1" applyBorder="1" applyAlignment="1">
      <alignment horizontal="center" vertical="center"/>
    </xf>
    <xf numFmtId="58" fontId="1" fillId="3" borderId="12" xfId="0" applyNumberFormat="1" applyFont="1" applyFill="1" applyBorder="1" applyAlignment="1">
      <alignment horizontal="center" vertical="center"/>
    </xf>
    <xf numFmtId="58" fontId="1" fillId="3" borderId="3" xfId="0" applyNumberFormat="1" applyFont="1" applyFill="1" applyBorder="1" applyAlignment="1">
      <alignment horizontal="center" vertical="center"/>
    </xf>
    <xf numFmtId="0" fontId="18" fillId="0" borderId="5" xfId="1" applyFont="1" applyBorder="1" applyAlignment="1">
      <alignment horizontal="center" vertical="center"/>
    </xf>
    <xf numFmtId="0" fontId="18" fillId="0" borderId="6" xfId="1" applyFont="1" applyBorder="1" applyAlignment="1">
      <alignment horizontal="center" vertical="center"/>
    </xf>
    <xf numFmtId="0" fontId="18" fillId="0" borderId="7" xfId="1" applyFont="1" applyBorder="1" applyAlignment="1">
      <alignment horizontal="center" vertical="center"/>
    </xf>
    <xf numFmtId="0" fontId="18" fillId="0" borderId="10" xfId="1" applyFont="1" applyBorder="1" applyAlignment="1">
      <alignment horizontal="center" vertical="center"/>
    </xf>
    <xf numFmtId="0" fontId="18" fillId="0" borderId="4" xfId="1" applyFont="1" applyBorder="1" applyAlignment="1">
      <alignment horizontal="center" vertical="center"/>
    </xf>
    <xf numFmtId="0" fontId="18" fillId="0" borderId="11" xfId="1" applyFont="1" applyBorder="1" applyAlignment="1">
      <alignment horizontal="center" vertical="center"/>
    </xf>
    <xf numFmtId="0" fontId="1" fillId="0" borderId="1" xfId="0" applyFont="1" applyBorder="1" applyAlignment="1">
      <alignment horizontal="center" vertical="center" wrapText="1"/>
    </xf>
    <xf numFmtId="180" fontId="1" fillId="0" borderId="1" xfId="0" applyNumberFormat="1" applyFont="1" applyBorder="1" applyAlignment="1">
      <alignment horizontal="right" vertical="center"/>
    </xf>
    <xf numFmtId="179" fontId="1" fillId="0" borderId="7" xfId="0" applyNumberFormat="1" applyFont="1" applyBorder="1" applyAlignment="1">
      <alignment horizontal="right" vertical="center"/>
    </xf>
    <xf numFmtId="0" fontId="1" fillId="0" borderId="9" xfId="0" applyFont="1" applyBorder="1" applyAlignment="1">
      <alignment horizontal="right" vertical="center"/>
    </xf>
    <xf numFmtId="0" fontId="1" fillId="0" borderId="11" xfId="0" applyFont="1" applyBorder="1" applyAlignment="1">
      <alignment horizontal="right" vertical="center"/>
    </xf>
    <xf numFmtId="0" fontId="1" fillId="0" borderId="13" xfId="0" applyFont="1" applyBorder="1" applyAlignment="1">
      <alignment horizontal="center" vertical="center" wrapText="1"/>
    </xf>
    <xf numFmtId="0" fontId="1" fillId="0" borderId="14" xfId="0" applyFont="1" applyBorder="1" applyAlignment="1">
      <alignment horizontal="center" vertical="center" wrapText="1"/>
    </xf>
    <xf numFmtId="176" fontId="17" fillId="0" borderId="1" xfId="2" applyNumberFormat="1" applyFont="1" applyBorder="1" applyAlignment="1">
      <alignment horizontal="center" vertical="center"/>
    </xf>
    <xf numFmtId="0" fontId="1" fillId="0" borderId="1" xfId="0" applyFont="1" applyBorder="1" applyAlignment="1">
      <alignment horizontal="center" vertical="center"/>
    </xf>
    <xf numFmtId="178" fontId="1" fillId="0" borderId="1" xfId="0" applyNumberFormat="1" applyFont="1" applyBorder="1" applyAlignment="1">
      <alignment horizontal="center" vertical="center"/>
    </xf>
    <xf numFmtId="0" fontId="20" fillId="3" borderId="0" xfId="0" applyFont="1" applyFill="1">
      <alignment vertical="center"/>
    </xf>
    <xf numFmtId="0" fontId="21" fillId="3" borderId="0" xfId="0" applyFont="1" applyFill="1">
      <alignment vertical="center"/>
    </xf>
    <xf numFmtId="0" fontId="1" fillId="3" borderId="0" xfId="0" applyFont="1" applyFill="1" applyAlignment="1" applyProtection="1">
      <alignment horizontal="left" vertical="center"/>
      <protection locked="0"/>
    </xf>
    <xf numFmtId="0" fontId="1" fillId="3" borderId="0" xfId="0" applyFont="1" applyFill="1" applyAlignment="1">
      <alignment horizontal="left" vertical="center"/>
    </xf>
    <xf numFmtId="0" fontId="1" fillId="3" borderId="6" xfId="0" applyFont="1" applyFill="1" applyBorder="1" applyAlignment="1" applyProtection="1">
      <alignment horizontal="center" vertical="center"/>
      <protection locked="0"/>
    </xf>
    <xf numFmtId="0" fontId="1" fillId="3" borderId="7" xfId="0" applyFont="1" applyFill="1" applyBorder="1" applyAlignment="1" applyProtection="1">
      <alignment horizontal="center" vertical="center"/>
      <protection locked="0"/>
    </xf>
    <xf numFmtId="0" fontId="1" fillId="3" borderId="0" xfId="0" applyFont="1" applyFill="1" applyAlignment="1" applyProtection="1">
      <alignment horizontal="center" vertical="center"/>
      <protection locked="0"/>
    </xf>
    <xf numFmtId="0" fontId="1" fillId="3" borderId="9" xfId="0" applyFont="1" applyFill="1" applyBorder="1" applyAlignment="1" applyProtection="1">
      <alignment horizontal="center" vertical="center"/>
      <protection locked="0"/>
    </xf>
    <xf numFmtId="0" fontId="1" fillId="3" borderId="4" xfId="0" applyFont="1" applyFill="1" applyBorder="1" applyAlignment="1" applyProtection="1">
      <alignment horizontal="center" vertical="center"/>
      <protection locked="0"/>
    </xf>
    <xf numFmtId="0" fontId="1" fillId="3" borderId="11" xfId="0" applyFont="1" applyFill="1" applyBorder="1" applyAlignment="1" applyProtection="1">
      <alignment horizontal="center" vertical="center"/>
      <protection locked="0"/>
    </xf>
    <xf numFmtId="0" fontId="22" fillId="3" borderId="0" xfId="0" applyFont="1" applyFill="1">
      <alignment vertical="center"/>
    </xf>
  </cellXfs>
  <cellStyles count="3">
    <cellStyle name="標準" xfId="0" builtinId="0"/>
    <cellStyle name="標準 6" xfId="1" xr:uid="{D4796501-3D6E-4995-B447-DACE97BACFB3}"/>
    <cellStyle name="標準 7" xfId="2" xr:uid="{2D254B3E-24D3-437B-BA1C-99376A22E6BE}"/>
  </cellStyles>
  <dxfs count="2">
    <dxf>
      <fill>
        <patternFill>
          <bgColor rgb="FFCCFFFF"/>
        </patternFill>
      </fill>
    </dxf>
    <dxf>
      <fill>
        <patternFill>
          <bgColor rgb="FFCCFFFF"/>
        </patternFill>
      </fill>
    </dxf>
  </dxfs>
  <tableStyles count="0" defaultTableStyle="TableStyleMedium2" defaultPivotStyle="PivotStyleLight16"/>
  <colors>
    <mruColors>
      <color rgb="FF66FF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228600</xdr:colOff>
          <xdr:row>20</xdr:row>
          <xdr:rowOff>60960</xdr:rowOff>
        </xdr:from>
        <xdr:to>
          <xdr:col>10</xdr:col>
          <xdr:colOff>160020</xdr:colOff>
          <xdr:row>22</xdr:row>
          <xdr:rowOff>30480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228600</xdr:colOff>
          <xdr:row>21</xdr:row>
          <xdr:rowOff>182880</xdr:rowOff>
        </xdr:from>
        <xdr:to>
          <xdr:col>10</xdr:col>
          <xdr:colOff>160020</xdr:colOff>
          <xdr:row>23</xdr:row>
          <xdr:rowOff>22860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228600</xdr:colOff>
          <xdr:row>23</xdr:row>
          <xdr:rowOff>60960</xdr:rowOff>
        </xdr:from>
        <xdr:to>
          <xdr:col>10</xdr:col>
          <xdr:colOff>160020</xdr:colOff>
          <xdr:row>23</xdr:row>
          <xdr:rowOff>297180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228600</xdr:colOff>
          <xdr:row>24</xdr:row>
          <xdr:rowOff>190500</xdr:rowOff>
        </xdr:from>
        <xdr:to>
          <xdr:col>10</xdr:col>
          <xdr:colOff>160020</xdr:colOff>
          <xdr:row>24</xdr:row>
          <xdr:rowOff>426720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228600</xdr:colOff>
          <xdr:row>25</xdr:row>
          <xdr:rowOff>68580</xdr:rowOff>
        </xdr:from>
        <xdr:to>
          <xdr:col>10</xdr:col>
          <xdr:colOff>160020</xdr:colOff>
          <xdr:row>25</xdr:row>
          <xdr:rowOff>304800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228600</xdr:colOff>
          <xdr:row>26</xdr:row>
          <xdr:rowOff>144780</xdr:rowOff>
        </xdr:from>
        <xdr:to>
          <xdr:col>10</xdr:col>
          <xdr:colOff>160020</xdr:colOff>
          <xdr:row>26</xdr:row>
          <xdr:rowOff>381000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228600</xdr:colOff>
          <xdr:row>27</xdr:row>
          <xdr:rowOff>259080</xdr:rowOff>
        </xdr:from>
        <xdr:to>
          <xdr:col>10</xdr:col>
          <xdr:colOff>160020</xdr:colOff>
          <xdr:row>27</xdr:row>
          <xdr:rowOff>495300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228600</xdr:colOff>
          <xdr:row>28</xdr:row>
          <xdr:rowOff>60960</xdr:rowOff>
        </xdr:from>
        <xdr:to>
          <xdr:col>10</xdr:col>
          <xdr:colOff>160020</xdr:colOff>
          <xdr:row>28</xdr:row>
          <xdr:rowOff>297180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228600</xdr:colOff>
          <xdr:row>29</xdr:row>
          <xdr:rowOff>274320</xdr:rowOff>
        </xdr:from>
        <xdr:to>
          <xdr:col>10</xdr:col>
          <xdr:colOff>160020</xdr:colOff>
          <xdr:row>29</xdr:row>
          <xdr:rowOff>518160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K34"/>
  <sheetViews>
    <sheetView tabSelected="1" view="pageBreakPreview" zoomScaleNormal="100" zoomScaleSheetLayoutView="100" workbookViewId="0"/>
  </sheetViews>
  <sheetFormatPr defaultColWidth="9" defaultRowHeight="15"/>
  <cols>
    <col min="1" max="1" width="5.59765625" style="46" customWidth="1"/>
    <col min="2" max="6" width="9" style="46"/>
    <col min="7" max="7" width="11.19921875" style="46" bestFit="1" customWidth="1"/>
    <col min="8" max="8" width="11.5" style="46" customWidth="1"/>
    <col min="9" max="9" width="9" style="46" customWidth="1"/>
    <col min="10" max="16384" width="9" style="46"/>
  </cols>
  <sheetData>
    <row r="1" spans="1:11">
      <c r="A1" s="46" t="s">
        <v>20</v>
      </c>
    </row>
    <row r="2" spans="1:11">
      <c r="H2" s="64">
        <v>46321</v>
      </c>
      <c r="I2" s="65"/>
      <c r="J2" s="65"/>
      <c r="K2" s="88" t="s">
        <v>1706</v>
      </c>
    </row>
    <row r="3" spans="1:11">
      <c r="H3" s="47"/>
      <c r="I3" s="47"/>
      <c r="J3" s="47"/>
    </row>
    <row r="4" spans="1:11">
      <c r="A4" s="48" t="s">
        <v>18</v>
      </c>
    </row>
    <row r="6" spans="1:11">
      <c r="G6" s="46" t="s">
        <v>5</v>
      </c>
      <c r="H6" s="90"/>
      <c r="I6" s="90"/>
      <c r="J6" s="90"/>
      <c r="K6" s="88" t="s">
        <v>1704</v>
      </c>
    </row>
    <row r="7" spans="1:11">
      <c r="G7" s="46" t="s">
        <v>0</v>
      </c>
      <c r="H7" s="91" t="e">
        <f>INDEX(学校番号一覧!$G$12:$G$194,MATCH(H6,学校番号一覧!$F$12:$F$194,0))</f>
        <v>#N/A</v>
      </c>
      <c r="I7" s="91"/>
      <c r="J7" s="91"/>
      <c r="K7" s="89" t="s">
        <v>1707</v>
      </c>
    </row>
    <row r="8" spans="1:11">
      <c r="G8" s="46" t="s">
        <v>1</v>
      </c>
      <c r="H8" s="90"/>
      <c r="I8" s="90"/>
      <c r="J8" s="90"/>
      <c r="K8" s="88" t="s">
        <v>1705</v>
      </c>
    </row>
    <row r="10" spans="1:11" ht="39" customHeight="1">
      <c r="A10" s="67" t="s">
        <v>24</v>
      </c>
      <c r="B10" s="67"/>
      <c r="C10" s="67"/>
      <c r="D10" s="67"/>
      <c r="E10" s="67"/>
      <c r="F10" s="67"/>
      <c r="G10" s="67"/>
      <c r="H10" s="67"/>
      <c r="I10" s="67"/>
      <c r="J10" s="67"/>
      <c r="K10" s="98" t="s">
        <v>1709</v>
      </c>
    </row>
    <row r="11" spans="1:11" ht="15.75" customHeight="1">
      <c r="B11" s="49"/>
      <c r="C11" s="49"/>
      <c r="D11" s="49"/>
      <c r="E11" s="49"/>
      <c r="F11" s="49"/>
      <c r="G11" s="49"/>
      <c r="H11" s="49"/>
      <c r="I11" s="49"/>
      <c r="J11" s="50"/>
    </row>
    <row r="12" spans="1:11" ht="15.75" customHeight="1">
      <c r="B12" s="68" t="s">
        <v>3</v>
      </c>
      <c r="C12" s="66"/>
      <c r="D12" s="66"/>
      <c r="E12" s="66"/>
      <c r="F12" s="66"/>
      <c r="G12" s="66"/>
      <c r="H12" s="66"/>
      <c r="I12" s="66"/>
      <c r="J12" s="50"/>
    </row>
    <row r="14" spans="1:11">
      <c r="C14" s="69" t="s">
        <v>25</v>
      </c>
      <c r="D14" s="70"/>
      <c r="E14" s="70"/>
      <c r="F14" s="70"/>
      <c r="G14" s="71"/>
      <c r="H14" s="52" t="e">
        <f>INDEX(学校番号一覧!$Q$12:$Q$194,MATCH(H6,学校番号一覧!$F$12:$F$194,0))</f>
        <v>#N/A</v>
      </c>
      <c r="I14" s="53" t="s">
        <v>4</v>
      </c>
      <c r="K14" s="89" t="s">
        <v>1708</v>
      </c>
    </row>
    <row r="15" spans="1:11">
      <c r="C15" s="69" t="s">
        <v>7</v>
      </c>
      <c r="D15" s="70"/>
      <c r="E15" s="70"/>
      <c r="F15" s="70"/>
      <c r="G15" s="71"/>
      <c r="H15" s="54" t="e">
        <f>INDEX(学校番号一覧!$R$12:$R$194,MATCH(H6,学校番号一覧!$F$12:$F$194,0))</f>
        <v>#N/A</v>
      </c>
      <c r="I15" s="53" t="s">
        <v>6</v>
      </c>
      <c r="K15" s="89" t="s">
        <v>1708</v>
      </c>
    </row>
    <row r="17" spans="2:11" ht="16.2">
      <c r="B17" s="55" t="s">
        <v>8</v>
      </c>
      <c r="J17" s="50"/>
    </row>
    <row r="18" spans="2:11" ht="5.25" customHeight="1">
      <c r="B18" s="55"/>
      <c r="J18" s="50"/>
    </row>
    <row r="19" spans="2:11" ht="34.5" customHeight="1">
      <c r="B19" s="68" t="s">
        <v>9</v>
      </c>
      <c r="C19" s="68"/>
      <c r="D19" s="68"/>
      <c r="E19" s="68"/>
      <c r="F19" s="68"/>
      <c r="G19" s="68"/>
      <c r="H19" s="68"/>
      <c r="I19" s="68"/>
      <c r="J19" s="68"/>
    </row>
    <row r="20" spans="2:11" ht="16.5" customHeight="1">
      <c r="B20" s="46" t="s">
        <v>19</v>
      </c>
      <c r="C20" s="51"/>
      <c r="D20" s="51"/>
      <c r="E20" s="51"/>
      <c r="F20" s="51"/>
      <c r="G20" s="51"/>
      <c r="H20" s="51"/>
      <c r="I20" s="51"/>
      <c r="J20" s="51"/>
    </row>
    <row r="21" spans="2:11" ht="5.25" customHeight="1">
      <c r="B21" s="56"/>
      <c r="C21" s="56"/>
      <c r="D21" s="56"/>
      <c r="E21" s="56"/>
      <c r="F21" s="56"/>
      <c r="G21" s="56"/>
      <c r="H21" s="56"/>
      <c r="I21" s="56"/>
      <c r="J21" s="56"/>
    </row>
    <row r="22" spans="2:11">
      <c r="B22" s="63" t="s">
        <v>10</v>
      </c>
      <c r="C22" s="63"/>
      <c r="D22" s="63"/>
      <c r="E22" s="63"/>
      <c r="F22" s="63"/>
      <c r="G22" s="63"/>
      <c r="H22" s="63"/>
      <c r="I22" s="63"/>
      <c r="J22" s="57"/>
      <c r="K22" s="88" t="s">
        <v>1710</v>
      </c>
    </row>
    <row r="23" spans="2:11">
      <c r="B23" s="63" t="s">
        <v>16</v>
      </c>
      <c r="C23" s="63"/>
      <c r="D23" s="63"/>
      <c r="E23" s="63"/>
      <c r="F23" s="63"/>
      <c r="G23" s="63"/>
      <c r="H23" s="63"/>
      <c r="I23" s="63"/>
      <c r="J23" s="57"/>
    </row>
    <row r="24" spans="2:11" ht="31.5" customHeight="1">
      <c r="B24" s="62" t="s">
        <v>23</v>
      </c>
      <c r="C24" s="62"/>
      <c r="D24" s="62"/>
      <c r="E24" s="62"/>
      <c r="F24" s="62"/>
      <c r="G24" s="62"/>
      <c r="H24" s="62"/>
      <c r="I24" s="62"/>
      <c r="J24" s="57"/>
    </row>
    <row r="25" spans="2:11" ht="47.25" customHeight="1">
      <c r="B25" s="62" t="s">
        <v>21</v>
      </c>
      <c r="C25" s="62"/>
      <c r="D25" s="62"/>
      <c r="E25" s="62"/>
      <c r="F25" s="62"/>
      <c r="G25" s="62"/>
      <c r="H25" s="62"/>
      <c r="I25" s="62"/>
      <c r="J25" s="57"/>
    </row>
    <row r="26" spans="2:11" ht="31.5" customHeight="1">
      <c r="B26" s="62" t="s">
        <v>22</v>
      </c>
      <c r="C26" s="62"/>
      <c r="D26" s="62"/>
      <c r="E26" s="62"/>
      <c r="F26" s="62"/>
      <c r="G26" s="62"/>
      <c r="H26" s="62"/>
      <c r="I26" s="62"/>
      <c r="J26" s="57"/>
    </row>
    <row r="27" spans="2:11" ht="47.25" customHeight="1">
      <c r="B27" s="63" t="s">
        <v>11</v>
      </c>
      <c r="C27" s="63"/>
      <c r="D27" s="63"/>
      <c r="E27" s="63"/>
      <c r="F27" s="63"/>
      <c r="G27" s="63"/>
      <c r="H27" s="63"/>
      <c r="I27" s="63"/>
      <c r="J27" s="57"/>
    </row>
    <row r="28" spans="2:11" ht="63" customHeight="1">
      <c r="B28" s="63" t="s">
        <v>14</v>
      </c>
      <c r="C28" s="63"/>
      <c r="D28" s="63"/>
      <c r="E28" s="63"/>
      <c r="F28" s="63"/>
      <c r="G28" s="63"/>
      <c r="H28" s="63"/>
      <c r="I28" s="63"/>
      <c r="J28" s="57"/>
    </row>
    <row r="29" spans="2:11" ht="31.5" customHeight="1">
      <c r="B29" s="63" t="s">
        <v>12</v>
      </c>
      <c r="C29" s="63"/>
      <c r="D29" s="63"/>
      <c r="E29" s="63"/>
      <c r="F29" s="63"/>
      <c r="G29" s="63"/>
      <c r="H29" s="63"/>
      <c r="I29" s="63"/>
      <c r="J29" s="57"/>
    </row>
    <row r="30" spans="2:11" ht="63" customHeight="1">
      <c r="B30" s="63" t="s">
        <v>13</v>
      </c>
      <c r="C30" s="63"/>
      <c r="D30" s="63"/>
      <c r="E30" s="63"/>
      <c r="F30" s="63"/>
      <c r="G30" s="63"/>
      <c r="H30" s="63"/>
      <c r="I30" s="63"/>
      <c r="J30" s="57"/>
    </row>
    <row r="32" spans="2:11">
      <c r="G32" s="58" t="s">
        <v>15</v>
      </c>
      <c r="H32" s="59"/>
      <c r="I32" s="92"/>
      <c r="J32" s="93"/>
      <c r="K32" s="88" t="s">
        <v>1705</v>
      </c>
    </row>
    <row r="33" spans="7:11">
      <c r="G33" s="60" t="s">
        <v>17</v>
      </c>
      <c r="H33" s="94"/>
      <c r="I33" s="94"/>
      <c r="J33" s="95"/>
      <c r="K33" s="88" t="s">
        <v>1705</v>
      </c>
    </row>
    <row r="34" spans="7:11">
      <c r="G34" s="61" t="s">
        <v>2</v>
      </c>
      <c r="H34" s="96"/>
      <c r="I34" s="96"/>
      <c r="J34" s="97"/>
      <c r="K34" s="88" t="s">
        <v>1705</v>
      </c>
    </row>
  </sheetData>
  <sheetProtection algorithmName="SHA-512" hashValue="u1gCoUy5lTo3MU5Zi9p0UbYFTNsJtuA7ohv0jWBbxYbFmg+ViTzlsfdOkPsegYBqYrCHn/0+FLhSpuCfP861Fw==" saltValue="XX0Os2v9k/pm9mQsDQ8zZg==" spinCount="100000" sheet="1" objects="1" scenarios="1"/>
  <mergeCells count="21">
    <mergeCell ref="B24:I24"/>
    <mergeCell ref="H2:J2"/>
    <mergeCell ref="H6:J6"/>
    <mergeCell ref="H7:J7"/>
    <mergeCell ref="H8:J8"/>
    <mergeCell ref="A10:J10"/>
    <mergeCell ref="B12:I12"/>
    <mergeCell ref="C14:G14"/>
    <mergeCell ref="C15:G15"/>
    <mergeCell ref="B19:J19"/>
    <mergeCell ref="B22:I22"/>
    <mergeCell ref="B23:I23"/>
    <mergeCell ref="I32:J32"/>
    <mergeCell ref="H33:J33"/>
    <mergeCell ref="H34:J34"/>
    <mergeCell ref="B25:I25"/>
    <mergeCell ref="B26:I26"/>
    <mergeCell ref="B27:I27"/>
    <mergeCell ref="B28:I28"/>
    <mergeCell ref="B29:I29"/>
    <mergeCell ref="B30:I30"/>
  </mergeCells>
  <phoneticPr fontId="2"/>
  <conditionalFormatting sqref="H6:J8 I32 H33:J34">
    <cfRule type="containsBlanks" dxfId="1" priority="2">
      <formula>LEN(TRIM(H6))=0</formula>
    </cfRule>
  </conditionalFormatting>
  <conditionalFormatting sqref="J22:J30">
    <cfRule type="containsBlanks" dxfId="0" priority="1">
      <formula>LEN(TRIM(J22))=0</formula>
    </cfRule>
  </conditionalFormatting>
  <pageMargins left="0.70866141732283472" right="0.70866141732283472" top="0.74803149606299213" bottom="0.74803149606299213" header="0.31496062992125984" footer="0.31496062992125984"/>
  <pageSetup paperSize="9" scale="85" orientation="portrait" blackAndWhite="1"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9</xdr:col>
                    <xdr:colOff>228600</xdr:colOff>
                    <xdr:row>20</xdr:row>
                    <xdr:rowOff>60960</xdr:rowOff>
                  </from>
                  <to>
                    <xdr:col>10</xdr:col>
                    <xdr:colOff>160020</xdr:colOff>
                    <xdr:row>22</xdr:row>
                    <xdr:rowOff>30480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9</xdr:col>
                    <xdr:colOff>228600</xdr:colOff>
                    <xdr:row>21</xdr:row>
                    <xdr:rowOff>182880</xdr:rowOff>
                  </from>
                  <to>
                    <xdr:col>10</xdr:col>
                    <xdr:colOff>160020</xdr:colOff>
                    <xdr:row>23</xdr:row>
                    <xdr:rowOff>22860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9</xdr:col>
                    <xdr:colOff>228600</xdr:colOff>
                    <xdr:row>23</xdr:row>
                    <xdr:rowOff>60960</xdr:rowOff>
                  </from>
                  <to>
                    <xdr:col>10</xdr:col>
                    <xdr:colOff>160020</xdr:colOff>
                    <xdr:row>23</xdr:row>
                    <xdr:rowOff>297180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9</xdr:col>
                    <xdr:colOff>228600</xdr:colOff>
                    <xdr:row>24</xdr:row>
                    <xdr:rowOff>190500</xdr:rowOff>
                  </from>
                  <to>
                    <xdr:col>10</xdr:col>
                    <xdr:colOff>160020</xdr:colOff>
                    <xdr:row>24</xdr:row>
                    <xdr:rowOff>426720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9</xdr:col>
                    <xdr:colOff>228600</xdr:colOff>
                    <xdr:row>25</xdr:row>
                    <xdr:rowOff>68580</xdr:rowOff>
                  </from>
                  <to>
                    <xdr:col>10</xdr:col>
                    <xdr:colOff>160020</xdr:colOff>
                    <xdr:row>25</xdr:row>
                    <xdr:rowOff>304800</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9</xdr:col>
                    <xdr:colOff>228600</xdr:colOff>
                    <xdr:row>26</xdr:row>
                    <xdr:rowOff>144780</xdr:rowOff>
                  </from>
                  <to>
                    <xdr:col>10</xdr:col>
                    <xdr:colOff>160020</xdr:colOff>
                    <xdr:row>26</xdr:row>
                    <xdr:rowOff>381000</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9</xdr:col>
                    <xdr:colOff>228600</xdr:colOff>
                    <xdr:row>27</xdr:row>
                    <xdr:rowOff>259080</xdr:rowOff>
                  </from>
                  <to>
                    <xdr:col>10</xdr:col>
                    <xdr:colOff>160020</xdr:colOff>
                    <xdr:row>27</xdr:row>
                    <xdr:rowOff>495300</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9</xdr:col>
                    <xdr:colOff>228600</xdr:colOff>
                    <xdr:row>28</xdr:row>
                    <xdr:rowOff>60960</xdr:rowOff>
                  </from>
                  <to>
                    <xdr:col>10</xdr:col>
                    <xdr:colOff>160020</xdr:colOff>
                    <xdr:row>28</xdr:row>
                    <xdr:rowOff>297180</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9</xdr:col>
                    <xdr:colOff>228600</xdr:colOff>
                    <xdr:row>29</xdr:row>
                    <xdr:rowOff>274320</xdr:rowOff>
                  </from>
                  <to>
                    <xdr:col>10</xdr:col>
                    <xdr:colOff>160020</xdr:colOff>
                    <xdr:row>29</xdr:row>
                    <xdr:rowOff>518160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FD7AB583-F093-47EF-9E5F-74EFF43704C5}">
          <x14:formula1>
            <xm:f>学校番号一覧!$F$12:$F$194</xm:f>
          </x14:formula1>
          <xm:sqref>H6:J6</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55E908-46E2-4660-A064-423998306E17}">
  <sheetPr>
    <pageSetUpPr fitToPage="1"/>
  </sheetPr>
  <dimension ref="A1:T194"/>
  <sheetViews>
    <sheetView view="pageBreakPreview" zoomScale="85" zoomScaleNormal="89" zoomScaleSheetLayoutView="85" workbookViewId="0"/>
  </sheetViews>
  <sheetFormatPr defaultColWidth="9" defaultRowHeight="18"/>
  <cols>
    <col min="1" max="1" width="9.8984375" style="1" customWidth="1"/>
    <col min="2" max="2" width="11" style="1" customWidth="1"/>
    <col min="3" max="3" width="11.8984375" style="1" hidden="1" customWidth="1"/>
    <col min="4" max="4" width="9.8984375" style="1" hidden="1" customWidth="1"/>
    <col min="5" max="5" width="24.3984375" style="1" hidden="1" customWidth="1"/>
    <col min="6" max="6" width="35.8984375" style="1" bestFit="1" customWidth="1"/>
    <col min="7" max="7" width="35.8984375" style="1" customWidth="1"/>
    <col min="8" max="9" width="13.8984375" style="1" hidden="1" customWidth="1"/>
    <col min="10" max="10" width="9.5" style="1" hidden="1" customWidth="1"/>
    <col min="11" max="11" width="26.8984375" style="1" hidden="1" customWidth="1"/>
    <col min="12" max="12" width="14" style="1" hidden="1" customWidth="1"/>
    <col min="13" max="13" width="19.59765625" style="1" hidden="1" customWidth="1"/>
    <col min="14" max="14" width="5.19921875" style="1" hidden="1" customWidth="1"/>
    <col min="15" max="15" width="9.8984375" style="1" customWidth="1"/>
    <col min="16" max="16" width="18.59765625" style="1" bestFit="1" customWidth="1"/>
    <col min="17" max="17" width="11.69921875" style="1" customWidth="1"/>
    <col min="18" max="18" width="9.5" style="1" bestFit="1" customWidth="1"/>
    <col min="19" max="19" width="9.8984375" style="1" bestFit="1" customWidth="1"/>
    <col min="20" max="16384" width="9" style="1"/>
  </cols>
  <sheetData>
    <row r="1" spans="1:19">
      <c r="L1" s="13" t="s">
        <v>26</v>
      </c>
      <c r="M1" s="13" t="s">
        <v>27</v>
      </c>
      <c r="N1" s="13" t="s">
        <v>28</v>
      </c>
    </row>
    <row r="2" spans="1:19" ht="13.5" customHeight="1">
      <c r="B2" s="72" t="s">
        <v>29</v>
      </c>
      <c r="C2" s="73"/>
      <c r="D2" s="73"/>
      <c r="E2" s="73"/>
      <c r="F2" s="74"/>
      <c r="L2" s="14">
        <v>1</v>
      </c>
      <c r="M2" s="14" t="s">
        <v>31</v>
      </c>
      <c r="N2" s="15">
        <v>96</v>
      </c>
      <c r="P2" s="1" t="s">
        <v>32</v>
      </c>
    </row>
    <row r="3" spans="1:19" ht="13.5" customHeight="1">
      <c r="A3" s="2"/>
      <c r="B3" s="75"/>
      <c r="C3" s="76"/>
      <c r="D3" s="76"/>
      <c r="E3" s="76"/>
      <c r="F3" s="77"/>
      <c r="G3" s="3"/>
      <c r="L3" s="14">
        <v>3</v>
      </c>
      <c r="M3" s="14" t="s">
        <v>34</v>
      </c>
      <c r="N3" s="15">
        <v>12</v>
      </c>
      <c r="O3" s="2"/>
      <c r="S3" s="2"/>
    </row>
    <row r="4" spans="1:19" ht="18.600000000000001" customHeight="1">
      <c r="C4" s="1" t="s">
        <v>35</v>
      </c>
      <c r="G4" s="1" t="s">
        <v>30</v>
      </c>
      <c r="L4" s="14">
        <v>4</v>
      </c>
      <c r="M4" s="14" t="s">
        <v>37</v>
      </c>
      <c r="N4" s="15">
        <v>61</v>
      </c>
    </row>
    <row r="5" spans="1:19" ht="18.600000000000001" customHeight="1">
      <c r="G5" s="3" t="s">
        <v>33</v>
      </c>
      <c r="L5" s="14">
        <v>5</v>
      </c>
      <c r="M5" s="14" t="s">
        <v>39</v>
      </c>
      <c r="N5" s="15">
        <v>17</v>
      </c>
    </row>
    <row r="6" spans="1:19" ht="18.600000000000001" customHeight="1">
      <c r="G6" s="1" t="s">
        <v>36</v>
      </c>
      <c r="L6" s="14">
        <v>6</v>
      </c>
      <c r="M6" s="14" t="s">
        <v>40</v>
      </c>
      <c r="N6" s="15">
        <v>1</v>
      </c>
    </row>
    <row r="7" spans="1:19" ht="18.600000000000001" customHeight="1">
      <c r="G7" s="1" t="s">
        <v>38</v>
      </c>
      <c r="L7" s="14">
        <v>7</v>
      </c>
      <c r="M7" s="14" t="s">
        <v>41</v>
      </c>
      <c r="N7" s="15">
        <v>1</v>
      </c>
    </row>
    <row r="8" spans="1:19" ht="18.600000000000001" customHeight="1">
      <c r="G8" s="1" t="s">
        <v>1703</v>
      </c>
      <c r="N8" s="16">
        <v>188</v>
      </c>
    </row>
    <row r="9" spans="1:19" ht="22.2">
      <c r="A9" s="1" t="s">
        <v>42</v>
      </c>
      <c r="B9" s="1" t="s">
        <v>43</v>
      </c>
      <c r="D9" s="1" t="s">
        <v>42</v>
      </c>
      <c r="F9" s="17">
        <v>1</v>
      </c>
      <c r="G9" s="17">
        <v>2</v>
      </c>
      <c r="H9" s="17">
        <v>3</v>
      </c>
      <c r="I9" s="17">
        <v>4</v>
      </c>
      <c r="J9" s="17">
        <v>5</v>
      </c>
      <c r="K9" s="17">
        <v>6</v>
      </c>
      <c r="L9" s="17">
        <v>7</v>
      </c>
      <c r="M9" s="17">
        <v>8</v>
      </c>
      <c r="N9" s="17">
        <v>9</v>
      </c>
      <c r="O9" s="17">
        <v>10</v>
      </c>
      <c r="P9" s="17">
        <v>11</v>
      </c>
      <c r="Q9" s="17">
        <v>12</v>
      </c>
      <c r="R9" s="1">
        <v>13</v>
      </c>
      <c r="S9" s="1">
        <v>14</v>
      </c>
    </row>
    <row r="10" spans="1:19">
      <c r="A10" s="18" t="s">
        <v>44</v>
      </c>
      <c r="B10" s="19" t="s">
        <v>45</v>
      </c>
      <c r="C10" s="19" t="s">
        <v>46</v>
      </c>
      <c r="D10" s="19" t="s">
        <v>47</v>
      </c>
      <c r="E10" s="19" t="s">
        <v>48</v>
      </c>
      <c r="F10" s="18" t="s">
        <v>49</v>
      </c>
      <c r="G10" s="20" t="s">
        <v>50</v>
      </c>
      <c r="H10" s="19" t="s">
        <v>51</v>
      </c>
      <c r="I10" s="19" t="s">
        <v>52</v>
      </c>
      <c r="J10" s="19" t="s">
        <v>53</v>
      </c>
      <c r="K10" s="19" t="s">
        <v>54</v>
      </c>
      <c r="L10" s="19" t="s">
        <v>55</v>
      </c>
      <c r="M10" s="19" t="s">
        <v>56</v>
      </c>
      <c r="N10" s="19" t="s">
        <v>57</v>
      </c>
      <c r="O10" s="19" t="s">
        <v>44</v>
      </c>
      <c r="P10" s="21" t="s">
        <v>58</v>
      </c>
      <c r="Q10" s="21" t="s">
        <v>59</v>
      </c>
      <c r="R10" s="21" t="s">
        <v>60</v>
      </c>
      <c r="S10" s="18" t="s">
        <v>44</v>
      </c>
    </row>
    <row r="11" spans="1:19">
      <c r="A11" s="19"/>
      <c r="B11" s="19"/>
      <c r="C11" s="19"/>
      <c r="D11" s="19"/>
      <c r="E11" s="19"/>
      <c r="F11" s="19" t="s">
        <v>61</v>
      </c>
      <c r="G11" s="20" t="s">
        <v>62</v>
      </c>
      <c r="H11" s="19"/>
      <c r="I11" s="19"/>
      <c r="J11" s="19"/>
      <c r="K11" s="19"/>
      <c r="L11" s="19"/>
      <c r="M11" s="19"/>
      <c r="N11" s="19"/>
      <c r="O11" s="22" t="s">
        <v>63</v>
      </c>
      <c r="P11" s="19" t="s">
        <v>63</v>
      </c>
      <c r="Q11" s="19" t="s">
        <v>63</v>
      </c>
      <c r="R11" s="19" t="s">
        <v>63</v>
      </c>
      <c r="S11" s="19" t="s">
        <v>63</v>
      </c>
    </row>
    <row r="12" spans="1:19">
      <c r="A12" s="14" t="s">
        <v>64</v>
      </c>
      <c r="B12" s="14" t="s">
        <v>65</v>
      </c>
      <c r="C12" s="14" t="s">
        <v>66</v>
      </c>
      <c r="D12" s="14" t="s">
        <v>67</v>
      </c>
      <c r="E12" s="23" t="s">
        <v>68</v>
      </c>
      <c r="F12" s="23" t="s">
        <v>69</v>
      </c>
      <c r="G12" s="23" t="s">
        <v>70</v>
      </c>
      <c r="H12" s="14" t="s">
        <v>71</v>
      </c>
      <c r="I12" s="14" t="s">
        <v>72</v>
      </c>
      <c r="J12" s="14" t="s">
        <v>73</v>
      </c>
      <c r="K12" s="14" t="s">
        <v>74</v>
      </c>
      <c r="L12" s="14" t="s">
        <v>75</v>
      </c>
      <c r="M12" s="18" t="s">
        <v>76</v>
      </c>
      <c r="N12" s="14">
        <v>1</v>
      </c>
      <c r="O12" s="24">
        <v>1011</v>
      </c>
      <c r="P12" s="14" t="s">
        <v>77</v>
      </c>
      <c r="Q12" s="45">
        <f>VLOOKUP(A12,'R8生徒数'!$A$5:$D$190,4,FALSE)</f>
        <v>591</v>
      </c>
      <c r="R12" s="26">
        <f>VLOOKUP(A12,'R8生徒数'!$A$5:$E$190,5,FALSE)</f>
        <v>165000</v>
      </c>
      <c r="S12" s="14" t="s">
        <v>64</v>
      </c>
    </row>
    <row r="13" spans="1:19">
      <c r="A13" s="25" t="s">
        <v>78</v>
      </c>
      <c r="B13" s="14" t="s">
        <v>79</v>
      </c>
      <c r="C13" s="14" t="s">
        <v>66</v>
      </c>
      <c r="D13" s="14" t="s">
        <v>67</v>
      </c>
      <c r="E13" s="23" t="s">
        <v>80</v>
      </c>
      <c r="F13" s="23" t="s">
        <v>81</v>
      </c>
      <c r="G13" s="23" t="s">
        <v>70</v>
      </c>
      <c r="H13" s="14" t="s">
        <v>82</v>
      </c>
      <c r="I13" s="14" t="s">
        <v>83</v>
      </c>
      <c r="J13" s="14" t="s">
        <v>73</v>
      </c>
      <c r="K13" s="14" t="s">
        <v>74</v>
      </c>
      <c r="L13" s="14" t="s">
        <v>75</v>
      </c>
      <c r="M13" s="14" t="s">
        <v>84</v>
      </c>
      <c r="N13" s="14">
        <v>1</v>
      </c>
      <c r="O13" s="24">
        <v>1012</v>
      </c>
      <c r="P13" s="14" t="s">
        <v>77</v>
      </c>
      <c r="Q13" s="45">
        <f>VLOOKUP(A13,'R8生徒数'!$A$5:$D$190,4,FALSE)</f>
        <v>186</v>
      </c>
      <c r="R13" s="26">
        <f>VLOOKUP(A13,'R8生徒数'!$A$5:$E$190,5,FALSE)</f>
        <v>60000</v>
      </c>
      <c r="S13" s="14" t="s">
        <v>78</v>
      </c>
    </row>
    <row r="14" spans="1:19">
      <c r="A14" s="14" t="s">
        <v>85</v>
      </c>
      <c r="B14" s="14" t="s">
        <v>86</v>
      </c>
      <c r="C14" s="14" t="s">
        <v>66</v>
      </c>
      <c r="D14" s="14" t="s">
        <v>67</v>
      </c>
      <c r="E14" s="23" t="s">
        <v>80</v>
      </c>
      <c r="F14" s="23" t="s">
        <v>87</v>
      </c>
      <c r="G14" s="23" t="s">
        <v>70</v>
      </c>
      <c r="H14" s="14" t="s">
        <v>82</v>
      </c>
      <c r="I14" s="14" t="s">
        <v>83</v>
      </c>
      <c r="J14" s="14" t="s">
        <v>73</v>
      </c>
      <c r="K14" s="14" t="s">
        <v>74</v>
      </c>
      <c r="L14" s="14" t="s">
        <v>75</v>
      </c>
      <c r="M14" s="14" t="s">
        <v>84</v>
      </c>
      <c r="N14" s="14">
        <v>4</v>
      </c>
      <c r="O14" s="24">
        <v>1041</v>
      </c>
      <c r="P14" s="14" t="s">
        <v>88</v>
      </c>
      <c r="Q14" s="45">
        <f>VLOOKUP(A14,'R8生徒数'!$A$5:$D$190,4,FALSE)</f>
        <v>155</v>
      </c>
      <c r="R14" s="26">
        <f>VLOOKUP(A14,'R8生徒数'!$A$5:$E$190,5,FALSE)</f>
        <v>45000</v>
      </c>
      <c r="S14" s="14" t="s">
        <v>85</v>
      </c>
    </row>
    <row r="15" spans="1:19">
      <c r="A15" s="14" t="s">
        <v>89</v>
      </c>
      <c r="B15" s="14" t="s">
        <v>90</v>
      </c>
      <c r="C15" s="14" t="s">
        <v>66</v>
      </c>
      <c r="D15" s="14" t="s">
        <v>91</v>
      </c>
      <c r="E15" s="23" t="s">
        <v>92</v>
      </c>
      <c r="F15" s="23" t="s">
        <v>93</v>
      </c>
      <c r="G15" s="23" t="s">
        <v>94</v>
      </c>
      <c r="H15" s="14" t="s">
        <v>95</v>
      </c>
      <c r="I15" s="14" t="s">
        <v>96</v>
      </c>
      <c r="J15" s="14" t="s">
        <v>97</v>
      </c>
      <c r="K15" s="14" t="s">
        <v>98</v>
      </c>
      <c r="L15" s="14" t="s">
        <v>99</v>
      </c>
      <c r="M15" s="14" t="s">
        <v>100</v>
      </c>
      <c r="N15" s="14">
        <v>1</v>
      </c>
      <c r="O15" s="24">
        <v>2011</v>
      </c>
      <c r="P15" s="14" t="s">
        <v>77</v>
      </c>
      <c r="Q15" s="45">
        <f>VLOOKUP(A15,'R8生徒数'!$A$5:$D$190,4,FALSE)</f>
        <v>1751</v>
      </c>
      <c r="R15" s="26">
        <f>VLOOKUP(A15,'R8生徒数'!$A$5:$E$190,5,FALSE)</f>
        <v>366000</v>
      </c>
      <c r="S15" s="14" t="s">
        <v>89</v>
      </c>
    </row>
    <row r="16" spans="1:19">
      <c r="A16" s="14" t="s">
        <v>101</v>
      </c>
      <c r="B16" s="14" t="s">
        <v>102</v>
      </c>
      <c r="C16" s="14" t="s">
        <v>66</v>
      </c>
      <c r="D16" s="14" t="s">
        <v>91</v>
      </c>
      <c r="E16" s="23" t="s">
        <v>103</v>
      </c>
      <c r="F16" s="23" t="s">
        <v>104</v>
      </c>
      <c r="G16" s="23" t="s">
        <v>94</v>
      </c>
      <c r="H16" s="14" t="s">
        <v>105</v>
      </c>
      <c r="I16" s="14" t="s">
        <v>106</v>
      </c>
      <c r="J16" s="14" t="s">
        <v>107</v>
      </c>
      <c r="K16" s="14" t="s">
        <v>108</v>
      </c>
      <c r="L16" s="14" t="s">
        <v>109</v>
      </c>
      <c r="M16" s="14" t="s">
        <v>110</v>
      </c>
      <c r="N16" s="14">
        <v>1</v>
      </c>
      <c r="O16" s="24">
        <v>2012</v>
      </c>
      <c r="P16" s="14" t="s">
        <v>77</v>
      </c>
      <c r="Q16" s="45">
        <f>VLOOKUP(A16,'R8生徒数'!$A$5:$D$190,4,FALSE)</f>
        <v>584</v>
      </c>
      <c r="R16" s="26">
        <f>VLOOKUP(A16,'R8生徒数'!$A$5:$E$190,5,FALSE)</f>
        <v>165000</v>
      </c>
      <c r="S16" s="14" t="s">
        <v>101</v>
      </c>
    </row>
    <row r="17" spans="1:20">
      <c r="A17" s="14" t="s">
        <v>111</v>
      </c>
      <c r="B17" s="14" t="s">
        <v>112</v>
      </c>
      <c r="C17" s="14" t="s">
        <v>66</v>
      </c>
      <c r="D17" s="14" t="s">
        <v>91</v>
      </c>
      <c r="E17" s="23" t="s">
        <v>113</v>
      </c>
      <c r="F17" s="23" t="s">
        <v>114</v>
      </c>
      <c r="G17" s="23" t="s">
        <v>94</v>
      </c>
      <c r="H17" s="14" t="s">
        <v>95</v>
      </c>
      <c r="I17" s="14" t="s">
        <v>96</v>
      </c>
      <c r="J17" s="14" t="s">
        <v>97</v>
      </c>
      <c r="K17" s="14" t="s">
        <v>98</v>
      </c>
      <c r="L17" s="14" t="s">
        <v>99</v>
      </c>
      <c r="M17" s="14" t="s">
        <v>100</v>
      </c>
      <c r="N17" s="14">
        <v>4</v>
      </c>
      <c r="O17" s="24">
        <v>2041</v>
      </c>
      <c r="P17" s="14" t="s">
        <v>88</v>
      </c>
      <c r="Q17" s="45">
        <f>VLOOKUP(A17,'R8生徒数'!$A$5:$D$190,4,FALSE)</f>
        <v>358</v>
      </c>
      <c r="R17" s="26">
        <f>VLOOKUP(A17,'R8生徒数'!$A$5:$E$190,5,FALSE)</f>
        <v>120000</v>
      </c>
      <c r="S17" s="14" t="s">
        <v>111</v>
      </c>
    </row>
    <row r="18" spans="1:20">
      <c r="A18" s="14" t="s">
        <v>115</v>
      </c>
      <c r="B18" s="14" t="s">
        <v>116</v>
      </c>
      <c r="C18" s="14" t="s">
        <v>66</v>
      </c>
      <c r="D18" s="14" t="s">
        <v>117</v>
      </c>
      <c r="E18" s="23" t="s">
        <v>118</v>
      </c>
      <c r="F18" s="23" t="s">
        <v>119</v>
      </c>
      <c r="G18" s="23" t="s">
        <v>120</v>
      </c>
      <c r="H18" s="14" t="s">
        <v>121</v>
      </c>
      <c r="I18" s="14" t="s">
        <v>122</v>
      </c>
      <c r="J18" s="14" t="s">
        <v>123</v>
      </c>
      <c r="K18" s="14" t="s">
        <v>124</v>
      </c>
      <c r="L18" s="14" t="s">
        <v>125</v>
      </c>
      <c r="M18" s="14" t="s">
        <v>126</v>
      </c>
      <c r="N18" s="14">
        <v>1</v>
      </c>
      <c r="O18" s="24">
        <v>3011</v>
      </c>
      <c r="P18" s="14" t="s">
        <v>77</v>
      </c>
      <c r="Q18" s="45">
        <f>VLOOKUP(A18,'R8生徒数'!$A$5:$D$190,4,FALSE)</f>
        <v>1912</v>
      </c>
      <c r="R18" s="26">
        <f>VLOOKUP(A18,'R8生徒数'!$A$5:$E$190,5,FALSE)</f>
        <v>366000</v>
      </c>
      <c r="S18" s="14" t="s">
        <v>115</v>
      </c>
    </row>
    <row r="19" spans="1:20">
      <c r="A19" s="14" t="s">
        <v>127</v>
      </c>
      <c r="B19" s="14" t="s">
        <v>128</v>
      </c>
      <c r="C19" s="14" t="s">
        <v>66</v>
      </c>
      <c r="D19" s="14" t="s">
        <v>129</v>
      </c>
      <c r="E19" s="23" t="s">
        <v>130</v>
      </c>
      <c r="F19" s="23" t="s">
        <v>131</v>
      </c>
      <c r="G19" s="23" t="s">
        <v>132</v>
      </c>
      <c r="H19" s="14" t="s">
        <v>133</v>
      </c>
      <c r="I19" s="14" t="s">
        <v>134</v>
      </c>
      <c r="J19" s="14" t="s">
        <v>135</v>
      </c>
      <c r="K19" s="14" t="s">
        <v>136</v>
      </c>
      <c r="L19" s="14" t="s">
        <v>137</v>
      </c>
      <c r="M19" s="14" t="s">
        <v>138</v>
      </c>
      <c r="N19" s="14">
        <v>1</v>
      </c>
      <c r="O19" s="24">
        <v>4011</v>
      </c>
      <c r="P19" s="14" t="s">
        <v>77</v>
      </c>
      <c r="Q19" s="45">
        <f>VLOOKUP(A19,'R8生徒数'!$A$5:$D$190,4,FALSE)</f>
        <v>1750</v>
      </c>
      <c r="R19" s="26">
        <f>VLOOKUP(A19,'R8生徒数'!$A$5:$E$190,5,FALSE)</f>
        <v>366000</v>
      </c>
      <c r="S19" s="14" t="s">
        <v>127</v>
      </c>
    </row>
    <row r="20" spans="1:20">
      <c r="A20" s="14" t="s">
        <v>139</v>
      </c>
      <c r="B20" s="14" t="s">
        <v>140</v>
      </c>
      <c r="C20" s="14" t="s">
        <v>66</v>
      </c>
      <c r="D20" s="14" t="s">
        <v>141</v>
      </c>
      <c r="E20" s="23" t="s">
        <v>1669</v>
      </c>
      <c r="F20" s="23" t="s">
        <v>142</v>
      </c>
      <c r="G20" s="23" t="s">
        <v>143</v>
      </c>
      <c r="H20" s="14" t="s">
        <v>144</v>
      </c>
      <c r="I20" s="14" t="s">
        <v>145</v>
      </c>
      <c r="J20" s="14" t="s">
        <v>146</v>
      </c>
      <c r="K20" s="14" t="s">
        <v>147</v>
      </c>
      <c r="L20" s="14" t="s">
        <v>148</v>
      </c>
      <c r="M20" s="14" t="s">
        <v>149</v>
      </c>
      <c r="N20" s="14">
        <v>1</v>
      </c>
      <c r="O20" s="24">
        <v>5011</v>
      </c>
      <c r="P20" s="14" t="s">
        <v>77</v>
      </c>
      <c r="Q20" s="45">
        <f>VLOOKUP(A20,'R8生徒数'!$A$5:$D$190,4,FALSE)</f>
        <v>1920</v>
      </c>
      <c r="R20" s="26">
        <f>VLOOKUP(A20,'R8生徒数'!$A$5:$E$190,5,FALSE)</f>
        <v>366000</v>
      </c>
      <c r="S20" s="14" t="s">
        <v>139</v>
      </c>
    </row>
    <row r="21" spans="1:20">
      <c r="A21" s="14" t="s">
        <v>150</v>
      </c>
      <c r="B21" s="14" t="s">
        <v>151</v>
      </c>
      <c r="C21" s="14" t="s">
        <v>66</v>
      </c>
      <c r="D21" s="14" t="s">
        <v>141</v>
      </c>
      <c r="E21" s="23" t="s">
        <v>1670</v>
      </c>
      <c r="F21" s="23" t="s">
        <v>152</v>
      </c>
      <c r="G21" s="23" t="s">
        <v>143</v>
      </c>
      <c r="H21" s="14" t="s">
        <v>153</v>
      </c>
      <c r="I21" s="14" t="s">
        <v>154</v>
      </c>
      <c r="J21" s="14" t="s">
        <v>155</v>
      </c>
      <c r="K21" s="14" t="s">
        <v>156</v>
      </c>
      <c r="L21" s="14" t="s">
        <v>157</v>
      </c>
      <c r="M21" s="14" t="s">
        <v>149</v>
      </c>
      <c r="N21" s="14">
        <v>1</v>
      </c>
      <c r="O21" s="24">
        <v>5012</v>
      </c>
      <c r="P21" s="14" t="s">
        <v>77</v>
      </c>
      <c r="Q21" s="45">
        <f>VLOOKUP(A21,'R8生徒数'!$A$5:$D$190,4,FALSE)</f>
        <v>1294</v>
      </c>
      <c r="R21" s="26">
        <f>VLOOKUP(A21,'R8生徒数'!$A$5:$E$190,5,FALSE)</f>
        <v>366000</v>
      </c>
      <c r="S21" s="14" t="s">
        <v>150</v>
      </c>
    </row>
    <row r="22" spans="1:20">
      <c r="A22" s="14" t="s">
        <v>158</v>
      </c>
      <c r="B22" s="14" t="s">
        <v>159</v>
      </c>
      <c r="C22" s="14" t="s">
        <v>66</v>
      </c>
      <c r="D22" s="14" t="s">
        <v>141</v>
      </c>
      <c r="E22" s="23" t="s">
        <v>1669</v>
      </c>
      <c r="F22" s="23" t="s">
        <v>160</v>
      </c>
      <c r="G22" s="23" t="s">
        <v>143</v>
      </c>
      <c r="H22" s="14" t="s">
        <v>144</v>
      </c>
      <c r="I22" s="14" t="s">
        <v>145</v>
      </c>
      <c r="J22" s="14" t="s">
        <v>146</v>
      </c>
      <c r="K22" s="14" t="s">
        <v>147</v>
      </c>
      <c r="L22" s="14" t="s">
        <v>148</v>
      </c>
      <c r="M22" s="14" t="s">
        <v>149</v>
      </c>
      <c r="N22" s="14">
        <v>4</v>
      </c>
      <c r="O22" s="24">
        <v>5041</v>
      </c>
      <c r="P22" s="14" t="s">
        <v>88</v>
      </c>
      <c r="Q22" s="45">
        <f>VLOOKUP(A22,'R8生徒数'!$A$5:$D$190,4,FALSE)</f>
        <v>452</v>
      </c>
      <c r="R22" s="26">
        <f>VLOOKUP(A22,'R8生徒数'!$A$5:$E$190,5,FALSE)</f>
        <v>120000</v>
      </c>
      <c r="S22" s="14" t="s">
        <v>158</v>
      </c>
    </row>
    <row r="23" spans="1:20">
      <c r="A23" s="14" t="s">
        <v>161</v>
      </c>
      <c r="B23" s="14" t="s">
        <v>162</v>
      </c>
      <c r="C23" s="14" t="s">
        <v>66</v>
      </c>
      <c r="D23" s="14" t="s">
        <v>141</v>
      </c>
      <c r="E23" s="23" t="s">
        <v>1670</v>
      </c>
      <c r="F23" s="23" t="s">
        <v>163</v>
      </c>
      <c r="G23" s="23" t="s">
        <v>143</v>
      </c>
      <c r="H23" s="14" t="s">
        <v>153</v>
      </c>
      <c r="I23" s="14" t="s">
        <v>154</v>
      </c>
      <c r="J23" s="14" t="s">
        <v>155</v>
      </c>
      <c r="K23" s="14" t="s">
        <v>156</v>
      </c>
      <c r="L23" s="14" t="s">
        <v>157</v>
      </c>
      <c r="M23" s="14" t="s">
        <v>149</v>
      </c>
      <c r="N23" s="14">
        <v>4</v>
      </c>
      <c r="O23" s="24">
        <v>5042</v>
      </c>
      <c r="P23" s="14" t="s">
        <v>88</v>
      </c>
      <c r="Q23" s="45">
        <f>VLOOKUP(A23,'R8生徒数'!$A$5:$D$190,4,FALSE)</f>
        <v>207</v>
      </c>
      <c r="R23" s="26">
        <f>VLOOKUP(A23,'R8生徒数'!$A$5:$E$190,5,FALSE)</f>
        <v>45000</v>
      </c>
      <c r="S23" s="14" t="s">
        <v>161</v>
      </c>
    </row>
    <row r="24" spans="1:20">
      <c r="A24" s="14" t="s">
        <v>164</v>
      </c>
      <c r="B24" s="14" t="s">
        <v>165</v>
      </c>
      <c r="C24" s="14" t="s">
        <v>66</v>
      </c>
      <c r="D24" s="14" t="s">
        <v>166</v>
      </c>
      <c r="E24" s="23" t="s">
        <v>167</v>
      </c>
      <c r="F24" s="23" t="s">
        <v>168</v>
      </c>
      <c r="G24" s="23" t="s">
        <v>169</v>
      </c>
      <c r="H24" s="14" t="s">
        <v>170</v>
      </c>
      <c r="I24" s="14" t="s">
        <v>171</v>
      </c>
      <c r="J24" s="14" t="s">
        <v>172</v>
      </c>
      <c r="K24" s="14" t="s">
        <v>173</v>
      </c>
      <c r="L24" s="14" t="s">
        <v>174</v>
      </c>
      <c r="M24" s="14" t="s">
        <v>175</v>
      </c>
      <c r="N24" s="14">
        <v>1</v>
      </c>
      <c r="O24" s="24">
        <v>6011</v>
      </c>
      <c r="P24" s="14" t="s">
        <v>77</v>
      </c>
      <c r="Q24" s="45">
        <f>VLOOKUP(A24,'R8生徒数'!$A$5:$D$190,4,FALSE)</f>
        <v>1906</v>
      </c>
      <c r="R24" s="26">
        <f>VLOOKUP(A24,'R8生徒数'!$A$5:$E$190,5,FALSE)</f>
        <v>366000</v>
      </c>
      <c r="S24" s="14" t="s">
        <v>164</v>
      </c>
    </row>
    <row r="25" spans="1:20">
      <c r="A25" s="14" t="s">
        <v>176</v>
      </c>
      <c r="B25" s="14" t="s">
        <v>177</v>
      </c>
      <c r="C25" s="14" t="s">
        <v>66</v>
      </c>
      <c r="D25" s="14" t="s">
        <v>166</v>
      </c>
      <c r="E25" s="23" t="s">
        <v>178</v>
      </c>
      <c r="F25" s="23" t="s">
        <v>179</v>
      </c>
      <c r="G25" s="23" t="s">
        <v>169</v>
      </c>
      <c r="H25" s="14" t="s">
        <v>180</v>
      </c>
      <c r="I25" s="14" t="s">
        <v>181</v>
      </c>
      <c r="J25" s="14" t="s">
        <v>182</v>
      </c>
      <c r="K25" s="14" t="s">
        <v>183</v>
      </c>
      <c r="L25" s="14" t="s">
        <v>184</v>
      </c>
      <c r="M25" s="14" t="s">
        <v>185</v>
      </c>
      <c r="N25" s="14">
        <v>1</v>
      </c>
      <c r="O25" s="24">
        <v>6012</v>
      </c>
      <c r="P25" s="14" t="s">
        <v>77</v>
      </c>
      <c r="Q25" s="45">
        <f>VLOOKUP(A25,'R8生徒数'!$A$5:$D$190,4,FALSE)</f>
        <v>1641</v>
      </c>
      <c r="R25" s="26">
        <f>VLOOKUP(A25,'R8生徒数'!$A$5:$E$190,5,FALSE)</f>
        <v>366000</v>
      </c>
      <c r="S25" s="14" t="s">
        <v>176</v>
      </c>
    </row>
    <row r="26" spans="1:20">
      <c r="A26" s="14" t="s">
        <v>186</v>
      </c>
      <c r="B26" s="14" t="s">
        <v>187</v>
      </c>
      <c r="C26" s="14" t="s">
        <v>66</v>
      </c>
      <c r="D26" s="14" t="s">
        <v>166</v>
      </c>
      <c r="E26" s="23" t="s">
        <v>178</v>
      </c>
      <c r="F26" s="23" t="s">
        <v>188</v>
      </c>
      <c r="G26" s="23" t="s">
        <v>169</v>
      </c>
      <c r="H26" s="14" t="s">
        <v>180</v>
      </c>
      <c r="I26" s="14" t="s">
        <v>181</v>
      </c>
      <c r="J26" s="14" t="s">
        <v>182</v>
      </c>
      <c r="K26" s="14" t="s">
        <v>183</v>
      </c>
      <c r="L26" s="14" t="s">
        <v>184</v>
      </c>
      <c r="M26" s="14" t="s">
        <v>185</v>
      </c>
      <c r="N26" s="14">
        <v>4</v>
      </c>
      <c r="O26" s="24">
        <v>6042</v>
      </c>
      <c r="P26" s="14" t="s">
        <v>88</v>
      </c>
      <c r="Q26" s="45">
        <f>VLOOKUP(A26,'R8生徒数'!$A$5:$D$190,4,FALSE)</f>
        <v>684</v>
      </c>
      <c r="R26" s="26">
        <f>VLOOKUP(A26,'R8生徒数'!$A$5:$E$190,5,FALSE)</f>
        <v>228000</v>
      </c>
      <c r="S26" s="14" t="s">
        <v>186</v>
      </c>
    </row>
    <row r="27" spans="1:20">
      <c r="A27" s="14" t="s">
        <v>189</v>
      </c>
      <c r="B27" s="14" t="s">
        <v>190</v>
      </c>
      <c r="C27" s="14" t="s">
        <v>66</v>
      </c>
      <c r="D27" s="14" t="s">
        <v>191</v>
      </c>
      <c r="E27" s="23" t="s">
        <v>192</v>
      </c>
      <c r="F27" s="23" t="s">
        <v>193</v>
      </c>
      <c r="G27" s="23" t="s">
        <v>194</v>
      </c>
      <c r="H27" s="14" t="s">
        <v>195</v>
      </c>
      <c r="I27" s="14" t="s">
        <v>196</v>
      </c>
      <c r="J27" s="14" t="s">
        <v>197</v>
      </c>
      <c r="K27" s="14" t="s">
        <v>198</v>
      </c>
      <c r="L27" s="14" t="s">
        <v>199</v>
      </c>
      <c r="M27" s="14" t="s">
        <v>200</v>
      </c>
      <c r="N27" s="14">
        <v>1</v>
      </c>
      <c r="O27" s="24">
        <v>7011</v>
      </c>
      <c r="P27" s="14" t="s">
        <v>77</v>
      </c>
      <c r="Q27" s="45">
        <f>VLOOKUP(A27,'R8生徒数'!$A$5:$D$190,4,FALSE)</f>
        <v>1380</v>
      </c>
      <c r="R27" s="26">
        <f>VLOOKUP(A27,'R8生徒数'!$A$5:$E$190,5,FALSE)</f>
        <v>366000</v>
      </c>
      <c r="S27" s="14" t="s">
        <v>189</v>
      </c>
    </row>
    <row r="28" spans="1:20">
      <c r="A28" s="14" t="s">
        <v>201</v>
      </c>
      <c r="B28" s="14" t="s">
        <v>202</v>
      </c>
      <c r="C28" s="14" t="s">
        <v>66</v>
      </c>
      <c r="D28" s="14" t="s">
        <v>203</v>
      </c>
      <c r="E28" s="23" t="s">
        <v>204</v>
      </c>
      <c r="F28" s="23" t="s">
        <v>205</v>
      </c>
      <c r="G28" s="23" t="s">
        <v>1663</v>
      </c>
      <c r="H28" s="14" t="s">
        <v>206</v>
      </c>
      <c r="I28" s="14" t="s">
        <v>207</v>
      </c>
      <c r="J28" s="14" t="s">
        <v>208</v>
      </c>
      <c r="K28" s="14" t="s">
        <v>209</v>
      </c>
      <c r="L28" s="14" t="s">
        <v>174</v>
      </c>
      <c r="M28" s="14" t="s">
        <v>210</v>
      </c>
      <c r="N28" s="14">
        <v>1</v>
      </c>
      <c r="O28" s="24">
        <v>8011</v>
      </c>
      <c r="P28" s="14" t="s">
        <v>77</v>
      </c>
      <c r="Q28" s="45">
        <f>VLOOKUP(A28,'R8生徒数'!$A$5:$D$190,4,FALSE)</f>
        <v>715</v>
      </c>
      <c r="R28" s="26">
        <f>VLOOKUP(A28,'R8生徒数'!$A$5:$E$190,5,FALSE)</f>
        <v>366000</v>
      </c>
      <c r="S28" s="14" t="s">
        <v>201</v>
      </c>
    </row>
    <row r="29" spans="1:20">
      <c r="A29" s="14" t="s">
        <v>211</v>
      </c>
      <c r="B29" s="14" t="s">
        <v>212</v>
      </c>
      <c r="C29" s="14" t="s">
        <v>66</v>
      </c>
      <c r="D29" s="14" t="s">
        <v>203</v>
      </c>
      <c r="E29" s="23" t="s">
        <v>204</v>
      </c>
      <c r="F29" s="23" t="s">
        <v>213</v>
      </c>
      <c r="G29" s="23" t="s">
        <v>1663</v>
      </c>
      <c r="H29" s="14" t="s">
        <v>206</v>
      </c>
      <c r="I29" s="14" t="s">
        <v>207</v>
      </c>
      <c r="J29" s="14" t="s">
        <v>208</v>
      </c>
      <c r="K29" s="14" t="s">
        <v>209</v>
      </c>
      <c r="L29" s="14" t="s">
        <v>174</v>
      </c>
      <c r="M29" s="14" t="s">
        <v>210</v>
      </c>
      <c r="N29" s="14">
        <v>4</v>
      </c>
      <c r="O29" s="24">
        <v>8041</v>
      </c>
      <c r="P29" s="14" t="s">
        <v>88</v>
      </c>
      <c r="Q29" s="45">
        <f>VLOOKUP(A29,'R8生徒数'!$A$5:$D$190,4,FALSE)</f>
        <v>114</v>
      </c>
      <c r="R29" s="26">
        <f>VLOOKUP(A29,'R8生徒数'!$A$5:$E$190,5,FALSE)</f>
        <v>45000</v>
      </c>
      <c r="S29" s="14" t="s">
        <v>211</v>
      </c>
    </row>
    <row r="30" spans="1:20" s="27" customFormat="1">
      <c r="A30" s="14" t="s">
        <v>214</v>
      </c>
      <c r="B30" s="14" t="s">
        <v>215</v>
      </c>
      <c r="C30" s="14" t="s">
        <v>66</v>
      </c>
      <c r="D30" s="14" t="s">
        <v>203</v>
      </c>
      <c r="E30" s="23" t="s">
        <v>204</v>
      </c>
      <c r="F30" s="23" t="s">
        <v>216</v>
      </c>
      <c r="G30" s="23" t="s">
        <v>1663</v>
      </c>
      <c r="H30" s="14" t="s">
        <v>206</v>
      </c>
      <c r="I30" s="14" t="s">
        <v>207</v>
      </c>
      <c r="J30" s="14" t="s">
        <v>208</v>
      </c>
      <c r="K30" s="14" t="s">
        <v>209</v>
      </c>
      <c r="L30" s="14" t="s">
        <v>174</v>
      </c>
      <c r="M30" s="14" t="s">
        <v>210</v>
      </c>
      <c r="N30" s="14">
        <v>5</v>
      </c>
      <c r="O30" s="24">
        <v>8051</v>
      </c>
      <c r="P30" s="14" t="s">
        <v>217</v>
      </c>
      <c r="Q30" s="45">
        <f>VLOOKUP(A30,'R8生徒数'!$A$5:$D$190,4,FALSE)</f>
        <v>308</v>
      </c>
      <c r="R30" s="26">
        <f>VLOOKUP(A30,'R8生徒数'!$A$5:$E$190,5,FALSE)</f>
        <v>120000</v>
      </c>
      <c r="S30" s="14" t="s">
        <v>214</v>
      </c>
      <c r="T30" s="1"/>
    </row>
    <row r="31" spans="1:20">
      <c r="A31" s="14" t="s">
        <v>218</v>
      </c>
      <c r="B31" s="14" t="s">
        <v>219</v>
      </c>
      <c r="C31" s="14" t="s">
        <v>66</v>
      </c>
      <c r="D31" s="14" t="s">
        <v>220</v>
      </c>
      <c r="E31" s="23" t="s">
        <v>1671</v>
      </c>
      <c r="F31" s="23" t="s">
        <v>221</v>
      </c>
      <c r="G31" s="23" t="s">
        <v>222</v>
      </c>
      <c r="H31" s="14" t="s">
        <v>223</v>
      </c>
      <c r="I31" s="14" t="s">
        <v>224</v>
      </c>
      <c r="J31" s="14" t="s">
        <v>225</v>
      </c>
      <c r="K31" s="14" t="s">
        <v>226</v>
      </c>
      <c r="L31" s="14" t="s">
        <v>99</v>
      </c>
      <c r="M31" s="14" t="s">
        <v>227</v>
      </c>
      <c r="N31" s="14">
        <v>1</v>
      </c>
      <c r="O31" s="24">
        <v>9011</v>
      </c>
      <c r="P31" s="14" t="s">
        <v>77</v>
      </c>
      <c r="Q31" s="45">
        <f>VLOOKUP(A31,'R8生徒数'!$A$5:$D$190,4,FALSE)</f>
        <v>895</v>
      </c>
      <c r="R31" s="26">
        <f>VLOOKUP(A31,'R8生徒数'!$A$5:$E$190,5,FALSE)</f>
        <v>366000</v>
      </c>
      <c r="S31" s="14" t="s">
        <v>218</v>
      </c>
    </row>
    <row r="32" spans="1:20">
      <c r="A32" s="14" t="s">
        <v>228</v>
      </c>
      <c r="B32" s="14" t="s">
        <v>229</v>
      </c>
      <c r="C32" s="14" t="s">
        <v>66</v>
      </c>
      <c r="D32" s="14" t="s">
        <v>230</v>
      </c>
      <c r="E32" s="23" t="s">
        <v>231</v>
      </c>
      <c r="F32" s="23" t="s">
        <v>232</v>
      </c>
      <c r="G32" s="23" t="s">
        <v>233</v>
      </c>
      <c r="H32" s="14" t="s">
        <v>234</v>
      </c>
      <c r="I32" s="14" t="s">
        <v>235</v>
      </c>
      <c r="J32" s="14" t="s">
        <v>236</v>
      </c>
      <c r="K32" s="14" t="s">
        <v>237</v>
      </c>
      <c r="L32" s="14" t="s">
        <v>238</v>
      </c>
      <c r="M32" s="14" t="s">
        <v>239</v>
      </c>
      <c r="N32" s="14">
        <v>1</v>
      </c>
      <c r="O32" s="24">
        <v>10011</v>
      </c>
      <c r="P32" s="14" t="s">
        <v>77</v>
      </c>
      <c r="Q32" s="45">
        <f>VLOOKUP(A32,'R8生徒数'!$A$5:$D$190,4,FALSE)</f>
        <v>836</v>
      </c>
      <c r="R32" s="26">
        <f>VLOOKUP(A32,'R8生徒数'!$A$5:$E$190,5,FALSE)</f>
        <v>366000</v>
      </c>
      <c r="S32" s="14" t="s">
        <v>228</v>
      </c>
    </row>
    <row r="33" spans="1:20">
      <c r="A33" s="14" t="s">
        <v>240</v>
      </c>
      <c r="B33" s="14" t="s">
        <v>241</v>
      </c>
      <c r="C33" s="14" t="s">
        <v>66</v>
      </c>
      <c r="D33" s="14" t="s">
        <v>230</v>
      </c>
      <c r="E33" s="23" t="s">
        <v>231</v>
      </c>
      <c r="F33" s="23" t="s">
        <v>242</v>
      </c>
      <c r="G33" s="23" t="s">
        <v>233</v>
      </c>
      <c r="H33" s="14" t="s">
        <v>243</v>
      </c>
      <c r="I33" s="14" t="s">
        <v>244</v>
      </c>
      <c r="J33" s="14" t="s">
        <v>236</v>
      </c>
      <c r="K33" s="14" t="s">
        <v>237</v>
      </c>
      <c r="L33" s="14" t="s">
        <v>238</v>
      </c>
      <c r="M33" s="14" t="s">
        <v>239</v>
      </c>
      <c r="N33" s="14">
        <v>4</v>
      </c>
      <c r="O33" s="24">
        <v>10041</v>
      </c>
      <c r="P33" s="14" t="s">
        <v>88</v>
      </c>
      <c r="Q33" s="45">
        <f>VLOOKUP(A33,'R8生徒数'!$A$5:$D$190,4,FALSE)</f>
        <v>545</v>
      </c>
      <c r="R33" s="26">
        <f>VLOOKUP(A33,'R8生徒数'!$A$5:$E$190,5,FALSE)</f>
        <v>228000</v>
      </c>
      <c r="S33" s="14" t="s">
        <v>240</v>
      </c>
    </row>
    <row r="34" spans="1:20">
      <c r="A34" s="14" t="s">
        <v>245</v>
      </c>
      <c r="B34" s="14" t="s">
        <v>246</v>
      </c>
      <c r="C34" s="14" t="s">
        <v>66</v>
      </c>
      <c r="D34" s="14" t="s">
        <v>247</v>
      </c>
      <c r="E34" s="23" t="s">
        <v>248</v>
      </c>
      <c r="F34" s="23" t="s">
        <v>249</v>
      </c>
      <c r="G34" s="23" t="s">
        <v>250</v>
      </c>
      <c r="H34" s="14" t="s">
        <v>251</v>
      </c>
      <c r="I34" s="14" t="s">
        <v>252</v>
      </c>
      <c r="J34" s="14" t="s">
        <v>135</v>
      </c>
      <c r="K34" s="14" t="s">
        <v>253</v>
      </c>
      <c r="L34" s="14" t="s">
        <v>137</v>
      </c>
      <c r="M34" s="14" t="s">
        <v>254</v>
      </c>
      <c r="N34" s="14">
        <v>1</v>
      </c>
      <c r="O34" s="24">
        <v>11011</v>
      </c>
      <c r="P34" s="14" t="s">
        <v>77</v>
      </c>
      <c r="Q34" s="45">
        <f>VLOOKUP(A34,'R8生徒数'!$A$5:$D$190,4,FALSE)</f>
        <v>1414</v>
      </c>
      <c r="R34" s="26">
        <f>VLOOKUP(A34,'R8生徒数'!$A$5:$E$190,5,FALSE)</f>
        <v>366000</v>
      </c>
      <c r="S34" s="14" t="s">
        <v>245</v>
      </c>
    </row>
    <row r="35" spans="1:20">
      <c r="A35" s="14" t="s">
        <v>255</v>
      </c>
      <c r="B35" s="14" t="s">
        <v>256</v>
      </c>
      <c r="C35" s="14" t="s">
        <v>66</v>
      </c>
      <c r="D35" s="14" t="s">
        <v>257</v>
      </c>
      <c r="E35" s="23" t="s">
        <v>258</v>
      </c>
      <c r="F35" s="23" t="s">
        <v>259</v>
      </c>
      <c r="G35" s="23" t="s">
        <v>260</v>
      </c>
      <c r="H35" s="14" t="s">
        <v>261</v>
      </c>
      <c r="I35" s="14" t="s">
        <v>262</v>
      </c>
      <c r="J35" s="14" t="s">
        <v>263</v>
      </c>
      <c r="K35" s="14" t="s">
        <v>264</v>
      </c>
      <c r="L35" s="14" t="s">
        <v>99</v>
      </c>
      <c r="M35" s="14" t="s">
        <v>265</v>
      </c>
      <c r="N35" s="14">
        <v>1</v>
      </c>
      <c r="O35" s="24">
        <v>12011</v>
      </c>
      <c r="P35" s="14" t="s">
        <v>77</v>
      </c>
      <c r="Q35" s="45">
        <f>VLOOKUP(A35,'R8生徒数'!$A$5:$D$190,4,FALSE)</f>
        <v>580</v>
      </c>
      <c r="R35" s="26">
        <f>VLOOKUP(A35,'R8生徒数'!$A$5:$E$190,5,FALSE)</f>
        <v>165000</v>
      </c>
      <c r="S35" s="14" t="s">
        <v>255</v>
      </c>
    </row>
    <row r="36" spans="1:20" s="27" customFormat="1">
      <c r="A36" s="14" t="s">
        <v>266</v>
      </c>
      <c r="B36" s="14" t="s">
        <v>267</v>
      </c>
      <c r="C36" s="14" t="s">
        <v>66</v>
      </c>
      <c r="D36" s="14" t="s">
        <v>257</v>
      </c>
      <c r="E36" s="23" t="s">
        <v>258</v>
      </c>
      <c r="F36" s="23" t="s">
        <v>268</v>
      </c>
      <c r="G36" s="23" t="s">
        <v>260</v>
      </c>
      <c r="H36" s="14" t="s">
        <v>261</v>
      </c>
      <c r="I36" s="14" t="s">
        <v>262</v>
      </c>
      <c r="J36" s="14" t="s">
        <v>263</v>
      </c>
      <c r="K36" s="14" t="s">
        <v>264</v>
      </c>
      <c r="L36" s="14" t="s">
        <v>99</v>
      </c>
      <c r="M36" s="14" t="s">
        <v>265</v>
      </c>
      <c r="N36" s="14">
        <v>4</v>
      </c>
      <c r="O36" s="24">
        <v>12041</v>
      </c>
      <c r="P36" s="14" t="s">
        <v>88</v>
      </c>
      <c r="Q36" s="45">
        <f>VLOOKUP(A36,'R8生徒数'!$A$5:$D$190,4,FALSE)</f>
        <v>577</v>
      </c>
      <c r="R36" s="26">
        <f>VLOOKUP(A36,'R8生徒数'!$A$5:$E$190,5,FALSE)</f>
        <v>228000</v>
      </c>
      <c r="S36" s="14" t="s">
        <v>266</v>
      </c>
      <c r="T36" s="1"/>
    </row>
    <row r="37" spans="1:20">
      <c r="A37" s="14" t="s">
        <v>269</v>
      </c>
      <c r="B37" s="14" t="s">
        <v>270</v>
      </c>
      <c r="C37" s="14" t="s">
        <v>66</v>
      </c>
      <c r="D37" s="14" t="s">
        <v>271</v>
      </c>
      <c r="E37" s="23" t="s">
        <v>1672</v>
      </c>
      <c r="F37" s="23" t="s">
        <v>272</v>
      </c>
      <c r="G37" s="23" t="s">
        <v>273</v>
      </c>
      <c r="H37" s="14" t="s">
        <v>274</v>
      </c>
      <c r="I37" s="14" t="s">
        <v>275</v>
      </c>
      <c r="J37" s="14" t="s">
        <v>276</v>
      </c>
      <c r="K37" s="14" t="s">
        <v>277</v>
      </c>
      <c r="L37" s="14" t="s">
        <v>278</v>
      </c>
      <c r="M37" s="14" t="s">
        <v>279</v>
      </c>
      <c r="N37" s="14">
        <v>1</v>
      </c>
      <c r="O37" s="24">
        <v>13011</v>
      </c>
      <c r="P37" s="14" t="s">
        <v>77</v>
      </c>
      <c r="Q37" s="45">
        <f>VLOOKUP(A37,'R8生徒数'!$A$5:$D$190,4,FALSE)</f>
        <v>1123</v>
      </c>
      <c r="R37" s="26">
        <f>VLOOKUP(A37,'R8生徒数'!$A$5:$E$190,5,FALSE)</f>
        <v>366000</v>
      </c>
      <c r="S37" s="14" t="s">
        <v>269</v>
      </c>
    </row>
    <row r="38" spans="1:20">
      <c r="A38" s="14" t="s">
        <v>280</v>
      </c>
      <c r="B38" s="14" t="s">
        <v>281</v>
      </c>
      <c r="C38" s="14" t="s">
        <v>66</v>
      </c>
      <c r="D38" s="14" t="s">
        <v>271</v>
      </c>
      <c r="E38" s="23" t="s">
        <v>282</v>
      </c>
      <c r="F38" s="23" t="s">
        <v>283</v>
      </c>
      <c r="G38" s="23" t="s">
        <v>273</v>
      </c>
      <c r="H38" s="14" t="s">
        <v>284</v>
      </c>
      <c r="I38" s="14" t="s">
        <v>285</v>
      </c>
      <c r="J38" s="14" t="s">
        <v>276</v>
      </c>
      <c r="K38" s="14" t="s">
        <v>277</v>
      </c>
      <c r="L38" s="14" t="s">
        <v>278</v>
      </c>
      <c r="M38" s="14" t="s">
        <v>286</v>
      </c>
      <c r="N38" s="14">
        <v>3</v>
      </c>
      <c r="O38" s="24">
        <v>13031</v>
      </c>
      <c r="P38" s="14" t="s">
        <v>287</v>
      </c>
      <c r="Q38" s="45">
        <f>VLOOKUP(A38,'R8生徒数'!$A$5:$D$190,4,FALSE)</f>
        <v>2939</v>
      </c>
      <c r="R38" s="26">
        <f>VLOOKUP(A38,'R8生徒数'!$A$5:$E$190,5,FALSE)</f>
        <v>45000</v>
      </c>
      <c r="S38" s="14" t="s">
        <v>280</v>
      </c>
    </row>
    <row r="39" spans="1:20">
      <c r="A39" s="14" t="s">
        <v>288</v>
      </c>
      <c r="B39" s="14" t="s">
        <v>289</v>
      </c>
      <c r="C39" s="14" t="s">
        <v>66</v>
      </c>
      <c r="D39" s="14" t="s">
        <v>290</v>
      </c>
      <c r="E39" s="23" t="s">
        <v>291</v>
      </c>
      <c r="F39" s="23" t="s">
        <v>292</v>
      </c>
      <c r="G39" s="23" t="s">
        <v>293</v>
      </c>
      <c r="H39" s="14" t="s">
        <v>294</v>
      </c>
      <c r="I39" s="14" t="s">
        <v>295</v>
      </c>
      <c r="J39" s="14" t="s">
        <v>296</v>
      </c>
      <c r="K39" s="14" t="s">
        <v>297</v>
      </c>
      <c r="L39" s="14" t="s">
        <v>298</v>
      </c>
      <c r="M39" s="14" t="s">
        <v>299</v>
      </c>
      <c r="N39" s="14">
        <v>1</v>
      </c>
      <c r="O39" s="24">
        <v>14011</v>
      </c>
      <c r="P39" s="14" t="s">
        <v>77</v>
      </c>
      <c r="Q39" s="45">
        <f>VLOOKUP(A39,'R8生徒数'!$A$5:$D$190,4,FALSE)</f>
        <v>1012</v>
      </c>
      <c r="R39" s="26">
        <f>VLOOKUP(A39,'R8生徒数'!$A$5:$E$190,5,FALSE)</f>
        <v>366000</v>
      </c>
      <c r="S39" s="14" t="s">
        <v>288</v>
      </c>
    </row>
    <row r="40" spans="1:20">
      <c r="A40" s="14" t="s">
        <v>300</v>
      </c>
      <c r="B40" s="14" t="s">
        <v>301</v>
      </c>
      <c r="C40" s="14" t="s">
        <v>66</v>
      </c>
      <c r="D40" s="14" t="s">
        <v>302</v>
      </c>
      <c r="E40" s="23" t="s">
        <v>1673</v>
      </c>
      <c r="F40" s="23" t="s">
        <v>303</v>
      </c>
      <c r="G40" s="23" t="s">
        <v>304</v>
      </c>
      <c r="H40" s="14" t="s">
        <v>305</v>
      </c>
      <c r="I40" s="14" t="s">
        <v>306</v>
      </c>
      <c r="J40" s="14" t="s">
        <v>307</v>
      </c>
      <c r="K40" s="14" t="s">
        <v>308</v>
      </c>
      <c r="L40" s="14" t="s">
        <v>75</v>
      </c>
      <c r="M40" s="14" t="s">
        <v>309</v>
      </c>
      <c r="N40" s="14">
        <v>1</v>
      </c>
      <c r="O40" s="24">
        <v>15011</v>
      </c>
      <c r="P40" s="14" t="s">
        <v>77</v>
      </c>
      <c r="Q40" s="45">
        <f>VLOOKUP(A40,'R8生徒数'!$A$5:$D$190,4,FALSE)</f>
        <v>1201</v>
      </c>
      <c r="R40" s="26">
        <f>VLOOKUP(A40,'R8生徒数'!$A$5:$E$190,5,FALSE)</f>
        <v>366000</v>
      </c>
      <c r="S40" s="14" t="s">
        <v>300</v>
      </c>
    </row>
    <row r="41" spans="1:20">
      <c r="A41" s="14" t="s">
        <v>310</v>
      </c>
      <c r="B41" s="14" t="s">
        <v>311</v>
      </c>
      <c r="C41" s="14" t="s">
        <v>66</v>
      </c>
      <c r="D41" s="14" t="s">
        <v>302</v>
      </c>
      <c r="E41" s="23" t="s">
        <v>1674</v>
      </c>
      <c r="F41" s="23" t="s">
        <v>1661</v>
      </c>
      <c r="G41" s="23" t="s">
        <v>304</v>
      </c>
      <c r="H41" s="14" t="s">
        <v>312</v>
      </c>
      <c r="I41" s="14" t="s">
        <v>313</v>
      </c>
      <c r="J41" s="14" t="s">
        <v>314</v>
      </c>
      <c r="K41" s="14" t="s">
        <v>315</v>
      </c>
      <c r="L41" s="14" t="s">
        <v>316</v>
      </c>
      <c r="M41" s="14" t="s">
        <v>317</v>
      </c>
      <c r="N41" s="14">
        <v>1</v>
      </c>
      <c r="O41" s="24">
        <v>15012</v>
      </c>
      <c r="P41" s="14" t="s">
        <v>77</v>
      </c>
      <c r="Q41" s="45">
        <f>VLOOKUP(A41,'R8生徒数'!$A$5:$D$190,4,FALSE)</f>
        <v>445</v>
      </c>
      <c r="R41" s="26">
        <f>VLOOKUP(A41,'R8生徒数'!$A$5:$E$190,5,FALSE)</f>
        <v>165000</v>
      </c>
      <c r="S41" s="14" t="s">
        <v>310</v>
      </c>
    </row>
    <row r="42" spans="1:20">
      <c r="A42" s="14" t="s">
        <v>318</v>
      </c>
      <c r="B42" s="14" t="s">
        <v>319</v>
      </c>
      <c r="C42" s="14" t="s">
        <v>66</v>
      </c>
      <c r="D42" s="14" t="s">
        <v>302</v>
      </c>
      <c r="E42" s="23" t="s">
        <v>1673</v>
      </c>
      <c r="F42" s="23" t="s">
        <v>320</v>
      </c>
      <c r="G42" s="23" t="s">
        <v>304</v>
      </c>
      <c r="H42" s="14" t="s">
        <v>321</v>
      </c>
      <c r="I42" s="14" t="s">
        <v>322</v>
      </c>
      <c r="J42" s="14" t="s">
        <v>307</v>
      </c>
      <c r="K42" s="14" t="s">
        <v>323</v>
      </c>
      <c r="L42" s="14" t="s">
        <v>75</v>
      </c>
      <c r="M42" s="14" t="s">
        <v>309</v>
      </c>
      <c r="N42" s="14">
        <v>4</v>
      </c>
      <c r="O42" s="24">
        <v>15041</v>
      </c>
      <c r="P42" s="14" t="s">
        <v>88</v>
      </c>
      <c r="Q42" s="45">
        <f>VLOOKUP(A42,'R8生徒数'!$A$5:$D$190,4,FALSE)</f>
        <v>658</v>
      </c>
      <c r="R42" s="26">
        <f>VLOOKUP(A42,'R8生徒数'!$A$5:$E$190,5,FALSE)</f>
        <v>228000</v>
      </c>
      <c r="S42" s="14" t="s">
        <v>318</v>
      </c>
    </row>
    <row r="43" spans="1:20">
      <c r="A43" s="14" t="s">
        <v>324</v>
      </c>
      <c r="B43" s="14" t="s">
        <v>325</v>
      </c>
      <c r="C43" s="14" t="s">
        <v>66</v>
      </c>
      <c r="D43" s="14" t="s">
        <v>302</v>
      </c>
      <c r="E43" s="23" t="s">
        <v>1674</v>
      </c>
      <c r="F43" s="23" t="s">
        <v>1662</v>
      </c>
      <c r="G43" s="23" t="s">
        <v>304</v>
      </c>
      <c r="H43" s="14" t="s">
        <v>312</v>
      </c>
      <c r="I43" s="14" t="s">
        <v>313</v>
      </c>
      <c r="J43" s="14" t="s">
        <v>314</v>
      </c>
      <c r="K43" s="14" t="s">
        <v>315</v>
      </c>
      <c r="L43" s="14" t="s">
        <v>316</v>
      </c>
      <c r="M43" s="14" t="s">
        <v>317</v>
      </c>
      <c r="N43" s="14">
        <v>4</v>
      </c>
      <c r="O43" s="24">
        <v>15042</v>
      </c>
      <c r="P43" s="14" t="s">
        <v>88</v>
      </c>
      <c r="Q43" s="45">
        <f>VLOOKUP(A43,'R8生徒数'!$A$5:$D$190,4,FALSE)</f>
        <v>239</v>
      </c>
      <c r="R43" s="26">
        <f>VLOOKUP(A43,'R8生徒数'!$A$5:$E$190,5,FALSE)</f>
        <v>45000</v>
      </c>
      <c r="S43" s="14" t="s">
        <v>324</v>
      </c>
    </row>
    <row r="44" spans="1:20">
      <c r="A44" s="14" t="s">
        <v>326</v>
      </c>
      <c r="B44" s="14" t="s">
        <v>327</v>
      </c>
      <c r="C44" s="14" t="s">
        <v>66</v>
      </c>
      <c r="D44" s="14" t="s">
        <v>302</v>
      </c>
      <c r="E44" s="23" t="s">
        <v>1674</v>
      </c>
      <c r="F44" s="23" t="s">
        <v>328</v>
      </c>
      <c r="G44" s="23" t="s">
        <v>304</v>
      </c>
      <c r="H44" s="14" t="s">
        <v>329</v>
      </c>
      <c r="I44" s="14" t="s">
        <v>330</v>
      </c>
      <c r="J44" s="14" t="s">
        <v>331</v>
      </c>
      <c r="K44" s="14" t="s">
        <v>332</v>
      </c>
      <c r="L44" s="14" t="s">
        <v>75</v>
      </c>
      <c r="M44" s="14" t="s">
        <v>309</v>
      </c>
      <c r="N44" s="14">
        <v>5</v>
      </c>
      <c r="O44" s="24">
        <v>15051</v>
      </c>
      <c r="P44" s="14" t="s">
        <v>217</v>
      </c>
      <c r="Q44" s="45">
        <f>VLOOKUP(A44,'R8生徒数'!$A$5:$D$190,4,FALSE)</f>
        <v>556</v>
      </c>
      <c r="R44" s="26">
        <f>VLOOKUP(A44,'R8生徒数'!$A$5:$E$190,5,FALSE)</f>
        <v>189000</v>
      </c>
      <c r="S44" s="14" t="s">
        <v>326</v>
      </c>
    </row>
    <row r="45" spans="1:20">
      <c r="A45" s="14" t="s">
        <v>333</v>
      </c>
      <c r="B45" s="14" t="s">
        <v>334</v>
      </c>
      <c r="C45" s="14" t="s">
        <v>66</v>
      </c>
      <c r="D45" s="14" t="s">
        <v>335</v>
      </c>
      <c r="E45" s="23" t="s">
        <v>336</v>
      </c>
      <c r="F45" s="23" t="s">
        <v>337</v>
      </c>
      <c r="G45" s="23" t="s">
        <v>338</v>
      </c>
      <c r="H45" s="14" t="s">
        <v>339</v>
      </c>
      <c r="I45" s="14" t="s">
        <v>340</v>
      </c>
      <c r="J45" s="14" t="s">
        <v>341</v>
      </c>
      <c r="K45" s="14" t="s">
        <v>342</v>
      </c>
      <c r="L45" s="14" t="s">
        <v>343</v>
      </c>
      <c r="M45" s="14" t="s">
        <v>344</v>
      </c>
      <c r="N45" s="14">
        <v>1</v>
      </c>
      <c r="O45" s="24">
        <v>16011</v>
      </c>
      <c r="P45" s="14" t="s">
        <v>77</v>
      </c>
      <c r="Q45" s="45">
        <f>VLOOKUP(A45,'R8生徒数'!$A$5:$D$190,4,FALSE)</f>
        <v>683</v>
      </c>
      <c r="R45" s="26">
        <f>VLOOKUP(A45,'R8生徒数'!$A$5:$E$190,5,FALSE)</f>
        <v>165000</v>
      </c>
      <c r="S45" s="14" t="s">
        <v>333</v>
      </c>
    </row>
    <row r="46" spans="1:20">
      <c r="A46" s="14" t="s">
        <v>345</v>
      </c>
      <c r="B46" s="14" t="s">
        <v>346</v>
      </c>
      <c r="C46" s="14" t="s">
        <v>66</v>
      </c>
      <c r="D46" s="14" t="s">
        <v>347</v>
      </c>
      <c r="E46" s="23" t="s">
        <v>348</v>
      </c>
      <c r="F46" s="23" t="s">
        <v>349</v>
      </c>
      <c r="G46" s="23" t="s">
        <v>350</v>
      </c>
      <c r="H46" s="14" t="s">
        <v>351</v>
      </c>
      <c r="I46" s="14" t="s">
        <v>352</v>
      </c>
      <c r="J46" s="14" t="s">
        <v>353</v>
      </c>
      <c r="K46" s="14" t="s">
        <v>354</v>
      </c>
      <c r="L46" s="14" t="s">
        <v>174</v>
      </c>
      <c r="M46" s="14" t="s">
        <v>355</v>
      </c>
      <c r="N46" s="14">
        <v>1</v>
      </c>
      <c r="O46" s="24">
        <v>17011</v>
      </c>
      <c r="P46" s="14" t="s">
        <v>77</v>
      </c>
      <c r="Q46" s="45">
        <f>VLOOKUP(A46,'R8生徒数'!$A$5:$D$190,4,FALSE)</f>
        <v>890</v>
      </c>
      <c r="R46" s="26">
        <f>VLOOKUP(A46,'R8生徒数'!$A$5:$E$190,5,FALSE)</f>
        <v>366000</v>
      </c>
      <c r="S46" s="14" t="s">
        <v>345</v>
      </c>
    </row>
    <row r="47" spans="1:20">
      <c r="A47" s="14" t="s">
        <v>356</v>
      </c>
      <c r="B47" s="14" t="s">
        <v>357</v>
      </c>
      <c r="C47" s="14" t="s">
        <v>66</v>
      </c>
      <c r="D47" s="14" t="s">
        <v>347</v>
      </c>
      <c r="E47" s="23" t="s">
        <v>348</v>
      </c>
      <c r="F47" s="23" t="s">
        <v>358</v>
      </c>
      <c r="G47" s="23" t="s">
        <v>350</v>
      </c>
      <c r="H47" s="14" t="s">
        <v>351</v>
      </c>
      <c r="I47" s="14" t="s">
        <v>352</v>
      </c>
      <c r="J47" s="14" t="s">
        <v>353</v>
      </c>
      <c r="K47" s="14" t="s">
        <v>354</v>
      </c>
      <c r="L47" s="14" t="s">
        <v>174</v>
      </c>
      <c r="M47" s="14" t="s">
        <v>355</v>
      </c>
      <c r="N47" s="14">
        <v>4</v>
      </c>
      <c r="O47" s="24">
        <v>17041</v>
      </c>
      <c r="P47" s="14" t="s">
        <v>88</v>
      </c>
      <c r="Q47" s="45">
        <f>VLOOKUP(A47,'R8生徒数'!$A$5:$D$190,4,FALSE)</f>
        <v>905</v>
      </c>
      <c r="R47" s="26">
        <f>VLOOKUP(A47,'R8生徒数'!$A$5:$E$190,5,FALSE)</f>
        <v>228000</v>
      </c>
      <c r="S47" s="14" t="s">
        <v>356</v>
      </c>
    </row>
    <row r="48" spans="1:20">
      <c r="A48" s="14" t="s">
        <v>359</v>
      </c>
      <c r="B48" s="14" t="s">
        <v>360</v>
      </c>
      <c r="C48" s="14" t="s">
        <v>66</v>
      </c>
      <c r="D48" s="14" t="s">
        <v>361</v>
      </c>
      <c r="E48" s="23" t="s">
        <v>362</v>
      </c>
      <c r="F48" s="23" t="s">
        <v>363</v>
      </c>
      <c r="G48" s="23" t="s">
        <v>364</v>
      </c>
      <c r="H48" s="14" t="s">
        <v>365</v>
      </c>
      <c r="I48" s="14" t="s">
        <v>366</v>
      </c>
      <c r="J48" s="14" t="s">
        <v>367</v>
      </c>
      <c r="K48" s="14" t="s">
        <v>368</v>
      </c>
      <c r="L48" s="14" t="s">
        <v>99</v>
      </c>
      <c r="M48" s="14" t="s">
        <v>369</v>
      </c>
      <c r="N48" s="14">
        <v>1</v>
      </c>
      <c r="O48" s="24">
        <v>18011</v>
      </c>
      <c r="P48" s="14" t="s">
        <v>77</v>
      </c>
      <c r="Q48" s="45">
        <f>VLOOKUP(A48,'R8生徒数'!$A$5:$D$190,4,FALSE)</f>
        <v>799</v>
      </c>
      <c r="R48" s="26">
        <f>VLOOKUP(A48,'R8生徒数'!$A$5:$E$190,5,FALSE)</f>
        <v>366000</v>
      </c>
      <c r="S48" s="14" t="s">
        <v>359</v>
      </c>
    </row>
    <row r="49" spans="1:19">
      <c r="A49" s="14" t="s">
        <v>370</v>
      </c>
      <c r="B49" s="14" t="s">
        <v>371</v>
      </c>
      <c r="C49" s="14" t="s">
        <v>66</v>
      </c>
      <c r="D49" s="14" t="s">
        <v>361</v>
      </c>
      <c r="E49" s="23" t="s">
        <v>362</v>
      </c>
      <c r="F49" s="23" t="s">
        <v>372</v>
      </c>
      <c r="G49" s="23" t="s">
        <v>364</v>
      </c>
      <c r="H49" s="14" t="s">
        <v>365</v>
      </c>
      <c r="I49" s="14" t="s">
        <v>366</v>
      </c>
      <c r="J49" s="14" t="s">
        <v>367</v>
      </c>
      <c r="K49" s="14" t="s">
        <v>368</v>
      </c>
      <c r="L49" s="14" t="s">
        <v>99</v>
      </c>
      <c r="M49" s="14" t="s">
        <v>369</v>
      </c>
      <c r="N49" s="14">
        <v>4</v>
      </c>
      <c r="O49" s="24">
        <v>18041</v>
      </c>
      <c r="P49" s="14" t="s">
        <v>88</v>
      </c>
      <c r="Q49" s="45">
        <f>VLOOKUP(A49,'R8生徒数'!$A$5:$D$190,4,FALSE)</f>
        <v>753</v>
      </c>
      <c r="R49" s="26">
        <f>VLOOKUP(A49,'R8生徒数'!$A$5:$E$190,5,FALSE)</f>
        <v>228000</v>
      </c>
      <c r="S49" s="14" t="s">
        <v>370</v>
      </c>
    </row>
    <row r="50" spans="1:19">
      <c r="A50" s="14" t="s">
        <v>373</v>
      </c>
      <c r="B50" s="14" t="s">
        <v>374</v>
      </c>
      <c r="C50" s="14" t="s">
        <v>66</v>
      </c>
      <c r="D50" s="14" t="s">
        <v>375</v>
      </c>
      <c r="E50" s="23" t="s">
        <v>376</v>
      </c>
      <c r="F50" s="23" t="s">
        <v>377</v>
      </c>
      <c r="G50" s="23" t="s">
        <v>378</v>
      </c>
      <c r="H50" s="14" t="s">
        <v>379</v>
      </c>
      <c r="I50" s="14" t="s">
        <v>380</v>
      </c>
      <c r="J50" s="14" t="s">
        <v>381</v>
      </c>
      <c r="K50" s="14" t="s">
        <v>382</v>
      </c>
      <c r="L50" s="14" t="s">
        <v>383</v>
      </c>
      <c r="M50" s="14" t="s">
        <v>384</v>
      </c>
      <c r="N50" s="14">
        <v>1</v>
      </c>
      <c r="O50" s="24">
        <v>19011</v>
      </c>
      <c r="P50" s="14" t="s">
        <v>77</v>
      </c>
      <c r="Q50" s="45">
        <f>VLOOKUP(A50,'R8生徒数'!$A$5:$D$190,4,FALSE)</f>
        <v>614</v>
      </c>
      <c r="R50" s="26">
        <f>VLOOKUP(A50,'R8生徒数'!$A$5:$E$190,5,FALSE)</f>
        <v>165000</v>
      </c>
      <c r="S50" s="14" t="s">
        <v>373</v>
      </c>
    </row>
    <row r="51" spans="1:19">
      <c r="A51" s="14" t="s">
        <v>385</v>
      </c>
      <c r="B51" s="14" t="s">
        <v>386</v>
      </c>
      <c r="C51" s="14" t="s">
        <v>66</v>
      </c>
      <c r="D51" s="14" t="s">
        <v>375</v>
      </c>
      <c r="E51" s="23" t="s">
        <v>387</v>
      </c>
      <c r="F51" s="23" t="s">
        <v>388</v>
      </c>
      <c r="G51" s="23" t="s">
        <v>378</v>
      </c>
      <c r="H51" s="14" t="s">
        <v>389</v>
      </c>
      <c r="I51" s="14" t="s">
        <v>390</v>
      </c>
      <c r="J51" s="14" t="s">
        <v>381</v>
      </c>
      <c r="K51" s="14" t="s">
        <v>382</v>
      </c>
      <c r="L51" s="14" t="s">
        <v>383</v>
      </c>
      <c r="M51" s="14" t="s">
        <v>391</v>
      </c>
      <c r="N51" s="14">
        <v>1</v>
      </c>
      <c r="O51" s="24">
        <v>19012</v>
      </c>
      <c r="P51" s="14" t="s">
        <v>77</v>
      </c>
      <c r="Q51" s="45">
        <f>VLOOKUP(A51,'R8生徒数'!$A$5:$D$190,4,FALSE)</f>
        <v>920</v>
      </c>
      <c r="R51" s="26">
        <f>VLOOKUP(A51,'R8生徒数'!$A$5:$E$190,5,FALSE)</f>
        <v>366000</v>
      </c>
      <c r="S51" s="14" t="s">
        <v>385</v>
      </c>
    </row>
    <row r="52" spans="1:19">
      <c r="A52" s="14" t="s">
        <v>392</v>
      </c>
      <c r="B52" s="14" t="s">
        <v>393</v>
      </c>
      <c r="C52" s="14" t="s">
        <v>66</v>
      </c>
      <c r="D52" s="14" t="s">
        <v>375</v>
      </c>
      <c r="E52" s="23" t="s">
        <v>376</v>
      </c>
      <c r="F52" s="23" t="s">
        <v>394</v>
      </c>
      <c r="G52" s="23" t="s">
        <v>378</v>
      </c>
      <c r="H52" s="14" t="s">
        <v>395</v>
      </c>
      <c r="I52" s="14" t="s">
        <v>380</v>
      </c>
      <c r="J52" s="14" t="s">
        <v>381</v>
      </c>
      <c r="K52" s="14" t="s">
        <v>382</v>
      </c>
      <c r="L52" s="14" t="s">
        <v>383</v>
      </c>
      <c r="M52" s="14" t="s">
        <v>384</v>
      </c>
      <c r="N52" s="14">
        <v>4</v>
      </c>
      <c r="O52" s="24">
        <v>19041</v>
      </c>
      <c r="P52" s="14" t="s">
        <v>88</v>
      </c>
      <c r="Q52" s="45">
        <f>VLOOKUP(A52,'R8生徒数'!$A$5:$D$190,4,FALSE)</f>
        <v>442</v>
      </c>
      <c r="R52" s="26">
        <f>VLOOKUP(A52,'R8生徒数'!$A$5:$E$190,5,FALSE)</f>
        <v>120000</v>
      </c>
      <c r="S52" s="14" t="s">
        <v>392</v>
      </c>
    </row>
    <row r="53" spans="1:19">
      <c r="A53" s="14" t="s">
        <v>396</v>
      </c>
      <c r="B53" s="14" t="s">
        <v>397</v>
      </c>
      <c r="C53" s="14" t="s">
        <v>66</v>
      </c>
      <c r="D53" s="14" t="s">
        <v>398</v>
      </c>
      <c r="E53" s="23" t="s">
        <v>399</v>
      </c>
      <c r="F53" s="23" t="s">
        <v>400</v>
      </c>
      <c r="G53" s="23" t="s">
        <v>401</v>
      </c>
      <c r="H53" s="14" t="s">
        <v>402</v>
      </c>
      <c r="I53" s="14" t="s">
        <v>403</v>
      </c>
      <c r="J53" s="14" t="s">
        <v>404</v>
      </c>
      <c r="K53" s="14" t="s">
        <v>405</v>
      </c>
      <c r="L53" s="14" t="s">
        <v>238</v>
      </c>
      <c r="M53" s="14" t="s">
        <v>406</v>
      </c>
      <c r="N53" s="14">
        <v>1</v>
      </c>
      <c r="O53" s="24">
        <v>20011</v>
      </c>
      <c r="P53" s="14" t="s">
        <v>77</v>
      </c>
      <c r="Q53" s="45">
        <f>VLOOKUP(A53,'R8生徒数'!$A$5:$D$190,4,FALSE)</f>
        <v>761</v>
      </c>
      <c r="R53" s="26">
        <f>VLOOKUP(A53,'R8生徒数'!$A$5:$E$190,5,FALSE)</f>
        <v>366000</v>
      </c>
      <c r="S53" s="14" t="s">
        <v>396</v>
      </c>
    </row>
    <row r="54" spans="1:19">
      <c r="A54" s="14" t="s">
        <v>407</v>
      </c>
      <c r="B54" s="14" t="s">
        <v>408</v>
      </c>
      <c r="C54" s="14" t="s">
        <v>66</v>
      </c>
      <c r="D54" s="14" t="s">
        <v>398</v>
      </c>
      <c r="E54" s="23" t="s">
        <v>409</v>
      </c>
      <c r="F54" s="23" t="s">
        <v>410</v>
      </c>
      <c r="G54" s="23" t="s">
        <v>401</v>
      </c>
      <c r="H54" s="14" t="s">
        <v>411</v>
      </c>
      <c r="I54" s="14" t="s">
        <v>412</v>
      </c>
      <c r="J54" s="14" t="s">
        <v>413</v>
      </c>
      <c r="K54" s="14" t="s">
        <v>414</v>
      </c>
      <c r="L54" s="14" t="s">
        <v>278</v>
      </c>
      <c r="M54" s="14" t="s">
        <v>415</v>
      </c>
      <c r="N54" s="14">
        <v>1</v>
      </c>
      <c r="O54" s="24">
        <v>20012</v>
      </c>
      <c r="P54" s="14" t="s">
        <v>77</v>
      </c>
      <c r="Q54" s="45">
        <f>VLOOKUP(A54,'R8生徒数'!$A$5:$D$190,4,FALSE)</f>
        <v>1372</v>
      </c>
      <c r="R54" s="26">
        <f>VLOOKUP(A54,'R8生徒数'!$A$5:$E$190,5,FALSE)</f>
        <v>366000</v>
      </c>
      <c r="S54" s="14" t="s">
        <v>407</v>
      </c>
    </row>
    <row r="55" spans="1:19">
      <c r="A55" s="14" t="s">
        <v>416</v>
      </c>
      <c r="B55" s="14" t="s">
        <v>417</v>
      </c>
      <c r="C55" s="14" t="s">
        <v>66</v>
      </c>
      <c r="D55" s="14" t="s">
        <v>398</v>
      </c>
      <c r="E55" s="23" t="s">
        <v>399</v>
      </c>
      <c r="F55" s="23" t="s">
        <v>418</v>
      </c>
      <c r="G55" s="23" t="s">
        <v>401</v>
      </c>
      <c r="H55" s="14" t="s">
        <v>402</v>
      </c>
      <c r="I55" s="14" t="s">
        <v>403</v>
      </c>
      <c r="J55" s="14" t="s">
        <v>404</v>
      </c>
      <c r="K55" s="14" t="s">
        <v>405</v>
      </c>
      <c r="L55" s="14" t="s">
        <v>238</v>
      </c>
      <c r="M55" s="14" t="s">
        <v>406</v>
      </c>
      <c r="N55" s="14">
        <v>4</v>
      </c>
      <c r="O55" s="24">
        <v>20041</v>
      </c>
      <c r="P55" s="14" t="s">
        <v>88</v>
      </c>
      <c r="Q55" s="45">
        <f>VLOOKUP(A55,'R8生徒数'!$A$5:$D$190,4,FALSE)</f>
        <v>356</v>
      </c>
      <c r="R55" s="26">
        <f>VLOOKUP(A55,'R8生徒数'!$A$5:$E$190,5,FALSE)</f>
        <v>120000</v>
      </c>
      <c r="S55" s="14" t="s">
        <v>416</v>
      </c>
    </row>
    <row r="56" spans="1:19">
      <c r="A56" s="14" t="s">
        <v>419</v>
      </c>
      <c r="B56" s="14" t="s">
        <v>420</v>
      </c>
      <c r="C56" s="14" t="s">
        <v>66</v>
      </c>
      <c r="D56" s="14" t="s">
        <v>398</v>
      </c>
      <c r="E56" s="23" t="s">
        <v>409</v>
      </c>
      <c r="F56" s="23" t="s">
        <v>421</v>
      </c>
      <c r="G56" s="23" t="s">
        <v>401</v>
      </c>
      <c r="H56" s="14" t="s">
        <v>411</v>
      </c>
      <c r="I56" s="14" t="s">
        <v>412</v>
      </c>
      <c r="J56" s="14" t="s">
        <v>413</v>
      </c>
      <c r="K56" s="14" t="s">
        <v>414</v>
      </c>
      <c r="L56" s="14" t="s">
        <v>278</v>
      </c>
      <c r="M56" s="14" t="s">
        <v>415</v>
      </c>
      <c r="N56" s="14">
        <v>4</v>
      </c>
      <c r="O56" s="24">
        <v>20042</v>
      </c>
      <c r="P56" s="14" t="s">
        <v>88</v>
      </c>
      <c r="Q56" s="45">
        <f>VLOOKUP(A56,'R8生徒数'!$A$5:$D$190,4,FALSE)</f>
        <v>280</v>
      </c>
      <c r="R56" s="26">
        <f>VLOOKUP(A56,'R8生徒数'!$A$5:$E$190,5,FALSE)</f>
        <v>45000</v>
      </c>
      <c r="S56" s="14" t="s">
        <v>419</v>
      </c>
    </row>
    <row r="57" spans="1:19">
      <c r="A57" s="14" t="s">
        <v>422</v>
      </c>
      <c r="B57" s="14" t="s">
        <v>423</v>
      </c>
      <c r="C57" s="14" t="s">
        <v>66</v>
      </c>
      <c r="D57" s="14" t="s">
        <v>398</v>
      </c>
      <c r="E57" s="23" t="s">
        <v>409</v>
      </c>
      <c r="F57" s="23" t="s">
        <v>424</v>
      </c>
      <c r="G57" s="23" t="s">
        <v>401</v>
      </c>
      <c r="H57" s="14" t="s">
        <v>425</v>
      </c>
      <c r="I57" s="14" t="s">
        <v>426</v>
      </c>
      <c r="J57" s="14" t="s">
        <v>404</v>
      </c>
      <c r="K57" s="14" t="s">
        <v>405</v>
      </c>
      <c r="L57" s="14" t="s">
        <v>238</v>
      </c>
      <c r="M57" s="14" t="s">
        <v>406</v>
      </c>
      <c r="N57" s="14">
        <v>5</v>
      </c>
      <c r="O57" s="24">
        <v>20051</v>
      </c>
      <c r="P57" s="14" t="s">
        <v>217</v>
      </c>
      <c r="Q57" s="45">
        <f>VLOOKUP(A57,'R8生徒数'!$A$5:$D$190,4,FALSE)</f>
        <v>819</v>
      </c>
      <c r="R57" s="26">
        <f>VLOOKUP(A57,'R8生徒数'!$A$5:$E$190,5,FALSE)</f>
        <v>189000</v>
      </c>
      <c r="S57" s="14" t="s">
        <v>422</v>
      </c>
    </row>
    <row r="58" spans="1:19">
      <c r="A58" s="14" t="s">
        <v>427</v>
      </c>
      <c r="B58" s="14" t="s">
        <v>428</v>
      </c>
      <c r="C58" s="14" t="s">
        <v>66</v>
      </c>
      <c r="D58" s="14" t="s">
        <v>157</v>
      </c>
      <c r="E58" s="23" t="s">
        <v>429</v>
      </c>
      <c r="F58" s="23" t="s">
        <v>430</v>
      </c>
      <c r="G58" s="23" t="s">
        <v>431</v>
      </c>
      <c r="H58" s="14" t="s">
        <v>432</v>
      </c>
      <c r="I58" s="14" t="s">
        <v>433</v>
      </c>
      <c r="J58" s="14" t="s">
        <v>434</v>
      </c>
      <c r="K58" s="14" t="s">
        <v>435</v>
      </c>
      <c r="L58" s="14" t="s">
        <v>278</v>
      </c>
      <c r="M58" s="14" t="s">
        <v>436</v>
      </c>
      <c r="N58" s="14">
        <v>1</v>
      </c>
      <c r="O58" s="24">
        <v>21011</v>
      </c>
      <c r="P58" s="14" t="s">
        <v>77</v>
      </c>
      <c r="Q58" s="45">
        <f>VLOOKUP(A58,'R8生徒数'!$A$5:$D$190,4,FALSE)</f>
        <v>1498</v>
      </c>
      <c r="R58" s="26">
        <f>VLOOKUP(A58,'R8生徒数'!$A$5:$E$190,5,FALSE)</f>
        <v>366000</v>
      </c>
      <c r="S58" s="14" t="s">
        <v>427</v>
      </c>
    </row>
    <row r="59" spans="1:19">
      <c r="A59" s="14" t="s">
        <v>437</v>
      </c>
      <c r="B59" s="14" t="s">
        <v>438</v>
      </c>
      <c r="C59" s="14" t="s">
        <v>66</v>
      </c>
      <c r="D59" s="14" t="s">
        <v>157</v>
      </c>
      <c r="E59" s="23" t="s">
        <v>429</v>
      </c>
      <c r="F59" s="23" t="s">
        <v>439</v>
      </c>
      <c r="G59" s="23" t="s">
        <v>431</v>
      </c>
      <c r="H59" s="14" t="s">
        <v>432</v>
      </c>
      <c r="I59" s="14" t="s">
        <v>433</v>
      </c>
      <c r="J59" s="14" t="s">
        <v>434</v>
      </c>
      <c r="K59" s="14" t="s">
        <v>435</v>
      </c>
      <c r="L59" s="14" t="s">
        <v>278</v>
      </c>
      <c r="M59" s="14" t="s">
        <v>436</v>
      </c>
      <c r="N59" s="14">
        <v>4</v>
      </c>
      <c r="O59" s="24">
        <v>21041</v>
      </c>
      <c r="P59" s="14" t="s">
        <v>88</v>
      </c>
      <c r="Q59" s="45">
        <f>VLOOKUP(A59,'R8生徒数'!$A$5:$D$190,4,FALSE)</f>
        <v>485</v>
      </c>
      <c r="R59" s="26">
        <f>VLOOKUP(A59,'R8生徒数'!$A$5:$E$190,5,FALSE)</f>
        <v>120000</v>
      </c>
      <c r="S59" s="14" t="s">
        <v>437</v>
      </c>
    </row>
    <row r="60" spans="1:19">
      <c r="A60" s="14" t="s">
        <v>440</v>
      </c>
      <c r="B60" s="14" t="s">
        <v>441</v>
      </c>
      <c r="C60" s="14" t="s">
        <v>66</v>
      </c>
      <c r="D60" s="14" t="s">
        <v>442</v>
      </c>
      <c r="E60" s="23" t="s">
        <v>443</v>
      </c>
      <c r="F60" s="23" t="s">
        <v>444</v>
      </c>
      <c r="G60" s="23" t="s">
        <v>445</v>
      </c>
      <c r="H60" s="14" t="s">
        <v>446</v>
      </c>
      <c r="I60" s="14" t="s">
        <v>447</v>
      </c>
      <c r="J60" s="14" t="s">
        <v>448</v>
      </c>
      <c r="K60" s="14" t="s">
        <v>449</v>
      </c>
      <c r="L60" s="14" t="s">
        <v>125</v>
      </c>
      <c r="M60" s="14" t="s">
        <v>450</v>
      </c>
      <c r="N60" s="14">
        <v>1</v>
      </c>
      <c r="O60" s="24">
        <v>22011</v>
      </c>
      <c r="P60" s="14" t="s">
        <v>77</v>
      </c>
      <c r="Q60" s="45">
        <f>VLOOKUP(A60,'R8生徒数'!$A$5:$D$190,4,FALSE)</f>
        <v>1193</v>
      </c>
      <c r="R60" s="26">
        <f>VLOOKUP(A60,'R8生徒数'!$A$5:$E$190,5,FALSE)</f>
        <v>366000</v>
      </c>
      <c r="S60" s="14" t="s">
        <v>440</v>
      </c>
    </row>
    <row r="61" spans="1:19">
      <c r="A61" s="14" t="s">
        <v>451</v>
      </c>
      <c r="B61" s="14" t="s">
        <v>452</v>
      </c>
      <c r="C61" s="14" t="s">
        <v>66</v>
      </c>
      <c r="D61" s="14" t="s">
        <v>442</v>
      </c>
      <c r="E61" s="23" t="s">
        <v>453</v>
      </c>
      <c r="F61" s="23" t="s">
        <v>454</v>
      </c>
      <c r="G61" s="23" t="s">
        <v>445</v>
      </c>
      <c r="H61" s="14" t="s">
        <v>455</v>
      </c>
      <c r="I61" s="14" t="s">
        <v>456</v>
      </c>
      <c r="J61" s="14" t="s">
        <v>457</v>
      </c>
      <c r="K61" s="14" t="s">
        <v>458</v>
      </c>
      <c r="L61" s="14" t="s">
        <v>137</v>
      </c>
      <c r="M61" s="14" t="s">
        <v>459</v>
      </c>
      <c r="N61" s="14">
        <v>1</v>
      </c>
      <c r="O61" s="24">
        <v>22012</v>
      </c>
      <c r="P61" s="14" t="s">
        <v>77</v>
      </c>
      <c r="Q61" s="45">
        <f>VLOOKUP(A61,'R8生徒数'!$A$5:$D$190,4,FALSE)</f>
        <v>1244</v>
      </c>
      <c r="R61" s="26">
        <f>VLOOKUP(A61,'R8生徒数'!$A$5:$E$190,5,FALSE)</f>
        <v>366000</v>
      </c>
      <c r="S61" s="14" t="s">
        <v>451</v>
      </c>
    </row>
    <row r="62" spans="1:19">
      <c r="A62" s="14" t="s">
        <v>460</v>
      </c>
      <c r="B62" s="14" t="s">
        <v>461</v>
      </c>
      <c r="C62" s="14" t="s">
        <v>66</v>
      </c>
      <c r="D62" s="14" t="s">
        <v>442</v>
      </c>
      <c r="E62" s="23" t="s">
        <v>462</v>
      </c>
      <c r="F62" s="23" t="s">
        <v>463</v>
      </c>
      <c r="G62" s="23" t="s">
        <v>445</v>
      </c>
      <c r="H62" s="14" t="s">
        <v>464</v>
      </c>
      <c r="I62" s="14" t="s">
        <v>465</v>
      </c>
      <c r="J62" s="14" t="s">
        <v>466</v>
      </c>
      <c r="K62" s="14" t="s">
        <v>467</v>
      </c>
      <c r="L62" s="14" t="s">
        <v>468</v>
      </c>
      <c r="M62" s="14" t="s">
        <v>469</v>
      </c>
      <c r="N62" s="14">
        <v>1</v>
      </c>
      <c r="O62" s="24">
        <v>22013</v>
      </c>
      <c r="P62" s="14" t="s">
        <v>77</v>
      </c>
      <c r="Q62" s="45">
        <f>VLOOKUP(A62,'R8生徒数'!$A$5:$D$190,4,FALSE)</f>
        <v>446</v>
      </c>
      <c r="R62" s="26">
        <f>VLOOKUP(A62,'R8生徒数'!$A$5:$E$190,5,FALSE)</f>
        <v>165000</v>
      </c>
      <c r="S62" s="14" t="s">
        <v>460</v>
      </c>
    </row>
    <row r="63" spans="1:19">
      <c r="A63" s="14" t="s">
        <v>470</v>
      </c>
      <c r="B63" s="14" t="s">
        <v>471</v>
      </c>
      <c r="C63" s="14" t="s">
        <v>66</v>
      </c>
      <c r="D63" s="14" t="s">
        <v>442</v>
      </c>
      <c r="E63" s="23" t="s">
        <v>443</v>
      </c>
      <c r="F63" s="23" t="s">
        <v>472</v>
      </c>
      <c r="G63" s="23" t="s">
        <v>445</v>
      </c>
      <c r="H63" s="14" t="s">
        <v>473</v>
      </c>
      <c r="I63" s="14" t="s">
        <v>474</v>
      </c>
      <c r="J63" s="14" t="s">
        <v>448</v>
      </c>
      <c r="K63" s="14" t="s">
        <v>449</v>
      </c>
      <c r="L63" s="14" t="s">
        <v>125</v>
      </c>
      <c r="M63" s="14" t="s">
        <v>450</v>
      </c>
      <c r="N63" s="14">
        <v>4</v>
      </c>
      <c r="O63" s="24">
        <v>22041</v>
      </c>
      <c r="P63" s="14" t="s">
        <v>88</v>
      </c>
      <c r="Q63" s="45">
        <f>VLOOKUP(A63,'R8生徒数'!$A$5:$D$190,4,FALSE)</f>
        <v>719</v>
      </c>
      <c r="R63" s="26">
        <f>VLOOKUP(A63,'R8生徒数'!$A$5:$E$190,5,FALSE)</f>
        <v>228000</v>
      </c>
      <c r="S63" s="14" t="s">
        <v>470</v>
      </c>
    </row>
    <row r="64" spans="1:19">
      <c r="A64" s="14" t="s">
        <v>475</v>
      </c>
      <c r="B64" s="14" t="s">
        <v>476</v>
      </c>
      <c r="C64" s="14" t="s">
        <v>66</v>
      </c>
      <c r="D64" s="14" t="s">
        <v>442</v>
      </c>
      <c r="E64" s="23" t="s">
        <v>453</v>
      </c>
      <c r="F64" s="23" t="s">
        <v>477</v>
      </c>
      <c r="G64" s="23" t="s">
        <v>445</v>
      </c>
      <c r="H64" s="14" t="s">
        <v>455</v>
      </c>
      <c r="I64" s="14" t="s">
        <v>456</v>
      </c>
      <c r="J64" s="14" t="s">
        <v>457</v>
      </c>
      <c r="K64" s="14" t="s">
        <v>458</v>
      </c>
      <c r="L64" s="14" t="s">
        <v>137</v>
      </c>
      <c r="M64" s="14" t="s">
        <v>459</v>
      </c>
      <c r="N64" s="14">
        <v>4</v>
      </c>
      <c r="O64" s="24">
        <v>22042</v>
      </c>
      <c r="P64" s="14" t="s">
        <v>88</v>
      </c>
      <c r="Q64" s="45">
        <f>VLOOKUP(A64,'R8生徒数'!$A$5:$D$190,4,FALSE)</f>
        <v>344</v>
      </c>
      <c r="R64" s="26">
        <f>VLOOKUP(A64,'R8生徒数'!$A$5:$E$190,5,FALSE)</f>
        <v>120000</v>
      </c>
      <c r="S64" s="14" t="s">
        <v>475</v>
      </c>
    </row>
    <row r="65" spans="1:19">
      <c r="A65" s="14" t="s">
        <v>478</v>
      </c>
      <c r="B65" s="14" t="s">
        <v>479</v>
      </c>
      <c r="C65" s="14" t="s">
        <v>66</v>
      </c>
      <c r="D65" s="14" t="s">
        <v>442</v>
      </c>
      <c r="E65" s="23" t="s">
        <v>1675</v>
      </c>
      <c r="F65" s="23" t="s">
        <v>480</v>
      </c>
      <c r="G65" s="23" t="s">
        <v>445</v>
      </c>
      <c r="H65" s="14" t="s">
        <v>481</v>
      </c>
      <c r="I65" s="14" t="s">
        <v>482</v>
      </c>
      <c r="J65" s="14" t="s">
        <v>466</v>
      </c>
      <c r="K65" s="14" t="s">
        <v>467</v>
      </c>
      <c r="L65" s="14" t="s">
        <v>468</v>
      </c>
      <c r="M65" s="14" t="s">
        <v>483</v>
      </c>
      <c r="N65" s="14">
        <v>4</v>
      </c>
      <c r="O65" s="24">
        <v>22043</v>
      </c>
      <c r="P65" s="14" t="s">
        <v>88</v>
      </c>
      <c r="Q65" s="45">
        <f>VLOOKUP(A65,'R8生徒数'!$A$5:$D$190,4,FALSE)</f>
        <v>346</v>
      </c>
      <c r="R65" s="26">
        <f>VLOOKUP(A65,'R8生徒数'!$A$5:$E$190,5,FALSE)</f>
        <v>120000</v>
      </c>
      <c r="S65" s="14" t="s">
        <v>478</v>
      </c>
    </row>
    <row r="66" spans="1:19">
      <c r="A66" s="14" t="s">
        <v>484</v>
      </c>
      <c r="B66" s="14" t="s">
        <v>485</v>
      </c>
      <c r="C66" s="14" t="s">
        <v>66</v>
      </c>
      <c r="D66" s="14" t="s">
        <v>442</v>
      </c>
      <c r="E66" s="23" t="s">
        <v>1676</v>
      </c>
      <c r="F66" s="23" t="s">
        <v>486</v>
      </c>
      <c r="G66" s="23" t="s">
        <v>445</v>
      </c>
      <c r="H66" s="14" t="s">
        <v>487</v>
      </c>
      <c r="I66" s="14"/>
      <c r="J66" s="14" t="s">
        <v>466</v>
      </c>
      <c r="K66" s="14" t="s">
        <v>467</v>
      </c>
      <c r="L66" s="14" t="s">
        <v>468</v>
      </c>
      <c r="M66" s="14" t="s">
        <v>488</v>
      </c>
      <c r="N66" s="14">
        <v>5</v>
      </c>
      <c r="O66" s="24">
        <v>22053</v>
      </c>
      <c r="P66" s="14" t="s">
        <v>217</v>
      </c>
      <c r="Q66" s="45">
        <f>VLOOKUP(A66,'R8生徒数'!$A$5:$D$190,4,FALSE)</f>
        <v>369</v>
      </c>
      <c r="R66" s="26">
        <f>VLOOKUP(A66,'R8生徒数'!$A$5:$E$190,5,FALSE)</f>
        <v>120000</v>
      </c>
      <c r="S66" s="14" t="s">
        <v>484</v>
      </c>
    </row>
    <row r="67" spans="1:19">
      <c r="A67" s="14" t="s">
        <v>489</v>
      </c>
      <c r="B67" s="14" t="s">
        <v>490</v>
      </c>
      <c r="C67" s="14" t="s">
        <v>66</v>
      </c>
      <c r="D67" s="14" t="s">
        <v>491</v>
      </c>
      <c r="E67" s="23" t="s">
        <v>492</v>
      </c>
      <c r="F67" s="23" t="s">
        <v>493</v>
      </c>
      <c r="G67" s="23" t="s">
        <v>494</v>
      </c>
      <c r="H67" s="14" t="s">
        <v>495</v>
      </c>
      <c r="I67" s="14" t="s">
        <v>496</v>
      </c>
      <c r="J67" s="14" t="s">
        <v>497</v>
      </c>
      <c r="K67" s="14" t="s">
        <v>498</v>
      </c>
      <c r="L67" s="14" t="s">
        <v>499</v>
      </c>
      <c r="M67" s="14" t="s">
        <v>500</v>
      </c>
      <c r="N67" s="14">
        <v>1</v>
      </c>
      <c r="O67" s="24">
        <v>23011</v>
      </c>
      <c r="P67" s="14" t="s">
        <v>77</v>
      </c>
      <c r="Q67" s="45">
        <f>VLOOKUP(A67,'R8生徒数'!$A$5:$D$190,4,FALSE)</f>
        <v>2832</v>
      </c>
      <c r="R67" s="26">
        <f>VLOOKUP(A67,'R8生徒数'!$A$5:$E$190,5,FALSE)</f>
        <v>366000</v>
      </c>
      <c r="S67" s="14" t="s">
        <v>489</v>
      </c>
    </row>
    <row r="68" spans="1:19">
      <c r="A68" s="14" t="s">
        <v>501</v>
      </c>
      <c r="B68" s="14" t="s">
        <v>502</v>
      </c>
      <c r="C68" s="14" t="s">
        <v>66</v>
      </c>
      <c r="D68" s="14" t="s">
        <v>491</v>
      </c>
      <c r="E68" s="23" t="s">
        <v>492</v>
      </c>
      <c r="F68" s="23" t="s">
        <v>503</v>
      </c>
      <c r="G68" s="23" t="s">
        <v>494</v>
      </c>
      <c r="H68" s="14" t="s">
        <v>504</v>
      </c>
      <c r="I68" s="14" t="s">
        <v>505</v>
      </c>
      <c r="J68" s="14" t="s">
        <v>497</v>
      </c>
      <c r="K68" s="14" t="s">
        <v>498</v>
      </c>
      <c r="L68" s="14" t="s">
        <v>499</v>
      </c>
      <c r="M68" s="14" t="s">
        <v>500</v>
      </c>
      <c r="N68" s="14">
        <v>4</v>
      </c>
      <c r="O68" s="24">
        <v>23041</v>
      </c>
      <c r="P68" s="14" t="s">
        <v>88</v>
      </c>
      <c r="Q68" s="45">
        <f>VLOOKUP(A68,'R8生徒数'!$A$5:$D$190,4,FALSE)</f>
        <v>859</v>
      </c>
      <c r="R68" s="26">
        <f>VLOOKUP(A68,'R8生徒数'!$A$5:$E$190,5,FALSE)</f>
        <v>228000</v>
      </c>
      <c r="S68" s="14" t="s">
        <v>501</v>
      </c>
    </row>
    <row r="69" spans="1:19">
      <c r="A69" s="14" t="s">
        <v>506</v>
      </c>
      <c r="B69" s="14" t="s">
        <v>507</v>
      </c>
      <c r="C69" s="14" t="s">
        <v>66</v>
      </c>
      <c r="D69" s="14" t="s">
        <v>508</v>
      </c>
      <c r="E69" s="23" t="s">
        <v>509</v>
      </c>
      <c r="F69" s="23" t="s">
        <v>510</v>
      </c>
      <c r="G69" s="23" t="s">
        <v>511</v>
      </c>
      <c r="H69" s="14" t="s">
        <v>512</v>
      </c>
      <c r="I69" s="14" t="s">
        <v>513</v>
      </c>
      <c r="J69" s="14" t="s">
        <v>514</v>
      </c>
      <c r="K69" s="14" t="s">
        <v>515</v>
      </c>
      <c r="L69" s="14" t="s">
        <v>516</v>
      </c>
      <c r="M69" s="14" t="s">
        <v>517</v>
      </c>
      <c r="N69" s="14">
        <v>1</v>
      </c>
      <c r="O69" s="24">
        <v>24011</v>
      </c>
      <c r="P69" s="14" t="s">
        <v>77</v>
      </c>
      <c r="Q69" s="45">
        <f>VLOOKUP(A69,'R8生徒数'!$A$5:$D$190,4,FALSE)</f>
        <v>396</v>
      </c>
      <c r="R69" s="26">
        <f>VLOOKUP(A69,'R8生徒数'!$A$5:$E$190,5,FALSE)</f>
        <v>60000</v>
      </c>
      <c r="S69" s="14" t="s">
        <v>506</v>
      </c>
    </row>
    <row r="70" spans="1:19">
      <c r="A70" s="14" t="s">
        <v>518</v>
      </c>
      <c r="B70" s="14" t="s">
        <v>519</v>
      </c>
      <c r="C70" s="14" t="s">
        <v>66</v>
      </c>
      <c r="D70" s="14" t="s">
        <v>508</v>
      </c>
      <c r="E70" s="23" t="s">
        <v>509</v>
      </c>
      <c r="F70" s="23" t="s">
        <v>520</v>
      </c>
      <c r="G70" s="23" t="s">
        <v>511</v>
      </c>
      <c r="H70" s="14" t="s">
        <v>512</v>
      </c>
      <c r="I70" s="14" t="s">
        <v>513</v>
      </c>
      <c r="J70" s="14" t="s">
        <v>514</v>
      </c>
      <c r="K70" s="14" t="s">
        <v>515</v>
      </c>
      <c r="L70" s="14" t="s">
        <v>516</v>
      </c>
      <c r="M70" s="14" t="s">
        <v>517</v>
      </c>
      <c r="N70" s="14">
        <v>4</v>
      </c>
      <c r="O70" s="24">
        <v>24041</v>
      </c>
      <c r="P70" s="14" t="s">
        <v>88</v>
      </c>
      <c r="Q70" s="45">
        <f>VLOOKUP(A70,'R8生徒数'!$A$5:$D$190,4,FALSE)</f>
        <v>112</v>
      </c>
      <c r="R70" s="26">
        <f>VLOOKUP(A70,'R8生徒数'!$A$5:$E$190,5,FALSE)</f>
        <v>45000</v>
      </c>
      <c r="S70" s="14" t="s">
        <v>518</v>
      </c>
    </row>
    <row r="71" spans="1:19">
      <c r="A71" s="14" t="s">
        <v>521</v>
      </c>
      <c r="B71" s="14" t="s">
        <v>522</v>
      </c>
      <c r="C71" s="14" t="s">
        <v>66</v>
      </c>
      <c r="D71" s="14" t="s">
        <v>523</v>
      </c>
      <c r="E71" s="23" t="s">
        <v>1677</v>
      </c>
      <c r="F71" s="23" t="s">
        <v>524</v>
      </c>
      <c r="G71" s="23" t="s">
        <v>525</v>
      </c>
      <c r="H71" s="14" t="s">
        <v>526</v>
      </c>
      <c r="I71" s="14" t="s">
        <v>527</v>
      </c>
      <c r="J71" s="14" t="s">
        <v>528</v>
      </c>
      <c r="K71" s="14" t="s">
        <v>529</v>
      </c>
      <c r="L71" s="14" t="s">
        <v>530</v>
      </c>
      <c r="M71" s="14" t="s">
        <v>531</v>
      </c>
      <c r="N71" s="14">
        <v>1</v>
      </c>
      <c r="O71" s="24">
        <v>25011</v>
      </c>
      <c r="P71" s="14" t="s">
        <v>77</v>
      </c>
      <c r="Q71" s="45">
        <f>VLOOKUP(A71,'R8生徒数'!$A$5:$D$190,4,FALSE)</f>
        <v>548</v>
      </c>
      <c r="R71" s="26">
        <f>VLOOKUP(A71,'R8生徒数'!$A$5:$E$190,5,FALSE)</f>
        <v>165000</v>
      </c>
      <c r="S71" s="14" t="s">
        <v>521</v>
      </c>
    </row>
    <row r="72" spans="1:19">
      <c r="A72" s="14" t="s">
        <v>532</v>
      </c>
      <c r="B72" s="14" t="s">
        <v>533</v>
      </c>
      <c r="C72" s="14" t="s">
        <v>66</v>
      </c>
      <c r="D72" s="14" t="s">
        <v>523</v>
      </c>
      <c r="E72" s="23" t="s">
        <v>1677</v>
      </c>
      <c r="F72" s="23" t="s">
        <v>534</v>
      </c>
      <c r="G72" s="23" t="s">
        <v>525</v>
      </c>
      <c r="H72" s="14" t="s">
        <v>535</v>
      </c>
      <c r="I72" s="14" t="s">
        <v>536</v>
      </c>
      <c r="J72" s="14" t="s">
        <v>528</v>
      </c>
      <c r="K72" s="14" t="s">
        <v>529</v>
      </c>
      <c r="L72" s="14" t="s">
        <v>530</v>
      </c>
      <c r="M72" s="14" t="s">
        <v>531</v>
      </c>
      <c r="N72" s="14">
        <v>4</v>
      </c>
      <c r="O72" s="24">
        <v>25041</v>
      </c>
      <c r="P72" s="14" t="s">
        <v>88</v>
      </c>
      <c r="Q72" s="45">
        <f>VLOOKUP(A72,'R8生徒数'!$A$5:$D$190,4,FALSE)</f>
        <v>123</v>
      </c>
      <c r="R72" s="26">
        <f>VLOOKUP(A72,'R8生徒数'!$A$5:$E$190,5,FALSE)</f>
        <v>45000</v>
      </c>
      <c r="S72" s="14" t="s">
        <v>532</v>
      </c>
    </row>
    <row r="73" spans="1:19">
      <c r="A73" s="14" t="s">
        <v>537</v>
      </c>
      <c r="B73" s="14" t="s">
        <v>538</v>
      </c>
      <c r="C73" s="14" t="s">
        <v>66</v>
      </c>
      <c r="D73" s="14" t="s">
        <v>539</v>
      </c>
      <c r="E73" s="23" t="s">
        <v>540</v>
      </c>
      <c r="F73" s="23" t="s">
        <v>541</v>
      </c>
      <c r="G73" s="23" t="s">
        <v>542</v>
      </c>
      <c r="H73" s="14" t="s">
        <v>543</v>
      </c>
      <c r="I73" s="14" t="s">
        <v>544</v>
      </c>
      <c r="J73" s="14" t="s">
        <v>545</v>
      </c>
      <c r="K73" s="14" t="s">
        <v>546</v>
      </c>
      <c r="L73" s="14" t="s">
        <v>75</v>
      </c>
      <c r="M73" s="14" t="s">
        <v>547</v>
      </c>
      <c r="N73" s="14">
        <v>1</v>
      </c>
      <c r="O73" s="24">
        <v>27011</v>
      </c>
      <c r="P73" s="14" t="s">
        <v>548</v>
      </c>
      <c r="Q73" s="45">
        <f>VLOOKUP(A73,'R8生徒数'!$A$5:$D$190,4,FALSE)</f>
        <v>554</v>
      </c>
      <c r="R73" s="26">
        <f>VLOOKUP(A73,'R8生徒数'!$A$5:$E$190,5,FALSE)</f>
        <v>165000</v>
      </c>
      <c r="S73" s="14" t="s">
        <v>537</v>
      </c>
    </row>
    <row r="74" spans="1:19">
      <c r="A74" s="28" t="s">
        <v>1668</v>
      </c>
      <c r="B74" s="29">
        <v>40431</v>
      </c>
      <c r="C74" s="14" t="s">
        <v>66</v>
      </c>
      <c r="D74" s="14" t="s">
        <v>539</v>
      </c>
      <c r="E74" s="23" t="s">
        <v>540</v>
      </c>
      <c r="F74" s="23" t="s">
        <v>549</v>
      </c>
      <c r="G74" s="23" t="s">
        <v>542</v>
      </c>
      <c r="H74" s="14" t="s">
        <v>543</v>
      </c>
      <c r="I74" s="14" t="s">
        <v>544</v>
      </c>
      <c r="J74" s="14" t="s">
        <v>545</v>
      </c>
      <c r="K74" s="14" t="s">
        <v>546</v>
      </c>
      <c r="L74" s="14" t="s">
        <v>75</v>
      </c>
      <c r="M74" s="14" t="s">
        <v>547</v>
      </c>
      <c r="N74" s="14">
        <v>1</v>
      </c>
      <c r="O74" s="25">
        <v>27031</v>
      </c>
      <c r="P74" s="14" t="s">
        <v>550</v>
      </c>
      <c r="Q74" s="45">
        <f>VLOOKUP(A74,'R8生徒数'!$A$5:$D$190,4,FALSE)</f>
        <v>190</v>
      </c>
      <c r="R74" s="26">
        <f>VLOOKUP(A74,'R8生徒数'!$A$5:$E$190,5,FALSE)</f>
        <v>45000</v>
      </c>
      <c r="S74" s="29">
        <v>27031</v>
      </c>
    </row>
    <row r="75" spans="1:19">
      <c r="A75" s="14" t="s">
        <v>551</v>
      </c>
      <c r="B75" s="14" t="s">
        <v>552</v>
      </c>
      <c r="C75" s="14" t="s">
        <v>66</v>
      </c>
      <c r="D75" s="14" t="s">
        <v>539</v>
      </c>
      <c r="E75" s="23" t="s">
        <v>540</v>
      </c>
      <c r="F75" s="23" t="s">
        <v>553</v>
      </c>
      <c r="G75" s="23" t="s">
        <v>542</v>
      </c>
      <c r="H75" s="14" t="s">
        <v>543</v>
      </c>
      <c r="I75" s="14" t="s">
        <v>544</v>
      </c>
      <c r="J75" s="14" t="s">
        <v>545</v>
      </c>
      <c r="K75" s="14" t="s">
        <v>546</v>
      </c>
      <c r="L75" s="14" t="s">
        <v>75</v>
      </c>
      <c r="M75" s="14" t="s">
        <v>547</v>
      </c>
      <c r="N75" s="14">
        <v>4</v>
      </c>
      <c r="O75" s="24">
        <v>27041</v>
      </c>
      <c r="P75" s="14" t="s">
        <v>88</v>
      </c>
      <c r="Q75" s="45">
        <f>VLOOKUP(A75,'R8生徒数'!$A$5:$D$190,4,FALSE)</f>
        <v>247</v>
      </c>
      <c r="R75" s="26">
        <f>VLOOKUP(A75,'R8生徒数'!$A$5:$E$190,5,FALSE)</f>
        <v>45000</v>
      </c>
      <c r="S75" s="14" t="s">
        <v>551</v>
      </c>
    </row>
    <row r="76" spans="1:19">
      <c r="A76" s="14" t="s">
        <v>554</v>
      </c>
      <c r="B76" s="14" t="s">
        <v>555</v>
      </c>
      <c r="C76" s="14" t="s">
        <v>66</v>
      </c>
      <c r="D76" s="14" t="s">
        <v>539</v>
      </c>
      <c r="E76" s="23" t="s">
        <v>540</v>
      </c>
      <c r="F76" s="23" t="s">
        <v>556</v>
      </c>
      <c r="G76" s="23" t="s">
        <v>542</v>
      </c>
      <c r="H76" s="14" t="s">
        <v>557</v>
      </c>
      <c r="I76" s="14" t="s">
        <v>558</v>
      </c>
      <c r="J76" s="14" t="s">
        <v>545</v>
      </c>
      <c r="K76" s="14" t="s">
        <v>546</v>
      </c>
      <c r="L76" s="14" t="s">
        <v>75</v>
      </c>
      <c r="M76" s="14" t="s">
        <v>547</v>
      </c>
      <c r="N76" s="14">
        <v>5</v>
      </c>
      <c r="O76" s="24">
        <v>27051</v>
      </c>
      <c r="P76" s="14" t="s">
        <v>217</v>
      </c>
      <c r="Q76" s="45">
        <f>VLOOKUP(A76,'R8生徒数'!$A$5:$D$190,4,FALSE)</f>
        <v>216</v>
      </c>
      <c r="R76" s="26">
        <f>VLOOKUP(A76,'R8生徒数'!$A$5:$E$190,5,FALSE)</f>
        <v>45000</v>
      </c>
      <c r="S76" s="14" t="s">
        <v>554</v>
      </c>
    </row>
    <row r="77" spans="1:19">
      <c r="A77" s="14" t="s">
        <v>559</v>
      </c>
      <c r="B77" s="14" t="s">
        <v>560</v>
      </c>
      <c r="C77" s="14" t="s">
        <v>66</v>
      </c>
      <c r="D77" s="14" t="s">
        <v>561</v>
      </c>
      <c r="E77" s="23" t="s">
        <v>562</v>
      </c>
      <c r="F77" s="23" t="s">
        <v>563</v>
      </c>
      <c r="G77" s="23" t="s">
        <v>564</v>
      </c>
      <c r="H77" s="14" t="s">
        <v>565</v>
      </c>
      <c r="I77" s="14" t="s">
        <v>566</v>
      </c>
      <c r="J77" s="14" t="s">
        <v>567</v>
      </c>
      <c r="K77" s="14" t="s">
        <v>568</v>
      </c>
      <c r="L77" s="14" t="s">
        <v>99</v>
      </c>
      <c r="M77" s="14" t="s">
        <v>569</v>
      </c>
      <c r="N77" s="14">
        <v>1</v>
      </c>
      <c r="O77" s="24">
        <v>28011</v>
      </c>
      <c r="P77" s="14" t="s">
        <v>77</v>
      </c>
      <c r="Q77" s="45">
        <f>VLOOKUP(A77,'R8生徒数'!$A$5:$D$190,4,FALSE)</f>
        <v>2352</v>
      </c>
      <c r="R77" s="26">
        <f>VLOOKUP(A77,'R8生徒数'!$A$5:$E$190,5,FALSE)</f>
        <v>366000</v>
      </c>
      <c r="S77" s="14" t="s">
        <v>559</v>
      </c>
    </row>
    <row r="78" spans="1:19">
      <c r="A78" s="14" t="s">
        <v>570</v>
      </c>
      <c r="B78" s="14" t="s">
        <v>571</v>
      </c>
      <c r="C78" s="14" t="s">
        <v>66</v>
      </c>
      <c r="D78" s="14" t="s">
        <v>572</v>
      </c>
      <c r="E78" s="23" t="s">
        <v>573</v>
      </c>
      <c r="F78" s="23" t="s">
        <v>574</v>
      </c>
      <c r="G78" s="23" t="s">
        <v>575</v>
      </c>
      <c r="H78" s="14" t="s">
        <v>576</v>
      </c>
      <c r="I78" s="14" t="s">
        <v>577</v>
      </c>
      <c r="J78" s="14" t="s">
        <v>578</v>
      </c>
      <c r="K78" s="14" t="s">
        <v>579</v>
      </c>
      <c r="L78" s="14" t="s">
        <v>580</v>
      </c>
      <c r="M78" s="14" t="s">
        <v>581</v>
      </c>
      <c r="N78" s="14">
        <v>1</v>
      </c>
      <c r="O78" s="24">
        <v>29011</v>
      </c>
      <c r="P78" s="14" t="s">
        <v>77</v>
      </c>
      <c r="Q78" s="45">
        <f>VLOOKUP(A78,'R8生徒数'!$A$5:$D$190,4,FALSE)</f>
        <v>1219</v>
      </c>
      <c r="R78" s="26">
        <f>VLOOKUP(A78,'R8生徒数'!$A$5:$E$190,5,FALSE)</f>
        <v>366000</v>
      </c>
      <c r="S78" s="14" t="s">
        <v>570</v>
      </c>
    </row>
    <row r="79" spans="1:19">
      <c r="A79" s="14" t="s">
        <v>582</v>
      </c>
      <c r="B79" s="14" t="s">
        <v>583</v>
      </c>
      <c r="C79" s="14" t="s">
        <v>66</v>
      </c>
      <c r="D79" s="14" t="s">
        <v>584</v>
      </c>
      <c r="E79" s="23" t="s">
        <v>585</v>
      </c>
      <c r="F79" s="23" t="s">
        <v>586</v>
      </c>
      <c r="G79" s="23" t="s">
        <v>587</v>
      </c>
      <c r="H79" s="14" t="s">
        <v>588</v>
      </c>
      <c r="I79" s="14" t="s">
        <v>589</v>
      </c>
      <c r="J79" s="14" t="s">
        <v>590</v>
      </c>
      <c r="K79" s="14" t="s">
        <v>591</v>
      </c>
      <c r="L79" s="14" t="s">
        <v>184</v>
      </c>
      <c r="M79" s="14" t="s">
        <v>592</v>
      </c>
      <c r="N79" s="14">
        <v>1</v>
      </c>
      <c r="O79" s="24">
        <v>30011</v>
      </c>
      <c r="P79" s="14" t="s">
        <v>77</v>
      </c>
      <c r="Q79" s="45">
        <f>VLOOKUP(A79,'R8生徒数'!$A$5:$D$190,4,FALSE)</f>
        <v>1680</v>
      </c>
      <c r="R79" s="26">
        <f>VLOOKUP(A79,'R8生徒数'!$A$5:$E$190,5,FALSE)</f>
        <v>366000</v>
      </c>
      <c r="S79" s="14" t="s">
        <v>582</v>
      </c>
    </row>
    <row r="80" spans="1:19">
      <c r="A80" s="14" t="s">
        <v>593</v>
      </c>
      <c r="B80" s="14" t="s">
        <v>594</v>
      </c>
      <c r="C80" s="14" t="s">
        <v>66</v>
      </c>
      <c r="D80" s="14" t="s">
        <v>584</v>
      </c>
      <c r="E80" s="23" t="s">
        <v>585</v>
      </c>
      <c r="F80" s="23" t="s">
        <v>595</v>
      </c>
      <c r="G80" s="23" t="s">
        <v>587</v>
      </c>
      <c r="H80" s="14" t="s">
        <v>596</v>
      </c>
      <c r="I80" s="14" t="s">
        <v>589</v>
      </c>
      <c r="J80" s="14" t="s">
        <v>590</v>
      </c>
      <c r="K80" s="14" t="s">
        <v>591</v>
      </c>
      <c r="L80" s="14" t="s">
        <v>184</v>
      </c>
      <c r="M80" s="14" t="s">
        <v>592</v>
      </c>
      <c r="N80" s="14">
        <v>4</v>
      </c>
      <c r="O80" s="24">
        <v>30041</v>
      </c>
      <c r="P80" s="14" t="s">
        <v>88</v>
      </c>
      <c r="Q80" s="45">
        <f>VLOOKUP(A80,'R8生徒数'!$A$5:$D$190,4,FALSE)</f>
        <v>415</v>
      </c>
      <c r="R80" s="26">
        <f>VLOOKUP(A80,'R8生徒数'!$A$5:$E$190,5,FALSE)</f>
        <v>120000</v>
      </c>
      <c r="S80" s="14" t="s">
        <v>593</v>
      </c>
    </row>
    <row r="81" spans="1:20">
      <c r="A81" s="14" t="s">
        <v>597</v>
      </c>
      <c r="B81" s="14" t="s">
        <v>598</v>
      </c>
      <c r="C81" s="14" t="s">
        <v>66</v>
      </c>
      <c r="D81" s="14" t="s">
        <v>584</v>
      </c>
      <c r="E81" s="23" t="s">
        <v>585</v>
      </c>
      <c r="F81" s="23" t="s">
        <v>599</v>
      </c>
      <c r="G81" s="23" t="s">
        <v>587</v>
      </c>
      <c r="H81" s="14" t="s">
        <v>588</v>
      </c>
      <c r="I81" s="14" t="s">
        <v>589</v>
      </c>
      <c r="J81" s="14" t="s">
        <v>590</v>
      </c>
      <c r="K81" s="14" t="s">
        <v>591</v>
      </c>
      <c r="L81" s="14" t="s">
        <v>184</v>
      </c>
      <c r="M81" s="14" t="s">
        <v>592</v>
      </c>
      <c r="N81" s="14">
        <v>5</v>
      </c>
      <c r="O81" s="24">
        <v>30051</v>
      </c>
      <c r="P81" s="14" t="s">
        <v>217</v>
      </c>
      <c r="Q81" s="45">
        <f>VLOOKUP(A81,'R8生徒数'!$A$5:$D$190,4,FALSE)</f>
        <v>446</v>
      </c>
      <c r="R81" s="26">
        <f>VLOOKUP(A81,'R8生徒数'!$A$5:$E$190,5,FALSE)</f>
        <v>120000</v>
      </c>
      <c r="S81" s="14" t="s">
        <v>597</v>
      </c>
    </row>
    <row r="82" spans="1:20">
      <c r="A82" s="14" t="s">
        <v>600</v>
      </c>
      <c r="B82" s="14" t="s">
        <v>601</v>
      </c>
      <c r="C82" s="14" t="s">
        <v>66</v>
      </c>
      <c r="D82" s="14" t="s">
        <v>602</v>
      </c>
      <c r="E82" s="23" t="s">
        <v>603</v>
      </c>
      <c r="F82" s="23" t="s">
        <v>604</v>
      </c>
      <c r="G82" s="23" t="s">
        <v>605</v>
      </c>
      <c r="H82" s="14" t="s">
        <v>606</v>
      </c>
      <c r="I82" s="14" t="s">
        <v>607</v>
      </c>
      <c r="J82" s="14" t="s">
        <v>608</v>
      </c>
      <c r="K82" s="14" t="s">
        <v>609</v>
      </c>
      <c r="L82" s="14" t="s">
        <v>99</v>
      </c>
      <c r="M82" s="14" t="s">
        <v>610</v>
      </c>
      <c r="N82" s="14">
        <v>1</v>
      </c>
      <c r="O82" s="24">
        <v>31011</v>
      </c>
      <c r="P82" s="14" t="s">
        <v>77</v>
      </c>
      <c r="Q82" s="45">
        <f>VLOOKUP(A82,'R8生徒数'!$A$5:$D$190,4,FALSE)</f>
        <v>1294</v>
      </c>
      <c r="R82" s="26">
        <f>VLOOKUP(A82,'R8生徒数'!$A$5:$E$190,5,FALSE)</f>
        <v>366000</v>
      </c>
      <c r="S82" s="14" t="s">
        <v>600</v>
      </c>
    </row>
    <row r="83" spans="1:20">
      <c r="A83" s="14" t="s">
        <v>611</v>
      </c>
      <c r="B83" s="14" t="s">
        <v>612</v>
      </c>
      <c r="C83" s="14" t="s">
        <v>66</v>
      </c>
      <c r="D83" s="14" t="s">
        <v>602</v>
      </c>
      <c r="E83" s="23" t="s">
        <v>1678</v>
      </c>
      <c r="F83" s="23" t="s">
        <v>613</v>
      </c>
      <c r="G83" s="23" t="s">
        <v>605</v>
      </c>
      <c r="H83" s="14" t="s">
        <v>614</v>
      </c>
      <c r="I83" s="14" t="s">
        <v>615</v>
      </c>
      <c r="J83" s="14" t="s">
        <v>616</v>
      </c>
      <c r="K83" s="14" t="s">
        <v>617</v>
      </c>
      <c r="L83" s="14"/>
      <c r="M83" s="14" t="s">
        <v>610</v>
      </c>
      <c r="N83" s="14">
        <v>1</v>
      </c>
      <c r="O83" s="24">
        <v>31013</v>
      </c>
      <c r="P83" s="14" t="s">
        <v>77</v>
      </c>
      <c r="Q83" s="45">
        <f>VLOOKUP(A83,'R8生徒数'!$A$5:$D$190,4,FALSE)</f>
        <v>560</v>
      </c>
      <c r="R83" s="26">
        <f>VLOOKUP(A83,'R8生徒数'!$A$5:$E$190,5,FALSE)</f>
        <v>165000</v>
      </c>
      <c r="S83" s="14" t="s">
        <v>611</v>
      </c>
    </row>
    <row r="84" spans="1:20">
      <c r="A84" s="14" t="s">
        <v>618</v>
      </c>
      <c r="B84" s="14" t="s">
        <v>619</v>
      </c>
      <c r="C84" s="14" t="s">
        <v>66</v>
      </c>
      <c r="D84" s="14" t="s">
        <v>602</v>
      </c>
      <c r="E84" s="23" t="s">
        <v>603</v>
      </c>
      <c r="F84" s="23" t="s">
        <v>620</v>
      </c>
      <c r="G84" s="23" t="s">
        <v>605</v>
      </c>
      <c r="H84" s="14" t="s">
        <v>606</v>
      </c>
      <c r="I84" s="14" t="s">
        <v>607</v>
      </c>
      <c r="J84" s="14" t="s">
        <v>608</v>
      </c>
      <c r="K84" s="14" t="s">
        <v>609</v>
      </c>
      <c r="L84" s="14" t="s">
        <v>99</v>
      </c>
      <c r="M84" s="14" t="s">
        <v>610</v>
      </c>
      <c r="N84" s="14">
        <v>4</v>
      </c>
      <c r="O84" s="24">
        <v>31041</v>
      </c>
      <c r="P84" s="14" t="s">
        <v>88</v>
      </c>
      <c r="Q84" s="45">
        <f>VLOOKUP(A84,'R8生徒数'!$A$5:$D$190,4,FALSE)</f>
        <v>990</v>
      </c>
      <c r="R84" s="26">
        <f>VLOOKUP(A84,'R8生徒数'!$A$5:$E$190,5,FALSE)</f>
        <v>228000</v>
      </c>
      <c r="S84" s="14" t="s">
        <v>618</v>
      </c>
    </row>
    <row r="85" spans="1:20">
      <c r="A85" s="14" t="s">
        <v>621</v>
      </c>
      <c r="B85" s="14" t="s">
        <v>622</v>
      </c>
      <c r="C85" s="14" t="s">
        <v>66</v>
      </c>
      <c r="D85" s="14" t="s">
        <v>602</v>
      </c>
      <c r="E85" s="23" t="s">
        <v>1679</v>
      </c>
      <c r="F85" s="23" t="s">
        <v>623</v>
      </c>
      <c r="G85" s="23" t="s">
        <v>605</v>
      </c>
      <c r="H85" s="14" t="s">
        <v>614</v>
      </c>
      <c r="I85" s="14" t="s">
        <v>615</v>
      </c>
      <c r="J85" s="14" t="s">
        <v>616</v>
      </c>
      <c r="K85" s="14" t="s">
        <v>624</v>
      </c>
      <c r="L85" s="14" t="s">
        <v>625</v>
      </c>
      <c r="M85" s="14" t="s">
        <v>610</v>
      </c>
      <c r="N85" s="14">
        <v>4</v>
      </c>
      <c r="O85" s="24">
        <v>31043</v>
      </c>
      <c r="P85" s="14" t="s">
        <v>88</v>
      </c>
      <c r="Q85" s="45">
        <f>VLOOKUP(A85,'R8生徒数'!$A$5:$D$190,4,FALSE)</f>
        <v>180</v>
      </c>
      <c r="R85" s="26">
        <f>VLOOKUP(A85,'R8生徒数'!$A$5:$E$190,5,FALSE)</f>
        <v>45000</v>
      </c>
      <c r="S85" s="14" t="s">
        <v>621</v>
      </c>
    </row>
    <row r="86" spans="1:20">
      <c r="A86" s="14" t="s">
        <v>626</v>
      </c>
      <c r="B86" s="14" t="s">
        <v>627</v>
      </c>
      <c r="C86" s="14" t="s">
        <v>66</v>
      </c>
      <c r="D86" s="14" t="s">
        <v>602</v>
      </c>
      <c r="E86" s="23" t="s">
        <v>1680</v>
      </c>
      <c r="F86" s="23" t="s">
        <v>628</v>
      </c>
      <c r="G86" s="23" t="s">
        <v>605</v>
      </c>
      <c r="H86" s="14" t="s">
        <v>629</v>
      </c>
      <c r="I86" s="14"/>
      <c r="J86" s="14" t="s">
        <v>616</v>
      </c>
      <c r="K86" s="14" t="s">
        <v>630</v>
      </c>
      <c r="L86" s="14" t="s">
        <v>625</v>
      </c>
      <c r="M86" s="14" t="s">
        <v>610</v>
      </c>
      <c r="N86" s="14">
        <v>5</v>
      </c>
      <c r="O86" s="24">
        <v>31051</v>
      </c>
      <c r="P86" s="14" t="s">
        <v>217</v>
      </c>
      <c r="Q86" s="45">
        <f>VLOOKUP(A86,'R8生徒数'!$A$5:$D$190,4,FALSE)</f>
        <v>301</v>
      </c>
      <c r="R86" s="26">
        <f>VLOOKUP(A86,'R8生徒数'!$A$5:$E$190,5,FALSE)</f>
        <v>120000</v>
      </c>
      <c r="S86" s="14" t="s">
        <v>626</v>
      </c>
    </row>
    <row r="87" spans="1:20">
      <c r="A87" s="14" t="s">
        <v>631</v>
      </c>
      <c r="B87" s="14" t="s">
        <v>632</v>
      </c>
      <c r="C87" s="14" t="s">
        <v>66</v>
      </c>
      <c r="D87" s="14" t="s">
        <v>633</v>
      </c>
      <c r="E87" s="23" t="s">
        <v>634</v>
      </c>
      <c r="F87" s="23" t="s">
        <v>635</v>
      </c>
      <c r="G87" s="23" t="s">
        <v>636</v>
      </c>
      <c r="H87" s="14" t="s">
        <v>637</v>
      </c>
      <c r="I87" s="14" t="s">
        <v>638</v>
      </c>
      <c r="J87" s="14" t="s">
        <v>639</v>
      </c>
      <c r="K87" s="14" t="s">
        <v>640</v>
      </c>
      <c r="L87" s="14" t="s">
        <v>499</v>
      </c>
      <c r="M87" s="14" t="s">
        <v>641</v>
      </c>
      <c r="N87" s="14">
        <v>1</v>
      </c>
      <c r="O87" s="24">
        <v>32011</v>
      </c>
      <c r="P87" s="14" t="s">
        <v>77</v>
      </c>
      <c r="Q87" s="45">
        <f>VLOOKUP(A87,'R8生徒数'!$A$5:$D$190,4,FALSE)</f>
        <v>455</v>
      </c>
      <c r="R87" s="26">
        <f>VLOOKUP(A87,'R8生徒数'!$A$5:$E$190,5,FALSE)</f>
        <v>165000</v>
      </c>
      <c r="S87" s="14" t="s">
        <v>631</v>
      </c>
    </row>
    <row r="88" spans="1:20">
      <c r="A88" s="14" t="s">
        <v>642</v>
      </c>
      <c r="B88" s="14" t="s">
        <v>643</v>
      </c>
      <c r="C88" s="14" t="s">
        <v>66</v>
      </c>
      <c r="D88" s="14" t="s">
        <v>633</v>
      </c>
      <c r="E88" s="23" t="s">
        <v>634</v>
      </c>
      <c r="F88" s="23" t="s">
        <v>644</v>
      </c>
      <c r="G88" s="23" t="s">
        <v>636</v>
      </c>
      <c r="H88" s="14" t="s">
        <v>637</v>
      </c>
      <c r="I88" s="14" t="s">
        <v>638</v>
      </c>
      <c r="J88" s="14" t="s">
        <v>639</v>
      </c>
      <c r="K88" s="14" t="s">
        <v>640</v>
      </c>
      <c r="L88" s="14" t="s">
        <v>499</v>
      </c>
      <c r="M88" s="14" t="s">
        <v>641</v>
      </c>
      <c r="N88" s="14">
        <v>4</v>
      </c>
      <c r="O88" s="24">
        <v>32041</v>
      </c>
      <c r="P88" s="14" t="s">
        <v>88</v>
      </c>
      <c r="Q88" s="45">
        <f>VLOOKUP(A88,'R8生徒数'!$A$5:$D$190,4,FALSE)</f>
        <v>197</v>
      </c>
      <c r="R88" s="26">
        <f>VLOOKUP(A88,'R8生徒数'!$A$5:$E$190,5,FALSE)</f>
        <v>45000</v>
      </c>
      <c r="S88" s="14" t="s">
        <v>642</v>
      </c>
    </row>
    <row r="89" spans="1:20">
      <c r="A89" s="14" t="s">
        <v>645</v>
      </c>
      <c r="B89" s="14" t="s">
        <v>646</v>
      </c>
      <c r="C89" s="14" t="s">
        <v>66</v>
      </c>
      <c r="D89" s="14" t="s">
        <v>647</v>
      </c>
      <c r="E89" s="23" t="s">
        <v>648</v>
      </c>
      <c r="F89" s="23" t="s">
        <v>649</v>
      </c>
      <c r="G89" s="23" t="s">
        <v>650</v>
      </c>
      <c r="H89" s="14" t="s">
        <v>651</v>
      </c>
      <c r="I89" s="14" t="s">
        <v>652</v>
      </c>
      <c r="J89" s="14" t="s">
        <v>497</v>
      </c>
      <c r="K89" s="14" t="s">
        <v>653</v>
      </c>
      <c r="L89" s="14" t="s">
        <v>499</v>
      </c>
      <c r="M89" s="14" t="s">
        <v>654</v>
      </c>
      <c r="N89" s="14">
        <v>1</v>
      </c>
      <c r="O89" s="24">
        <v>33011</v>
      </c>
      <c r="P89" s="14" t="s">
        <v>77</v>
      </c>
      <c r="Q89" s="45">
        <f>VLOOKUP(A89,'R8生徒数'!$A$5:$D$190,4,FALSE)</f>
        <v>185</v>
      </c>
      <c r="R89" s="26">
        <f>VLOOKUP(A89,'R8生徒数'!$A$5:$E$190,5,FALSE)</f>
        <v>60000</v>
      </c>
      <c r="S89" s="14" t="s">
        <v>645</v>
      </c>
    </row>
    <row r="90" spans="1:20">
      <c r="A90" s="14" t="s">
        <v>655</v>
      </c>
      <c r="B90" s="14" t="s">
        <v>656</v>
      </c>
      <c r="C90" s="14" t="s">
        <v>66</v>
      </c>
      <c r="D90" s="14" t="s">
        <v>657</v>
      </c>
      <c r="E90" s="23" t="s">
        <v>658</v>
      </c>
      <c r="F90" s="23" t="s">
        <v>659</v>
      </c>
      <c r="G90" s="23" t="s">
        <v>660</v>
      </c>
      <c r="H90" s="14" t="s">
        <v>661</v>
      </c>
      <c r="I90" s="14" t="s">
        <v>662</v>
      </c>
      <c r="J90" s="14" t="s">
        <v>236</v>
      </c>
      <c r="K90" s="14" t="s">
        <v>663</v>
      </c>
      <c r="L90" s="14" t="s">
        <v>238</v>
      </c>
      <c r="M90" s="14" t="s">
        <v>664</v>
      </c>
      <c r="N90" s="14">
        <v>1</v>
      </c>
      <c r="O90" s="24">
        <v>34011</v>
      </c>
      <c r="P90" s="14" t="s">
        <v>77</v>
      </c>
      <c r="Q90" s="45">
        <f>VLOOKUP(A90,'R8生徒数'!$A$5:$D$190,4,FALSE)</f>
        <v>251</v>
      </c>
      <c r="R90" s="26">
        <f>VLOOKUP(A90,'R8生徒数'!$A$5:$E$190,5,FALSE)</f>
        <v>60000</v>
      </c>
      <c r="S90" s="14" t="s">
        <v>655</v>
      </c>
    </row>
    <row r="91" spans="1:20">
      <c r="A91" s="14" t="s">
        <v>665</v>
      </c>
      <c r="B91" s="14" t="s">
        <v>666</v>
      </c>
      <c r="C91" s="14" t="s">
        <v>66</v>
      </c>
      <c r="D91" s="14" t="s">
        <v>657</v>
      </c>
      <c r="E91" s="23" t="s">
        <v>658</v>
      </c>
      <c r="F91" s="23" t="s">
        <v>667</v>
      </c>
      <c r="G91" s="23" t="s">
        <v>660</v>
      </c>
      <c r="H91" s="14" t="s">
        <v>661</v>
      </c>
      <c r="I91" s="14" t="s">
        <v>662</v>
      </c>
      <c r="J91" s="14" t="s">
        <v>236</v>
      </c>
      <c r="K91" s="14" t="s">
        <v>663</v>
      </c>
      <c r="L91" s="14" t="s">
        <v>238</v>
      </c>
      <c r="M91" s="14" t="s">
        <v>664</v>
      </c>
      <c r="N91" s="14">
        <v>5</v>
      </c>
      <c r="O91" s="24">
        <v>34051</v>
      </c>
      <c r="P91" s="14" t="s">
        <v>217</v>
      </c>
      <c r="Q91" s="45">
        <f>VLOOKUP(A91,'R8生徒数'!$A$5:$D$190,4,FALSE)</f>
        <v>683</v>
      </c>
      <c r="R91" s="26">
        <f>VLOOKUP(A91,'R8生徒数'!$A$5:$E$190,5,FALSE)</f>
        <v>189000</v>
      </c>
      <c r="S91" s="14" t="s">
        <v>665</v>
      </c>
    </row>
    <row r="92" spans="1:20">
      <c r="A92" s="14" t="s">
        <v>668</v>
      </c>
      <c r="B92" s="14" t="s">
        <v>669</v>
      </c>
      <c r="C92" s="14" t="s">
        <v>66</v>
      </c>
      <c r="D92" s="14" t="s">
        <v>670</v>
      </c>
      <c r="E92" s="23" t="s">
        <v>671</v>
      </c>
      <c r="F92" s="23" t="s">
        <v>672</v>
      </c>
      <c r="G92" s="23" t="s">
        <v>673</v>
      </c>
      <c r="H92" s="14" t="s">
        <v>674</v>
      </c>
      <c r="I92" s="14" t="s">
        <v>675</v>
      </c>
      <c r="J92" s="14" t="s">
        <v>676</v>
      </c>
      <c r="K92" s="14" t="s">
        <v>677</v>
      </c>
      <c r="L92" s="14" t="s">
        <v>678</v>
      </c>
      <c r="M92" s="14" t="s">
        <v>679</v>
      </c>
      <c r="N92" s="14">
        <v>1</v>
      </c>
      <c r="O92" s="24">
        <v>35011</v>
      </c>
      <c r="P92" s="14" t="s">
        <v>77</v>
      </c>
      <c r="Q92" s="45">
        <f>VLOOKUP(A92,'R8生徒数'!$A$5:$D$190,4,FALSE)</f>
        <v>378</v>
      </c>
      <c r="R92" s="26">
        <f>VLOOKUP(A92,'R8生徒数'!$A$5:$E$190,5,FALSE)</f>
        <v>60000</v>
      </c>
      <c r="S92" s="14" t="s">
        <v>668</v>
      </c>
    </row>
    <row r="93" spans="1:20">
      <c r="A93" s="14" t="s">
        <v>680</v>
      </c>
      <c r="B93" s="14" t="s">
        <v>681</v>
      </c>
      <c r="C93" s="14" t="s">
        <v>66</v>
      </c>
      <c r="D93" s="14" t="s">
        <v>670</v>
      </c>
      <c r="E93" s="23" t="s">
        <v>671</v>
      </c>
      <c r="F93" s="23" t="s">
        <v>682</v>
      </c>
      <c r="G93" s="23" t="s">
        <v>673</v>
      </c>
      <c r="H93" s="14" t="s">
        <v>683</v>
      </c>
      <c r="I93" s="14" t="s">
        <v>684</v>
      </c>
      <c r="J93" s="14" t="s">
        <v>676</v>
      </c>
      <c r="K93" s="14" t="s">
        <v>677</v>
      </c>
      <c r="L93" s="14" t="s">
        <v>678</v>
      </c>
      <c r="M93" s="14" t="s">
        <v>679</v>
      </c>
      <c r="N93" s="14">
        <v>4</v>
      </c>
      <c r="O93" s="24">
        <v>35041</v>
      </c>
      <c r="P93" s="14" t="s">
        <v>88</v>
      </c>
      <c r="Q93" s="45">
        <f>VLOOKUP(A93,'R8生徒数'!$A$5:$D$190,4,FALSE)</f>
        <v>96</v>
      </c>
      <c r="R93" s="26">
        <f>VLOOKUP(A93,'R8生徒数'!$A$5:$E$190,5,FALSE)</f>
        <v>45000</v>
      </c>
      <c r="S93" s="14" t="s">
        <v>680</v>
      </c>
    </row>
    <row r="94" spans="1:20">
      <c r="A94" s="14" t="s">
        <v>685</v>
      </c>
      <c r="B94" s="14" t="s">
        <v>686</v>
      </c>
      <c r="C94" s="14" t="s">
        <v>66</v>
      </c>
      <c r="D94" s="14" t="s">
        <v>670</v>
      </c>
      <c r="E94" s="23" t="s">
        <v>671</v>
      </c>
      <c r="F94" s="23" t="s">
        <v>687</v>
      </c>
      <c r="G94" s="23" t="s">
        <v>673</v>
      </c>
      <c r="H94" s="14" t="s">
        <v>688</v>
      </c>
      <c r="I94" s="14" t="s">
        <v>689</v>
      </c>
      <c r="J94" s="14" t="s">
        <v>676</v>
      </c>
      <c r="K94" s="14" t="s">
        <v>677</v>
      </c>
      <c r="L94" s="14" t="s">
        <v>678</v>
      </c>
      <c r="M94" s="14" t="s">
        <v>679</v>
      </c>
      <c r="N94" s="14">
        <v>5</v>
      </c>
      <c r="O94" s="24">
        <v>35051</v>
      </c>
      <c r="P94" s="14" t="s">
        <v>217</v>
      </c>
      <c r="Q94" s="45">
        <f>VLOOKUP(A94,'R8生徒数'!$A$5:$D$190,4,FALSE)</f>
        <v>179</v>
      </c>
      <c r="R94" s="26">
        <f>VLOOKUP(A94,'R8生徒数'!$A$5:$E$190,5,FALSE)</f>
        <v>45000</v>
      </c>
      <c r="S94" s="14" t="s">
        <v>685</v>
      </c>
    </row>
    <row r="95" spans="1:20">
      <c r="A95" s="14" t="s">
        <v>690</v>
      </c>
      <c r="B95" s="14" t="s">
        <v>691</v>
      </c>
      <c r="C95" s="14" t="s">
        <v>66</v>
      </c>
      <c r="D95" s="14" t="s">
        <v>692</v>
      </c>
      <c r="E95" s="23" t="s">
        <v>693</v>
      </c>
      <c r="F95" s="23" t="s">
        <v>694</v>
      </c>
      <c r="G95" s="23" t="s">
        <v>695</v>
      </c>
      <c r="H95" s="14" t="s">
        <v>696</v>
      </c>
      <c r="I95" s="14" t="s">
        <v>697</v>
      </c>
      <c r="J95" s="14" t="s">
        <v>698</v>
      </c>
      <c r="K95" s="14" t="s">
        <v>699</v>
      </c>
      <c r="L95" s="14" t="s">
        <v>257</v>
      </c>
      <c r="M95" s="14" t="s">
        <v>700</v>
      </c>
      <c r="N95" s="14">
        <v>1</v>
      </c>
      <c r="O95" s="24">
        <v>36011</v>
      </c>
      <c r="P95" s="14" t="s">
        <v>77</v>
      </c>
      <c r="Q95" s="45">
        <f>VLOOKUP(A95,'R8生徒数'!$A$5:$D$190,4,FALSE)</f>
        <v>653</v>
      </c>
      <c r="R95" s="26">
        <f>VLOOKUP(A95,'R8生徒数'!$A$5:$E$190,5,FALSE)</f>
        <v>165000</v>
      </c>
      <c r="S95" s="14" t="s">
        <v>690</v>
      </c>
    </row>
    <row r="96" spans="1:20" s="27" customFormat="1">
      <c r="A96" s="30" t="s">
        <v>1700</v>
      </c>
      <c r="B96" s="31">
        <v>1037011</v>
      </c>
      <c r="C96" s="14" t="s">
        <v>66</v>
      </c>
      <c r="D96" s="14" t="s">
        <v>701</v>
      </c>
      <c r="E96" s="23" t="s">
        <v>702</v>
      </c>
      <c r="F96" s="23" t="s">
        <v>703</v>
      </c>
      <c r="G96" s="23" t="s">
        <v>704</v>
      </c>
      <c r="H96" s="14" t="s">
        <v>705</v>
      </c>
      <c r="I96" s="14" t="s">
        <v>706</v>
      </c>
      <c r="J96" s="14" t="s">
        <v>707</v>
      </c>
      <c r="K96" s="14" t="s">
        <v>708</v>
      </c>
      <c r="L96" s="14" t="s">
        <v>75</v>
      </c>
      <c r="M96" s="14" t="s">
        <v>709</v>
      </c>
      <c r="N96" s="14">
        <v>1</v>
      </c>
      <c r="O96" s="32">
        <v>37011</v>
      </c>
      <c r="P96" s="14" t="s">
        <v>77</v>
      </c>
      <c r="Q96" s="45">
        <f>VLOOKUP(A96,'R8生徒数'!$A$5:$D$190,4,FALSE)</f>
        <v>758</v>
      </c>
      <c r="R96" s="26">
        <f>VLOOKUP(A96,'R8生徒数'!$A$5:$E$190,5,FALSE)</f>
        <v>366000</v>
      </c>
      <c r="S96" s="31">
        <v>37011</v>
      </c>
      <c r="T96" s="1"/>
    </row>
    <row r="97" spans="1:19">
      <c r="A97" s="29" t="s">
        <v>1667</v>
      </c>
      <c r="B97" s="14" t="s">
        <v>710</v>
      </c>
      <c r="C97" s="14" t="s">
        <v>66</v>
      </c>
      <c r="D97" s="14" t="s">
        <v>711</v>
      </c>
      <c r="E97" s="23" t="s">
        <v>712</v>
      </c>
      <c r="F97" s="23" t="s">
        <v>713</v>
      </c>
      <c r="G97" s="23" t="s">
        <v>714</v>
      </c>
      <c r="H97" s="14" t="s">
        <v>715</v>
      </c>
      <c r="I97" s="14" t="s">
        <v>716</v>
      </c>
      <c r="J97" s="14" t="s">
        <v>717</v>
      </c>
      <c r="K97" s="14" t="s">
        <v>718</v>
      </c>
      <c r="L97" s="14" t="s">
        <v>257</v>
      </c>
      <c r="M97" s="14" t="s">
        <v>719</v>
      </c>
      <c r="N97" s="14">
        <v>1</v>
      </c>
      <c r="O97" s="24">
        <v>38011</v>
      </c>
      <c r="P97" s="14" t="s">
        <v>77</v>
      </c>
      <c r="Q97" s="45">
        <f>VLOOKUP(A97,'R8生徒数'!$A$5:$D$190,4,FALSE)</f>
        <v>1849</v>
      </c>
      <c r="R97" s="26">
        <f>VLOOKUP(A97,'R8生徒数'!$A$5:$E$190,5,FALSE)</f>
        <v>366000</v>
      </c>
      <c r="S97" s="29" t="s">
        <v>1667</v>
      </c>
    </row>
    <row r="98" spans="1:19">
      <c r="A98" s="14" t="s">
        <v>720</v>
      </c>
      <c r="B98" s="14" t="s">
        <v>721</v>
      </c>
      <c r="C98" s="14" t="s">
        <v>66</v>
      </c>
      <c r="D98" s="14" t="s">
        <v>711</v>
      </c>
      <c r="E98" s="23" t="s">
        <v>712</v>
      </c>
      <c r="F98" s="23" t="s">
        <v>722</v>
      </c>
      <c r="G98" s="23" t="s">
        <v>714</v>
      </c>
      <c r="H98" s="14" t="s">
        <v>715</v>
      </c>
      <c r="I98" s="14" t="s">
        <v>716</v>
      </c>
      <c r="J98" s="14" t="s">
        <v>717</v>
      </c>
      <c r="K98" s="14" t="s">
        <v>718</v>
      </c>
      <c r="L98" s="14" t="s">
        <v>257</v>
      </c>
      <c r="M98" s="14" t="s">
        <v>719</v>
      </c>
      <c r="N98" s="14">
        <v>4</v>
      </c>
      <c r="O98" s="24">
        <v>38041</v>
      </c>
      <c r="P98" s="14" t="s">
        <v>88</v>
      </c>
      <c r="Q98" s="45">
        <f>VLOOKUP(A98,'R8生徒数'!$A$5:$D$190,4,FALSE)</f>
        <v>213</v>
      </c>
      <c r="R98" s="26">
        <f>VLOOKUP(A98,'R8生徒数'!$A$5:$E$190,5,FALSE)</f>
        <v>45000</v>
      </c>
      <c r="S98" s="14" t="s">
        <v>720</v>
      </c>
    </row>
    <row r="99" spans="1:19">
      <c r="A99" s="14" t="s">
        <v>723</v>
      </c>
      <c r="B99" s="14" t="s">
        <v>724</v>
      </c>
      <c r="C99" s="14" t="s">
        <v>66</v>
      </c>
      <c r="D99" s="14" t="s">
        <v>725</v>
      </c>
      <c r="E99" s="23" t="s">
        <v>726</v>
      </c>
      <c r="F99" s="23" t="s">
        <v>727</v>
      </c>
      <c r="G99" s="23" t="s">
        <v>728</v>
      </c>
      <c r="H99" s="14" t="s">
        <v>729</v>
      </c>
      <c r="I99" s="14" t="s">
        <v>730</v>
      </c>
      <c r="J99" s="14" t="s">
        <v>731</v>
      </c>
      <c r="K99" s="14" t="s">
        <v>732</v>
      </c>
      <c r="L99" s="14" t="s">
        <v>733</v>
      </c>
      <c r="M99" s="14" t="s">
        <v>734</v>
      </c>
      <c r="N99" s="14">
        <v>1</v>
      </c>
      <c r="O99" s="24">
        <v>39011</v>
      </c>
      <c r="P99" s="14" t="s">
        <v>77</v>
      </c>
      <c r="Q99" s="45">
        <f>VLOOKUP(A99,'R8生徒数'!$A$5:$D$190,4,FALSE)</f>
        <v>1284</v>
      </c>
      <c r="R99" s="26">
        <f>VLOOKUP(A99,'R8生徒数'!$A$5:$E$190,5,FALSE)</f>
        <v>366000</v>
      </c>
      <c r="S99" s="14" t="s">
        <v>723</v>
      </c>
    </row>
    <row r="100" spans="1:19">
      <c r="A100" s="14" t="s">
        <v>735</v>
      </c>
      <c r="B100" s="14" t="s">
        <v>736</v>
      </c>
      <c r="C100" s="14" t="s">
        <v>66</v>
      </c>
      <c r="D100" s="14" t="s">
        <v>725</v>
      </c>
      <c r="E100" s="23" t="s">
        <v>726</v>
      </c>
      <c r="F100" s="23" t="s">
        <v>737</v>
      </c>
      <c r="G100" s="23" t="s">
        <v>728</v>
      </c>
      <c r="H100" s="14" t="s">
        <v>729</v>
      </c>
      <c r="I100" s="14" t="s">
        <v>730</v>
      </c>
      <c r="J100" s="14" t="s">
        <v>731</v>
      </c>
      <c r="K100" s="14" t="s">
        <v>732</v>
      </c>
      <c r="L100" s="14" t="s">
        <v>733</v>
      </c>
      <c r="M100" s="14" t="s">
        <v>734</v>
      </c>
      <c r="N100" s="14">
        <v>4</v>
      </c>
      <c r="O100" s="24">
        <v>39041</v>
      </c>
      <c r="P100" s="14" t="s">
        <v>88</v>
      </c>
      <c r="Q100" s="45">
        <f>VLOOKUP(A100,'R8生徒数'!$A$5:$D$190,4,FALSE)</f>
        <v>461</v>
      </c>
      <c r="R100" s="26">
        <f>VLOOKUP(A100,'R8生徒数'!$A$5:$E$190,5,FALSE)</f>
        <v>120000</v>
      </c>
      <c r="S100" s="14" t="s">
        <v>735</v>
      </c>
    </row>
    <row r="101" spans="1:19">
      <c r="A101" s="14" t="s">
        <v>738</v>
      </c>
      <c r="B101" s="14" t="s">
        <v>739</v>
      </c>
      <c r="C101" s="14" t="s">
        <v>66</v>
      </c>
      <c r="D101" s="14" t="s">
        <v>740</v>
      </c>
      <c r="E101" s="23" t="s">
        <v>741</v>
      </c>
      <c r="F101" s="23" t="s">
        <v>742</v>
      </c>
      <c r="G101" s="23" t="s">
        <v>743</v>
      </c>
      <c r="H101" s="14" t="s">
        <v>744</v>
      </c>
      <c r="I101" s="14" t="s">
        <v>745</v>
      </c>
      <c r="J101" s="14" t="s">
        <v>746</v>
      </c>
      <c r="K101" s="14" t="s">
        <v>747</v>
      </c>
      <c r="L101" s="14" t="s">
        <v>99</v>
      </c>
      <c r="M101" s="14" t="s">
        <v>748</v>
      </c>
      <c r="N101" s="14">
        <v>1</v>
      </c>
      <c r="O101" s="24">
        <v>40011</v>
      </c>
      <c r="P101" s="14" t="s">
        <v>77</v>
      </c>
      <c r="Q101" s="45">
        <f>VLOOKUP(A101,'R8生徒数'!$A$5:$D$190,4,FALSE)</f>
        <v>1626</v>
      </c>
      <c r="R101" s="26">
        <f>VLOOKUP(A101,'R8生徒数'!$A$5:$E$190,5,FALSE)</f>
        <v>366000</v>
      </c>
      <c r="S101" s="14" t="s">
        <v>738</v>
      </c>
    </row>
    <row r="102" spans="1:19">
      <c r="A102" s="14" t="s">
        <v>749</v>
      </c>
      <c r="B102" s="14" t="s">
        <v>750</v>
      </c>
      <c r="C102" s="14" t="s">
        <v>66</v>
      </c>
      <c r="D102" s="14" t="s">
        <v>740</v>
      </c>
      <c r="E102" s="23" t="s">
        <v>741</v>
      </c>
      <c r="F102" s="23" t="s">
        <v>751</v>
      </c>
      <c r="G102" s="23" t="s">
        <v>743</v>
      </c>
      <c r="H102" s="14" t="s">
        <v>744</v>
      </c>
      <c r="I102" s="14" t="s">
        <v>745</v>
      </c>
      <c r="J102" s="14" t="s">
        <v>746</v>
      </c>
      <c r="K102" s="14" t="s">
        <v>747</v>
      </c>
      <c r="L102" s="14" t="s">
        <v>99</v>
      </c>
      <c r="M102" s="14" t="s">
        <v>748</v>
      </c>
      <c r="N102" s="14">
        <v>4</v>
      </c>
      <c r="O102" s="24">
        <v>40041</v>
      </c>
      <c r="P102" s="14" t="s">
        <v>88</v>
      </c>
      <c r="Q102" s="45">
        <f>VLOOKUP(A102,'R8生徒数'!$A$5:$D$190,4,FALSE)</f>
        <v>963</v>
      </c>
      <c r="R102" s="26">
        <f>VLOOKUP(A102,'R8生徒数'!$A$5:$E$190,5,FALSE)</f>
        <v>228000</v>
      </c>
      <c r="S102" s="14" t="s">
        <v>749</v>
      </c>
    </row>
    <row r="103" spans="1:19">
      <c r="A103" s="14" t="s">
        <v>301</v>
      </c>
      <c r="B103" s="14" t="s">
        <v>752</v>
      </c>
      <c r="C103" s="14" t="s">
        <v>66</v>
      </c>
      <c r="D103" s="14" t="s">
        <v>753</v>
      </c>
      <c r="E103" s="23" t="s">
        <v>754</v>
      </c>
      <c r="F103" s="23" t="s">
        <v>755</v>
      </c>
      <c r="G103" s="23" t="s">
        <v>756</v>
      </c>
      <c r="H103" s="14" t="s">
        <v>757</v>
      </c>
      <c r="I103" s="14" t="s">
        <v>758</v>
      </c>
      <c r="J103" s="14" t="s">
        <v>759</v>
      </c>
      <c r="K103" s="14" t="s">
        <v>760</v>
      </c>
      <c r="L103" s="14" t="s">
        <v>761</v>
      </c>
      <c r="M103" s="14" t="s">
        <v>762</v>
      </c>
      <c r="N103" s="14">
        <v>1</v>
      </c>
      <c r="O103" s="24">
        <v>41011</v>
      </c>
      <c r="P103" s="14" t="s">
        <v>77</v>
      </c>
      <c r="Q103" s="45">
        <f>VLOOKUP(A103,'R8生徒数'!$A$5:$D$190,4,FALSE)</f>
        <v>918</v>
      </c>
      <c r="R103" s="26">
        <f>VLOOKUP(A103,'R8生徒数'!$A$5:$E$190,5,FALSE)</f>
        <v>366000</v>
      </c>
      <c r="S103" s="14" t="s">
        <v>301</v>
      </c>
    </row>
    <row r="104" spans="1:19">
      <c r="A104" s="14" t="s">
        <v>319</v>
      </c>
      <c r="B104" s="14" t="s">
        <v>763</v>
      </c>
      <c r="C104" s="14" t="s">
        <v>66</v>
      </c>
      <c r="D104" s="14" t="s">
        <v>753</v>
      </c>
      <c r="E104" s="23" t="s">
        <v>754</v>
      </c>
      <c r="F104" s="23" t="s">
        <v>764</v>
      </c>
      <c r="G104" s="23" t="s">
        <v>756</v>
      </c>
      <c r="H104" s="14" t="s">
        <v>757</v>
      </c>
      <c r="I104" s="14" t="s">
        <v>758</v>
      </c>
      <c r="J104" s="14" t="s">
        <v>759</v>
      </c>
      <c r="K104" s="14" t="s">
        <v>760</v>
      </c>
      <c r="L104" s="14" t="s">
        <v>761</v>
      </c>
      <c r="M104" s="14" t="s">
        <v>762</v>
      </c>
      <c r="N104" s="14">
        <v>4</v>
      </c>
      <c r="O104" s="24">
        <v>41041</v>
      </c>
      <c r="P104" s="14" t="s">
        <v>88</v>
      </c>
      <c r="Q104" s="45">
        <f>VLOOKUP(A104,'R8生徒数'!$A$5:$D$190,4,FALSE)</f>
        <v>871</v>
      </c>
      <c r="R104" s="26">
        <f>VLOOKUP(A104,'R8生徒数'!$A$5:$E$190,5,FALSE)</f>
        <v>228000</v>
      </c>
      <c r="S104" s="14" t="s">
        <v>319</v>
      </c>
    </row>
    <row r="105" spans="1:19">
      <c r="A105" s="14" t="s">
        <v>397</v>
      </c>
      <c r="B105" s="14" t="s">
        <v>765</v>
      </c>
      <c r="C105" s="14" t="s">
        <v>66</v>
      </c>
      <c r="D105" s="14" t="s">
        <v>766</v>
      </c>
      <c r="E105" s="23" t="s">
        <v>767</v>
      </c>
      <c r="F105" s="23" t="s">
        <v>768</v>
      </c>
      <c r="G105" s="23" t="s">
        <v>769</v>
      </c>
      <c r="H105" s="14" t="s">
        <v>770</v>
      </c>
      <c r="I105" s="14" t="s">
        <v>771</v>
      </c>
      <c r="J105" s="14" t="s">
        <v>772</v>
      </c>
      <c r="K105" s="14" t="s">
        <v>773</v>
      </c>
      <c r="L105" s="14" t="s">
        <v>774</v>
      </c>
      <c r="M105" s="14" t="s">
        <v>775</v>
      </c>
      <c r="N105" s="14">
        <v>1</v>
      </c>
      <c r="O105" s="24">
        <v>42011</v>
      </c>
      <c r="P105" s="14" t="s">
        <v>77</v>
      </c>
      <c r="Q105" s="45">
        <f>VLOOKUP(A105,'R8生徒数'!$A$5:$D$190,4,FALSE)</f>
        <v>876</v>
      </c>
      <c r="R105" s="26">
        <f>VLOOKUP(A105,'R8生徒数'!$A$5:$E$190,5,FALSE)</f>
        <v>366000</v>
      </c>
      <c r="S105" s="14" t="s">
        <v>397</v>
      </c>
    </row>
    <row r="106" spans="1:19">
      <c r="A106" s="14" t="s">
        <v>417</v>
      </c>
      <c r="B106" s="14" t="s">
        <v>776</v>
      </c>
      <c r="C106" s="14" t="s">
        <v>66</v>
      </c>
      <c r="D106" s="14" t="s">
        <v>766</v>
      </c>
      <c r="E106" s="23" t="s">
        <v>767</v>
      </c>
      <c r="F106" s="23" t="s">
        <v>777</v>
      </c>
      <c r="G106" s="23" t="s">
        <v>769</v>
      </c>
      <c r="H106" s="14" t="s">
        <v>770</v>
      </c>
      <c r="I106" s="14" t="s">
        <v>771</v>
      </c>
      <c r="J106" s="14" t="s">
        <v>772</v>
      </c>
      <c r="K106" s="14" t="s">
        <v>773</v>
      </c>
      <c r="L106" s="14" t="s">
        <v>774</v>
      </c>
      <c r="M106" s="14" t="s">
        <v>775</v>
      </c>
      <c r="N106" s="14">
        <v>4</v>
      </c>
      <c r="O106" s="24">
        <v>42041</v>
      </c>
      <c r="P106" s="14" t="s">
        <v>88</v>
      </c>
      <c r="Q106" s="45">
        <f>VLOOKUP(A106,'R8生徒数'!$A$5:$D$190,4,FALSE)</f>
        <v>233</v>
      </c>
      <c r="R106" s="26">
        <f>VLOOKUP(A106,'R8生徒数'!$A$5:$E$190,5,FALSE)</f>
        <v>45000</v>
      </c>
      <c r="S106" s="14" t="s">
        <v>417</v>
      </c>
    </row>
    <row r="107" spans="1:19">
      <c r="A107" s="14" t="s">
        <v>423</v>
      </c>
      <c r="B107" s="14" t="s">
        <v>778</v>
      </c>
      <c r="C107" s="14" t="s">
        <v>66</v>
      </c>
      <c r="D107" s="14" t="s">
        <v>766</v>
      </c>
      <c r="E107" s="23" t="s">
        <v>767</v>
      </c>
      <c r="F107" s="23" t="s">
        <v>779</v>
      </c>
      <c r="G107" s="23" t="s">
        <v>769</v>
      </c>
      <c r="H107" s="14" t="s">
        <v>780</v>
      </c>
      <c r="I107" s="14" t="s">
        <v>771</v>
      </c>
      <c r="J107" s="14" t="s">
        <v>772</v>
      </c>
      <c r="K107" s="14" t="s">
        <v>773</v>
      </c>
      <c r="L107" s="14" t="s">
        <v>774</v>
      </c>
      <c r="M107" s="14" t="s">
        <v>775</v>
      </c>
      <c r="N107" s="14">
        <v>5</v>
      </c>
      <c r="O107" s="24">
        <v>42051</v>
      </c>
      <c r="P107" s="14" t="s">
        <v>217</v>
      </c>
      <c r="Q107" s="45">
        <f>VLOOKUP(A107,'R8生徒数'!$A$5:$D$190,4,FALSE)</f>
        <v>284</v>
      </c>
      <c r="R107" s="26">
        <f>VLOOKUP(A107,'R8生徒数'!$A$5:$E$190,5,FALSE)</f>
        <v>45000</v>
      </c>
      <c r="S107" s="14" t="s">
        <v>423</v>
      </c>
    </row>
    <row r="108" spans="1:19">
      <c r="A108" s="14" t="s">
        <v>781</v>
      </c>
      <c r="B108" s="14" t="s">
        <v>782</v>
      </c>
      <c r="C108" s="14" t="s">
        <v>66</v>
      </c>
      <c r="D108" s="14" t="s">
        <v>783</v>
      </c>
      <c r="E108" s="23" t="s">
        <v>1681</v>
      </c>
      <c r="F108" s="23" t="s">
        <v>784</v>
      </c>
      <c r="G108" s="23" t="s">
        <v>785</v>
      </c>
      <c r="H108" s="14" t="s">
        <v>786</v>
      </c>
      <c r="I108" s="14" t="s">
        <v>787</v>
      </c>
      <c r="J108" s="14" t="s">
        <v>788</v>
      </c>
      <c r="K108" s="14" t="s">
        <v>789</v>
      </c>
      <c r="L108" s="14" t="s">
        <v>790</v>
      </c>
      <c r="M108" s="14" t="s">
        <v>791</v>
      </c>
      <c r="N108" s="14">
        <v>1</v>
      </c>
      <c r="O108" s="24">
        <v>44011</v>
      </c>
      <c r="P108" s="14" t="s">
        <v>77</v>
      </c>
      <c r="Q108" s="45">
        <f>VLOOKUP(A108,'R8生徒数'!$A$5:$D$190,4,FALSE)</f>
        <v>448</v>
      </c>
      <c r="R108" s="26">
        <f>VLOOKUP(A108,'R8生徒数'!$A$5:$E$190,5,FALSE)</f>
        <v>165000</v>
      </c>
      <c r="S108" s="14" t="s">
        <v>781</v>
      </c>
    </row>
    <row r="109" spans="1:19">
      <c r="A109" s="14" t="s">
        <v>792</v>
      </c>
      <c r="B109" s="14" t="s">
        <v>793</v>
      </c>
      <c r="C109" s="14" t="s">
        <v>66</v>
      </c>
      <c r="D109" s="14" t="s">
        <v>794</v>
      </c>
      <c r="E109" s="23" t="s">
        <v>795</v>
      </c>
      <c r="F109" s="23" t="s">
        <v>796</v>
      </c>
      <c r="G109" s="23" t="s">
        <v>797</v>
      </c>
      <c r="H109" s="14" t="s">
        <v>798</v>
      </c>
      <c r="I109" s="14" t="s">
        <v>799</v>
      </c>
      <c r="J109" s="14" t="s">
        <v>800</v>
      </c>
      <c r="K109" s="14" t="s">
        <v>801</v>
      </c>
      <c r="L109" s="14" t="s">
        <v>802</v>
      </c>
      <c r="M109" s="14" t="s">
        <v>803</v>
      </c>
      <c r="N109" s="14">
        <v>1</v>
      </c>
      <c r="O109" s="24">
        <v>45011</v>
      </c>
      <c r="P109" s="14" t="s">
        <v>77</v>
      </c>
      <c r="Q109" s="45">
        <f>VLOOKUP(A109,'R8生徒数'!$A$5:$D$190,4,FALSE)</f>
        <v>1102</v>
      </c>
      <c r="R109" s="26">
        <f>VLOOKUP(A109,'R8生徒数'!$A$5:$E$190,5,FALSE)</f>
        <v>366000</v>
      </c>
      <c r="S109" s="14" t="s">
        <v>792</v>
      </c>
    </row>
    <row r="110" spans="1:19">
      <c r="A110" s="14" t="s">
        <v>804</v>
      </c>
      <c r="B110" s="14" t="s">
        <v>805</v>
      </c>
      <c r="C110" s="14" t="s">
        <v>66</v>
      </c>
      <c r="D110" s="14" t="s">
        <v>806</v>
      </c>
      <c r="E110" s="23" t="s">
        <v>807</v>
      </c>
      <c r="F110" s="23" t="s">
        <v>808</v>
      </c>
      <c r="G110" s="23" t="s">
        <v>809</v>
      </c>
      <c r="H110" s="14" t="s">
        <v>810</v>
      </c>
      <c r="I110" s="14" t="s">
        <v>811</v>
      </c>
      <c r="J110" s="14" t="s">
        <v>812</v>
      </c>
      <c r="K110" s="14" t="s">
        <v>813</v>
      </c>
      <c r="L110" s="14" t="s">
        <v>238</v>
      </c>
      <c r="M110" s="14" t="s">
        <v>814</v>
      </c>
      <c r="N110" s="14">
        <v>1</v>
      </c>
      <c r="O110" s="24">
        <v>46011</v>
      </c>
      <c r="P110" s="14" t="s">
        <v>77</v>
      </c>
      <c r="Q110" s="45">
        <f>VLOOKUP(A110,'R8生徒数'!$A$5:$D$190,4,FALSE)</f>
        <v>297</v>
      </c>
      <c r="R110" s="26">
        <f>VLOOKUP(A110,'R8生徒数'!$A$5:$E$190,5,FALSE)</f>
        <v>60000</v>
      </c>
      <c r="S110" s="14" t="s">
        <v>804</v>
      </c>
    </row>
    <row r="111" spans="1:19">
      <c r="A111" s="14" t="s">
        <v>815</v>
      </c>
      <c r="B111" s="14" t="s">
        <v>816</v>
      </c>
      <c r="C111" s="14" t="s">
        <v>66</v>
      </c>
      <c r="D111" s="14" t="s">
        <v>806</v>
      </c>
      <c r="E111" s="23" t="s">
        <v>807</v>
      </c>
      <c r="F111" s="23" t="s">
        <v>817</v>
      </c>
      <c r="G111" s="23" t="s">
        <v>809</v>
      </c>
      <c r="H111" s="14" t="s">
        <v>810</v>
      </c>
      <c r="I111" s="14" t="s">
        <v>811</v>
      </c>
      <c r="J111" s="14" t="s">
        <v>812</v>
      </c>
      <c r="K111" s="14" t="s">
        <v>813</v>
      </c>
      <c r="L111" s="14" t="s">
        <v>238</v>
      </c>
      <c r="M111" s="14" t="s">
        <v>814</v>
      </c>
      <c r="N111" s="14">
        <v>4</v>
      </c>
      <c r="O111" s="24">
        <v>46041</v>
      </c>
      <c r="P111" s="14" t="s">
        <v>88</v>
      </c>
      <c r="Q111" s="45">
        <f>VLOOKUP(A111,'R8生徒数'!$A$5:$D$190,4,FALSE)</f>
        <v>154</v>
      </c>
      <c r="R111" s="26">
        <f>VLOOKUP(A111,'R8生徒数'!$A$5:$E$190,5,FALSE)</f>
        <v>45000</v>
      </c>
      <c r="S111" s="14" t="s">
        <v>815</v>
      </c>
    </row>
    <row r="112" spans="1:19">
      <c r="A112" s="14" t="s">
        <v>818</v>
      </c>
      <c r="B112" s="14" t="s">
        <v>819</v>
      </c>
      <c r="C112" s="14" t="s">
        <v>66</v>
      </c>
      <c r="D112" s="14" t="s">
        <v>820</v>
      </c>
      <c r="E112" s="23" t="s">
        <v>821</v>
      </c>
      <c r="F112" s="23" t="s">
        <v>822</v>
      </c>
      <c r="G112" s="23" t="s">
        <v>823</v>
      </c>
      <c r="H112" s="14" t="s">
        <v>824</v>
      </c>
      <c r="I112" s="14" t="s">
        <v>825</v>
      </c>
      <c r="J112" s="14" t="s">
        <v>826</v>
      </c>
      <c r="K112" s="14" t="s">
        <v>827</v>
      </c>
      <c r="L112" s="14" t="s">
        <v>491</v>
      </c>
      <c r="M112" s="14" t="s">
        <v>828</v>
      </c>
      <c r="N112" s="14">
        <v>1</v>
      </c>
      <c r="O112" s="24">
        <v>47011</v>
      </c>
      <c r="P112" s="14" t="s">
        <v>77</v>
      </c>
      <c r="Q112" s="45">
        <f>VLOOKUP(A112,'R8生徒数'!$A$5:$D$190,4,FALSE)</f>
        <v>965</v>
      </c>
      <c r="R112" s="26">
        <f>VLOOKUP(A112,'R8生徒数'!$A$5:$E$190,5,FALSE)</f>
        <v>366000</v>
      </c>
      <c r="S112" s="14" t="s">
        <v>818</v>
      </c>
    </row>
    <row r="113" spans="1:20">
      <c r="A113" s="14" t="s">
        <v>829</v>
      </c>
      <c r="B113" s="14" t="s">
        <v>830</v>
      </c>
      <c r="C113" s="14" t="s">
        <v>66</v>
      </c>
      <c r="D113" s="14" t="s">
        <v>820</v>
      </c>
      <c r="E113" s="23" t="s">
        <v>821</v>
      </c>
      <c r="F113" s="23" t="s">
        <v>831</v>
      </c>
      <c r="G113" s="23" t="s">
        <v>823</v>
      </c>
      <c r="H113" s="14" t="s">
        <v>824</v>
      </c>
      <c r="I113" s="14" t="s">
        <v>825</v>
      </c>
      <c r="J113" s="14" t="s">
        <v>826</v>
      </c>
      <c r="K113" s="14" t="s">
        <v>827</v>
      </c>
      <c r="L113" s="14" t="s">
        <v>491</v>
      </c>
      <c r="M113" s="14" t="s">
        <v>828</v>
      </c>
      <c r="N113" s="14">
        <v>4</v>
      </c>
      <c r="O113" s="24">
        <v>47041</v>
      </c>
      <c r="P113" s="14" t="s">
        <v>88</v>
      </c>
      <c r="Q113" s="45">
        <f>VLOOKUP(A113,'R8生徒数'!$A$5:$D$190,4,FALSE)</f>
        <v>570</v>
      </c>
      <c r="R113" s="26">
        <f>VLOOKUP(A113,'R8生徒数'!$A$5:$E$190,5,FALSE)</f>
        <v>228000</v>
      </c>
      <c r="S113" s="14" t="s">
        <v>829</v>
      </c>
    </row>
    <row r="114" spans="1:20">
      <c r="A114" s="14" t="s">
        <v>832</v>
      </c>
      <c r="B114" s="14" t="s">
        <v>833</v>
      </c>
      <c r="C114" s="14" t="s">
        <v>66</v>
      </c>
      <c r="D114" s="14" t="s">
        <v>820</v>
      </c>
      <c r="E114" s="23" t="s">
        <v>821</v>
      </c>
      <c r="F114" s="23" t="s">
        <v>834</v>
      </c>
      <c r="G114" s="23" t="s">
        <v>823</v>
      </c>
      <c r="H114" s="14" t="s">
        <v>835</v>
      </c>
      <c r="I114" s="14" t="s">
        <v>836</v>
      </c>
      <c r="J114" s="14" t="s">
        <v>837</v>
      </c>
      <c r="K114" s="14" t="s">
        <v>838</v>
      </c>
      <c r="L114" s="14" t="s">
        <v>157</v>
      </c>
      <c r="M114" s="14" t="s">
        <v>828</v>
      </c>
      <c r="N114" s="14">
        <v>5</v>
      </c>
      <c r="O114" s="24">
        <v>47051</v>
      </c>
      <c r="P114" s="14" t="s">
        <v>217</v>
      </c>
      <c r="Q114" s="45">
        <f>VLOOKUP(A114,'R8生徒数'!$A$5:$D$190,4,FALSE)</f>
        <v>567</v>
      </c>
      <c r="R114" s="26">
        <f>VLOOKUP(A114,'R8生徒数'!$A$5:$E$190,5,FALSE)</f>
        <v>189000</v>
      </c>
      <c r="S114" s="14" t="s">
        <v>832</v>
      </c>
    </row>
    <row r="115" spans="1:20">
      <c r="A115" s="14" t="s">
        <v>839</v>
      </c>
      <c r="B115" s="14" t="s">
        <v>840</v>
      </c>
      <c r="C115" s="14" t="s">
        <v>66</v>
      </c>
      <c r="D115" s="14" t="s">
        <v>841</v>
      </c>
      <c r="E115" s="23" t="s">
        <v>842</v>
      </c>
      <c r="F115" s="23" t="s">
        <v>843</v>
      </c>
      <c r="G115" s="23" t="s">
        <v>844</v>
      </c>
      <c r="H115" s="14" t="s">
        <v>845</v>
      </c>
      <c r="I115" s="14" t="s">
        <v>846</v>
      </c>
      <c r="J115" s="14" t="s">
        <v>847</v>
      </c>
      <c r="K115" s="14" t="s">
        <v>848</v>
      </c>
      <c r="L115" s="14" t="s">
        <v>468</v>
      </c>
      <c r="M115" s="14" t="s">
        <v>849</v>
      </c>
      <c r="N115" s="14">
        <v>1</v>
      </c>
      <c r="O115" s="24">
        <v>48011</v>
      </c>
      <c r="P115" s="14" t="s">
        <v>77</v>
      </c>
      <c r="Q115" s="45">
        <f>VLOOKUP(A115,'R8生徒数'!$A$5:$D$190,4,FALSE)</f>
        <v>769</v>
      </c>
      <c r="R115" s="26">
        <f>VLOOKUP(A115,'R8生徒数'!$A$5:$E$190,5,FALSE)</f>
        <v>366000</v>
      </c>
      <c r="S115" s="14" t="s">
        <v>839</v>
      </c>
    </row>
    <row r="116" spans="1:20">
      <c r="A116" s="14" t="s">
        <v>850</v>
      </c>
      <c r="B116" s="14" t="s">
        <v>851</v>
      </c>
      <c r="C116" s="14" t="s">
        <v>66</v>
      </c>
      <c r="D116" s="14" t="s">
        <v>841</v>
      </c>
      <c r="E116" s="23" t="s">
        <v>842</v>
      </c>
      <c r="F116" s="23" t="s">
        <v>852</v>
      </c>
      <c r="G116" s="23" t="s">
        <v>844</v>
      </c>
      <c r="H116" s="14" t="s">
        <v>845</v>
      </c>
      <c r="I116" s="14" t="s">
        <v>846</v>
      </c>
      <c r="J116" s="14" t="s">
        <v>847</v>
      </c>
      <c r="K116" s="14" t="s">
        <v>848</v>
      </c>
      <c r="L116" s="14" t="s">
        <v>468</v>
      </c>
      <c r="M116" s="14" t="s">
        <v>849</v>
      </c>
      <c r="N116" s="14">
        <v>4</v>
      </c>
      <c r="O116" s="24">
        <v>48041</v>
      </c>
      <c r="P116" s="14" t="s">
        <v>88</v>
      </c>
      <c r="Q116" s="45">
        <f>VLOOKUP(A116,'R8生徒数'!$A$5:$D$190,4,FALSE)</f>
        <v>828</v>
      </c>
      <c r="R116" s="26">
        <f>VLOOKUP(A116,'R8生徒数'!$A$5:$E$190,5,FALSE)</f>
        <v>228000</v>
      </c>
      <c r="S116" s="14" t="s">
        <v>850</v>
      </c>
    </row>
    <row r="117" spans="1:20">
      <c r="A117" s="14" t="s">
        <v>853</v>
      </c>
      <c r="B117" s="14" t="s">
        <v>854</v>
      </c>
      <c r="C117" s="14" t="s">
        <v>66</v>
      </c>
      <c r="D117" s="14" t="s">
        <v>855</v>
      </c>
      <c r="E117" s="23" t="s">
        <v>856</v>
      </c>
      <c r="F117" s="23" t="s">
        <v>857</v>
      </c>
      <c r="G117" s="23" t="s">
        <v>858</v>
      </c>
      <c r="H117" s="14" t="s">
        <v>859</v>
      </c>
      <c r="I117" s="14" t="s">
        <v>860</v>
      </c>
      <c r="J117" s="14" t="s">
        <v>861</v>
      </c>
      <c r="K117" s="14" t="s">
        <v>862</v>
      </c>
      <c r="L117" s="14" t="s">
        <v>499</v>
      </c>
      <c r="M117" s="14" t="s">
        <v>863</v>
      </c>
      <c r="N117" s="14">
        <v>1</v>
      </c>
      <c r="O117" s="24">
        <v>49011</v>
      </c>
      <c r="P117" s="14" t="s">
        <v>77</v>
      </c>
      <c r="Q117" s="45">
        <f>VLOOKUP(A117,'R8生徒数'!$A$5:$D$190,4,FALSE)</f>
        <v>1010</v>
      </c>
      <c r="R117" s="26">
        <f>VLOOKUP(A117,'R8生徒数'!$A$5:$E$190,5,FALSE)</f>
        <v>366000</v>
      </c>
      <c r="S117" s="14" t="s">
        <v>853</v>
      </c>
    </row>
    <row r="118" spans="1:20">
      <c r="A118" s="14" t="s">
        <v>864</v>
      </c>
      <c r="B118" s="14" t="s">
        <v>865</v>
      </c>
      <c r="C118" s="14" t="s">
        <v>66</v>
      </c>
      <c r="D118" s="14" t="s">
        <v>855</v>
      </c>
      <c r="E118" s="23" t="s">
        <v>1682</v>
      </c>
      <c r="F118" s="23" t="s">
        <v>866</v>
      </c>
      <c r="G118" s="23" t="s">
        <v>858</v>
      </c>
      <c r="H118" s="14" t="s">
        <v>867</v>
      </c>
      <c r="I118" s="14" t="s">
        <v>868</v>
      </c>
      <c r="J118" s="14" t="s">
        <v>869</v>
      </c>
      <c r="K118" s="14" t="s">
        <v>870</v>
      </c>
      <c r="L118" s="14" t="s">
        <v>625</v>
      </c>
      <c r="M118" s="14" t="s">
        <v>871</v>
      </c>
      <c r="N118" s="14">
        <v>1</v>
      </c>
      <c r="O118" s="24">
        <v>49012</v>
      </c>
      <c r="P118" s="14" t="s">
        <v>77</v>
      </c>
      <c r="Q118" s="45">
        <f>VLOOKUP(A118,'R8生徒数'!$A$5:$D$190,4,FALSE)</f>
        <v>620</v>
      </c>
      <c r="R118" s="26">
        <f>VLOOKUP(A118,'R8生徒数'!$A$5:$E$190,5,FALSE)</f>
        <v>165000</v>
      </c>
      <c r="S118" s="14" t="s">
        <v>864</v>
      </c>
    </row>
    <row r="119" spans="1:20">
      <c r="A119" s="14" t="s">
        <v>872</v>
      </c>
      <c r="B119" s="14" t="s">
        <v>873</v>
      </c>
      <c r="C119" s="14" t="s">
        <v>66</v>
      </c>
      <c r="D119" s="14" t="s">
        <v>855</v>
      </c>
      <c r="E119" s="23" t="s">
        <v>874</v>
      </c>
      <c r="F119" s="23" t="s">
        <v>875</v>
      </c>
      <c r="G119" s="23" t="s">
        <v>858</v>
      </c>
      <c r="H119" s="14" t="s">
        <v>876</v>
      </c>
      <c r="I119" s="14" t="s">
        <v>877</v>
      </c>
      <c r="J119" s="14" t="s">
        <v>878</v>
      </c>
      <c r="K119" s="14" t="s">
        <v>879</v>
      </c>
      <c r="L119" s="14" t="s">
        <v>75</v>
      </c>
      <c r="M119" s="14" t="s">
        <v>880</v>
      </c>
      <c r="N119" s="14">
        <v>1</v>
      </c>
      <c r="O119" s="24">
        <v>49013</v>
      </c>
      <c r="P119" s="14" t="s">
        <v>77</v>
      </c>
      <c r="Q119" s="45">
        <f>VLOOKUP(A119,'R8生徒数'!$A$5:$D$190,4,FALSE)</f>
        <v>889</v>
      </c>
      <c r="R119" s="26">
        <f>VLOOKUP(A119,'R8生徒数'!$A$5:$E$190,5,FALSE)</f>
        <v>366000</v>
      </c>
      <c r="S119" s="14" t="s">
        <v>872</v>
      </c>
    </row>
    <row r="120" spans="1:20">
      <c r="A120" s="14" t="s">
        <v>881</v>
      </c>
      <c r="B120" s="14" t="s">
        <v>882</v>
      </c>
      <c r="C120" s="14" t="s">
        <v>66</v>
      </c>
      <c r="D120" s="14" t="s">
        <v>883</v>
      </c>
      <c r="E120" s="23" t="s">
        <v>884</v>
      </c>
      <c r="F120" s="23" t="s">
        <v>885</v>
      </c>
      <c r="G120" s="23" t="s">
        <v>886</v>
      </c>
      <c r="H120" s="14" t="s">
        <v>887</v>
      </c>
      <c r="I120" s="14" t="s">
        <v>888</v>
      </c>
      <c r="J120" s="14" t="s">
        <v>889</v>
      </c>
      <c r="K120" s="14" t="s">
        <v>890</v>
      </c>
      <c r="L120" s="14" t="s">
        <v>891</v>
      </c>
      <c r="M120" s="14" t="s">
        <v>892</v>
      </c>
      <c r="N120" s="14">
        <v>1</v>
      </c>
      <c r="O120" s="24">
        <v>50011</v>
      </c>
      <c r="P120" s="14" t="s">
        <v>77</v>
      </c>
      <c r="Q120" s="45">
        <f>VLOOKUP(A120,'R8生徒数'!$A$5:$D$190,4,FALSE)</f>
        <v>865</v>
      </c>
      <c r="R120" s="26">
        <f>VLOOKUP(A120,'R8生徒数'!$A$5:$E$190,5,FALSE)</f>
        <v>366000</v>
      </c>
      <c r="S120" s="14" t="s">
        <v>881</v>
      </c>
    </row>
    <row r="121" spans="1:20">
      <c r="A121" s="14" t="s">
        <v>893</v>
      </c>
      <c r="B121" s="14" t="s">
        <v>894</v>
      </c>
      <c r="C121" s="14" t="s">
        <v>66</v>
      </c>
      <c r="D121" s="14" t="s">
        <v>895</v>
      </c>
      <c r="E121" s="23" t="s">
        <v>896</v>
      </c>
      <c r="F121" s="23" t="s">
        <v>897</v>
      </c>
      <c r="G121" s="23" t="s">
        <v>898</v>
      </c>
      <c r="H121" s="14" t="s">
        <v>899</v>
      </c>
      <c r="I121" s="14" t="s">
        <v>900</v>
      </c>
      <c r="J121" s="14" t="s">
        <v>901</v>
      </c>
      <c r="K121" s="14" t="s">
        <v>902</v>
      </c>
      <c r="L121" s="14" t="s">
        <v>903</v>
      </c>
      <c r="M121" s="14" t="s">
        <v>904</v>
      </c>
      <c r="N121" s="14">
        <v>1</v>
      </c>
      <c r="O121" s="24">
        <v>51011</v>
      </c>
      <c r="P121" s="14" t="s">
        <v>77</v>
      </c>
      <c r="Q121" s="45">
        <f>VLOOKUP(A121,'R8生徒数'!$A$5:$D$190,4,FALSE)</f>
        <v>1520</v>
      </c>
      <c r="R121" s="26">
        <f>VLOOKUP(A121,'R8生徒数'!$A$5:$E$190,5,FALSE)</f>
        <v>366000</v>
      </c>
      <c r="S121" s="14" t="s">
        <v>893</v>
      </c>
    </row>
    <row r="122" spans="1:20">
      <c r="A122" s="14" t="s">
        <v>905</v>
      </c>
      <c r="B122" s="14" t="s">
        <v>906</v>
      </c>
      <c r="C122" s="14" t="s">
        <v>66</v>
      </c>
      <c r="D122" s="14" t="s">
        <v>907</v>
      </c>
      <c r="E122" s="23" t="s">
        <v>1683</v>
      </c>
      <c r="F122" s="23" t="s">
        <v>908</v>
      </c>
      <c r="G122" s="23" t="s">
        <v>909</v>
      </c>
      <c r="H122" s="14" t="s">
        <v>910</v>
      </c>
      <c r="I122" s="14" t="s">
        <v>911</v>
      </c>
      <c r="J122" s="14" t="s">
        <v>912</v>
      </c>
      <c r="K122" s="14" t="s">
        <v>913</v>
      </c>
      <c r="L122" s="14" t="s">
        <v>383</v>
      </c>
      <c r="M122" s="14" t="s">
        <v>914</v>
      </c>
      <c r="N122" s="14">
        <v>1</v>
      </c>
      <c r="O122" s="24">
        <v>52011</v>
      </c>
      <c r="P122" s="14" t="s">
        <v>77</v>
      </c>
      <c r="Q122" s="45">
        <f>VLOOKUP(A122,'R8生徒数'!$A$5:$D$190,4,FALSE)</f>
        <v>890</v>
      </c>
      <c r="R122" s="26">
        <f>VLOOKUP(A122,'R8生徒数'!$A$5:$E$190,5,FALSE)</f>
        <v>366000</v>
      </c>
      <c r="S122" s="14" t="s">
        <v>905</v>
      </c>
    </row>
    <row r="123" spans="1:20">
      <c r="A123" s="14" t="s">
        <v>915</v>
      </c>
      <c r="B123" s="14" t="s">
        <v>916</v>
      </c>
      <c r="C123" s="14" t="s">
        <v>66</v>
      </c>
      <c r="D123" s="14" t="s">
        <v>917</v>
      </c>
      <c r="E123" s="23" t="s">
        <v>1684</v>
      </c>
      <c r="F123" s="23" t="s">
        <v>918</v>
      </c>
      <c r="G123" s="23" t="s">
        <v>919</v>
      </c>
      <c r="H123" s="14" t="s">
        <v>920</v>
      </c>
      <c r="I123" s="14" t="s">
        <v>921</v>
      </c>
      <c r="J123" s="14" t="s">
        <v>922</v>
      </c>
      <c r="K123" s="14" t="s">
        <v>923</v>
      </c>
      <c r="L123" s="14" t="s">
        <v>733</v>
      </c>
      <c r="M123" s="14" t="s">
        <v>924</v>
      </c>
      <c r="N123" s="14">
        <v>1</v>
      </c>
      <c r="O123" s="24">
        <v>53011</v>
      </c>
      <c r="P123" s="14" t="s">
        <v>77</v>
      </c>
      <c r="Q123" s="45">
        <f>VLOOKUP(A123,'R8生徒数'!$A$5:$D$190,4,FALSE)</f>
        <v>848</v>
      </c>
      <c r="R123" s="26">
        <f>VLOOKUP(A123,'R8生徒数'!$A$5:$E$190,5,FALSE)</f>
        <v>366000</v>
      </c>
      <c r="S123" s="14" t="s">
        <v>915</v>
      </c>
    </row>
    <row r="124" spans="1:20">
      <c r="A124" s="14" t="s">
        <v>925</v>
      </c>
      <c r="B124" s="14" t="s">
        <v>926</v>
      </c>
      <c r="C124" s="14" t="s">
        <v>66</v>
      </c>
      <c r="D124" s="14" t="s">
        <v>927</v>
      </c>
      <c r="E124" s="23" t="s">
        <v>928</v>
      </c>
      <c r="F124" s="23" t="s">
        <v>929</v>
      </c>
      <c r="G124" s="23" t="s">
        <v>930</v>
      </c>
      <c r="H124" s="14" t="s">
        <v>931</v>
      </c>
      <c r="I124" s="14" t="s">
        <v>932</v>
      </c>
      <c r="J124" s="14" t="s">
        <v>933</v>
      </c>
      <c r="K124" s="14" t="s">
        <v>934</v>
      </c>
      <c r="L124" s="14" t="s">
        <v>298</v>
      </c>
      <c r="M124" s="14" t="s">
        <v>935</v>
      </c>
      <c r="N124" s="14">
        <v>1</v>
      </c>
      <c r="O124" s="24">
        <v>54012</v>
      </c>
      <c r="P124" s="14" t="s">
        <v>77</v>
      </c>
      <c r="Q124" s="45">
        <f>VLOOKUP(A124,'R8生徒数'!$A$5:$D$190,4,FALSE)</f>
        <v>1178</v>
      </c>
      <c r="R124" s="26">
        <f>VLOOKUP(A124,'R8生徒数'!$A$5:$E$190,5,FALSE)</f>
        <v>366000</v>
      </c>
      <c r="S124" s="14" t="s">
        <v>925</v>
      </c>
    </row>
    <row r="125" spans="1:20" s="27" customFormat="1">
      <c r="A125" s="14" t="s">
        <v>936</v>
      </c>
      <c r="B125" s="14" t="s">
        <v>937</v>
      </c>
      <c r="C125" s="14" t="s">
        <v>66</v>
      </c>
      <c r="D125" s="14" t="s">
        <v>927</v>
      </c>
      <c r="E125" s="23" t="s">
        <v>928</v>
      </c>
      <c r="F125" s="23" t="s">
        <v>938</v>
      </c>
      <c r="G125" s="23" t="s">
        <v>930</v>
      </c>
      <c r="H125" s="14" t="s">
        <v>931</v>
      </c>
      <c r="I125" s="14" t="s">
        <v>932</v>
      </c>
      <c r="J125" s="14" t="s">
        <v>933</v>
      </c>
      <c r="K125" s="14" t="s">
        <v>934</v>
      </c>
      <c r="L125" s="14" t="s">
        <v>298</v>
      </c>
      <c r="M125" s="14" t="s">
        <v>935</v>
      </c>
      <c r="N125" s="14">
        <v>4</v>
      </c>
      <c r="O125" s="24">
        <v>54042</v>
      </c>
      <c r="P125" s="14" t="s">
        <v>88</v>
      </c>
      <c r="Q125" s="45">
        <f>VLOOKUP(A125,'R8生徒数'!$A$5:$D$190,4,FALSE)</f>
        <v>290</v>
      </c>
      <c r="R125" s="26">
        <f>VLOOKUP(A125,'R8生徒数'!$A$5:$E$190,5,FALSE)</f>
        <v>45000</v>
      </c>
      <c r="S125" s="14" t="s">
        <v>936</v>
      </c>
      <c r="T125" s="1"/>
    </row>
    <row r="126" spans="1:20">
      <c r="A126" s="14" t="s">
        <v>939</v>
      </c>
      <c r="B126" s="14" t="s">
        <v>940</v>
      </c>
      <c r="C126" s="14" t="s">
        <v>66</v>
      </c>
      <c r="D126" s="14" t="s">
        <v>941</v>
      </c>
      <c r="E126" s="23" t="s">
        <v>942</v>
      </c>
      <c r="F126" s="23" t="s">
        <v>943</v>
      </c>
      <c r="G126" s="23" t="s">
        <v>944</v>
      </c>
      <c r="H126" s="14" t="s">
        <v>945</v>
      </c>
      <c r="I126" s="14" t="s">
        <v>946</v>
      </c>
      <c r="J126" s="14" t="s">
        <v>947</v>
      </c>
      <c r="K126" s="14" t="s">
        <v>948</v>
      </c>
      <c r="L126" s="14" t="s">
        <v>257</v>
      </c>
      <c r="M126" s="14" t="s">
        <v>949</v>
      </c>
      <c r="N126" s="14">
        <v>1</v>
      </c>
      <c r="O126" s="24">
        <v>55011</v>
      </c>
      <c r="P126" s="14" t="s">
        <v>77</v>
      </c>
      <c r="Q126" s="45">
        <f>VLOOKUP(A126,'R8生徒数'!$A$5:$D$190,4,FALSE)</f>
        <v>794</v>
      </c>
      <c r="R126" s="26">
        <f>VLOOKUP(A126,'R8生徒数'!$A$5:$E$190,5,FALSE)</f>
        <v>366000</v>
      </c>
      <c r="S126" s="14" t="s">
        <v>939</v>
      </c>
    </row>
    <row r="127" spans="1:20">
      <c r="A127" s="14" t="s">
        <v>950</v>
      </c>
      <c r="B127" s="14" t="s">
        <v>951</v>
      </c>
      <c r="C127" s="14" t="s">
        <v>66</v>
      </c>
      <c r="D127" s="14" t="s">
        <v>941</v>
      </c>
      <c r="E127" s="23" t="s">
        <v>952</v>
      </c>
      <c r="F127" s="23" t="s">
        <v>953</v>
      </c>
      <c r="G127" s="23" t="s">
        <v>944</v>
      </c>
      <c r="H127" s="14" t="s">
        <v>954</v>
      </c>
      <c r="I127" s="14" t="s">
        <v>955</v>
      </c>
      <c r="J127" s="14" t="s">
        <v>956</v>
      </c>
      <c r="K127" s="14" t="s">
        <v>957</v>
      </c>
      <c r="L127" s="14" t="s">
        <v>75</v>
      </c>
      <c r="M127" s="14" t="s">
        <v>958</v>
      </c>
      <c r="N127" s="14">
        <v>1</v>
      </c>
      <c r="O127" s="24">
        <v>55012</v>
      </c>
      <c r="P127" s="14" t="s">
        <v>77</v>
      </c>
      <c r="Q127" s="45">
        <f>VLOOKUP(A127,'R8生徒数'!$A$5:$D$190,4,FALSE)</f>
        <v>954</v>
      </c>
      <c r="R127" s="26">
        <f>VLOOKUP(A127,'R8生徒数'!$A$5:$E$190,5,FALSE)</f>
        <v>366000</v>
      </c>
      <c r="S127" s="14" t="s">
        <v>950</v>
      </c>
    </row>
    <row r="128" spans="1:20">
      <c r="A128" s="14" t="s">
        <v>959</v>
      </c>
      <c r="B128" s="14" t="s">
        <v>960</v>
      </c>
      <c r="C128" s="14" t="s">
        <v>66</v>
      </c>
      <c r="D128" s="14" t="s">
        <v>941</v>
      </c>
      <c r="E128" s="23" t="s">
        <v>942</v>
      </c>
      <c r="F128" s="23" t="s">
        <v>961</v>
      </c>
      <c r="G128" s="23" t="s">
        <v>944</v>
      </c>
      <c r="H128" s="14" t="s">
        <v>962</v>
      </c>
      <c r="I128" s="14" t="s">
        <v>963</v>
      </c>
      <c r="J128" s="14" t="s">
        <v>947</v>
      </c>
      <c r="K128" s="14" t="s">
        <v>948</v>
      </c>
      <c r="L128" s="14" t="s">
        <v>257</v>
      </c>
      <c r="M128" s="14" t="s">
        <v>949</v>
      </c>
      <c r="N128" s="14">
        <v>4</v>
      </c>
      <c r="O128" s="24">
        <v>55041</v>
      </c>
      <c r="P128" s="14" t="s">
        <v>88</v>
      </c>
      <c r="Q128" s="45">
        <f>VLOOKUP(A128,'R8生徒数'!$A$5:$D$190,4,FALSE)</f>
        <v>795</v>
      </c>
      <c r="R128" s="26">
        <f>VLOOKUP(A128,'R8生徒数'!$A$5:$E$190,5,FALSE)</f>
        <v>228000</v>
      </c>
      <c r="S128" s="14" t="s">
        <v>959</v>
      </c>
    </row>
    <row r="129" spans="1:19">
      <c r="A129" s="14" t="s">
        <v>964</v>
      </c>
      <c r="B129" s="14" t="s">
        <v>965</v>
      </c>
      <c r="C129" s="14" t="s">
        <v>66</v>
      </c>
      <c r="D129" s="14" t="s">
        <v>941</v>
      </c>
      <c r="E129" s="23" t="s">
        <v>966</v>
      </c>
      <c r="F129" s="23" t="s">
        <v>967</v>
      </c>
      <c r="G129" s="23" t="s">
        <v>944</v>
      </c>
      <c r="H129" s="14" t="s">
        <v>954</v>
      </c>
      <c r="I129" s="14" t="s">
        <v>955</v>
      </c>
      <c r="J129" s="14" t="s">
        <v>956</v>
      </c>
      <c r="K129" s="14" t="s">
        <v>957</v>
      </c>
      <c r="L129" s="14" t="s">
        <v>75</v>
      </c>
      <c r="M129" s="14" t="s">
        <v>958</v>
      </c>
      <c r="N129" s="14">
        <v>4</v>
      </c>
      <c r="O129" s="24">
        <v>55042</v>
      </c>
      <c r="P129" s="14" t="s">
        <v>88</v>
      </c>
      <c r="Q129" s="45">
        <f>VLOOKUP(A129,'R8生徒数'!$A$5:$D$190,4,FALSE)</f>
        <v>477</v>
      </c>
      <c r="R129" s="26">
        <f>VLOOKUP(A129,'R8生徒数'!$A$5:$E$190,5,FALSE)</f>
        <v>120000</v>
      </c>
      <c r="S129" s="14" t="s">
        <v>964</v>
      </c>
    </row>
    <row r="130" spans="1:19">
      <c r="A130" s="14" t="s">
        <v>968</v>
      </c>
      <c r="B130" s="14" t="s">
        <v>969</v>
      </c>
      <c r="C130" s="14" t="s">
        <v>66</v>
      </c>
      <c r="D130" s="14" t="s">
        <v>941</v>
      </c>
      <c r="E130" s="23" t="s">
        <v>970</v>
      </c>
      <c r="F130" s="23" t="s">
        <v>971</v>
      </c>
      <c r="G130" s="23" t="s">
        <v>944</v>
      </c>
      <c r="H130" s="14" t="s">
        <v>945</v>
      </c>
      <c r="I130" s="14" t="s">
        <v>946</v>
      </c>
      <c r="J130" s="14" t="s">
        <v>947</v>
      </c>
      <c r="K130" s="14" t="s">
        <v>948</v>
      </c>
      <c r="L130" s="14" t="s">
        <v>257</v>
      </c>
      <c r="M130" s="14" t="s">
        <v>949</v>
      </c>
      <c r="N130" s="14">
        <v>5</v>
      </c>
      <c r="O130" s="24">
        <v>55051</v>
      </c>
      <c r="P130" s="14" t="s">
        <v>217</v>
      </c>
      <c r="Q130" s="45">
        <f>VLOOKUP(A130,'R8生徒数'!$A$5:$D$190,4,FALSE)</f>
        <v>624</v>
      </c>
      <c r="R130" s="26">
        <f>VLOOKUP(A130,'R8生徒数'!$A$5:$E$190,5,FALSE)</f>
        <v>189000</v>
      </c>
      <c r="S130" s="14" t="s">
        <v>968</v>
      </c>
    </row>
    <row r="131" spans="1:19">
      <c r="A131" s="14" t="s">
        <v>972</v>
      </c>
      <c r="B131" s="14" t="s">
        <v>973</v>
      </c>
      <c r="C131" s="14" t="s">
        <v>66</v>
      </c>
      <c r="D131" s="14" t="s">
        <v>974</v>
      </c>
      <c r="E131" s="23" t="s">
        <v>1685</v>
      </c>
      <c r="F131" s="23" t="s">
        <v>975</v>
      </c>
      <c r="G131" s="23" t="s">
        <v>976</v>
      </c>
      <c r="H131" s="14" t="s">
        <v>977</v>
      </c>
      <c r="I131" s="14" t="s">
        <v>978</v>
      </c>
      <c r="J131" s="14" t="s">
        <v>979</v>
      </c>
      <c r="K131" s="14" t="s">
        <v>980</v>
      </c>
      <c r="L131" s="14" t="s">
        <v>184</v>
      </c>
      <c r="M131" s="14" t="s">
        <v>981</v>
      </c>
      <c r="N131" s="14">
        <v>1</v>
      </c>
      <c r="O131" s="24">
        <v>56011</v>
      </c>
      <c r="P131" s="14" t="s">
        <v>77</v>
      </c>
      <c r="Q131" s="45">
        <f>VLOOKUP(A131,'R8生徒数'!$A$5:$D$190,4,FALSE)</f>
        <v>1023</v>
      </c>
      <c r="R131" s="26">
        <f>VLOOKUP(A131,'R8生徒数'!$A$5:$E$190,5,FALSE)</f>
        <v>366000</v>
      </c>
      <c r="S131" s="14" t="s">
        <v>972</v>
      </c>
    </row>
    <row r="132" spans="1:19">
      <c r="A132" s="14" t="s">
        <v>982</v>
      </c>
      <c r="B132" s="14" t="s">
        <v>983</v>
      </c>
      <c r="C132" s="14" t="s">
        <v>66</v>
      </c>
      <c r="D132" s="14" t="s">
        <v>984</v>
      </c>
      <c r="E132" s="23" t="s">
        <v>1686</v>
      </c>
      <c r="F132" s="23" t="s">
        <v>985</v>
      </c>
      <c r="G132" s="23" t="s">
        <v>986</v>
      </c>
      <c r="H132" s="14" t="s">
        <v>987</v>
      </c>
      <c r="I132" s="14" t="s">
        <v>988</v>
      </c>
      <c r="J132" s="14" t="s">
        <v>989</v>
      </c>
      <c r="K132" s="14" t="s">
        <v>990</v>
      </c>
      <c r="L132" s="14" t="s">
        <v>157</v>
      </c>
      <c r="M132" s="14" t="s">
        <v>991</v>
      </c>
      <c r="N132" s="14">
        <v>1</v>
      </c>
      <c r="O132" s="24">
        <v>57011</v>
      </c>
      <c r="P132" s="14" t="s">
        <v>77</v>
      </c>
      <c r="Q132" s="45">
        <f>VLOOKUP(A132,'R8生徒数'!$A$5:$D$190,4,FALSE)</f>
        <v>1095</v>
      </c>
      <c r="R132" s="26">
        <f>VLOOKUP(A132,'R8生徒数'!$A$5:$E$190,5,FALSE)</f>
        <v>366000</v>
      </c>
      <c r="S132" s="14" t="s">
        <v>982</v>
      </c>
    </row>
    <row r="133" spans="1:19">
      <c r="A133" s="14" t="s">
        <v>992</v>
      </c>
      <c r="B133" s="14" t="s">
        <v>993</v>
      </c>
      <c r="C133" s="14" t="s">
        <v>66</v>
      </c>
      <c r="D133" s="14" t="s">
        <v>984</v>
      </c>
      <c r="E133" s="23" t="s">
        <v>1687</v>
      </c>
      <c r="F133" s="23" t="s">
        <v>994</v>
      </c>
      <c r="G133" s="23" t="s">
        <v>986</v>
      </c>
      <c r="H133" s="14" t="s">
        <v>987</v>
      </c>
      <c r="I133" s="14" t="s">
        <v>988</v>
      </c>
      <c r="J133" s="14" t="s">
        <v>989</v>
      </c>
      <c r="K133" s="14" t="s">
        <v>990</v>
      </c>
      <c r="L133" s="14" t="s">
        <v>157</v>
      </c>
      <c r="M133" s="14" t="s">
        <v>991</v>
      </c>
      <c r="N133" s="14">
        <v>4</v>
      </c>
      <c r="O133" s="24">
        <v>57041</v>
      </c>
      <c r="P133" s="14" t="s">
        <v>88</v>
      </c>
      <c r="Q133" s="45">
        <f>VLOOKUP(A133,'R8生徒数'!$A$5:$D$190,4,FALSE)</f>
        <v>245</v>
      </c>
      <c r="R133" s="26">
        <f>VLOOKUP(A133,'R8生徒数'!$A$5:$E$190,5,FALSE)</f>
        <v>45000</v>
      </c>
      <c r="S133" s="14" t="s">
        <v>992</v>
      </c>
    </row>
    <row r="134" spans="1:19">
      <c r="A134" s="14" t="s">
        <v>995</v>
      </c>
      <c r="B134" s="14" t="s">
        <v>996</v>
      </c>
      <c r="C134" s="14" t="s">
        <v>66</v>
      </c>
      <c r="D134" s="14" t="s">
        <v>997</v>
      </c>
      <c r="E134" s="23" t="s">
        <v>998</v>
      </c>
      <c r="F134" s="23" t="s">
        <v>999</v>
      </c>
      <c r="G134" s="23" t="s">
        <v>1000</v>
      </c>
      <c r="H134" s="14" t="s">
        <v>1001</v>
      </c>
      <c r="I134" s="14" t="s">
        <v>1002</v>
      </c>
      <c r="J134" s="14" t="s">
        <v>1003</v>
      </c>
      <c r="K134" s="14" t="s">
        <v>1004</v>
      </c>
      <c r="L134" s="14" t="s">
        <v>774</v>
      </c>
      <c r="M134" s="14" t="s">
        <v>1005</v>
      </c>
      <c r="N134" s="14">
        <v>1</v>
      </c>
      <c r="O134" s="24">
        <v>58011</v>
      </c>
      <c r="P134" s="14" t="s">
        <v>77</v>
      </c>
      <c r="Q134" s="45">
        <f>VLOOKUP(A134,'R8生徒数'!$A$5:$D$190,4,FALSE)</f>
        <v>916</v>
      </c>
      <c r="R134" s="26">
        <f>VLOOKUP(A134,'R8生徒数'!$A$5:$E$190,5,FALSE)</f>
        <v>366000</v>
      </c>
      <c r="S134" s="14" t="s">
        <v>995</v>
      </c>
    </row>
    <row r="135" spans="1:19">
      <c r="A135" s="14" t="s">
        <v>1006</v>
      </c>
      <c r="B135" s="14" t="s">
        <v>1007</v>
      </c>
      <c r="C135" s="14" t="s">
        <v>66</v>
      </c>
      <c r="D135" s="14" t="s">
        <v>997</v>
      </c>
      <c r="E135" s="23" t="s">
        <v>1008</v>
      </c>
      <c r="F135" s="23" t="s">
        <v>1009</v>
      </c>
      <c r="G135" s="23" t="s">
        <v>1000</v>
      </c>
      <c r="H135" s="14" t="s">
        <v>1001</v>
      </c>
      <c r="I135" s="14" t="s">
        <v>1002</v>
      </c>
      <c r="J135" s="14" t="s">
        <v>1003</v>
      </c>
      <c r="K135" s="14" t="s">
        <v>1004</v>
      </c>
      <c r="L135" s="14" t="s">
        <v>774</v>
      </c>
      <c r="M135" s="14" t="s">
        <v>1005</v>
      </c>
      <c r="N135" s="14">
        <v>4</v>
      </c>
      <c r="O135" s="24">
        <v>58041</v>
      </c>
      <c r="P135" s="14" t="s">
        <v>88</v>
      </c>
      <c r="Q135" s="45">
        <f>VLOOKUP(A135,'R8生徒数'!$A$5:$D$190,4,FALSE)</f>
        <v>759</v>
      </c>
      <c r="R135" s="26">
        <f>VLOOKUP(A135,'R8生徒数'!$A$5:$E$190,5,FALSE)</f>
        <v>228000</v>
      </c>
      <c r="S135" s="14" t="s">
        <v>1006</v>
      </c>
    </row>
    <row r="136" spans="1:19">
      <c r="A136" s="14" t="s">
        <v>1010</v>
      </c>
      <c r="B136" s="14" t="s">
        <v>1011</v>
      </c>
      <c r="C136" s="14" t="s">
        <v>66</v>
      </c>
      <c r="D136" s="14" t="s">
        <v>1012</v>
      </c>
      <c r="E136" s="23" t="s">
        <v>1013</v>
      </c>
      <c r="F136" s="23" t="s">
        <v>1014</v>
      </c>
      <c r="G136" s="23" t="s">
        <v>1015</v>
      </c>
      <c r="H136" s="14" t="s">
        <v>1016</v>
      </c>
      <c r="I136" s="14" t="s">
        <v>1017</v>
      </c>
      <c r="J136" s="14" t="s">
        <v>1018</v>
      </c>
      <c r="K136" s="14" t="s">
        <v>1019</v>
      </c>
      <c r="L136" s="14" t="s">
        <v>530</v>
      </c>
      <c r="M136" s="14" t="s">
        <v>1020</v>
      </c>
      <c r="N136" s="14">
        <v>1</v>
      </c>
      <c r="O136" s="24">
        <v>59011</v>
      </c>
      <c r="P136" s="14" t="s">
        <v>77</v>
      </c>
      <c r="Q136" s="45">
        <f>VLOOKUP(A136,'R8生徒数'!$A$5:$D$190,4,FALSE)</f>
        <v>827</v>
      </c>
      <c r="R136" s="26">
        <f>VLOOKUP(A136,'R8生徒数'!$A$5:$E$190,5,FALSE)</f>
        <v>366000</v>
      </c>
      <c r="S136" s="14" t="s">
        <v>1010</v>
      </c>
    </row>
    <row r="137" spans="1:19">
      <c r="A137" s="14" t="s">
        <v>1021</v>
      </c>
      <c r="B137" s="14" t="s">
        <v>1022</v>
      </c>
      <c r="C137" s="14" t="s">
        <v>66</v>
      </c>
      <c r="D137" s="14" t="s">
        <v>1023</v>
      </c>
      <c r="E137" s="23" t="s">
        <v>1024</v>
      </c>
      <c r="F137" s="23" t="s">
        <v>1025</v>
      </c>
      <c r="G137" s="23" t="s">
        <v>1026</v>
      </c>
      <c r="H137" s="14" t="s">
        <v>1027</v>
      </c>
      <c r="I137" s="14" t="s">
        <v>1028</v>
      </c>
      <c r="J137" s="14" t="s">
        <v>1029</v>
      </c>
      <c r="K137" s="14" t="s">
        <v>1030</v>
      </c>
      <c r="L137" s="14" t="s">
        <v>257</v>
      </c>
      <c r="M137" s="14" t="s">
        <v>1031</v>
      </c>
      <c r="N137" s="14">
        <v>1</v>
      </c>
      <c r="O137" s="24">
        <v>60011</v>
      </c>
      <c r="P137" s="14" t="s">
        <v>77</v>
      </c>
      <c r="Q137" s="45">
        <f>VLOOKUP(A137,'R8生徒数'!$A$5:$D$190,4,FALSE)</f>
        <v>3091</v>
      </c>
      <c r="R137" s="26">
        <f>VLOOKUP(A137,'R8生徒数'!$A$5:$E$190,5,FALSE)</f>
        <v>366000</v>
      </c>
      <c r="S137" s="14" t="s">
        <v>1021</v>
      </c>
    </row>
    <row r="138" spans="1:19">
      <c r="A138" s="14" t="s">
        <v>1032</v>
      </c>
      <c r="B138" s="14" t="s">
        <v>1033</v>
      </c>
      <c r="C138" s="14" t="s">
        <v>66</v>
      </c>
      <c r="D138" s="14" t="s">
        <v>1023</v>
      </c>
      <c r="E138" s="23" t="s">
        <v>1024</v>
      </c>
      <c r="F138" s="23" t="s">
        <v>1034</v>
      </c>
      <c r="G138" s="23" t="s">
        <v>1026</v>
      </c>
      <c r="H138" s="14" t="s">
        <v>1027</v>
      </c>
      <c r="I138" s="14" t="s">
        <v>1028</v>
      </c>
      <c r="J138" s="14" t="s">
        <v>1029</v>
      </c>
      <c r="K138" s="14" t="s">
        <v>1030</v>
      </c>
      <c r="L138" s="14" t="s">
        <v>257</v>
      </c>
      <c r="M138" s="14" t="s">
        <v>1031</v>
      </c>
      <c r="N138" s="14">
        <v>4</v>
      </c>
      <c r="O138" s="24">
        <v>60041</v>
      </c>
      <c r="P138" s="14" t="s">
        <v>88</v>
      </c>
      <c r="Q138" s="45">
        <f>VLOOKUP(A138,'R8生徒数'!$A$5:$D$190,4,FALSE)</f>
        <v>494</v>
      </c>
      <c r="R138" s="26">
        <f>VLOOKUP(A138,'R8生徒数'!$A$5:$E$190,5,FALSE)</f>
        <v>120000</v>
      </c>
      <c r="S138" s="14" t="s">
        <v>1032</v>
      </c>
    </row>
    <row r="139" spans="1:19">
      <c r="A139" s="14" t="s">
        <v>1035</v>
      </c>
      <c r="B139" s="14" t="s">
        <v>1036</v>
      </c>
      <c r="C139" s="14" t="s">
        <v>66</v>
      </c>
      <c r="D139" s="14" t="s">
        <v>1037</v>
      </c>
      <c r="E139" s="23" t="s">
        <v>1038</v>
      </c>
      <c r="F139" s="23" t="s">
        <v>1039</v>
      </c>
      <c r="G139" s="23" t="s">
        <v>1040</v>
      </c>
      <c r="H139" s="14" t="s">
        <v>1041</v>
      </c>
      <c r="I139" s="14" t="s">
        <v>1042</v>
      </c>
      <c r="J139" s="14" t="s">
        <v>1043</v>
      </c>
      <c r="K139" s="14" t="s">
        <v>1044</v>
      </c>
      <c r="L139" s="14" t="s">
        <v>468</v>
      </c>
      <c r="M139" s="14" t="s">
        <v>1045</v>
      </c>
      <c r="N139" s="14">
        <v>1</v>
      </c>
      <c r="O139" s="24">
        <v>61011</v>
      </c>
      <c r="P139" s="14" t="s">
        <v>77</v>
      </c>
      <c r="Q139" s="45">
        <f>VLOOKUP(A139,'R8生徒数'!$A$5:$D$190,4,FALSE)</f>
        <v>1104</v>
      </c>
      <c r="R139" s="26">
        <f>VLOOKUP(A139,'R8生徒数'!$A$5:$E$190,5,FALSE)</f>
        <v>366000</v>
      </c>
      <c r="S139" s="14" t="s">
        <v>1035</v>
      </c>
    </row>
    <row r="140" spans="1:19">
      <c r="A140" s="14" t="s">
        <v>1046</v>
      </c>
      <c r="B140" s="14" t="s">
        <v>1047</v>
      </c>
      <c r="C140" s="14" t="s">
        <v>66</v>
      </c>
      <c r="D140" s="14" t="s">
        <v>1037</v>
      </c>
      <c r="E140" s="23" t="s">
        <v>1048</v>
      </c>
      <c r="F140" s="23" t="s">
        <v>1049</v>
      </c>
      <c r="G140" s="23" t="s">
        <v>1040</v>
      </c>
      <c r="H140" s="14" t="s">
        <v>1050</v>
      </c>
      <c r="I140" s="14" t="s">
        <v>1051</v>
      </c>
      <c r="J140" s="14" t="s">
        <v>1052</v>
      </c>
      <c r="K140" s="14" t="s">
        <v>1053</v>
      </c>
      <c r="L140" s="14" t="s">
        <v>580</v>
      </c>
      <c r="M140" s="14" t="s">
        <v>1054</v>
      </c>
      <c r="N140" s="14">
        <v>1</v>
      </c>
      <c r="O140" s="24">
        <v>61012</v>
      </c>
      <c r="P140" s="14" t="s">
        <v>77</v>
      </c>
      <c r="Q140" s="45">
        <f>VLOOKUP(A140,'R8生徒数'!$A$5:$D$190,4,FALSE)</f>
        <v>845</v>
      </c>
      <c r="R140" s="26">
        <f>VLOOKUP(A140,'R8生徒数'!$A$5:$E$190,5,FALSE)</f>
        <v>366000</v>
      </c>
      <c r="S140" s="14" t="s">
        <v>1046</v>
      </c>
    </row>
    <row r="141" spans="1:19">
      <c r="A141" s="14" t="s">
        <v>1055</v>
      </c>
      <c r="B141" s="14" t="s">
        <v>1056</v>
      </c>
      <c r="C141" s="14" t="s">
        <v>66</v>
      </c>
      <c r="D141" s="14" t="s">
        <v>1037</v>
      </c>
      <c r="E141" s="23" t="s">
        <v>1057</v>
      </c>
      <c r="F141" s="23" t="s">
        <v>1058</v>
      </c>
      <c r="G141" s="23" t="s">
        <v>1040</v>
      </c>
      <c r="H141" s="14" t="s">
        <v>1059</v>
      </c>
      <c r="I141" s="14" t="s">
        <v>1060</v>
      </c>
      <c r="J141" s="14" t="s">
        <v>1061</v>
      </c>
      <c r="K141" s="14" t="s">
        <v>1062</v>
      </c>
      <c r="L141" s="14" t="s">
        <v>1063</v>
      </c>
      <c r="M141" s="14" t="s">
        <v>1064</v>
      </c>
      <c r="N141" s="14">
        <v>1</v>
      </c>
      <c r="O141" s="24">
        <v>61013</v>
      </c>
      <c r="P141" s="14" t="s">
        <v>77</v>
      </c>
      <c r="Q141" s="45">
        <f>VLOOKUP(A141,'R8生徒数'!$A$5:$D$190,4,FALSE)</f>
        <v>447</v>
      </c>
      <c r="R141" s="26">
        <f>VLOOKUP(A141,'R8生徒数'!$A$5:$E$190,5,FALSE)</f>
        <v>165000</v>
      </c>
      <c r="S141" s="14" t="s">
        <v>1055</v>
      </c>
    </row>
    <row r="142" spans="1:19">
      <c r="A142" s="14" t="s">
        <v>1065</v>
      </c>
      <c r="B142" s="14" t="s">
        <v>1066</v>
      </c>
      <c r="C142" s="14" t="s">
        <v>66</v>
      </c>
      <c r="D142" s="14" t="s">
        <v>1037</v>
      </c>
      <c r="E142" s="23" t="s">
        <v>1038</v>
      </c>
      <c r="F142" s="23" t="s">
        <v>1067</v>
      </c>
      <c r="G142" s="23" t="s">
        <v>1040</v>
      </c>
      <c r="H142" s="14" t="s">
        <v>1041</v>
      </c>
      <c r="I142" s="14" t="s">
        <v>1042</v>
      </c>
      <c r="J142" s="14" t="s">
        <v>1043</v>
      </c>
      <c r="K142" s="14" t="s">
        <v>1044</v>
      </c>
      <c r="L142" s="14" t="s">
        <v>468</v>
      </c>
      <c r="M142" s="14" t="s">
        <v>1045</v>
      </c>
      <c r="N142" s="14">
        <v>4</v>
      </c>
      <c r="O142" s="24">
        <v>61041</v>
      </c>
      <c r="P142" s="14" t="s">
        <v>88</v>
      </c>
      <c r="Q142" s="45">
        <f>VLOOKUP(A142,'R8生徒数'!$A$5:$D$190,4,FALSE)</f>
        <v>70</v>
      </c>
      <c r="R142" s="26">
        <f>VLOOKUP(A142,'R8生徒数'!$A$5:$E$190,5,FALSE)</f>
        <v>45000</v>
      </c>
      <c r="S142" s="14" t="s">
        <v>1065</v>
      </c>
    </row>
    <row r="143" spans="1:19">
      <c r="A143" s="14" t="s">
        <v>1068</v>
      </c>
      <c r="B143" s="14" t="s">
        <v>1069</v>
      </c>
      <c r="C143" s="14" t="s">
        <v>66</v>
      </c>
      <c r="D143" s="14" t="s">
        <v>1037</v>
      </c>
      <c r="E143" s="23" t="s">
        <v>1057</v>
      </c>
      <c r="F143" s="23" t="s">
        <v>1070</v>
      </c>
      <c r="G143" s="23" t="s">
        <v>1040</v>
      </c>
      <c r="H143" s="14" t="s">
        <v>1059</v>
      </c>
      <c r="I143" s="14" t="s">
        <v>1060</v>
      </c>
      <c r="J143" s="14" t="s">
        <v>1061</v>
      </c>
      <c r="K143" s="14" t="s">
        <v>1062</v>
      </c>
      <c r="L143" s="14" t="s">
        <v>1063</v>
      </c>
      <c r="M143" s="14" t="s">
        <v>1064</v>
      </c>
      <c r="N143" s="14">
        <v>4</v>
      </c>
      <c r="O143" s="24">
        <v>61043</v>
      </c>
      <c r="P143" s="14" t="s">
        <v>88</v>
      </c>
      <c r="Q143" s="45">
        <f>VLOOKUP(A143,'R8生徒数'!$A$5:$D$190,4,FALSE)</f>
        <v>137</v>
      </c>
      <c r="R143" s="26">
        <f>VLOOKUP(A143,'R8生徒数'!$A$5:$E$190,5,FALSE)</f>
        <v>45000</v>
      </c>
      <c r="S143" s="14" t="s">
        <v>1068</v>
      </c>
    </row>
    <row r="144" spans="1:19">
      <c r="A144" s="14" t="s">
        <v>1071</v>
      </c>
      <c r="B144" s="14" t="s">
        <v>1072</v>
      </c>
      <c r="C144" s="14" t="s">
        <v>66</v>
      </c>
      <c r="D144" s="14" t="s">
        <v>1073</v>
      </c>
      <c r="E144" s="23" t="s">
        <v>1074</v>
      </c>
      <c r="F144" s="23" t="s">
        <v>1075</v>
      </c>
      <c r="G144" s="23" t="s">
        <v>1076</v>
      </c>
      <c r="H144" s="14" t="s">
        <v>1077</v>
      </c>
      <c r="I144" s="14" t="s">
        <v>1078</v>
      </c>
      <c r="J144" s="14" t="s">
        <v>1079</v>
      </c>
      <c r="K144" s="14" t="s">
        <v>1080</v>
      </c>
      <c r="L144" s="14" t="s">
        <v>1081</v>
      </c>
      <c r="M144" s="14" t="s">
        <v>1082</v>
      </c>
      <c r="N144" s="14">
        <v>1</v>
      </c>
      <c r="O144" s="24">
        <v>62011</v>
      </c>
      <c r="P144" s="14" t="s">
        <v>77</v>
      </c>
      <c r="Q144" s="45">
        <f>VLOOKUP(A144,'R8生徒数'!$A$5:$D$190,4,FALSE)</f>
        <v>775</v>
      </c>
      <c r="R144" s="26">
        <f>VLOOKUP(A144,'R8生徒数'!$A$5:$E$190,5,FALSE)</f>
        <v>366000</v>
      </c>
      <c r="S144" s="14" t="s">
        <v>1071</v>
      </c>
    </row>
    <row r="145" spans="1:19">
      <c r="A145" s="14" t="s">
        <v>1083</v>
      </c>
      <c r="B145" s="14" t="s">
        <v>1084</v>
      </c>
      <c r="C145" s="14" t="s">
        <v>66</v>
      </c>
      <c r="D145" s="14" t="s">
        <v>1073</v>
      </c>
      <c r="E145" s="23" t="s">
        <v>1085</v>
      </c>
      <c r="F145" s="23" t="s">
        <v>1086</v>
      </c>
      <c r="G145" s="23" t="s">
        <v>1076</v>
      </c>
      <c r="H145" s="14" t="s">
        <v>1087</v>
      </c>
      <c r="I145" s="14" t="s">
        <v>1088</v>
      </c>
      <c r="J145" s="14" t="s">
        <v>1089</v>
      </c>
      <c r="K145" s="14" t="s">
        <v>1090</v>
      </c>
      <c r="L145" s="14" t="s">
        <v>468</v>
      </c>
      <c r="M145" s="14" t="s">
        <v>1091</v>
      </c>
      <c r="N145" s="14">
        <v>1</v>
      </c>
      <c r="O145" s="24">
        <v>62012</v>
      </c>
      <c r="P145" s="14" t="s">
        <v>77</v>
      </c>
      <c r="Q145" s="45">
        <f>VLOOKUP(A145,'R8生徒数'!$A$5:$D$190,4,FALSE)</f>
        <v>1042</v>
      </c>
      <c r="R145" s="26">
        <f>VLOOKUP(A145,'R8生徒数'!$A$5:$E$190,5,FALSE)</f>
        <v>366000</v>
      </c>
      <c r="S145" s="14" t="s">
        <v>1083</v>
      </c>
    </row>
    <row r="146" spans="1:19">
      <c r="A146" s="14" t="s">
        <v>1092</v>
      </c>
      <c r="B146" s="14" t="s">
        <v>1093</v>
      </c>
      <c r="C146" s="14" t="s">
        <v>66</v>
      </c>
      <c r="D146" s="14" t="s">
        <v>1073</v>
      </c>
      <c r="E146" s="23" t="s">
        <v>1094</v>
      </c>
      <c r="F146" s="23" t="s">
        <v>1095</v>
      </c>
      <c r="G146" s="23" t="s">
        <v>1076</v>
      </c>
      <c r="H146" s="14" t="s">
        <v>1096</v>
      </c>
      <c r="I146" s="14" t="s">
        <v>1097</v>
      </c>
      <c r="J146" s="14" t="s">
        <v>1079</v>
      </c>
      <c r="K146" s="14" t="s">
        <v>1080</v>
      </c>
      <c r="L146" s="14" t="s">
        <v>1081</v>
      </c>
      <c r="M146" s="14" t="s">
        <v>1098</v>
      </c>
      <c r="N146" s="14">
        <v>4</v>
      </c>
      <c r="O146" s="24">
        <v>62041</v>
      </c>
      <c r="P146" s="14" t="s">
        <v>88</v>
      </c>
      <c r="Q146" s="45">
        <f>VLOOKUP(A146,'R8生徒数'!$A$5:$D$190,4,FALSE)</f>
        <v>118</v>
      </c>
      <c r="R146" s="26">
        <f>VLOOKUP(A146,'R8生徒数'!$A$5:$E$190,5,FALSE)</f>
        <v>45000</v>
      </c>
      <c r="S146" s="14" t="s">
        <v>1092</v>
      </c>
    </row>
    <row r="147" spans="1:19">
      <c r="A147" s="14" t="s">
        <v>1099</v>
      </c>
      <c r="B147" s="14" t="s">
        <v>1100</v>
      </c>
      <c r="C147" s="14" t="s">
        <v>66</v>
      </c>
      <c r="D147" s="14" t="s">
        <v>1073</v>
      </c>
      <c r="E147" s="23" t="s">
        <v>1085</v>
      </c>
      <c r="F147" s="23" t="s">
        <v>1101</v>
      </c>
      <c r="G147" s="23" t="s">
        <v>1076</v>
      </c>
      <c r="H147" s="14" t="s">
        <v>1087</v>
      </c>
      <c r="I147" s="14" t="s">
        <v>1088</v>
      </c>
      <c r="J147" s="14" t="s">
        <v>1089</v>
      </c>
      <c r="K147" s="14" t="s">
        <v>1090</v>
      </c>
      <c r="L147" s="14" t="s">
        <v>468</v>
      </c>
      <c r="M147" s="14" t="s">
        <v>1091</v>
      </c>
      <c r="N147" s="14">
        <v>4</v>
      </c>
      <c r="O147" s="24">
        <v>62042</v>
      </c>
      <c r="P147" s="14" t="s">
        <v>88</v>
      </c>
      <c r="Q147" s="45">
        <f>VLOOKUP(A147,'R8生徒数'!$A$5:$D$190,4,FALSE)</f>
        <v>89</v>
      </c>
      <c r="R147" s="26">
        <f>VLOOKUP(A147,'R8生徒数'!$A$5:$E$190,5,FALSE)</f>
        <v>45000</v>
      </c>
      <c r="S147" s="14" t="s">
        <v>1099</v>
      </c>
    </row>
    <row r="148" spans="1:19">
      <c r="A148" s="14" t="s">
        <v>1102</v>
      </c>
      <c r="B148" s="14" t="s">
        <v>1103</v>
      </c>
      <c r="C148" s="14" t="s">
        <v>66</v>
      </c>
      <c r="D148" s="14" t="s">
        <v>1104</v>
      </c>
      <c r="E148" s="23" t="s">
        <v>1105</v>
      </c>
      <c r="F148" s="23" t="s">
        <v>1106</v>
      </c>
      <c r="G148" s="23" t="s">
        <v>1107</v>
      </c>
      <c r="H148" s="14" t="s">
        <v>1108</v>
      </c>
      <c r="I148" s="14" t="s">
        <v>1109</v>
      </c>
      <c r="J148" s="14" t="s">
        <v>1110</v>
      </c>
      <c r="K148" s="14" t="s">
        <v>1111</v>
      </c>
      <c r="L148" s="14" t="s">
        <v>257</v>
      </c>
      <c r="M148" s="14" t="s">
        <v>1112</v>
      </c>
      <c r="N148" s="14">
        <v>1</v>
      </c>
      <c r="O148" s="24">
        <v>63011</v>
      </c>
      <c r="P148" s="14" t="s">
        <v>77</v>
      </c>
      <c r="Q148" s="45">
        <f>VLOOKUP(A148,'R8生徒数'!$A$5:$D$190,4,FALSE)</f>
        <v>168</v>
      </c>
      <c r="R148" s="26">
        <f>VLOOKUP(A148,'R8生徒数'!$A$5:$E$190,5,FALSE)</f>
        <v>60000</v>
      </c>
      <c r="S148" s="14" t="s">
        <v>1102</v>
      </c>
    </row>
    <row r="149" spans="1:19">
      <c r="A149" s="14" t="s">
        <v>1113</v>
      </c>
      <c r="B149" s="14" t="s">
        <v>1114</v>
      </c>
      <c r="C149" s="14" t="s">
        <v>66</v>
      </c>
      <c r="D149" s="14" t="s">
        <v>1104</v>
      </c>
      <c r="E149" s="23" t="s">
        <v>1105</v>
      </c>
      <c r="F149" s="23" t="s">
        <v>1115</v>
      </c>
      <c r="G149" s="23" t="s">
        <v>1107</v>
      </c>
      <c r="H149" s="14" t="s">
        <v>1108</v>
      </c>
      <c r="I149" s="14" t="s">
        <v>1109</v>
      </c>
      <c r="J149" s="14" t="s">
        <v>1110</v>
      </c>
      <c r="K149" s="14" t="s">
        <v>1111</v>
      </c>
      <c r="L149" s="14" t="s">
        <v>257</v>
      </c>
      <c r="M149" s="14" t="s">
        <v>1112</v>
      </c>
      <c r="N149" s="14">
        <v>4</v>
      </c>
      <c r="O149" s="24">
        <v>63041</v>
      </c>
      <c r="P149" s="14" t="s">
        <v>88</v>
      </c>
      <c r="Q149" s="45">
        <f>VLOOKUP(A149,'R8生徒数'!$A$5:$D$190,4,FALSE)</f>
        <v>58</v>
      </c>
      <c r="R149" s="26">
        <f>VLOOKUP(A149,'R8生徒数'!$A$5:$E$190,5,FALSE)</f>
        <v>45000</v>
      </c>
      <c r="S149" s="14" t="s">
        <v>1113</v>
      </c>
    </row>
    <row r="150" spans="1:19">
      <c r="A150" s="14" t="s">
        <v>1116</v>
      </c>
      <c r="B150" s="14" t="s">
        <v>1117</v>
      </c>
      <c r="C150" s="14" t="s">
        <v>66</v>
      </c>
      <c r="D150" s="14" t="s">
        <v>1104</v>
      </c>
      <c r="E150" s="23" t="s">
        <v>1105</v>
      </c>
      <c r="F150" s="23" t="s">
        <v>1118</v>
      </c>
      <c r="G150" s="23" t="s">
        <v>1107</v>
      </c>
      <c r="H150" s="14" t="s">
        <v>1108</v>
      </c>
      <c r="I150" s="14" t="s">
        <v>1109</v>
      </c>
      <c r="J150" s="14" t="s">
        <v>1110</v>
      </c>
      <c r="K150" s="14" t="s">
        <v>1111</v>
      </c>
      <c r="L150" s="14" t="s">
        <v>257</v>
      </c>
      <c r="M150" s="14" t="s">
        <v>1112</v>
      </c>
      <c r="N150" s="14">
        <v>5</v>
      </c>
      <c r="O150" s="24">
        <v>63051</v>
      </c>
      <c r="P150" s="14" t="s">
        <v>217</v>
      </c>
      <c r="Q150" s="45">
        <f>VLOOKUP(A150,'R8生徒数'!$A$5:$D$190,4,FALSE)</f>
        <v>130</v>
      </c>
      <c r="R150" s="26">
        <f>VLOOKUP(A150,'R8生徒数'!$A$5:$E$190,5,FALSE)</f>
        <v>45000</v>
      </c>
      <c r="S150" s="14" t="s">
        <v>1116</v>
      </c>
    </row>
    <row r="151" spans="1:19">
      <c r="A151" s="14" t="s">
        <v>1119</v>
      </c>
      <c r="B151" s="14" t="s">
        <v>1120</v>
      </c>
      <c r="C151" s="14" t="s">
        <v>66</v>
      </c>
      <c r="D151" s="14" t="s">
        <v>1121</v>
      </c>
      <c r="E151" s="23" t="s">
        <v>1122</v>
      </c>
      <c r="F151" s="23" t="s">
        <v>1123</v>
      </c>
      <c r="G151" s="23" t="s">
        <v>1124</v>
      </c>
      <c r="H151" s="14" t="s">
        <v>1125</v>
      </c>
      <c r="I151" s="14" t="s">
        <v>1126</v>
      </c>
      <c r="J151" s="14" t="s">
        <v>1127</v>
      </c>
      <c r="K151" s="14" t="s">
        <v>1128</v>
      </c>
      <c r="L151" s="14" t="s">
        <v>761</v>
      </c>
      <c r="M151" s="14" t="s">
        <v>1129</v>
      </c>
      <c r="N151" s="14">
        <v>1</v>
      </c>
      <c r="O151" s="24">
        <v>64011</v>
      </c>
      <c r="P151" s="14" t="s">
        <v>77</v>
      </c>
      <c r="Q151" s="45">
        <f>VLOOKUP(A151,'R8生徒数'!$A$5:$D$190,4,FALSE)</f>
        <v>1463</v>
      </c>
      <c r="R151" s="26">
        <f>VLOOKUP(A151,'R8生徒数'!$A$5:$E$190,5,FALSE)</f>
        <v>366000</v>
      </c>
      <c r="S151" s="14" t="s">
        <v>1119</v>
      </c>
    </row>
    <row r="152" spans="1:19">
      <c r="A152" s="14" t="s">
        <v>1130</v>
      </c>
      <c r="B152" s="14" t="s">
        <v>1131</v>
      </c>
      <c r="C152" s="14" t="s">
        <v>66</v>
      </c>
      <c r="D152" s="14" t="s">
        <v>1121</v>
      </c>
      <c r="E152" s="23" t="s">
        <v>1122</v>
      </c>
      <c r="F152" s="23" t="s">
        <v>1132</v>
      </c>
      <c r="G152" s="23" t="s">
        <v>1124</v>
      </c>
      <c r="H152" s="14" t="s">
        <v>1125</v>
      </c>
      <c r="I152" s="14" t="s">
        <v>1126</v>
      </c>
      <c r="J152" s="14" t="s">
        <v>1127</v>
      </c>
      <c r="K152" s="14" t="s">
        <v>1128</v>
      </c>
      <c r="L152" s="14" t="s">
        <v>761</v>
      </c>
      <c r="M152" s="14" t="s">
        <v>1129</v>
      </c>
      <c r="N152" s="14">
        <v>4</v>
      </c>
      <c r="O152" s="24">
        <v>64041</v>
      </c>
      <c r="P152" s="14" t="s">
        <v>88</v>
      </c>
      <c r="Q152" s="45">
        <f>VLOOKUP(A152,'R8生徒数'!$A$5:$D$190,4,FALSE)</f>
        <v>254</v>
      </c>
      <c r="R152" s="26">
        <f>VLOOKUP(A152,'R8生徒数'!$A$5:$E$190,5,FALSE)</f>
        <v>45000</v>
      </c>
      <c r="S152" s="14" t="s">
        <v>1130</v>
      </c>
    </row>
    <row r="153" spans="1:19">
      <c r="A153" s="14" t="s">
        <v>1133</v>
      </c>
      <c r="B153" s="14" t="s">
        <v>1134</v>
      </c>
      <c r="C153" s="14" t="s">
        <v>66</v>
      </c>
      <c r="D153" s="14" t="s">
        <v>1135</v>
      </c>
      <c r="E153" s="23" t="s">
        <v>1136</v>
      </c>
      <c r="F153" s="23" t="s">
        <v>1137</v>
      </c>
      <c r="G153" s="23" t="s">
        <v>1138</v>
      </c>
      <c r="H153" s="14" t="s">
        <v>1139</v>
      </c>
      <c r="I153" s="14" t="s">
        <v>1140</v>
      </c>
      <c r="J153" s="14" t="s">
        <v>1141</v>
      </c>
      <c r="K153" s="14" t="s">
        <v>1142</v>
      </c>
      <c r="L153" s="14" t="s">
        <v>199</v>
      </c>
      <c r="M153" s="14" t="s">
        <v>1143</v>
      </c>
      <c r="N153" s="14">
        <v>1</v>
      </c>
      <c r="O153" s="24">
        <v>65011</v>
      </c>
      <c r="P153" s="14" t="s">
        <v>77</v>
      </c>
      <c r="Q153" s="45">
        <f>VLOOKUP(A153,'R8生徒数'!$A$5:$D$190,4,FALSE)</f>
        <v>701</v>
      </c>
      <c r="R153" s="26">
        <f>VLOOKUP(A153,'R8生徒数'!$A$5:$E$190,5,FALSE)</f>
        <v>366000</v>
      </c>
      <c r="S153" s="14" t="s">
        <v>1133</v>
      </c>
    </row>
    <row r="154" spans="1:19">
      <c r="A154" s="14" t="s">
        <v>1144</v>
      </c>
      <c r="B154" s="14" t="s">
        <v>1145</v>
      </c>
      <c r="C154" s="14" t="s">
        <v>66</v>
      </c>
      <c r="D154" s="14" t="s">
        <v>1135</v>
      </c>
      <c r="E154" s="23" t="s">
        <v>1136</v>
      </c>
      <c r="F154" s="23" t="s">
        <v>1146</v>
      </c>
      <c r="G154" s="23" t="s">
        <v>1138</v>
      </c>
      <c r="H154" s="14" t="s">
        <v>1139</v>
      </c>
      <c r="I154" s="14" t="s">
        <v>1140</v>
      </c>
      <c r="J154" s="14" t="s">
        <v>1141</v>
      </c>
      <c r="K154" s="14" t="s">
        <v>1142</v>
      </c>
      <c r="L154" s="14" t="s">
        <v>199</v>
      </c>
      <c r="M154" s="14" t="s">
        <v>1143</v>
      </c>
      <c r="N154" s="14">
        <v>4</v>
      </c>
      <c r="O154" s="24">
        <v>65041</v>
      </c>
      <c r="P154" s="14" t="s">
        <v>88</v>
      </c>
      <c r="Q154" s="45">
        <f>VLOOKUP(A154,'R8生徒数'!$A$5:$D$190,4,FALSE)</f>
        <v>270</v>
      </c>
      <c r="R154" s="26">
        <f>VLOOKUP(A154,'R8生徒数'!$A$5:$E$190,5,FALSE)</f>
        <v>45000</v>
      </c>
      <c r="S154" s="14" t="s">
        <v>1144</v>
      </c>
    </row>
    <row r="155" spans="1:19">
      <c r="A155" s="14" t="s">
        <v>1147</v>
      </c>
      <c r="B155" s="14" t="s">
        <v>1148</v>
      </c>
      <c r="C155" s="14" t="s">
        <v>66</v>
      </c>
      <c r="D155" s="14" t="s">
        <v>1149</v>
      </c>
      <c r="E155" s="23" t="s">
        <v>1688</v>
      </c>
      <c r="F155" s="23" t="s">
        <v>1150</v>
      </c>
      <c r="G155" s="23" t="s">
        <v>1151</v>
      </c>
      <c r="H155" s="14" t="s">
        <v>1152</v>
      </c>
      <c r="I155" s="14" t="s">
        <v>1153</v>
      </c>
      <c r="J155" s="14" t="s">
        <v>1154</v>
      </c>
      <c r="K155" s="14" t="s">
        <v>1155</v>
      </c>
      <c r="L155" s="14" t="s">
        <v>442</v>
      </c>
      <c r="M155" s="14" t="s">
        <v>1156</v>
      </c>
      <c r="N155" s="14">
        <v>1</v>
      </c>
      <c r="O155" s="24">
        <v>66011</v>
      </c>
      <c r="P155" s="14" t="s">
        <v>77</v>
      </c>
      <c r="Q155" s="45">
        <f>VLOOKUP(A155,'R8生徒数'!$A$5:$D$190,4,FALSE)</f>
        <v>356</v>
      </c>
      <c r="R155" s="26">
        <f>VLOOKUP(A155,'R8生徒数'!$A$5:$E$190,5,FALSE)</f>
        <v>60000</v>
      </c>
      <c r="S155" s="14" t="s">
        <v>1147</v>
      </c>
    </row>
    <row r="156" spans="1:19">
      <c r="A156" s="14" t="s">
        <v>1157</v>
      </c>
      <c r="B156" s="14" t="s">
        <v>1158</v>
      </c>
      <c r="C156" s="14" t="s">
        <v>66</v>
      </c>
      <c r="D156" s="14" t="s">
        <v>1149</v>
      </c>
      <c r="E156" s="23" t="s">
        <v>1688</v>
      </c>
      <c r="F156" s="23" t="s">
        <v>1159</v>
      </c>
      <c r="G156" s="23" t="s">
        <v>1151</v>
      </c>
      <c r="H156" s="14" t="s">
        <v>1152</v>
      </c>
      <c r="I156" s="14" t="s">
        <v>1153</v>
      </c>
      <c r="J156" s="14" t="s">
        <v>1154</v>
      </c>
      <c r="K156" s="14" t="s">
        <v>1155</v>
      </c>
      <c r="L156" s="14" t="s">
        <v>442</v>
      </c>
      <c r="M156" s="14" t="s">
        <v>1156</v>
      </c>
      <c r="N156" s="14">
        <v>4</v>
      </c>
      <c r="O156" s="24">
        <v>66041</v>
      </c>
      <c r="P156" s="14" t="s">
        <v>88</v>
      </c>
      <c r="Q156" s="45">
        <f>VLOOKUP(A156,'R8生徒数'!$A$5:$D$190,4,FALSE)</f>
        <v>143</v>
      </c>
      <c r="R156" s="26">
        <f>VLOOKUP(A156,'R8生徒数'!$A$5:$E$190,5,FALSE)</f>
        <v>45000</v>
      </c>
      <c r="S156" s="14" t="s">
        <v>1157</v>
      </c>
    </row>
    <row r="157" spans="1:19">
      <c r="A157" s="14" t="s">
        <v>1160</v>
      </c>
      <c r="B157" s="14" t="s">
        <v>1161</v>
      </c>
      <c r="C157" s="14" t="s">
        <v>66</v>
      </c>
      <c r="D157" s="14" t="s">
        <v>1149</v>
      </c>
      <c r="E157" s="23" t="s">
        <v>1688</v>
      </c>
      <c r="F157" s="23" t="s">
        <v>1162</v>
      </c>
      <c r="G157" s="23" t="s">
        <v>1151</v>
      </c>
      <c r="H157" s="14" t="s">
        <v>1163</v>
      </c>
      <c r="I157" s="14" t="s">
        <v>1164</v>
      </c>
      <c r="J157" s="14" t="s">
        <v>1165</v>
      </c>
      <c r="K157" s="14" t="s">
        <v>1155</v>
      </c>
      <c r="L157" s="14" t="s">
        <v>442</v>
      </c>
      <c r="M157" s="14" t="s">
        <v>1156</v>
      </c>
      <c r="N157" s="14">
        <v>5</v>
      </c>
      <c r="O157" s="24">
        <v>66051</v>
      </c>
      <c r="P157" s="14" t="s">
        <v>217</v>
      </c>
      <c r="Q157" s="45">
        <f>VLOOKUP(A157,'R8生徒数'!$A$5:$D$190,4,FALSE)</f>
        <v>344</v>
      </c>
      <c r="R157" s="26">
        <f>VLOOKUP(A157,'R8生徒数'!$A$5:$E$190,5,FALSE)</f>
        <v>120000</v>
      </c>
      <c r="S157" s="14" t="s">
        <v>1160</v>
      </c>
    </row>
    <row r="158" spans="1:19">
      <c r="A158" s="14" t="s">
        <v>1166</v>
      </c>
      <c r="B158" s="14" t="s">
        <v>1167</v>
      </c>
      <c r="C158" s="14" t="s">
        <v>66</v>
      </c>
      <c r="D158" s="14" t="s">
        <v>1168</v>
      </c>
      <c r="E158" s="23" t="s">
        <v>1169</v>
      </c>
      <c r="F158" s="23" t="s">
        <v>1170</v>
      </c>
      <c r="G158" s="23" t="s">
        <v>1171</v>
      </c>
      <c r="H158" s="14" t="s">
        <v>1172</v>
      </c>
      <c r="I158" s="14" t="s">
        <v>1173</v>
      </c>
      <c r="J158" s="14" t="s">
        <v>1174</v>
      </c>
      <c r="K158" s="14" t="s">
        <v>1175</v>
      </c>
      <c r="L158" s="14" t="s">
        <v>316</v>
      </c>
      <c r="M158" s="14" t="s">
        <v>1176</v>
      </c>
      <c r="N158" s="14">
        <v>1</v>
      </c>
      <c r="O158" s="24">
        <v>68011</v>
      </c>
      <c r="P158" s="14" t="s">
        <v>77</v>
      </c>
      <c r="Q158" s="45">
        <f>VLOOKUP(A158,'R8生徒数'!$A$5:$D$190,4,FALSE)</f>
        <v>35</v>
      </c>
      <c r="R158" s="26">
        <f>VLOOKUP(A158,'R8生徒数'!$A$5:$E$190,5,FALSE)</f>
        <v>60000</v>
      </c>
      <c r="S158" s="14" t="s">
        <v>1166</v>
      </c>
    </row>
    <row r="159" spans="1:19">
      <c r="A159" s="14" t="s">
        <v>1177</v>
      </c>
      <c r="B159" s="14" t="s">
        <v>1178</v>
      </c>
      <c r="C159" s="14" t="s">
        <v>66</v>
      </c>
      <c r="D159" s="14" t="s">
        <v>1168</v>
      </c>
      <c r="E159" s="23" t="s">
        <v>1169</v>
      </c>
      <c r="F159" s="23" t="s">
        <v>1179</v>
      </c>
      <c r="G159" s="23" t="s">
        <v>1171</v>
      </c>
      <c r="H159" s="14" t="s">
        <v>1172</v>
      </c>
      <c r="I159" s="14" t="s">
        <v>1173</v>
      </c>
      <c r="J159" s="14" t="s">
        <v>1174</v>
      </c>
      <c r="K159" s="14" t="s">
        <v>1175</v>
      </c>
      <c r="L159" s="14" t="s">
        <v>316</v>
      </c>
      <c r="M159" s="14" t="s">
        <v>1176</v>
      </c>
      <c r="N159" s="14">
        <v>4</v>
      </c>
      <c r="O159" s="24">
        <v>68041</v>
      </c>
      <c r="P159" s="14" t="s">
        <v>88</v>
      </c>
      <c r="Q159" s="45">
        <f>VLOOKUP(A159,'R8生徒数'!$A$5:$D$190,4,FALSE)</f>
        <v>27</v>
      </c>
      <c r="R159" s="26">
        <f>VLOOKUP(A159,'R8生徒数'!$A$5:$E$190,5,FALSE)</f>
        <v>45000</v>
      </c>
      <c r="S159" s="14" t="s">
        <v>1177</v>
      </c>
    </row>
    <row r="160" spans="1:19">
      <c r="A160" s="14" t="s">
        <v>1180</v>
      </c>
      <c r="B160" s="14" t="s">
        <v>1181</v>
      </c>
      <c r="C160" s="14" t="s">
        <v>66</v>
      </c>
      <c r="D160" s="14" t="s">
        <v>1168</v>
      </c>
      <c r="E160" s="23" t="s">
        <v>1169</v>
      </c>
      <c r="F160" s="23" t="s">
        <v>1182</v>
      </c>
      <c r="G160" s="23" t="s">
        <v>1171</v>
      </c>
      <c r="H160" s="14" t="s">
        <v>1183</v>
      </c>
      <c r="I160" s="14" t="s">
        <v>1184</v>
      </c>
      <c r="J160" s="14" t="s">
        <v>1174</v>
      </c>
      <c r="K160" s="14" t="s">
        <v>1175</v>
      </c>
      <c r="L160" s="14" t="s">
        <v>316</v>
      </c>
      <c r="M160" s="14" t="s">
        <v>1176</v>
      </c>
      <c r="N160" s="14">
        <v>5</v>
      </c>
      <c r="O160" s="24">
        <v>68051</v>
      </c>
      <c r="P160" s="14" t="s">
        <v>217</v>
      </c>
      <c r="Q160" s="45">
        <f>VLOOKUP(A160,'R8生徒数'!$A$5:$D$190,4,FALSE)</f>
        <v>25</v>
      </c>
      <c r="R160" s="26">
        <f>VLOOKUP(A160,'R8生徒数'!$A$5:$E$190,5,FALSE)</f>
        <v>45000</v>
      </c>
      <c r="S160" s="14" t="s">
        <v>1180</v>
      </c>
    </row>
    <row r="161" spans="1:19">
      <c r="A161" s="14" t="s">
        <v>1185</v>
      </c>
      <c r="B161" s="14" t="s">
        <v>1186</v>
      </c>
      <c r="C161" s="14" t="s">
        <v>66</v>
      </c>
      <c r="D161" s="14" t="s">
        <v>1187</v>
      </c>
      <c r="E161" s="23" t="s">
        <v>1188</v>
      </c>
      <c r="F161" s="23" t="s">
        <v>1189</v>
      </c>
      <c r="G161" s="23" t="s">
        <v>1190</v>
      </c>
      <c r="H161" s="14" t="s">
        <v>1191</v>
      </c>
      <c r="I161" s="14" t="s">
        <v>1192</v>
      </c>
      <c r="J161" s="14" t="s">
        <v>1193</v>
      </c>
      <c r="K161" s="14" t="s">
        <v>1194</v>
      </c>
      <c r="L161" s="14" t="s">
        <v>580</v>
      </c>
      <c r="M161" s="14" t="s">
        <v>1195</v>
      </c>
      <c r="N161" s="14">
        <v>1</v>
      </c>
      <c r="O161" s="24">
        <v>69011</v>
      </c>
      <c r="P161" s="14" t="s">
        <v>77</v>
      </c>
      <c r="Q161" s="45">
        <f>VLOOKUP(A161,'R8生徒数'!$A$5:$D$190,4,FALSE)</f>
        <v>610</v>
      </c>
      <c r="R161" s="26">
        <f>VLOOKUP(A161,'R8生徒数'!$A$5:$E$190,5,FALSE)</f>
        <v>165000</v>
      </c>
      <c r="S161" s="14" t="s">
        <v>1185</v>
      </c>
    </row>
    <row r="162" spans="1:19">
      <c r="A162" s="14" t="s">
        <v>1196</v>
      </c>
      <c r="B162" s="14" t="s">
        <v>1197</v>
      </c>
      <c r="C162" s="14" t="s">
        <v>66</v>
      </c>
      <c r="D162" s="14" t="s">
        <v>1187</v>
      </c>
      <c r="E162" s="23" t="s">
        <v>1188</v>
      </c>
      <c r="F162" s="23" t="s">
        <v>1198</v>
      </c>
      <c r="G162" s="23" t="s">
        <v>1190</v>
      </c>
      <c r="H162" s="14" t="s">
        <v>1191</v>
      </c>
      <c r="I162" s="14" t="s">
        <v>1199</v>
      </c>
      <c r="J162" s="14" t="s">
        <v>1193</v>
      </c>
      <c r="K162" s="14" t="s">
        <v>1194</v>
      </c>
      <c r="L162" s="14" t="s">
        <v>580</v>
      </c>
      <c r="M162" s="14" t="s">
        <v>1195</v>
      </c>
      <c r="N162" s="14">
        <v>4</v>
      </c>
      <c r="O162" s="24">
        <v>69041</v>
      </c>
      <c r="P162" s="14" t="s">
        <v>88</v>
      </c>
      <c r="Q162" s="45">
        <f>VLOOKUP(A162,'R8生徒数'!$A$5:$D$190,4,FALSE)</f>
        <v>216</v>
      </c>
      <c r="R162" s="26">
        <f>VLOOKUP(A162,'R8生徒数'!$A$5:$E$190,5,FALSE)</f>
        <v>45000</v>
      </c>
      <c r="S162" s="14" t="s">
        <v>1196</v>
      </c>
    </row>
    <row r="163" spans="1:19">
      <c r="A163" s="14" t="s">
        <v>1200</v>
      </c>
      <c r="B163" s="14" t="s">
        <v>1201</v>
      </c>
      <c r="C163" s="14" t="s">
        <v>66</v>
      </c>
      <c r="D163" s="14" t="s">
        <v>1202</v>
      </c>
      <c r="E163" s="23" t="s">
        <v>1203</v>
      </c>
      <c r="F163" s="23" t="s">
        <v>1204</v>
      </c>
      <c r="G163" s="23" t="s">
        <v>1205</v>
      </c>
      <c r="H163" s="14" t="s">
        <v>1206</v>
      </c>
      <c r="I163" s="14" t="s">
        <v>1207</v>
      </c>
      <c r="J163" s="14" t="s">
        <v>1208</v>
      </c>
      <c r="K163" s="14" t="s">
        <v>1209</v>
      </c>
      <c r="L163" s="14" t="s">
        <v>442</v>
      </c>
      <c r="M163" s="14" t="s">
        <v>1210</v>
      </c>
      <c r="N163" s="14">
        <v>1</v>
      </c>
      <c r="O163" s="24">
        <v>70011</v>
      </c>
      <c r="P163" s="14" t="s">
        <v>77</v>
      </c>
      <c r="Q163" s="45">
        <f>VLOOKUP(A163,'R8生徒数'!$A$5:$D$190,4,FALSE)</f>
        <v>430</v>
      </c>
      <c r="R163" s="26">
        <f>VLOOKUP(A163,'R8生徒数'!$A$5:$E$190,5,FALSE)</f>
        <v>165000</v>
      </c>
      <c r="S163" s="14" t="s">
        <v>1200</v>
      </c>
    </row>
    <row r="164" spans="1:19">
      <c r="A164" s="14" t="s">
        <v>1211</v>
      </c>
      <c r="B164" s="14" t="s">
        <v>1212</v>
      </c>
      <c r="C164" s="14" t="s">
        <v>66</v>
      </c>
      <c r="D164" s="14" t="s">
        <v>1213</v>
      </c>
      <c r="E164" s="23" t="s">
        <v>1214</v>
      </c>
      <c r="F164" s="23" t="s">
        <v>1215</v>
      </c>
      <c r="G164" s="23" t="s">
        <v>1216</v>
      </c>
      <c r="H164" s="14" t="s">
        <v>1217</v>
      </c>
      <c r="I164" s="14" t="s">
        <v>1218</v>
      </c>
      <c r="J164" s="14" t="s">
        <v>1219</v>
      </c>
      <c r="K164" s="14" t="s">
        <v>1220</v>
      </c>
      <c r="L164" s="14" t="s">
        <v>199</v>
      </c>
      <c r="M164" s="14" t="s">
        <v>1221</v>
      </c>
      <c r="N164" s="14">
        <v>1</v>
      </c>
      <c r="O164" s="24">
        <v>71011</v>
      </c>
      <c r="P164" s="14" t="s">
        <v>77</v>
      </c>
      <c r="Q164" s="45">
        <f>VLOOKUP(A164,'R8生徒数'!$A$5:$D$190,4,FALSE)</f>
        <v>1962</v>
      </c>
      <c r="R164" s="26">
        <f>VLOOKUP(A164,'R8生徒数'!$A$5:$E$190,5,FALSE)</f>
        <v>366000</v>
      </c>
      <c r="S164" s="14" t="s">
        <v>1211</v>
      </c>
    </row>
    <row r="165" spans="1:19">
      <c r="A165" s="14" t="s">
        <v>1222</v>
      </c>
      <c r="B165" s="14" t="s">
        <v>1223</v>
      </c>
      <c r="C165" s="14" t="s">
        <v>66</v>
      </c>
      <c r="D165" s="14" t="s">
        <v>1213</v>
      </c>
      <c r="E165" s="23" t="s">
        <v>1214</v>
      </c>
      <c r="F165" s="23" t="s">
        <v>1224</v>
      </c>
      <c r="G165" s="23" t="s">
        <v>1216</v>
      </c>
      <c r="H165" s="14" t="s">
        <v>1217</v>
      </c>
      <c r="I165" s="14" t="s">
        <v>1218</v>
      </c>
      <c r="J165" s="14" t="s">
        <v>1219</v>
      </c>
      <c r="K165" s="14" t="s">
        <v>1220</v>
      </c>
      <c r="L165" s="14" t="s">
        <v>199</v>
      </c>
      <c r="M165" s="14" t="s">
        <v>1221</v>
      </c>
      <c r="N165" s="14">
        <v>4</v>
      </c>
      <c r="O165" s="24">
        <v>71041</v>
      </c>
      <c r="P165" s="14" t="s">
        <v>88</v>
      </c>
      <c r="Q165" s="45">
        <f>VLOOKUP(A165,'R8生徒数'!$A$5:$D$190,4,FALSE)</f>
        <v>288</v>
      </c>
      <c r="R165" s="26">
        <f>VLOOKUP(A165,'R8生徒数'!$A$5:$E$190,5,FALSE)</f>
        <v>45000</v>
      </c>
      <c r="S165" s="14" t="s">
        <v>1222</v>
      </c>
    </row>
    <row r="166" spans="1:19">
      <c r="A166" s="14" t="s">
        <v>1225</v>
      </c>
      <c r="B166" s="14" t="s">
        <v>1226</v>
      </c>
      <c r="C166" s="14" t="s">
        <v>66</v>
      </c>
      <c r="D166" s="14" t="s">
        <v>1213</v>
      </c>
      <c r="E166" s="23" t="s">
        <v>1214</v>
      </c>
      <c r="F166" s="23" t="s">
        <v>1227</v>
      </c>
      <c r="G166" s="23" t="s">
        <v>1216</v>
      </c>
      <c r="H166" s="14" t="s">
        <v>1217</v>
      </c>
      <c r="I166" s="14" t="s">
        <v>1218</v>
      </c>
      <c r="J166" s="14" t="s">
        <v>1219</v>
      </c>
      <c r="K166" s="14" t="s">
        <v>1220</v>
      </c>
      <c r="L166" s="14" t="s">
        <v>199</v>
      </c>
      <c r="M166" s="14" t="s">
        <v>1221</v>
      </c>
      <c r="N166" s="14">
        <v>5</v>
      </c>
      <c r="O166" s="24">
        <v>71051</v>
      </c>
      <c r="P166" s="14" t="s">
        <v>217</v>
      </c>
      <c r="Q166" s="45">
        <f>VLOOKUP(A166,'R8生徒数'!$A$5:$D$190,4,FALSE)</f>
        <v>229</v>
      </c>
      <c r="R166" s="26">
        <f>VLOOKUP(A166,'R8生徒数'!$A$5:$E$190,5,FALSE)</f>
        <v>45000</v>
      </c>
      <c r="S166" s="14" t="s">
        <v>1225</v>
      </c>
    </row>
    <row r="167" spans="1:19">
      <c r="A167" s="14" t="s">
        <v>1228</v>
      </c>
      <c r="B167" s="14" t="s">
        <v>1229</v>
      </c>
      <c r="C167" s="14" t="s">
        <v>66</v>
      </c>
      <c r="D167" s="14" t="s">
        <v>1230</v>
      </c>
      <c r="E167" s="23" t="s">
        <v>1231</v>
      </c>
      <c r="F167" s="23" t="s">
        <v>1232</v>
      </c>
      <c r="G167" s="23" t="s">
        <v>1233</v>
      </c>
      <c r="H167" s="14" t="s">
        <v>1234</v>
      </c>
      <c r="I167" s="14" t="s">
        <v>1235</v>
      </c>
      <c r="J167" s="14" t="s">
        <v>1236</v>
      </c>
      <c r="K167" s="14" t="s">
        <v>1237</v>
      </c>
      <c r="L167" s="14" t="s">
        <v>499</v>
      </c>
      <c r="M167" s="14" t="s">
        <v>1238</v>
      </c>
      <c r="N167" s="14">
        <v>1</v>
      </c>
      <c r="O167" s="24">
        <v>73011</v>
      </c>
      <c r="P167" s="14" t="s">
        <v>77</v>
      </c>
      <c r="Q167" s="45">
        <f>VLOOKUP(A167,'R8生徒数'!$A$5:$D$190,4,FALSE)</f>
        <v>625</v>
      </c>
      <c r="R167" s="26">
        <f>VLOOKUP(A167,'R8生徒数'!$A$5:$E$190,5,FALSE)</f>
        <v>165000</v>
      </c>
      <c r="S167" s="14" t="s">
        <v>1228</v>
      </c>
    </row>
    <row r="168" spans="1:19">
      <c r="A168" s="14" t="s">
        <v>1239</v>
      </c>
      <c r="B168" s="14" t="s">
        <v>1240</v>
      </c>
      <c r="C168" s="14" t="s">
        <v>66</v>
      </c>
      <c r="D168" s="14" t="s">
        <v>1230</v>
      </c>
      <c r="E168" s="23" t="s">
        <v>1241</v>
      </c>
      <c r="F168" s="23" t="s">
        <v>1242</v>
      </c>
      <c r="G168" s="23" t="s">
        <v>1233</v>
      </c>
      <c r="H168" s="14" t="s">
        <v>1243</v>
      </c>
      <c r="I168" s="14" t="s">
        <v>1244</v>
      </c>
      <c r="J168" s="14" t="s">
        <v>1245</v>
      </c>
      <c r="K168" s="14" t="s">
        <v>1246</v>
      </c>
      <c r="L168" s="14" t="s">
        <v>891</v>
      </c>
      <c r="M168" s="14" t="s">
        <v>1247</v>
      </c>
      <c r="N168" s="14">
        <v>1</v>
      </c>
      <c r="O168" s="24">
        <v>73012</v>
      </c>
      <c r="P168" s="14" t="s">
        <v>77</v>
      </c>
      <c r="Q168" s="45">
        <f>VLOOKUP(A168,'R8生徒数'!$A$5:$D$190,4,FALSE)</f>
        <v>431</v>
      </c>
      <c r="R168" s="26">
        <f>VLOOKUP(A168,'R8生徒数'!$A$5:$E$190,5,FALSE)</f>
        <v>165000</v>
      </c>
      <c r="S168" s="14" t="s">
        <v>1239</v>
      </c>
    </row>
    <row r="169" spans="1:19">
      <c r="A169" s="14" t="s">
        <v>1248</v>
      </c>
      <c r="B169" s="14" t="s">
        <v>1249</v>
      </c>
      <c r="C169" s="14" t="s">
        <v>66</v>
      </c>
      <c r="D169" s="14" t="s">
        <v>1250</v>
      </c>
      <c r="E169" s="23" t="s">
        <v>1251</v>
      </c>
      <c r="F169" s="23" t="s">
        <v>1252</v>
      </c>
      <c r="G169" s="23" t="s">
        <v>1253</v>
      </c>
      <c r="H169" s="14" t="s">
        <v>1254</v>
      </c>
      <c r="I169" s="14" t="s">
        <v>1255</v>
      </c>
      <c r="J169" s="14" t="s">
        <v>1256</v>
      </c>
      <c r="K169" s="14" t="s">
        <v>1257</v>
      </c>
      <c r="L169" s="14" t="s">
        <v>383</v>
      </c>
      <c r="M169" s="14" t="s">
        <v>1258</v>
      </c>
      <c r="N169" s="14">
        <v>1</v>
      </c>
      <c r="O169" s="24">
        <v>74011</v>
      </c>
      <c r="P169" s="14" t="s">
        <v>77</v>
      </c>
      <c r="Q169" s="45">
        <f>VLOOKUP(A169,'R8生徒数'!$A$5:$D$190,4,FALSE)</f>
        <v>1924</v>
      </c>
      <c r="R169" s="26">
        <f>VLOOKUP(A169,'R8生徒数'!$A$5:$E$190,5,FALSE)</f>
        <v>366000</v>
      </c>
      <c r="S169" s="14" t="s">
        <v>1248</v>
      </c>
    </row>
    <row r="170" spans="1:19">
      <c r="A170" s="14" t="s">
        <v>1259</v>
      </c>
      <c r="B170" s="14" t="s">
        <v>1260</v>
      </c>
      <c r="C170" s="14" t="s">
        <v>66</v>
      </c>
      <c r="D170" s="14" t="s">
        <v>1250</v>
      </c>
      <c r="E170" s="23" t="s">
        <v>1251</v>
      </c>
      <c r="F170" s="23" t="s">
        <v>1261</v>
      </c>
      <c r="G170" s="23" t="s">
        <v>1253</v>
      </c>
      <c r="H170" s="14" t="s">
        <v>1254</v>
      </c>
      <c r="I170" s="14" t="s">
        <v>1255</v>
      </c>
      <c r="J170" s="14" t="s">
        <v>1256</v>
      </c>
      <c r="K170" s="14" t="s">
        <v>1257</v>
      </c>
      <c r="L170" s="14" t="s">
        <v>383</v>
      </c>
      <c r="M170" s="14" t="s">
        <v>1258</v>
      </c>
      <c r="N170" s="14">
        <v>4</v>
      </c>
      <c r="O170" s="24">
        <v>74041</v>
      </c>
      <c r="P170" s="14" t="s">
        <v>88</v>
      </c>
      <c r="Q170" s="45">
        <f>VLOOKUP(A170,'R8生徒数'!$A$5:$D$190,4,FALSE)</f>
        <v>393</v>
      </c>
      <c r="R170" s="26">
        <f>VLOOKUP(A170,'R8生徒数'!$A$5:$E$190,5,FALSE)</f>
        <v>120000</v>
      </c>
      <c r="S170" s="14" t="s">
        <v>1259</v>
      </c>
    </row>
    <row r="171" spans="1:19">
      <c r="A171" s="14" t="s">
        <v>1262</v>
      </c>
      <c r="B171" s="14" t="s">
        <v>1263</v>
      </c>
      <c r="C171" s="14" t="s">
        <v>66</v>
      </c>
      <c r="D171" s="14" t="s">
        <v>1264</v>
      </c>
      <c r="E171" s="23" t="s">
        <v>1265</v>
      </c>
      <c r="F171" s="23" t="s">
        <v>1266</v>
      </c>
      <c r="G171" s="23" t="s">
        <v>1267</v>
      </c>
      <c r="H171" s="14" t="s">
        <v>1268</v>
      </c>
      <c r="I171" s="14" t="s">
        <v>1269</v>
      </c>
      <c r="J171" s="14" t="s">
        <v>1270</v>
      </c>
      <c r="K171" s="14" t="s">
        <v>1271</v>
      </c>
      <c r="L171" s="14" t="s">
        <v>1272</v>
      </c>
      <c r="M171" s="14" t="s">
        <v>1273</v>
      </c>
      <c r="N171" s="14">
        <v>1</v>
      </c>
      <c r="O171" s="24">
        <v>75011</v>
      </c>
      <c r="P171" s="14" t="s">
        <v>77</v>
      </c>
      <c r="Q171" s="45">
        <f>VLOOKUP(A171,'R8生徒数'!$A$5:$D$190,4,FALSE)</f>
        <v>680</v>
      </c>
      <c r="R171" s="26">
        <f>VLOOKUP(A171,'R8生徒数'!$A$5:$E$190,5,FALSE)</f>
        <v>165000</v>
      </c>
      <c r="S171" s="14" t="s">
        <v>1262</v>
      </c>
    </row>
    <row r="172" spans="1:19">
      <c r="A172" s="14" t="s">
        <v>1274</v>
      </c>
      <c r="B172" s="14" t="s">
        <v>1275</v>
      </c>
      <c r="C172" s="14" t="s">
        <v>66</v>
      </c>
      <c r="D172" s="14" t="s">
        <v>1276</v>
      </c>
      <c r="E172" s="23" t="s">
        <v>1689</v>
      </c>
      <c r="F172" s="23" t="s">
        <v>1277</v>
      </c>
      <c r="G172" s="23" t="s">
        <v>1278</v>
      </c>
      <c r="H172" s="14" t="s">
        <v>1279</v>
      </c>
      <c r="I172" s="14" t="s">
        <v>1280</v>
      </c>
      <c r="J172" s="14" t="s">
        <v>1281</v>
      </c>
      <c r="K172" s="14" t="s">
        <v>1282</v>
      </c>
      <c r="L172" s="14" t="s">
        <v>1283</v>
      </c>
      <c r="M172" s="14" t="s">
        <v>1284</v>
      </c>
      <c r="N172" s="14">
        <v>1</v>
      </c>
      <c r="O172" s="24">
        <v>76011</v>
      </c>
      <c r="P172" s="14" t="s">
        <v>77</v>
      </c>
      <c r="Q172" s="45">
        <f>VLOOKUP(A172,'R8生徒数'!$A$5:$D$190,4,FALSE)</f>
        <v>790</v>
      </c>
      <c r="R172" s="26">
        <f>VLOOKUP(A172,'R8生徒数'!$A$5:$E$190,5,FALSE)</f>
        <v>366000</v>
      </c>
      <c r="S172" s="14" t="s">
        <v>1274</v>
      </c>
    </row>
    <row r="173" spans="1:19">
      <c r="A173" s="14" t="s">
        <v>1285</v>
      </c>
      <c r="B173" s="14" t="s">
        <v>1286</v>
      </c>
      <c r="C173" s="14" t="s">
        <v>66</v>
      </c>
      <c r="D173" s="14" t="s">
        <v>1276</v>
      </c>
      <c r="E173" s="23" t="s">
        <v>1690</v>
      </c>
      <c r="F173" s="23" t="s">
        <v>1287</v>
      </c>
      <c r="G173" s="23" t="s">
        <v>1278</v>
      </c>
      <c r="H173" s="14" t="s">
        <v>1279</v>
      </c>
      <c r="I173" s="14" t="s">
        <v>1280</v>
      </c>
      <c r="J173" s="14" t="s">
        <v>1281</v>
      </c>
      <c r="K173" s="14" t="s">
        <v>1282</v>
      </c>
      <c r="L173" s="14" t="s">
        <v>1283</v>
      </c>
      <c r="M173" s="14" t="s">
        <v>1288</v>
      </c>
      <c r="N173" s="14">
        <v>4</v>
      </c>
      <c r="O173" s="24">
        <v>76041</v>
      </c>
      <c r="P173" s="14" t="s">
        <v>88</v>
      </c>
      <c r="Q173" s="45">
        <f>VLOOKUP(A173,'R8生徒数'!$A$5:$D$190,4,FALSE)</f>
        <v>78</v>
      </c>
      <c r="R173" s="26">
        <f>VLOOKUP(A173,'R8生徒数'!$A$5:$E$190,5,FALSE)</f>
        <v>45000</v>
      </c>
      <c r="S173" s="14" t="s">
        <v>1285</v>
      </c>
    </row>
    <row r="174" spans="1:19">
      <c r="A174" s="14" t="s">
        <v>1289</v>
      </c>
      <c r="B174" s="14" t="s">
        <v>1290</v>
      </c>
      <c r="C174" s="14" t="s">
        <v>66</v>
      </c>
      <c r="D174" s="14" t="s">
        <v>1291</v>
      </c>
      <c r="E174" s="23" t="s">
        <v>1292</v>
      </c>
      <c r="F174" s="23" t="s">
        <v>1293</v>
      </c>
      <c r="G174" s="23" t="s">
        <v>1294</v>
      </c>
      <c r="H174" s="14" t="s">
        <v>1295</v>
      </c>
      <c r="I174" s="14" t="s">
        <v>1296</v>
      </c>
      <c r="J174" s="14" t="s">
        <v>1297</v>
      </c>
      <c r="K174" s="14" t="s">
        <v>1298</v>
      </c>
      <c r="L174" s="14" t="s">
        <v>199</v>
      </c>
      <c r="M174" s="14" t="s">
        <v>1299</v>
      </c>
      <c r="N174" s="14">
        <v>1</v>
      </c>
      <c r="O174" s="24">
        <v>77011</v>
      </c>
      <c r="P174" s="14" t="s">
        <v>77</v>
      </c>
      <c r="Q174" s="45">
        <f>VLOOKUP(A174,'R8生徒数'!$A$5:$D$190,4,FALSE)</f>
        <v>1498</v>
      </c>
      <c r="R174" s="26">
        <f>VLOOKUP(A174,'R8生徒数'!$A$5:$E$190,5,FALSE)</f>
        <v>366000</v>
      </c>
      <c r="S174" s="14" t="s">
        <v>1289</v>
      </c>
    </row>
    <row r="175" spans="1:19">
      <c r="A175" s="14" t="s">
        <v>1300</v>
      </c>
      <c r="B175" s="14" t="s">
        <v>1301</v>
      </c>
      <c r="C175" s="14" t="s">
        <v>66</v>
      </c>
      <c r="D175" s="14" t="s">
        <v>1291</v>
      </c>
      <c r="E175" s="23" t="s">
        <v>1292</v>
      </c>
      <c r="F175" s="23" t="s">
        <v>1302</v>
      </c>
      <c r="G175" s="23" t="s">
        <v>1294</v>
      </c>
      <c r="H175" s="14" t="s">
        <v>1303</v>
      </c>
      <c r="I175" s="14" t="s">
        <v>1304</v>
      </c>
      <c r="J175" s="14" t="s">
        <v>1297</v>
      </c>
      <c r="K175" s="14" t="s">
        <v>1298</v>
      </c>
      <c r="L175" s="14" t="s">
        <v>199</v>
      </c>
      <c r="M175" s="14" t="s">
        <v>1299</v>
      </c>
      <c r="N175" s="14">
        <v>4</v>
      </c>
      <c r="O175" s="24">
        <v>77041</v>
      </c>
      <c r="P175" s="14" t="s">
        <v>88</v>
      </c>
      <c r="Q175" s="45">
        <f>VLOOKUP(A175,'R8生徒数'!$A$5:$D$190,4,FALSE)</f>
        <v>316</v>
      </c>
      <c r="R175" s="26">
        <f>VLOOKUP(A175,'R8生徒数'!$A$5:$E$190,5,FALSE)</f>
        <v>120000</v>
      </c>
      <c r="S175" s="14" t="s">
        <v>1300</v>
      </c>
    </row>
    <row r="176" spans="1:19">
      <c r="A176" s="14" t="s">
        <v>1305</v>
      </c>
      <c r="B176" s="14" t="s">
        <v>1306</v>
      </c>
      <c r="C176" s="14" t="s">
        <v>66</v>
      </c>
      <c r="D176" s="14" t="s">
        <v>1307</v>
      </c>
      <c r="E176" s="23" t="s">
        <v>1691</v>
      </c>
      <c r="F176" s="23" t="s">
        <v>1308</v>
      </c>
      <c r="G176" s="23" t="s">
        <v>1309</v>
      </c>
      <c r="H176" s="14" t="s">
        <v>1310</v>
      </c>
      <c r="I176" s="14" t="s">
        <v>1311</v>
      </c>
      <c r="J176" s="14" t="s">
        <v>1312</v>
      </c>
      <c r="K176" s="14" t="s">
        <v>1313</v>
      </c>
      <c r="L176" s="14" t="s">
        <v>1314</v>
      </c>
      <c r="M176" s="14" t="s">
        <v>1315</v>
      </c>
      <c r="N176" s="14">
        <v>1</v>
      </c>
      <c r="O176" s="24">
        <v>78011</v>
      </c>
      <c r="P176" s="14" t="s">
        <v>77</v>
      </c>
      <c r="Q176" s="45">
        <f>VLOOKUP(A176,'R8生徒数'!$A$5:$D$190,4,FALSE)</f>
        <v>64</v>
      </c>
      <c r="R176" s="26">
        <f>VLOOKUP(A176,'R8生徒数'!$A$5:$E$190,5,FALSE)</f>
        <v>60000</v>
      </c>
      <c r="S176" s="14" t="s">
        <v>1305</v>
      </c>
    </row>
    <row r="177" spans="1:19">
      <c r="A177" s="14" t="s">
        <v>1316</v>
      </c>
      <c r="B177" s="14" t="s">
        <v>1317</v>
      </c>
      <c r="C177" s="14" t="s">
        <v>66</v>
      </c>
      <c r="D177" s="14" t="s">
        <v>1307</v>
      </c>
      <c r="E177" s="23" t="s">
        <v>1691</v>
      </c>
      <c r="F177" s="23" t="s">
        <v>1318</v>
      </c>
      <c r="G177" s="23" t="s">
        <v>1309</v>
      </c>
      <c r="H177" s="14" t="s">
        <v>1310</v>
      </c>
      <c r="I177" s="14" t="s">
        <v>1311</v>
      </c>
      <c r="J177" s="14" t="s">
        <v>1312</v>
      </c>
      <c r="K177" s="14" t="s">
        <v>1313</v>
      </c>
      <c r="L177" s="14" t="s">
        <v>1314</v>
      </c>
      <c r="M177" s="14" t="s">
        <v>1315</v>
      </c>
      <c r="N177" s="14">
        <v>4</v>
      </c>
      <c r="O177" s="24">
        <v>78041</v>
      </c>
      <c r="P177" s="14" t="s">
        <v>88</v>
      </c>
      <c r="Q177" s="45">
        <f>VLOOKUP(A177,'R8生徒数'!$A$5:$D$190,4,FALSE)</f>
        <v>73</v>
      </c>
      <c r="R177" s="26">
        <f>VLOOKUP(A177,'R8生徒数'!$A$5:$E$190,5,FALSE)</f>
        <v>45000</v>
      </c>
      <c r="S177" s="14" t="s">
        <v>1316</v>
      </c>
    </row>
    <row r="178" spans="1:19">
      <c r="A178" s="14" t="s">
        <v>1319</v>
      </c>
      <c r="B178" s="14" t="s">
        <v>1320</v>
      </c>
      <c r="C178" s="14" t="s">
        <v>66</v>
      </c>
      <c r="D178" s="14" t="s">
        <v>1307</v>
      </c>
      <c r="E178" s="23" t="s">
        <v>1691</v>
      </c>
      <c r="F178" s="23" t="s">
        <v>1321</v>
      </c>
      <c r="G178" s="23" t="s">
        <v>1309</v>
      </c>
      <c r="H178" s="14" t="s">
        <v>1310</v>
      </c>
      <c r="I178" s="14" t="s">
        <v>1311</v>
      </c>
      <c r="J178" s="14" t="s">
        <v>1312</v>
      </c>
      <c r="K178" s="14" t="s">
        <v>1313</v>
      </c>
      <c r="L178" s="14" t="s">
        <v>1314</v>
      </c>
      <c r="M178" s="14" t="s">
        <v>1315</v>
      </c>
      <c r="N178" s="14">
        <v>5</v>
      </c>
      <c r="O178" s="24">
        <v>78051</v>
      </c>
      <c r="P178" s="14" t="s">
        <v>217</v>
      </c>
      <c r="Q178" s="45">
        <f>VLOOKUP(A178,'R8生徒数'!$A$5:$D$190,4,FALSE)</f>
        <v>160</v>
      </c>
      <c r="R178" s="26">
        <f>VLOOKUP(A178,'R8生徒数'!$A$5:$E$190,5,FALSE)</f>
        <v>45000</v>
      </c>
      <c r="S178" s="14" t="s">
        <v>1319</v>
      </c>
    </row>
    <row r="179" spans="1:19">
      <c r="A179" s="14" t="s">
        <v>1322</v>
      </c>
      <c r="B179" s="14" t="s">
        <v>1323</v>
      </c>
      <c r="C179" s="14" t="s">
        <v>66</v>
      </c>
      <c r="D179" s="14" t="s">
        <v>1324</v>
      </c>
      <c r="E179" s="23" t="s">
        <v>1692</v>
      </c>
      <c r="F179" s="23" t="s">
        <v>1325</v>
      </c>
      <c r="G179" s="23" t="s">
        <v>1326</v>
      </c>
      <c r="H179" s="14" t="s">
        <v>1327</v>
      </c>
      <c r="I179" s="14" t="s">
        <v>1328</v>
      </c>
      <c r="J179" s="14" t="s">
        <v>1329</v>
      </c>
      <c r="K179" s="14" t="s">
        <v>1330</v>
      </c>
      <c r="L179" s="14" t="s">
        <v>442</v>
      </c>
      <c r="M179" s="14" t="s">
        <v>1331</v>
      </c>
      <c r="N179" s="14">
        <v>1</v>
      </c>
      <c r="O179" s="24">
        <v>79011</v>
      </c>
      <c r="P179" s="14" t="s">
        <v>77</v>
      </c>
      <c r="Q179" s="45">
        <f>VLOOKUP(A179,'R8生徒数'!$A$5:$D$190,4,FALSE)</f>
        <v>278</v>
      </c>
      <c r="R179" s="26">
        <f>VLOOKUP(A179,'R8生徒数'!$A$5:$E$190,5,FALSE)</f>
        <v>60000</v>
      </c>
      <c r="S179" s="14" t="s">
        <v>1322</v>
      </c>
    </row>
    <row r="180" spans="1:19">
      <c r="A180" s="14" t="s">
        <v>1332</v>
      </c>
      <c r="B180" s="14" t="s">
        <v>1333</v>
      </c>
      <c r="C180" s="14" t="s">
        <v>66</v>
      </c>
      <c r="D180" s="14" t="s">
        <v>1324</v>
      </c>
      <c r="E180" s="23" t="s">
        <v>1692</v>
      </c>
      <c r="F180" s="23" t="s">
        <v>1334</v>
      </c>
      <c r="G180" s="23" t="s">
        <v>1326</v>
      </c>
      <c r="H180" s="14" t="s">
        <v>1327</v>
      </c>
      <c r="I180" s="14" t="s">
        <v>1328</v>
      </c>
      <c r="J180" s="14" t="s">
        <v>1329</v>
      </c>
      <c r="K180" s="14" t="s">
        <v>1330</v>
      </c>
      <c r="L180" s="14" t="s">
        <v>442</v>
      </c>
      <c r="M180" s="14" t="s">
        <v>1331</v>
      </c>
      <c r="N180" s="14">
        <v>4</v>
      </c>
      <c r="O180" s="24">
        <v>79041</v>
      </c>
      <c r="P180" s="14" t="s">
        <v>88</v>
      </c>
      <c r="Q180" s="45">
        <f>VLOOKUP(A180,'R8生徒数'!$A$5:$D$190,4,FALSE)</f>
        <v>214</v>
      </c>
      <c r="R180" s="26">
        <f>VLOOKUP(A180,'R8生徒数'!$A$5:$E$190,5,FALSE)</f>
        <v>45000</v>
      </c>
      <c r="S180" s="14" t="s">
        <v>1332</v>
      </c>
    </row>
    <row r="181" spans="1:19">
      <c r="A181" s="14" t="s">
        <v>1335</v>
      </c>
      <c r="B181" s="14" t="s">
        <v>1336</v>
      </c>
      <c r="C181" s="14" t="s">
        <v>66</v>
      </c>
      <c r="D181" s="14" t="s">
        <v>1337</v>
      </c>
      <c r="E181" s="23" t="s">
        <v>1338</v>
      </c>
      <c r="F181" s="23" t="s">
        <v>1339</v>
      </c>
      <c r="G181" s="23" t="s">
        <v>1340</v>
      </c>
      <c r="H181" s="14" t="s">
        <v>1341</v>
      </c>
      <c r="I181" s="14" t="s">
        <v>1342</v>
      </c>
      <c r="J181" s="14" t="s">
        <v>1343</v>
      </c>
      <c r="K181" s="14" t="s">
        <v>1344</v>
      </c>
      <c r="L181" s="14" t="s">
        <v>75</v>
      </c>
      <c r="M181" s="14" t="s">
        <v>1345</v>
      </c>
      <c r="N181" s="14">
        <v>3</v>
      </c>
      <c r="O181" s="24">
        <v>80031</v>
      </c>
      <c r="P181" s="14" t="s">
        <v>287</v>
      </c>
      <c r="Q181" s="45">
        <f>VLOOKUP(A181,'R8生徒数'!$A$5:$D$190,4,FALSE)</f>
        <v>1859</v>
      </c>
      <c r="R181" s="26">
        <f>VLOOKUP(A181,'R8生徒数'!$A$5:$E$190,5,FALSE)</f>
        <v>45000</v>
      </c>
      <c r="S181" s="14" t="s">
        <v>1335</v>
      </c>
    </row>
    <row r="182" spans="1:19">
      <c r="A182" s="14" t="s">
        <v>1346</v>
      </c>
      <c r="B182" s="14" t="s">
        <v>1347</v>
      </c>
      <c r="C182" s="14" t="s">
        <v>66</v>
      </c>
      <c r="D182" s="14" t="s">
        <v>1348</v>
      </c>
      <c r="E182" s="23" t="s">
        <v>1349</v>
      </c>
      <c r="F182" s="23" t="s">
        <v>1350</v>
      </c>
      <c r="G182" s="23" t="s">
        <v>1351</v>
      </c>
      <c r="H182" s="14" t="s">
        <v>1352</v>
      </c>
      <c r="I182" s="14" t="s">
        <v>1353</v>
      </c>
      <c r="J182" s="14" t="s">
        <v>1354</v>
      </c>
      <c r="K182" s="14" t="s">
        <v>1355</v>
      </c>
      <c r="L182" s="14" t="s">
        <v>157</v>
      </c>
      <c r="M182" s="14" t="s">
        <v>1356</v>
      </c>
      <c r="N182" s="14">
        <v>3</v>
      </c>
      <c r="O182" s="24">
        <v>81031</v>
      </c>
      <c r="P182" s="14" t="s">
        <v>287</v>
      </c>
      <c r="Q182" s="45">
        <f>VLOOKUP(A182,'R8生徒数'!$A$5:$D$190,4,FALSE)</f>
        <v>2223</v>
      </c>
      <c r="R182" s="26">
        <f>VLOOKUP(A182,'R8生徒数'!$A$5:$E$190,5,FALSE)</f>
        <v>45000</v>
      </c>
      <c r="S182" s="14" t="s">
        <v>1346</v>
      </c>
    </row>
    <row r="183" spans="1:19">
      <c r="A183" s="14" t="s">
        <v>1357</v>
      </c>
      <c r="B183" s="14" t="s">
        <v>1358</v>
      </c>
      <c r="C183" s="14" t="s">
        <v>66</v>
      </c>
      <c r="D183" s="14" t="s">
        <v>1359</v>
      </c>
      <c r="E183" s="23" t="s">
        <v>1360</v>
      </c>
      <c r="F183" s="23" t="s">
        <v>1361</v>
      </c>
      <c r="G183" s="23" t="s">
        <v>1362</v>
      </c>
      <c r="H183" s="14" t="s">
        <v>1363</v>
      </c>
      <c r="I183" s="14" t="s">
        <v>1364</v>
      </c>
      <c r="J183" s="14" t="s">
        <v>1365</v>
      </c>
      <c r="K183" s="14" t="s">
        <v>1366</v>
      </c>
      <c r="L183" s="14" t="s">
        <v>383</v>
      </c>
      <c r="M183" s="14" t="s">
        <v>1367</v>
      </c>
      <c r="N183" s="14">
        <v>3</v>
      </c>
      <c r="O183" s="24">
        <v>82031</v>
      </c>
      <c r="P183" s="14" t="s">
        <v>287</v>
      </c>
      <c r="Q183" s="45">
        <f>VLOOKUP(A183,'R8生徒数'!$A$5:$D$190,4,FALSE)</f>
        <v>736</v>
      </c>
      <c r="R183" s="26">
        <f>VLOOKUP(A183,'R8生徒数'!$A$5:$E$190,5,FALSE)</f>
        <v>45000</v>
      </c>
      <c r="S183" s="14" t="s">
        <v>1357</v>
      </c>
    </row>
    <row r="184" spans="1:19">
      <c r="A184" s="14" t="s">
        <v>1368</v>
      </c>
      <c r="B184" s="14" t="s">
        <v>1369</v>
      </c>
      <c r="C184" s="14" t="s">
        <v>66</v>
      </c>
      <c r="D184" s="14" t="s">
        <v>1370</v>
      </c>
      <c r="E184" s="23" t="s">
        <v>1371</v>
      </c>
      <c r="F184" s="23" t="s">
        <v>1372</v>
      </c>
      <c r="G184" s="23" t="s">
        <v>1373</v>
      </c>
      <c r="H184" s="14" t="s">
        <v>1374</v>
      </c>
      <c r="I184" s="14" t="s">
        <v>1375</v>
      </c>
      <c r="J184" s="14" t="s">
        <v>225</v>
      </c>
      <c r="K184" s="14" t="s">
        <v>1376</v>
      </c>
      <c r="L184" s="14" t="s">
        <v>99</v>
      </c>
      <c r="M184" s="14" t="s">
        <v>1377</v>
      </c>
      <c r="N184" s="14">
        <v>3</v>
      </c>
      <c r="O184" s="24">
        <v>83031</v>
      </c>
      <c r="P184" s="14" t="s">
        <v>287</v>
      </c>
      <c r="Q184" s="45">
        <f>VLOOKUP(A184,'R8生徒数'!$A$5:$D$190,4,FALSE)</f>
        <v>739</v>
      </c>
      <c r="R184" s="26">
        <f>VLOOKUP(A184,'R8生徒数'!$A$5:$E$190,5,FALSE)</f>
        <v>45000</v>
      </c>
      <c r="S184" s="14" t="s">
        <v>1368</v>
      </c>
    </row>
    <row r="185" spans="1:19">
      <c r="A185" s="14" t="s">
        <v>1378</v>
      </c>
      <c r="B185" s="14" t="s">
        <v>1379</v>
      </c>
      <c r="C185" s="14" t="s">
        <v>66</v>
      </c>
      <c r="D185" s="14" t="s">
        <v>1380</v>
      </c>
      <c r="E185" s="23" t="s">
        <v>1381</v>
      </c>
      <c r="F185" s="23" t="s">
        <v>1382</v>
      </c>
      <c r="G185" s="23" t="s">
        <v>1383</v>
      </c>
      <c r="H185" s="14" t="s">
        <v>1384</v>
      </c>
      <c r="I185" s="14" t="s">
        <v>1385</v>
      </c>
      <c r="J185" s="14" t="s">
        <v>1386</v>
      </c>
      <c r="K185" s="14" t="s">
        <v>1387</v>
      </c>
      <c r="L185" s="14"/>
      <c r="M185" s="14" t="s">
        <v>1388</v>
      </c>
      <c r="N185" s="14">
        <v>3</v>
      </c>
      <c r="O185" s="24">
        <v>84031</v>
      </c>
      <c r="P185" s="14" t="s">
        <v>287</v>
      </c>
      <c r="Q185" s="45">
        <f>VLOOKUP(A185,'R8生徒数'!$A$5:$D$190,4,FALSE)</f>
        <v>536</v>
      </c>
      <c r="R185" s="26">
        <f>VLOOKUP(A185,'R8生徒数'!$A$5:$E$190,5,FALSE)</f>
        <v>45000</v>
      </c>
      <c r="S185" s="14" t="s">
        <v>1378</v>
      </c>
    </row>
    <row r="186" spans="1:19">
      <c r="A186" s="14" t="s">
        <v>1389</v>
      </c>
      <c r="B186" s="14" t="s">
        <v>1390</v>
      </c>
      <c r="C186" s="14" t="s">
        <v>66</v>
      </c>
      <c r="D186" s="14" t="s">
        <v>1391</v>
      </c>
      <c r="E186" s="23" t="s">
        <v>1392</v>
      </c>
      <c r="F186" s="23" t="s">
        <v>1393</v>
      </c>
      <c r="G186" s="23" t="s">
        <v>1394</v>
      </c>
      <c r="H186" s="14" t="s">
        <v>1395</v>
      </c>
      <c r="I186" s="14" t="s">
        <v>1396</v>
      </c>
      <c r="J186" s="14" t="s">
        <v>1397</v>
      </c>
      <c r="K186" s="14" t="s">
        <v>1398</v>
      </c>
      <c r="L186" s="14" t="s">
        <v>125</v>
      </c>
      <c r="M186" s="14" t="s">
        <v>1399</v>
      </c>
      <c r="N186" s="14">
        <v>1</v>
      </c>
      <c r="O186" s="24">
        <v>85011</v>
      </c>
      <c r="P186" s="14" t="s">
        <v>77</v>
      </c>
      <c r="Q186" s="45">
        <f>VLOOKUP(A186,'R8生徒数'!$A$5:$D$190,4,FALSE)</f>
        <v>534</v>
      </c>
      <c r="R186" s="26">
        <f>VLOOKUP(A186,'R8生徒数'!$A$5:$E$190,5,FALSE)</f>
        <v>165000</v>
      </c>
      <c r="S186" s="14" t="s">
        <v>1389</v>
      </c>
    </row>
    <row r="187" spans="1:19">
      <c r="A187" s="14" t="s">
        <v>1400</v>
      </c>
      <c r="B187" s="14" t="s">
        <v>1401</v>
      </c>
      <c r="C187" s="14" t="s">
        <v>66</v>
      </c>
      <c r="D187" s="14" t="s">
        <v>1391</v>
      </c>
      <c r="E187" s="23" t="s">
        <v>1392</v>
      </c>
      <c r="F187" s="23" t="s">
        <v>1402</v>
      </c>
      <c r="G187" s="23" t="s">
        <v>1394</v>
      </c>
      <c r="H187" s="14" t="s">
        <v>1395</v>
      </c>
      <c r="I187" s="14" t="s">
        <v>1396</v>
      </c>
      <c r="J187" s="14" t="s">
        <v>1397</v>
      </c>
      <c r="K187" s="14" t="s">
        <v>1398</v>
      </c>
      <c r="L187" s="14"/>
      <c r="M187" s="14" t="s">
        <v>1399</v>
      </c>
      <c r="N187" s="14">
        <v>4</v>
      </c>
      <c r="O187" s="24">
        <v>85041</v>
      </c>
      <c r="P187" s="14" t="s">
        <v>88</v>
      </c>
      <c r="Q187" s="45">
        <f>VLOOKUP(A187,'R8生徒数'!$A$5:$D$190,4,FALSE)</f>
        <v>606</v>
      </c>
      <c r="R187" s="26">
        <f>VLOOKUP(A187,'R8生徒数'!$A$5:$E$190,5,FALSE)</f>
        <v>228000</v>
      </c>
      <c r="S187" s="14" t="s">
        <v>1400</v>
      </c>
    </row>
    <row r="188" spans="1:19">
      <c r="A188" s="33" t="s">
        <v>1664</v>
      </c>
      <c r="B188" s="33">
        <v>1086012</v>
      </c>
      <c r="C188" s="23" t="s">
        <v>66</v>
      </c>
      <c r="D188" s="23" t="s">
        <v>1403</v>
      </c>
      <c r="E188" s="23" t="s">
        <v>1404</v>
      </c>
      <c r="F188" s="23" t="s">
        <v>1405</v>
      </c>
      <c r="G188" s="23" t="s">
        <v>1406</v>
      </c>
      <c r="H188" s="23" t="s">
        <v>1407</v>
      </c>
      <c r="I188" s="23" t="s">
        <v>1408</v>
      </c>
      <c r="J188" s="23" t="s">
        <v>1409</v>
      </c>
      <c r="K188" s="23" t="s">
        <v>1410</v>
      </c>
      <c r="L188" s="23" t="s">
        <v>383</v>
      </c>
      <c r="M188" s="23" t="s">
        <v>1411</v>
      </c>
      <c r="N188" s="23">
        <v>1</v>
      </c>
      <c r="O188" s="34">
        <v>86012</v>
      </c>
      <c r="P188" s="23" t="s">
        <v>77</v>
      </c>
      <c r="Q188" s="45">
        <f>VLOOKUP(A188,'R8生徒数'!$A$5:$D$190,4,FALSE)</f>
        <v>1017</v>
      </c>
      <c r="R188" s="26">
        <f>VLOOKUP(A188,'R8生徒数'!$A$5:$E$190,5,FALSE)</f>
        <v>366000</v>
      </c>
      <c r="S188" s="33" t="s">
        <v>1664</v>
      </c>
    </row>
    <row r="189" spans="1:19">
      <c r="A189" s="14" t="s">
        <v>1412</v>
      </c>
      <c r="B189" s="14" t="s">
        <v>1413</v>
      </c>
      <c r="C189" s="14" t="s">
        <v>66</v>
      </c>
      <c r="D189" s="14" t="s">
        <v>1414</v>
      </c>
      <c r="E189" s="23" t="s">
        <v>1415</v>
      </c>
      <c r="F189" s="23" t="s">
        <v>1416</v>
      </c>
      <c r="G189" s="23" t="s">
        <v>1417</v>
      </c>
      <c r="H189" s="14" t="s">
        <v>1418</v>
      </c>
      <c r="I189" s="14" t="s">
        <v>1419</v>
      </c>
      <c r="J189" s="14" t="s">
        <v>1420</v>
      </c>
      <c r="K189" s="14" t="s">
        <v>1421</v>
      </c>
      <c r="L189" s="14"/>
      <c r="M189" s="14" t="s">
        <v>1422</v>
      </c>
      <c r="N189" s="14">
        <v>3</v>
      </c>
      <c r="O189" s="24">
        <v>88031</v>
      </c>
      <c r="P189" s="14" t="s">
        <v>287</v>
      </c>
      <c r="Q189" s="45">
        <f>VLOOKUP(A189,'R8生徒数'!$A$5:$D$190,4,FALSE)</f>
        <v>619</v>
      </c>
      <c r="R189" s="26">
        <f>VLOOKUP(A189,'R8生徒数'!$A$5:$E$190,5,FALSE)</f>
        <v>45000</v>
      </c>
      <c r="S189" s="14" t="s">
        <v>1412</v>
      </c>
    </row>
    <row r="190" spans="1:19">
      <c r="A190" s="14" t="s">
        <v>1423</v>
      </c>
      <c r="B190" s="14" t="s">
        <v>1424</v>
      </c>
      <c r="C190" s="14" t="s">
        <v>66</v>
      </c>
      <c r="D190" s="14" t="s">
        <v>1425</v>
      </c>
      <c r="E190" s="23" t="s">
        <v>1426</v>
      </c>
      <c r="F190" s="23" t="s">
        <v>1427</v>
      </c>
      <c r="G190" s="23" t="s">
        <v>1428</v>
      </c>
      <c r="H190" s="14"/>
      <c r="I190" s="14"/>
      <c r="J190" s="14"/>
      <c r="K190" s="14"/>
      <c r="L190" s="14"/>
      <c r="M190" s="14" t="s">
        <v>1429</v>
      </c>
      <c r="N190" s="14">
        <v>3</v>
      </c>
      <c r="O190" s="24">
        <v>89031</v>
      </c>
      <c r="P190" s="14" t="s">
        <v>287</v>
      </c>
      <c r="Q190" s="45">
        <f>VLOOKUP(A190,'R8生徒数'!$A$5:$D$190,4,FALSE)</f>
        <v>519</v>
      </c>
      <c r="R190" s="26">
        <f>VLOOKUP(A190,'R8生徒数'!$A$5:$E$190,5,FALSE)</f>
        <v>45000</v>
      </c>
      <c r="S190" s="14" t="s">
        <v>1423</v>
      </c>
    </row>
    <row r="191" spans="1:19">
      <c r="A191" s="14" t="s">
        <v>1430</v>
      </c>
      <c r="B191" s="14" t="s">
        <v>1431</v>
      </c>
      <c r="C191" s="14" t="s">
        <v>66</v>
      </c>
      <c r="D191" s="14" t="s">
        <v>1432</v>
      </c>
      <c r="E191" s="23" t="s">
        <v>1693</v>
      </c>
      <c r="F191" s="23" t="s">
        <v>1433</v>
      </c>
      <c r="G191" s="23" t="s">
        <v>1434</v>
      </c>
      <c r="H191" s="14"/>
      <c r="I191" s="14"/>
      <c r="J191" s="14"/>
      <c r="K191" s="14"/>
      <c r="L191" s="14"/>
      <c r="M191" s="14" t="s">
        <v>1435</v>
      </c>
      <c r="N191" s="14">
        <v>3</v>
      </c>
      <c r="O191" s="24">
        <v>90031</v>
      </c>
      <c r="P191" s="14" t="s">
        <v>287</v>
      </c>
      <c r="Q191" s="45">
        <f>VLOOKUP(A191,'R8生徒数'!$A$5:$D$190,4,FALSE)</f>
        <v>1463</v>
      </c>
      <c r="R191" s="26">
        <f>VLOOKUP(A191,'R8生徒数'!$A$5:$E$190,5,FALSE)</f>
        <v>45000</v>
      </c>
      <c r="S191" s="14" t="s">
        <v>1430</v>
      </c>
    </row>
    <row r="192" spans="1:19">
      <c r="A192" s="14" t="s">
        <v>1436</v>
      </c>
      <c r="B192" s="14" t="s">
        <v>1437</v>
      </c>
      <c r="C192" s="14" t="s">
        <v>66</v>
      </c>
      <c r="D192" s="14" t="s">
        <v>1438</v>
      </c>
      <c r="E192" s="23" t="s">
        <v>1439</v>
      </c>
      <c r="F192" s="23" t="s">
        <v>1440</v>
      </c>
      <c r="G192" s="23" t="s">
        <v>1441</v>
      </c>
      <c r="H192" s="14"/>
      <c r="I192" s="14"/>
      <c r="J192" s="14"/>
      <c r="K192" s="14"/>
      <c r="L192" s="14"/>
      <c r="M192" s="14" t="s">
        <v>1442</v>
      </c>
      <c r="N192" s="14">
        <v>3</v>
      </c>
      <c r="O192" s="24">
        <v>91031</v>
      </c>
      <c r="P192" s="14" t="s">
        <v>287</v>
      </c>
      <c r="Q192" s="45">
        <f>VLOOKUP(A192,'R8生徒数'!$A$5:$D$190,4,FALSE)</f>
        <v>392</v>
      </c>
      <c r="R192" s="26">
        <f>VLOOKUP(A192,'R8生徒数'!$A$5:$E$190,5,FALSE)</f>
        <v>45000</v>
      </c>
      <c r="S192" s="14" t="s">
        <v>1436</v>
      </c>
    </row>
    <row r="193" spans="1:19">
      <c r="A193" s="35" t="s">
        <v>1443</v>
      </c>
      <c r="B193" s="35">
        <v>1092031</v>
      </c>
      <c r="C193" s="14" t="s">
        <v>66</v>
      </c>
      <c r="D193" s="14" t="s">
        <v>1665</v>
      </c>
      <c r="E193" s="23" t="s">
        <v>1694</v>
      </c>
      <c r="F193" s="23" t="s">
        <v>1444</v>
      </c>
      <c r="G193" s="23" t="s">
        <v>1445</v>
      </c>
      <c r="H193" s="14"/>
      <c r="I193" s="14"/>
      <c r="J193" s="14"/>
      <c r="K193" s="14"/>
      <c r="L193" s="14"/>
      <c r="M193" s="14"/>
      <c r="N193" s="14"/>
      <c r="O193" s="24">
        <v>92031</v>
      </c>
      <c r="P193" s="14" t="s">
        <v>550</v>
      </c>
      <c r="Q193" s="45">
        <f>VLOOKUP(A193,'R8生徒数'!$A$5:$D$190,4,FALSE)</f>
        <v>270</v>
      </c>
      <c r="R193" s="26">
        <f>VLOOKUP(A193,'R8生徒数'!$A$5:$E$190,5,FALSE)</f>
        <v>45000</v>
      </c>
      <c r="S193" s="35" t="s">
        <v>1443</v>
      </c>
    </row>
    <row r="194" spans="1:19">
      <c r="A194" s="35" t="s">
        <v>1657</v>
      </c>
      <c r="B194" s="35" t="s">
        <v>1658</v>
      </c>
      <c r="C194" s="14" t="s">
        <v>66</v>
      </c>
      <c r="D194" s="14" t="s">
        <v>1666</v>
      </c>
      <c r="E194" s="23" t="s">
        <v>1695</v>
      </c>
      <c r="F194" s="23" t="s">
        <v>1696</v>
      </c>
      <c r="G194" s="23" t="s">
        <v>1660</v>
      </c>
      <c r="H194" s="14"/>
      <c r="I194" s="14"/>
      <c r="J194" s="14"/>
      <c r="K194" s="14"/>
      <c r="L194" s="14"/>
      <c r="M194" s="14"/>
      <c r="N194" s="14"/>
      <c r="O194" s="24">
        <v>93031</v>
      </c>
      <c r="P194" s="14" t="s">
        <v>550</v>
      </c>
      <c r="Q194" s="45">
        <f>VLOOKUP(A194,'R8生徒数'!$A$5:$D$190,4,FALSE)</f>
        <v>727</v>
      </c>
      <c r="R194" s="26">
        <f>VLOOKUP(A194,'R8生徒数'!$A$5:$E$190,5,FALSE)</f>
        <v>45000</v>
      </c>
      <c r="S194" s="35" t="s">
        <v>1657</v>
      </c>
    </row>
  </sheetData>
  <autoFilter ref="A10:S10" xr:uid="{00000000-0001-0000-0100-000000000000}">
    <sortState xmlns:xlrd2="http://schemas.microsoft.com/office/spreadsheetml/2017/richdata2" ref="A11:S197">
      <sortCondition ref="A10"/>
    </sortState>
  </autoFilter>
  <mergeCells count="1">
    <mergeCell ref="B2:F3"/>
  </mergeCells>
  <phoneticPr fontId="2"/>
  <pageMargins left="0.7" right="0.7" top="0.75" bottom="0.75" header="0.3" footer="0.3"/>
  <pageSetup paperSize="9" scale="52" fitToHeight="0"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D0DB6B-466C-4120-A911-4785825A9C5D}">
  <dimension ref="A1:N192"/>
  <sheetViews>
    <sheetView view="pageBreakPreview" zoomScaleNormal="100" zoomScaleSheetLayoutView="100" workbookViewId="0"/>
  </sheetViews>
  <sheetFormatPr defaultRowHeight="15"/>
  <cols>
    <col min="1" max="1" width="7.5" style="37" customWidth="1"/>
    <col min="2" max="2" width="16.296875" style="37" bestFit="1" customWidth="1"/>
    <col min="3" max="3" width="33.8984375" style="37" bestFit="1" customWidth="1"/>
    <col min="4" max="4" width="8.796875" style="38"/>
    <col min="5" max="5" width="12.19921875" style="38" bestFit="1" customWidth="1"/>
    <col min="6" max="6" width="12.19921875" style="38" customWidth="1"/>
    <col min="7" max="7" width="12.19921875" style="38" bestFit="1" customWidth="1"/>
    <col min="8" max="8" width="18.296875" style="37" bestFit="1" customWidth="1"/>
    <col min="9" max="9" width="5" style="37" bestFit="1" customWidth="1"/>
    <col min="10" max="10" width="14" style="38" bestFit="1" customWidth="1"/>
    <col min="11" max="11" width="6.5" style="37" bestFit="1" customWidth="1"/>
    <col min="12" max="12" width="13.5" style="37" bestFit="1" customWidth="1"/>
    <col min="13" max="13" width="14" style="37" customWidth="1"/>
    <col min="14" max="14" width="13.5" style="37" bestFit="1" customWidth="1"/>
    <col min="15" max="16384" width="8.796875" style="37"/>
  </cols>
  <sheetData>
    <row r="1" spans="1:14">
      <c r="A1" s="36" t="s">
        <v>1699</v>
      </c>
    </row>
    <row r="2" spans="1:14">
      <c r="A2" s="36"/>
    </row>
    <row r="3" spans="1:14" ht="18" customHeight="1">
      <c r="A3" s="85" t="s">
        <v>1446</v>
      </c>
      <c r="B3" s="86" t="s">
        <v>1447</v>
      </c>
      <c r="C3" s="86" t="s">
        <v>1448</v>
      </c>
      <c r="D3" s="87" t="s">
        <v>1449</v>
      </c>
      <c r="E3" s="87" t="s">
        <v>1450</v>
      </c>
      <c r="F3" s="87" t="s">
        <v>1451</v>
      </c>
      <c r="H3" s="83" t="s">
        <v>1452</v>
      </c>
      <c r="I3" s="83" t="s">
        <v>1453</v>
      </c>
      <c r="J3" s="5" t="s">
        <v>1454</v>
      </c>
      <c r="K3" s="4" t="s">
        <v>1455</v>
      </c>
      <c r="L3" s="4" t="s">
        <v>1456</v>
      </c>
      <c r="M3" s="4" t="s">
        <v>1457</v>
      </c>
      <c r="N3" s="4" t="s">
        <v>1458</v>
      </c>
    </row>
    <row r="4" spans="1:14" ht="30">
      <c r="A4" s="85"/>
      <c r="B4" s="86"/>
      <c r="C4" s="86"/>
      <c r="D4" s="87"/>
      <c r="E4" s="87"/>
      <c r="F4" s="87"/>
      <c r="H4" s="84"/>
      <c r="I4" s="84"/>
      <c r="J4" s="7" t="s">
        <v>1459</v>
      </c>
      <c r="K4" s="8" t="s">
        <v>1460</v>
      </c>
      <c r="L4" s="6" t="s">
        <v>1461</v>
      </c>
      <c r="M4" s="6" t="s">
        <v>1462</v>
      </c>
      <c r="N4" s="6" t="s">
        <v>1463</v>
      </c>
    </row>
    <row r="5" spans="1:14">
      <c r="A5" s="39" t="s">
        <v>64</v>
      </c>
      <c r="B5" s="39" t="s">
        <v>1464</v>
      </c>
      <c r="C5" s="39" t="s">
        <v>1465</v>
      </c>
      <c r="D5" s="40">
        <v>591</v>
      </c>
      <c r="E5" s="40" cm="1">
        <f t="array" ref="E5">_xlfn.IFS(D5&lt;=$I$11,$J$11,D5&lt;=$I$12,$J$12,D5&gt;=$I$13,$J$13)</f>
        <v>165000</v>
      </c>
      <c r="F5" s="40"/>
      <c r="H5" s="78" t="s">
        <v>217</v>
      </c>
      <c r="I5" s="10">
        <v>300</v>
      </c>
      <c r="J5" s="11">
        <v>45000</v>
      </c>
      <c r="K5" s="41">
        <f>COUNTIF(E174:E190,J5)</f>
        <v>7</v>
      </c>
      <c r="L5" s="42">
        <f>J5*K5</f>
        <v>315000</v>
      </c>
      <c r="M5" s="79">
        <f>SUM(K5:K7)</f>
        <v>17</v>
      </c>
      <c r="N5" s="80">
        <f>SUM(L5:L7)</f>
        <v>1860000</v>
      </c>
    </row>
    <row r="6" spans="1:14">
      <c r="A6" s="39" t="s">
        <v>78</v>
      </c>
      <c r="B6" s="39" t="s">
        <v>1464</v>
      </c>
      <c r="C6" s="39" t="s">
        <v>1466</v>
      </c>
      <c r="D6" s="40">
        <v>186</v>
      </c>
      <c r="E6" s="40" cm="1">
        <f t="array" ref="E6">_xlfn.IFS(D6&lt;=$I$11,$J$11,D6&lt;=$I$12,$J$12,D6&gt;=$I$13,$J$13)</f>
        <v>60000</v>
      </c>
      <c r="F6" s="40"/>
      <c r="H6" s="78"/>
      <c r="I6" s="10">
        <v>500</v>
      </c>
      <c r="J6" s="11">
        <v>120000</v>
      </c>
      <c r="K6" s="41">
        <f>COUNTIF(E174:E190,J6)</f>
        <v>5</v>
      </c>
      <c r="L6" s="42">
        <f t="shared" ref="L6:L14" si="0">J6*K6</f>
        <v>600000</v>
      </c>
      <c r="M6" s="79"/>
      <c r="N6" s="81"/>
    </row>
    <row r="7" spans="1:14">
      <c r="A7" s="39" t="s">
        <v>89</v>
      </c>
      <c r="B7" s="39" t="s">
        <v>1467</v>
      </c>
      <c r="C7" s="39" t="s">
        <v>93</v>
      </c>
      <c r="D7" s="40">
        <v>1751</v>
      </c>
      <c r="E7" s="40" cm="1">
        <f t="array" ref="E7">_xlfn.IFS(D7&lt;=$I$11,$J$11,D7&lt;=$I$12,$J$12,D7&gt;=$I$13,$J$13)</f>
        <v>366000</v>
      </c>
      <c r="F7" s="40"/>
      <c r="H7" s="78"/>
      <c r="I7" s="10">
        <v>501</v>
      </c>
      <c r="J7" s="11">
        <v>189000</v>
      </c>
      <c r="K7" s="41">
        <f>COUNTIF(E174:E190,J7)</f>
        <v>5</v>
      </c>
      <c r="L7" s="42">
        <f t="shared" si="0"/>
        <v>945000</v>
      </c>
      <c r="M7" s="79"/>
      <c r="N7" s="82"/>
    </row>
    <row r="8" spans="1:14">
      <c r="A8" s="39" t="s">
        <v>101</v>
      </c>
      <c r="B8" s="39" t="s">
        <v>1467</v>
      </c>
      <c r="C8" s="39" t="s">
        <v>104</v>
      </c>
      <c r="D8" s="40">
        <v>584</v>
      </c>
      <c r="E8" s="40" cm="1">
        <f t="array" ref="E8">_xlfn.IFS(D8&lt;=$I$11,$J$11,D8&lt;=$I$12,$J$12,D8&gt;=$I$13,$J$13)</f>
        <v>165000</v>
      </c>
      <c r="F8" s="40"/>
      <c r="H8" s="78" t="s">
        <v>88</v>
      </c>
      <c r="I8" s="10">
        <v>300</v>
      </c>
      <c r="J8" s="11">
        <v>45000</v>
      </c>
      <c r="K8" s="41">
        <f>COUNTIF(E114:E172,J8)</f>
        <v>30</v>
      </c>
      <c r="L8" s="42">
        <f t="shared" si="0"/>
        <v>1350000</v>
      </c>
      <c r="M8" s="79">
        <f>SUM(K8:K10)</f>
        <v>59</v>
      </c>
      <c r="N8" s="80">
        <f>SUM(L8:L10)</f>
        <v>6558000</v>
      </c>
    </row>
    <row r="9" spans="1:14">
      <c r="A9" s="39" t="s">
        <v>115</v>
      </c>
      <c r="B9" s="39" t="s">
        <v>1468</v>
      </c>
      <c r="C9" s="39" t="s">
        <v>1469</v>
      </c>
      <c r="D9" s="40">
        <v>1912</v>
      </c>
      <c r="E9" s="40" cm="1">
        <f t="array" ref="E9">_xlfn.IFS(D9&lt;=$I$11,$J$11,D9&lt;=$I$12,$J$12,D9&gt;=$I$13,$J$13)</f>
        <v>366000</v>
      </c>
      <c r="F9" s="40"/>
      <c r="H9" s="78"/>
      <c r="I9" s="10">
        <v>500</v>
      </c>
      <c r="J9" s="11">
        <v>120000</v>
      </c>
      <c r="K9" s="41">
        <f>COUNTIF(E114:E172,J9)</f>
        <v>13</v>
      </c>
      <c r="L9" s="42">
        <f t="shared" si="0"/>
        <v>1560000</v>
      </c>
      <c r="M9" s="79"/>
      <c r="N9" s="81"/>
    </row>
    <row r="10" spans="1:14">
      <c r="A10" s="39" t="s">
        <v>127</v>
      </c>
      <c r="B10" s="39" t="s">
        <v>1470</v>
      </c>
      <c r="C10" s="39" t="s">
        <v>131</v>
      </c>
      <c r="D10" s="40">
        <v>1750</v>
      </c>
      <c r="E10" s="40" cm="1">
        <f t="array" ref="E10">_xlfn.IFS(D10&lt;=$I$11,$J$11,D10&lt;=$I$12,$J$12,D10&gt;=$I$13,$J$13)</f>
        <v>366000</v>
      </c>
      <c r="F10" s="40"/>
      <c r="H10" s="78"/>
      <c r="I10" s="10">
        <v>501</v>
      </c>
      <c r="J10" s="11">
        <v>228000</v>
      </c>
      <c r="K10" s="41">
        <f>COUNTIF(E114:E172,J10)</f>
        <v>16</v>
      </c>
      <c r="L10" s="42">
        <f t="shared" si="0"/>
        <v>3648000</v>
      </c>
      <c r="M10" s="79"/>
      <c r="N10" s="82"/>
    </row>
    <row r="11" spans="1:14">
      <c r="A11" s="39" t="s">
        <v>139</v>
      </c>
      <c r="B11" s="39" t="s">
        <v>1471</v>
      </c>
      <c r="C11" s="39" t="s">
        <v>1472</v>
      </c>
      <c r="D11" s="40">
        <v>1920</v>
      </c>
      <c r="E11" s="40" cm="1">
        <f t="array" ref="E11">_xlfn.IFS(D11&lt;=$I$11,$J$11,D11&lt;=$I$12,$J$12,D11&gt;=$I$13,$J$13)</f>
        <v>366000</v>
      </c>
      <c r="F11" s="40"/>
      <c r="H11" s="78" t="s">
        <v>1473</v>
      </c>
      <c r="I11" s="10">
        <v>400</v>
      </c>
      <c r="J11" s="11">
        <v>60000</v>
      </c>
      <c r="K11" s="41">
        <f>COUNTIF(E5:E98,J11)</f>
        <v>11</v>
      </c>
      <c r="L11" s="42">
        <f t="shared" si="0"/>
        <v>660000</v>
      </c>
      <c r="M11" s="79">
        <f>SUM(K11:K13)</f>
        <v>94</v>
      </c>
      <c r="N11" s="80">
        <f>SUM(L11:L13)</f>
        <v>26817000</v>
      </c>
    </row>
    <row r="12" spans="1:14">
      <c r="A12" s="39" t="s">
        <v>150</v>
      </c>
      <c r="B12" s="39" t="s">
        <v>1474</v>
      </c>
      <c r="C12" s="39" t="s">
        <v>1475</v>
      </c>
      <c r="D12" s="40">
        <v>1294</v>
      </c>
      <c r="E12" s="40" cm="1">
        <f t="array" ref="E12">_xlfn.IFS(D12&lt;=$I$11,$J$11,D12&lt;=$I$12,$J$12,D12&gt;=$I$13,$J$13)</f>
        <v>366000</v>
      </c>
      <c r="F12" s="40"/>
      <c r="H12" s="78"/>
      <c r="I12" s="10">
        <v>700</v>
      </c>
      <c r="J12" s="11">
        <v>165000</v>
      </c>
      <c r="K12" s="41">
        <f>COUNTIF(E5:E98,J12)</f>
        <v>21</v>
      </c>
      <c r="L12" s="42">
        <f t="shared" si="0"/>
        <v>3465000</v>
      </c>
      <c r="M12" s="79"/>
      <c r="N12" s="81"/>
    </row>
    <row r="13" spans="1:14">
      <c r="A13" s="39" t="s">
        <v>164</v>
      </c>
      <c r="B13" s="39" t="s">
        <v>1476</v>
      </c>
      <c r="C13" s="39" t="s">
        <v>1477</v>
      </c>
      <c r="D13" s="40">
        <v>1906</v>
      </c>
      <c r="E13" s="40" cm="1">
        <f t="array" ref="E13">_xlfn.IFS(D13&lt;=$I$11,$J$11,D13&lt;=$I$12,$J$12,D13&gt;=$I$13,$J$13)</f>
        <v>366000</v>
      </c>
      <c r="F13" s="40"/>
      <c r="H13" s="78"/>
      <c r="I13" s="10">
        <v>701</v>
      </c>
      <c r="J13" s="11">
        <v>366000</v>
      </c>
      <c r="K13" s="41">
        <f>COUNTIF(E5:E98,J13)</f>
        <v>62</v>
      </c>
      <c r="L13" s="42">
        <f t="shared" si="0"/>
        <v>22692000</v>
      </c>
      <c r="M13" s="79"/>
      <c r="N13" s="82"/>
    </row>
    <row r="14" spans="1:14">
      <c r="A14" s="39" t="s">
        <v>176</v>
      </c>
      <c r="B14" s="39" t="s">
        <v>1476</v>
      </c>
      <c r="C14" s="39" t="s">
        <v>179</v>
      </c>
      <c r="D14" s="40">
        <v>1641</v>
      </c>
      <c r="E14" s="40" cm="1">
        <f t="array" ref="E14">_xlfn.IFS(D14&lt;=$I$11,$J$11,D14&lt;=$I$12,$J$12,D14&gt;=$I$13,$J$13)</f>
        <v>366000</v>
      </c>
      <c r="F14" s="40"/>
      <c r="H14" s="9" t="s">
        <v>1478</v>
      </c>
      <c r="I14" s="10">
        <v>1</v>
      </c>
      <c r="J14" s="11">
        <v>45000</v>
      </c>
      <c r="K14" s="41">
        <f>COUNTIF(E100:E112,J14)</f>
        <v>13</v>
      </c>
      <c r="L14" s="42">
        <f t="shared" si="0"/>
        <v>585000</v>
      </c>
      <c r="M14" s="43">
        <f>K14</f>
        <v>13</v>
      </c>
      <c r="N14" s="12">
        <f>L14</f>
        <v>585000</v>
      </c>
    </row>
    <row r="15" spans="1:14">
      <c r="A15" s="39" t="s">
        <v>189</v>
      </c>
      <c r="B15" s="39" t="s">
        <v>200</v>
      </c>
      <c r="C15" s="39" t="s">
        <v>193</v>
      </c>
      <c r="D15" s="40">
        <v>1380</v>
      </c>
      <c r="E15" s="40" cm="1">
        <f t="array" ref="E15">_xlfn.IFS(D15&lt;=$I$11,$J$11,D15&lt;=$I$12,$J$12,D15&gt;=$I$13,$J$13)</f>
        <v>366000</v>
      </c>
      <c r="F15" s="40"/>
      <c r="J15" s="37"/>
      <c r="K15" s="41">
        <f>SUM(K5:K14)</f>
        <v>183</v>
      </c>
      <c r="L15" s="42">
        <f>SUM(L5:L14)</f>
        <v>35820000</v>
      </c>
      <c r="M15" s="43">
        <f>SUM(M5:M14)</f>
        <v>183</v>
      </c>
      <c r="N15" s="12">
        <f>SUM(N5:N14)</f>
        <v>35820000</v>
      </c>
    </row>
    <row r="16" spans="1:14">
      <c r="A16" s="39" t="s">
        <v>201</v>
      </c>
      <c r="B16" s="39" t="s">
        <v>1698</v>
      </c>
      <c r="C16" s="39" t="s">
        <v>1479</v>
      </c>
      <c r="D16" s="40">
        <v>715</v>
      </c>
      <c r="E16" s="40" cm="1">
        <f t="array" ref="E16">_xlfn.IFS(D16&lt;=$I$11,$J$11,D16&lt;=$I$12,$J$12,D16&gt;=$I$13,$J$13)</f>
        <v>366000</v>
      </c>
      <c r="F16" s="40"/>
    </row>
    <row r="17" spans="1:9" s="38" customFormat="1">
      <c r="A17" s="39" t="s">
        <v>218</v>
      </c>
      <c r="B17" s="39" t="s">
        <v>1480</v>
      </c>
      <c r="C17" s="39" t="s">
        <v>1481</v>
      </c>
      <c r="D17" s="40">
        <v>895</v>
      </c>
      <c r="E17" s="40" cm="1">
        <f t="array" ref="E17">_xlfn.IFS(D17&lt;=$I$11,$J$11,D17&lt;=$I$12,$J$12,D17&gt;=$I$13,$J$13)</f>
        <v>366000</v>
      </c>
      <c r="F17" s="40"/>
      <c r="H17" s="37"/>
      <c r="I17" s="37"/>
    </row>
    <row r="18" spans="1:9" s="38" customFormat="1">
      <c r="A18" s="39" t="s">
        <v>228</v>
      </c>
      <c r="B18" s="39" t="s">
        <v>1482</v>
      </c>
      <c r="C18" s="39" t="s">
        <v>232</v>
      </c>
      <c r="D18" s="40">
        <v>836</v>
      </c>
      <c r="E18" s="40" cm="1">
        <f t="array" ref="E18">_xlfn.IFS(D18&lt;=$I$11,$J$11,D18&lt;=$I$12,$J$12,D18&gt;=$I$13,$J$13)</f>
        <v>366000</v>
      </c>
      <c r="F18" s="40"/>
      <c r="H18" s="37"/>
      <c r="I18" s="37"/>
    </row>
    <row r="19" spans="1:9" s="38" customFormat="1">
      <c r="A19" s="39" t="s">
        <v>245</v>
      </c>
      <c r="B19" s="39" t="s">
        <v>1483</v>
      </c>
      <c r="C19" s="39" t="s">
        <v>1484</v>
      </c>
      <c r="D19" s="40">
        <v>1414</v>
      </c>
      <c r="E19" s="40" cm="1">
        <f t="array" ref="E19">_xlfn.IFS(D19&lt;=$I$11,$J$11,D19&lt;=$I$12,$J$12,D19&gt;=$I$13,$J$13)</f>
        <v>366000</v>
      </c>
      <c r="F19" s="40"/>
      <c r="H19" s="37"/>
      <c r="I19" s="37"/>
    </row>
    <row r="20" spans="1:9" s="38" customFormat="1">
      <c r="A20" s="39" t="s">
        <v>255</v>
      </c>
      <c r="B20" s="39" t="s">
        <v>1485</v>
      </c>
      <c r="C20" s="39" t="s">
        <v>1486</v>
      </c>
      <c r="D20" s="40">
        <v>580</v>
      </c>
      <c r="E20" s="40" cm="1">
        <f t="array" ref="E20">_xlfn.IFS(D20&lt;=$I$11,$J$11,D20&lt;=$I$12,$J$12,D20&gt;=$I$13,$J$13)</f>
        <v>165000</v>
      </c>
      <c r="F20" s="40"/>
      <c r="H20" s="37"/>
      <c r="I20" s="37"/>
    </row>
    <row r="21" spans="1:9" s="38" customFormat="1">
      <c r="A21" s="39" t="s">
        <v>269</v>
      </c>
      <c r="B21" s="39" t="s">
        <v>1487</v>
      </c>
      <c r="C21" s="39" t="s">
        <v>1488</v>
      </c>
      <c r="D21" s="40">
        <v>1123</v>
      </c>
      <c r="E21" s="40" cm="1">
        <f t="array" ref="E21">_xlfn.IFS(D21&lt;=$I$11,$J$11,D21&lt;=$I$12,$J$12,D21&gt;=$I$13,$J$13)</f>
        <v>366000</v>
      </c>
      <c r="F21" s="40"/>
      <c r="H21" s="37"/>
      <c r="I21" s="37"/>
    </row>
    <row r="22" spans="1:9" s="38" customFormat="1">
      <c r="A22" s="39" t="s">
        <v>288</v>
      </c>
      <c r="B22" s="39" t="s">
        <v>1489</v>
      </c>
      <c r="C22" s="39" t="s">
        <v>1490</v>
      </c>
      <c r="D22" s="40">
        <v>1012</v>
      </c>
      <c r="E22" s="40" cm="1">
        <f t="array" ref="E22">_xlfn.IFS(D22&lt;=$I$11,$J$11,D22&lt;=$I$12,$J$12,D22&gt;=$I$13,$J$13)</f>
        <v>366000</v>
      </c>
      <c r="F22" s="40"/>
      <c r="H22" s="37"/>
      <c r="I22" s="37"/>
    </row>
    <row r="23" spans="1:9" s="38" customFormat="1">
      <c r="A23" s="39" t="s">
        <v>300</v>
      </c>
      <c r="B23" s="39" t="s">
        <v>1491</v>
      </c>
      <c r="C23" s="39" t="s">
        <v>1492</v>
      </c>
      <c r="D23" s="40">
        <v>1201</v>
      </c>
      <c r="E23" s="40" cm="1">
        <f t="array" ref="E23">_xlfn.IFS(D23&lt;=$I$11,$J$11,D23&lt;=$I$12,$J$12,D23&gt;=$I$13,$J$13)</f>
        <v>366000</v>
      </c>
      <c r="F23" s="40"/>
      <c r="H23" s="37"/>
      <c r="I23" s="37"/>
    </row>
    <row r="24" spans="1:9" s="38" customFormat="1">
      <c r="A24" s="39" t="s">
        <v>310</v>
      </c>
      <c r="B24" s="39" t="s">
        <v>1491</v>
      </c>
      <c r="C24" s="39" t="s">
        <v>1661</v>
      </c>
      <c r="D24" s="40">
        <v>445</v>
      </c>
      <c r="E24" s="40" cm="1">
        <f t="array" ref="E24">_xlfn.IFS(D24&lt;=$I$11,$J$11,D24&lt;=$I$12,$J$12,D24&gt;=$I$13,$J$13)</f>
        <v>165000</v>
      </c>
      <c r="F24" s="40"/>
      <c r="H24" s="37"/>
      <c r="I24" s="37"/>
    </row>
    <row r="25" spans="1:9" s="38" customFormat="1">
      <c r="A25" s="39" t="s">
        <v>333</v>
      </c>
      <c r="B25" s="39" t="s">
        <v>1493</v>
      </c>
      <c r="C25" s="39" t="s">
        <v>1494</v>
      </c>
      <c r="D25" s="40">
        <v>683</v>
      </c>
      <c r="E25" s="40" cm="1">
        <f t="array" ref="E25">_xlfn.IFS(D25&lt;=$I$11,$J$11,D25&lt;=$I$12,$J$12,D25&gt;=$I$13,$J$13)</f>
        <v>165000</v>
      </c>
      <c r="F25" s="40"/>
      <c r="H25" s="37"/>
      <c r="I25" s="37"/>
    </row>
    <row r="26" spans="1:9" s="38" customFormat="1">
      <c r="A26" s="39" t="s">
        <v>345</v>
      </c>
      <c r="B26" s="39" t="s">
        <v>1495</v>
      </c>
      <c r="C26" s="39" t="s">
        <v>349</v>
      </c>
      <c r="D26" s="40">
        <v>890</v>
      </c>
      <c r="E26" s="40" cm="1">
        <f t="array" ref="E26">_xlfn.IFS(D26&lt;=$I$11,$J$11,D26&lt;=$I$12,$J$12,D26&gt;=$I$13,$J$13)</f>
        <v>366000</v>
      </c>
      <c r="F26" s="40"/>
      <c r="H26" s="37"/>
      <c r="I26" s="37"/>
    </row>
    <row r="27" spans="1:9" s="38" customFormat="1">
      <c r="A27" s="39" t="s">
        <v>359</v>
      </c>
      <c r="B27" s="39" t="s">
        <v>1496</v>
      </c>
      <c r="C27" s="39" t="s">
        <v>363</v>
      </c>
      <c r="D27" s="40">
        <v>799</v>
      </c>
      <c r="E27" s="40" cm="1">
        <f t="array" ref="E27">_xlfn.IFS(D27&lt;=$I$11,$J$11,D27&lt;=$I$12,$J$12,D27&gt;=$I$13,$J$13)</f>
        <v>366000</v>
      </c>
      <c r="F27" s="40"/>
      <c r="H27" s="37"/>
      <c r="I27" s="37"/>
    </row>
    <row r="28" spans="1:9" s="38" customFormat="1">
      <c r="A28" s="39" t="s">
        <v>373</v>
      </c>
      <c r="B28" s="39" t="s">
        <v>1497</v>
      </c>
      <c r="C28" s="39" t="s">
        <v>377</v>
      </c>
      <c r="D28" s="40">
        <v>614</v>
      </c>
      <c r="E28" s="40" cm="1">
        <f t="array" ref="E28">_xlfn.IFS(D28&lt;=$I$11,$J$11,D28&lt;=$I$12,$J$12,D28&gt;=$I$13,$J$13)</f>
        <v>165000</v>
      </c>
      <c r="F28" s="40"/>
      <c r="H28" s="37"/>
      <c r="I28" s="37"/>
    </row>
    <row r="29" spans="1:9" s="38" customFormat="1">
      <c r="A29" s="39" t="s">
        <v>385</v>
      </c>
      <c r="B29" s="39" t="s">
        <v>1497</v>
      </c>
      <c r="C29" s="39" t="s">
        <v>388</v>
      </c>
      <c r="D29" s="40">
        <v>920</v>
      </c>
      <c r="E29" s="40" cm="1">
        <f t="array" ref="E29">_xlfn.IFS(D29&lt;=$I$11,$J$11,D29&lt;=$I$12,$J$12,D29&gt;=$I$13,$J$13)</f>
        <v>366000</v>
      </c>
      <c r="F29" s="40"/>
      <c r="H29" s="37"/>
      <c r="I29" s="37"/>
    </row>
    <row r="30" spans="1:9" s="38" customFormat="1">
      <c r="A30" s="39" t="s">
        <v>396</v>
      </c>
      <c r="B30" s="39" t="s">
        <v>1498</v>
      </c>
      <c r="C30" s="39" t="s">
        <v>1499</v>
      </c>
      <c r="D30" s="40">
        <v>761</v>
      </c>
      <c r="E30" s="40" cm="1">
        <f t="array" ref="E30">_xlfn.IFS(D30&lt;=$I$11,$J$11,D30&lt;=$I$12,$J$12,D30&gt;=$I$13,$J$13)</f>
        <v>366000</v>
      </c>
      <c r="F30" s="40"/>
      <c r="H30" s="37"/>
      <c r="I30" s="37"/>
    </row>
    <row r="31" spans="1:9" s="38" customFormat="1">
      <c r="A31" s="39" t="s">
        <v>407</v>
      </c>
      <c r="B31" s="39" t="s">
        <v>1498</v>
      </c>
      <c r="C31" s="39" t="s">
        <v>410</v>
      </c>
      <c r="D31" s="40">
        <v>1372</v>
      </c>
      <c r="E31" s="40" cm="1">
        <f t="array" ref="E31">_xlfn.IFS(D31&lt;=$I$11,$J$11,D31&lt;=$I$12,$J$12,D31&gt;=$I$13,$J$13)</f>
        <v>366000</v>
      </c>
      <c r="F31" s="40"/>
      <c r="H31" s="37"/>
      <c r="I31" s="37"/>
    </row>
    <row r="32" spans="1:9" s="38" customFormat="1">
      <c r="A32" s="39" t="s">
        <v>427</v>
      </c>
      <c r="B32" s="39" t="s">
        <v>1500</v>
      </c>
      <c r="C32" s="39" t="s">
        <v>430</v>
      </c>
      <c r="D32" s="40">
        <v>1498</v>
      </c>
      <c r="E32" s="40" cm="1">
        <f t="array" ref="E32">_xlfn.IFS(D32&lt;=$I$11,$J$11,D32&lt;=$I$12,$J$12,D32&gt;=$I$13,$J$13)</f>
        <v>366000</v>
      </c>
      <c r="F32" s="40"/>
      <c r="H32" s="37"/>
      <c r="I32" s="37"/>
    </row>
    <row r="33" spans="1:9" s="38" customFormat="1">
      <c r="A33" s="39" t="s">
        <v>440</v>
      </c>
      <c r="B33" s="39" t="s">
        <v>1501</v>
      </c>
      <c r="C33" s="39" t="s">
        <v>1502</v>
      </c>
      <c r="D33" s="40">
        <v>1193</v>
      </c>
      <c r="E33" s="40" cm="1">
        <f t="array" ref="E33">_xlfn.IFS(D33&lt;=$I$11,$J$11,D33&lt;=$I$12,$J$12,D33&gt;=$I$13,$J$13)</f>
        <v>366000</v>
      </c>
      <c r="F33" s="40"/>
      <c r="H33" s="37"/>
      <c r="I33" s="37"/>
    </row>
    <row r="34" spans="1:9" s="38" customFormat="1">
      <c r="A34" s="39" t="s">
        <v>451</v>
      </c>
      <c r="B34" s="39" t="s">
        <v>1501</v>
      </c>
      <c r="C34" s="39" t="s">
        <v>1503</v>
      </c>
      <c r="D34" s="40">
        <v>1244</v>
      </c>
      <c r="E34" s="40" cm="1">
        <f t="array" ref="E34">_xlfn.IFS(D34&lt;=$I$11,$J$11,D34&lt;=$I$12,$J$12,D34&gt;=$I$13,$J$13)</f>
        <v>366000</v>
      </c>
      <c r="F34" s="40"/>
      <c r="H34" s="37"/>
      <c r="I34" s="37"/>
    </row>
    <row r="35" spans="1:9" s="38" customFormat="1">
      <c r="A35" s="39" t="s">
        <v>460</v>
      </c>
      <c r="B35" s="39" t="s">
        <v>1501</v>
      </c>
      <c r="C35" s="39" t="s">
        <v>1504</v>
      </c>
      <c r="D35" s="40">
        <v>446</v>
      </c>
      <c r="E35" s="40" cm="1">
        <f t="array" ref="E35">_xlfn.IFS(D35&lt;=$I$11,$J$11,D35&lt;=$I$12,$J$12,D35&gt;=$I$13,$J$13)</f>
        <v>165000</v>
      </c>
      <c r="F35" s="40"/>
      <c r="H35" s="37"/>
      <c r="I35" s="37"/>
    </row>
    <row r="36" spans="1:9" s="38" customFormat="1">
      <c r="A36" s="39" t="s">
        <v>489</v>
      </c>
      <c r="B36" s="39" t="s">
        <v>1505</v>
      </c>
      <c r="C36" s="39" t="s">
        <v>1506</v>
      </c>
      <c r="D36" s="40">
        <v>2832</v>
      </c>
      <c r="E36" s="40" cm="1">
        <f t="array" ref="E36">_xlfn.IFS(D36&lt;=$I$11,$J$11,D36&lt;=$I$12,$J$12,D36&gt;=$I$13,$J$13)</f>
        <v>366000</v>
      </c>
      <c r="F36" s="40"/>
      <c r="H36" s="37"/>
      <c r="I36" s="37"/>
    </row>
    <row r="37" spans="1:9" s="38" customFormat="1">
      <c r="A37" s="39" t="s">
        <v>506</v>
      </c>
      <c r="B37" s="39" t="s">
        <v>1507</v>
      </c>
      <c r="C37" s="39" t="s">
        <v>510</v>
      </c>
      <c r="D37" s="40">
        <v>396</v>
      </c>
      <c r="E37" s="40" cm="1">
        <f t="array" ref="E37">_xlfn.IFS(D37&lt;=$I$11,$J$11,D37&lt;=$I$12,$J$12,D37&gt;=$I$13,$J$13)</f>
        <v>60000</v>
      </c>
      <c r="F37" s="40"/>
      <c r="H37" s="37"/>
      <c r="I37" s="37"/>
    </row>
    <row r="38" spans="1:9" s="38" customFormat="1">
      <c r="A38" s="39" t="s">
        <v>521</v>
      </c>
      <c r="B38" s="39" t="s">
        <v>1508</v>
      </c>
      <c r="C38" s="39" t="s">
        <v>1509</v>
      </c>
      <c r="D38" s="40">
        <v>548</v>
      </c>
      <c r="E38" s="40" cm="1">
        <f t="array" ref="E38">_xlfn.IFS(D38&lt;=$I$11,$J$11,D38&lt;=$I$12,$J$12,D38&gt;=$I$13,$J$13)</f>
        <v>165000</v>
      </c>
      <c r="F38" s="40"/>
      <c r="H38" s="37"/>
      <c r="I38" s="37"/>
    </row>
    <row r="39" spans="1:9" s="38" customFormat="1">
      <c r="A39" s="39" t="s">
        <v>537</v>
      </c>
      <c r="B39" s="39" t="s">
        <v>1510</v>
      </c>
      <c r="C39" s="39" t="s">
        <v>1511</v>
      </c>
      <c r="D39" s="40">
        <v>554</v>
      </c>
      <c r="E39" s="40" cm="1">
        <f t="array" ref="E39">_xlfn.IFS(D39&lt;=$I$11,$J$11,D39&lt;=$I$12,$J$12,D39&gt;=$I$13,$J$13)</f>
        <v>165000</v>
      </c>
      <c r="F39" s="40"/>
      <c r="H39" s="37"/>
      <c r="I39" s="37"/>
    </row>
    <row r="40" spans="1:9" s="38" customFormat="1">
      <c r="A40" s="39" t="s">
        <v>559</v>
      </c>
      <c r="B40" s="39" t="s">
        <v>1512</v>
      </c>
      <c r="C40" s="39" t="s">
        <v>563</v>
      </c>
      <c r="D40" s="40">
        <v>2352</v>
      </c>
      <c r="E40" s="40" cm="1">
        <f t="array" ref="E40">_xlfn.IFS(D40&lt;=$I$11,$J$11,D40&lt;=$I$12,$J$12,D40&gt;=$I$13,$J$13)</f>
        <v>366000</v>
      </c>
      <c r="F40" s="40"/>
      <c r="H40" s="37"/>
      <c r="I40" s="37"/>
    </row>
    <row r="41" spans="1:9" s="38" customFormat="1">
      <c r="A41" s="39" t="s">
        <v>570</v>
      </c>
      <c r="B41" s="39" t="s">
        <v>1513</v>
      </c>
      <c r="C41" s="39" t="s">
        <v>1514</v>
      </c>
      <c r="D41" s="40">
        <v>1219</v>
      </c>
      <c r="E41" s="40" cm="1">
        <f t="array" ref="E41">_xlfn.IFS(D41&lt;=$I$11,$J$11,D41&lt;=$I$12,$J$12,D41&gt;=$I$13,$J$13)</f>
        <v>366000</v>
      </c>
      <c r="F41" s="40"/>
      <c r="H41" s="37"/>
      <c r="I41" s="37"/>
    </row>
    <row r="42" spans="1:9" s="38" customFormat="1">
      <c r="A42" s="39" t="s">
        <v>582</v>
      </c>
      <c r="B42" s="39" t="s">
        <v>1515</v>
      </c>
      <c r="C42" s="39" t="s">
        <v>586</v>
      </c>
      <c r="D42" s="40">
        <v>1680</v>
      </c>
      <c r="E42" s="40" cm="1">
        <f t="array" ref="E42">_xlfn.IFS(D42&lt;=$I$11,$J$11,D42&lt;=$I$12,$J$12,D42&gt;=$I$13,$J$13)</f>
        <v>366000</v>
      </c>
      <c r="F42" s="40"/>
      <c r="H42" s="37"/>
      <c r="I42" s="37"/>
    </row>
    <row r="43" spans="1:9" s="38" customFormat="1">
      <c r="A43" s="39" t="s">
        <v>600</v>
      </c>
      <c r="B43" s="39" t="s">
        <v>1516</v>
      </c>
      <c r="C43" s="39" t="s">
        <v>604</v>
      </c>
      <c r="D43" s="40">
        <v>1294</v>
      </c>
      <c r="E43" s="40" cm="1">
        <f t="array" ref="E43">_xlfn.IFS(D43&lt;=$I$11,$J$11,D43&lt;=$I$12,$J$12,D43&gt;=$I$13,$J$13)</f>
        <v>366000</v>
      </c>
      <c r="F43" s="40"/>
      <c r="H43" s="37"/>
      <c r="I43" s="37"/>
    </row>
    <row r="44" spans="1:9" s="38" customFormat="1">
      <c r="A44" s="39" t="s">
        <v>611</v>
      </c>
      <c r="B44" s="39" t="s">
        <v>1516</v>
      </c>
      <c r="C44" s="39" t="s">
        <v>1517</v>
      </c>
      <c r="D44" s="40">
        <v>560</v>
      </c>
      <c r="E44" s="40" cm="1">
        <f t="array" ref="E44">_xlfn.IFS(D44&lt;=$I$11,$J$11,D44&lt;=$I$12,$J$12,D44&gt;=$I$13,$J$13)</f>
        <v>165000</v>
      </c>
      <c r="F44" s="40"/>
      <c r="H44" s="37"/>
      <c r="I44" s="37"/>
    </row>
    <row r="45" spans="1:9" s="38" customFormat="1">
      <c r="A45" s="39" t="s">
        <v>631</v>
      </c>
      <c r="B45" s="39" t="s">
        <v>1518</v>
      </c>
      <c r="C45" s="39" t="s">
        <v>635</v>
      </c>
      <c r="D45" s="40">
        <v>455</v>
      </c>
      <c r="E45" s="40" cm="1">
        <f t="array" ref="E45">_xlfn.IFS(D45&lt;=$I$11,$J$11,D45&lt;=$I$12,$J$12,D45&gt;=$I$13,$J$13)</f>
        <v>165000</v>
      </c>
      <c r="F45" s="40"/>
      <c r="H45" s="37"/>
      <c r="I45" s="37"/>
    </row>
    <row r="46" spans="1:9" s="38" customFormat="1">
      <c r="A46" s="39" t="s">
        <v>645</v>
      </c>
      <c r="B46" s="39" t="s">
        <v>1519</v>
      </c>
      <c r="C46" s="39" t="s">
        <v>1520</v>
      </c>
      <c r="D46" s="40">
        <v>185</v>
      </c>
      <c r="E46" s="40" cm="1">
        <f t="array" ref="E46">_xlfn.IFS(D46&lt;=$I$11,$J$11,D46&lt;=$I$12,$J$12,D46&gt;=$I$13,$J$13)</f>
        <v>60000</v>
      </c>
      <c r="F46" s="40"/>
      <c r="H46" s="37"/>
      <c r="I46" s="37"/>
    </row>
    <row r="47" spans="1:9" s="38" customFormat="1">
      <c r="A47" s="39" t="s">
        <v>655</v>
      </c>
      <c r="B47" s="39" t="s">
        <v>1521</v>
      </c>
      <c r="C47" s="39" t="s">
        <v>1522</v>
      </c>
      <c r="D47" s="40">
        <v>251</v>
      </c>
      <c r="E47" s="40" cm="1">
        <f t="array" ref="E47">_xlfn.IFS(D47&lt;=$I$11,$J$11,D47&lt;=$I$12,$J$12,D47&gt;=$I$13,$J$13)</f>
        <v>60000</v>
      </c>
      <c r="F47" s="40"/>
      <c r="H47" s="37"/>
      <c r="I47" s="37"/>
    </row>
    <row r="48" spans="1:9" s="38" customFormat="1">
      <c r="A48" s="39" t="s">
        <v>668</v>
      </c>
      <c r="B48" s="39" t="s">
        <v>1523</v>
      </c>
      <c r="C48" s="39" t="s">
        <v>672</v>
      </c>
      <c r="D48" s="40">
        <v>378</v>
      </c>
      <c r="E48" s="40" cm="1">
        <f t="array" ref="E48">_xlfn.IFS(D48&lt;=$I$11,$J$11,D48&lt;=$I$12,$J$12,D48&gt;=$I$13,$J$13)</f>
        <v>60000</v>
      </c>
      <c r="F48" s="40"/>
      <c r="H48" s="37"/>
      <c r="I48" s="37"/>
    </row>
    <row r="49" spans="1:9" s="38" customFormat="1">
      <c r="A49" s="39" t="s">
        <v>690</v>
      </c>
      <c r="B49" s="39" t="s">
        <v>1524</v>
      </c>
      <c r="C49" s="39" t="s">
        <v>694</v>
      </c>
      <c r="D49" s="40">
        <v>653</v>
      </c>
      <c r="E49" s="40" cm="1">
        <f t="array" ref="E49">_xlfn.IFS(D49&lt;=$I$11,$J$11,D49&lt;=$I$12,$J$12,D49&gt;=$I$13,$J$13)</f>
        <v>165000</v>
      </c>
      <c r="F49" s="40"/>
      <c r="H49" s="37"/>
      <c r="I49" s="37"/>
    </row>
    <row r="50" spans="1:9" s="38" customFormat="1">
      <c r="A50" s="44" t="s">
        <v>1700</v>
      </c>
      <c r="B50" s="39" t="s">
        <v>1525</v>
      </c>
      <c r="C50" s="39" t="s">
        <v>703</v>
      </c>
      <c r="D50" s="40">
        <v>758</v>
      </c>
      <c r="E50" s="40" cm="1">
        <f t="array" ref="E50">_xlfn.IFS(D50&lt;=$I$11,$J$11,D50&lt;=$I$12,$J$12,D50&gt;=$I$13,$J$13)</f>
        <v>366000</v>
      </c>
      <c r="F50" s="40"/>
      <c r="H50" s="37"/>
      <c r="I50" s="37"/>
    </row>
    <row r="51" spans="1:9" s="38" customFormat="1">
      <c r="A51" s="44" t="s">
        <v>1667</v>
      </c>
      <c r="B51" s="39" t="s">
        <v>1526</v>
      </c>
      <c r="C51" s="39" t="s">
        <v>713</v>
      </c>
      <c r="D51" s="40">
        <v>1849</v>
      </c>
      <c r="E51" s="40" cm="1">
        <f t="array" ref="E51">_xlfn.IFS(D51&lt;=$I$11,$J$11,D51&lt;=$I$12,$J$12,D51&gt;=$I$13,$J$13)</f>
        <v>366000</v>
      </c>
      <c r="F51" s="40"/>
      <c r="H51" s="37"/>
      <c r="I51" s="37"/>
    </row>
    <row r="52" spans="1:9" s="38" customFormat="1">
      <c r="A52" s="39" t="s">
        <v>723</v>
      </c>
      <c r="B52" s="39" t="s">
        <v>1527</v>
      </c>
      <c r="C52" s="39" t="s">
        <v>727</v>
      </c>
      <c r="D52" s="40">
        <v>1284</v>
      </c>
      <c r="E52" s="40" cm="1">
        <f t="array" ref="E52">_xlfn.IFS(D52&lt;=$I$11,$J$11,D52&lt;=$I$12,$J$12,D52&gt;=$I$13,$J$13)</f>
        <v>366000</v>
      </c>
      <c r="F52" s="40"/>
      <c r="H52" s="37"/>
      <c r="I52" s="37"/>
    </row>
    <row r="53" spans="1:9" s="38" customFormat="1">
      <c r="A53" s="39" t="s">
        <v>738</v>
      </c>
      <c r="B53" s="39" t="s">
        <v>1528</v>
      </c>
      <c r="C53" s="39" t="s">
        <v>742</v>
      </c>
      <c r="D53" s="40">
        <v>1626</v>
      </c>
      <c r="E53" s="40" cm="1">
        <f t="array" ref="E53">_xlfn.IFS(D53&lt;=$I$11,$J$11,D53&lt;=$I$12,$J$12,D53&gt;=$I$13,$J$13)</f>
        <v>366000</v>
      </c>
      <c r="F53" s="40"/>
      <c r="H53" s="37"/>
      <c r="I53" s="37"/>
    </row>
    <row r="54" spans="1:9" s="38" customFormat="1">
      <c r="A54" s="39" t="s">
        <v>301</v>
      </c>
      <c r="B54" s="39" t="s">
        <v>1529</v>
      </c>
      <c r="C54" s="39" t="s">
        <v>755</v>
      </c>
      <c r="D54" s="40">
        <v>918</v>
      </c>
      <c r="E54" s="40" cm="1">
        <f t="array" ref="E54">_xlfn.IFS(D54&lt;=$I$11,$J$11,D54&lt;=$I$12,$J$12,D54&gt;=$I$13,$J$13)</f>
        <v>366000</v>
      </c>
      <c r="F54" s="40"/>
      <c r="H54" s="37"/>
      <c r="I54" s="37"/>
    </row>
    <row r="55" spans="1:9" s="38" customFormat="1">
      <c r="A55" s="39" t="s">
        <v>397</v>
      </c>
      <c r="B55" s="39" t="s">
        <v>1530</v>
      </c>
      <c r="C55" s="39" t="s">
        <v>1531</v>
      </c>
      <c r="D55" s="40">
        <v>876</v>
      </c>
      <c r="E55" s="40" cm="1">
        <f t="array" ref="E55">_xlfn.IFS(D55&lt;=$I$11,$J$11,D55&lt;=$I$12,$J$12,D55&gt;=$I$13,$J$13)</f>
        <v>366000</v>
      </c>
      <c r="F55" s="40"/>
      <c r="H55" s="37"/>
      <c r="I55" s="37"/>
    </row>
    <row r="56" spans="1:9" s="38" customFormat="1">
      <c r="A56" s="39" t="s">
        <v>781</v>
      </c>
      <c r="B56" s="39" t="s">
        <v>1532</v>
      </c>
      <c r="C56" s="39" t="s">
        <v>1533</v>
      </c>
      <c r="D56" s="40">
        <v>448</v>
      </c>
      <c r="E56" s="40" cm="1">
        <f t="array" ref="E56">_xlfn.IFS(D56&lt;=$I$11,$J$11,D56&lt;=$I$12,$J$12,D56&gt;=$I$13,$J$13)</f>
        <v>165000</v>
      </c>
      <c r="F56" s="40"/>
      <c r="H56" s="37"/>
      <c r="I56" s="37"/>
    </row>
    <row r="57" spans="1:9" s="38" customFormat="1">
      <c r="A57" s="39" t="s">
        <v>792</v>
      </c>
      <c r="B57" s="39" t="s">
        <v>1534</v>
      </c>
      <c r="C57" s="39" t="s">
        <v>796</v>
      </c>
      <c r="D57" s="40">
        <v>1102</v>
      </c>
      <c r="E57" s="40" cm="1">
        <f t="array" ref="E57">_xlfn.IFS(D57&lt;=$I$11,$J$11,D57&lt;=$I$12,$J$12,D57&gt;=$I$13,$J$13)</f>
        <v>366000</v>
      </c>
      <c r="F57" s="40"/>
      <c r="H57" s="37"/>
      <c r="I57" s="37"/>
    </row>
    <row r="58" spans="1:9" s="38" customFormat="1">
      <c r="A58" s="39" t="s">
        <v>804</v>
      </c>
      <c r="B58" s="39" t="s">
        <v>1535</v>
      </c>
      <c r="C58" s="39" t="s">
        <v>808</v>
      </c>
      <c r="D58" s="40">
        <v>297</v>
      </c>
      <c r="E58" s="40" cm="1">
        <f t="array" ref="E58">_xlfn.IFS(D58&lt;=$I$11,$J$11,D58&lt;=$I$12,$J$12,D58&gt;=$I$13,$J$13)</f>
        <v>60000</v>
      </c>
      <c r="F58" s="40"/>
      <c r="H58" s="37"/>
      <c r="I58" s="37"/>
    </row>
    <row r="59" spans="1:9" s="38" customFormat="1">
      <c r="A59" s="39" t="s">
        <v>818</v>
      </c>
      <c r="B59" s="39" t="s">
        <v>1536</v>
      </c>
      <c r="C59" s="39" t="s">
        <v>822</v>
      </c>
      <c r="D59" s="40">
        <v>965</v>
      </c>
      <c r="E59" s="40" cm="1">
        <f t="array" ref="E59">_xlfn.IFS(D59&lt;=$I$11,$J$11,D59&lt;=$I$12,$J$12,D59&gt;=$I$13,$J$13)</f>
        <v>366000</v>
      </c>
      <c r="F59" s="40"/>
      <c r="H59" s="37"/>
      <c r="I59" s="37"/>
    </row>
    <row r="60" spans="1:9" s="38" customFormat="1">
      <c r="A60" s="39" t="s">
        <v>839</v>
      </c>
      <c r="B60" s="39" t="s">
        <v>1702</v>
      </c>
      <c r="C60" s="39" t="s">
        <v>843</v>
      </c>
      <c r="D60" s="40">
        <v>769</v>
      </c>
      <c r="E60" s="40" cm="1">
        <f t="array" ref="E60">_xlfn.IFS(D60&lt;=$I$11,$J$11,D60&lt;=$I$12,$J$12,D60&gt;=$I$13,$J$13)</f>
        <v>366000</v>
      </c>
      <c r="F60" s="40"/>
      <c r="H60" s="37"/>
      <c r="I60" s="37"/>
    </row>
    <row r="61" spans="1:9" s="38" customFormat="1">
      <c r="A61" s="39" t="s">
        <v>853</v>
      </c>
      <c r="B61" s="39" t="s">
        <v>1537</v>
      </c>
      <c r="C61" s="39" t="s">
        <v>1538</v>
      </c>
      <c r="D61" s="40">
        <v>1010</v>
      </c>
      <c r="E61" s="40" cm="1">
        <f t="array" ref="E61">_xlfn.IFS(D61&lt;=$I$11,$J$11,D61&lt;=$I$12,$J$12,D61&gt;=$I$13,$J$13)</f>
        <v>366000</v>
      </c>
      <c r="F61" s="40"/>
      <c r="H61" s="37"/>
      <c r="I61" s="37"/>
    </row>
    <row r="62" spans="1:9" s="38" customFormat="1">
      <c r="A62" s="39" t="s">
        <v>864</v>
      </c>
      <c r="B62" s="39" t="s">
        <v>1537</v>
      </c>
      <c r="C62" s="39" t="s">
        <v>1539</v>
      </c>
      <c r="D62" s="40">
        <v>620</v>
      </c>
      <c r="E62" s="40" cm="1">
        <f t="array" ref="E62">_xlfn.IFS(D62&lt;=$I$11,$J$11,D62&lt;=$I$12,$J$12,D62&gt;=$I$13,$J$13)</f>
        <v>165000</v>
      </c>
      <c r="F62" s="40"/>
      <c r="H62" s="37"/>
      <c r="I62" s="37"/>
    </row>
    <row r="63" spans="1:9" s="38" customFormat="1">
      <c r="A63" s="39" t="s">
        <v>872</v>
      </c>
      <c r="B63" s="39" t="s">
        <v>1540</v>
      </c>
      <c r="C63" s="39" t="s">
        <v>1541</v>
      </c>
      <c r="D63" s="40">
        <v>889</v>
      </c>
      <c r="E63" s="40" cm="1">
        <f t="array" ref="E63">_xlfn.IFS(D63&lt;=$I$11,$J$11,D63&lt;=$I$12,$J$12,D63&gt;=$I$13,$J$13)</f>
        <v>366000</v>
      </c>
      <c r="F63" s="40"/>
      <c r="H63" s="37"/>
      <c r="I63" s="37"/>
    </row>
    <row r="64" spans="1:9" s="38" customFormat="1">
      <c r="A64" s="39" t="s">
        <v>881</v>
      </c>
      <c r="B64" s="39" t="s">
        <v>1542</v>
      </c>
      <c r="C64" s="39" t="s">
        <v>885</v>
      </c>
      <c r="D64" s="40">
        <v>865</v>
      </c>
      <c r="E64" s="40" cm="1">
        <f t="array" ref="E64">_xlfn.IFS(D64&lt;=$I$11,$J$11,D64&lt;=$I$12,$J$12,D64&gt;=$I$13,$J$13)</f>
        <v>366000</v>
      </c>
      <c r="F64" s="40"/>
      <c r="H64" s="37"/>
      <c r="I64" s="37"/>
    </row>
    <row r="65" spans="1:9" s="38" customFormat="1">
      <c r="A65" s="39" t="s">
        <v>893</v>
      </c>
      <c r="B65" s="39" t="s">
        <v>1543</v>
      </c>
      <c r="C65" s="39" t="s">
        <v>897</v>
      </c>
      <c r="D65" s="40">
        <v>1520</v>
      </c>
      <c r="E65" s="40" cm="1">
        <f t="array" ref="E65">_xlfn.IFS(D65&lt;=$I$11,$J$11,D65&lt;=$I$12,$J$12,D65&gt;=$I$13,$J$13)</f>
        <v>366000</v>
      </c>
      <c r="F65" s="40"/>
      <c r="H65" s="37"/>
      <c r="I65" s="37"/>
    </row>
    <row r="66" spans="1:9" s="38" customFormat="1">
      <c r="A66" s="39" t="s">
        <v>905</v>
      </c>
      <c r="B66" s="39" t="s">
        <v>1544</v>
      </c>
      <c r="C66" s="39" t="s">
        <v>1545</v>
      </c>
      <c r="D66" s="40">
        <v>890</v>
      </c>
      <c r="E66" s="40" cm="1">
        <f t="array" ref="E66">_xlfn.IFS(D66&lt;=$I$11,$J$11,D66&lt;=$I$12,$J$12,D66&gt;=$I$13,$J$13)</f>
        <v>366000</v>
      </c>
      <c r="F66" s="40"/>
      <c r="H66" s="37"/>
      <c r="I66" s="37"/>
    </row>
    <row r="67" spans="1:9" s="38" customFormat="1">
      <c r="A67" s="39" t="s">
        <v>915</v>
      </c>
      <c r="B67" s="39" t="s">
        <v>1546</v>
      </c>
      <c r="C67" s="39" t="s">
        <v>1547</v>
      </c>
      <c r="D67" s="40">
        <v>848</v>
      </c>
      <c r="E67" s="40" cm="1">
        <f t="array" ref="E67">_xlfn.IFS(D67&lt;=$I$11,$J$11,D67&lt;=$I$12,$J$12,D67&gt;=$I$13,$J$13)</f>
        <v>366000</v>
      </c>
      <c r="F67" s="40"/>
      <c r="H67" s="37"/>
      <c r="I67" s="37"/>
    </row>
    <row r="68" spans="1:9" s="38" customFormat="1">
      <c r="A68" s="39" t="s">
        <v>925</v>
      </c>
      <c r="B68" s="39" t="s">
        <v>1548</v>
      </c>
      <c r="C68" s="39" t="s">
        <v>1549</v>
      </c>
      <c r="D68" s="40">
        <v>1178</v>
      </c>
      <c r="E68" s="40" cm="1">
        <f t="array" ref="E68">_xlfn.IFS(D68&lt;=$I$11,$J$11,D68&lt;=$I$12,$J$12,D68&gt;=$I$13,$J$13)</f>
        <v>366000</v>
      </c>
      <c r="F68" s="40"/>
      <c r="H68" s="37"/>
      <c r="I68" s="37"/>
    </row>
    <row r="69" spans="1:9" s="38" customFormat="1">
      <c r="A69" s="39" t="s">
        <v>939</v>
      </c>
      <c r="B69" s="39" t="s">
        <v>1550</v>
      </c>
      <c r="C69" s="39" t="s">
        <v>943</v>
      </c>
      <c r="D69" s="40">
        <v>794</v>
      </c>
      <c r="E69" s="40" cm="1">
        <f t="array" ref="E69">_xlfn.IFS(D69&lt;=$I$11,$J$11,D69&lt;=$I$12,$J$12,D69&gt;=$I$13,$J$13)</f>
        <v>366000</v>
      </c>
      <c r="F69" s="40"/>
      <c r="H69" s="37"/>
      <c r="I69" s="37"/>
    </row>
    <row r="70" spans="1:9" s="38" customFormat="1">
      <c r="A70" s="39" t="s">
        <v>950</v>
      </c>
      <c r="B70" s="39" t="s">
        <v>1550</v>
      </c>
      <c r="C70" s="39" t="s">
        <v>1551</v>
      </c>
      <c r="D70" s="40">
        <v>954</v>
      </c>
      <c r="E70" s="40" cm="1">
        <f t="array" ref="E70">_xlfn.IFS(D70&lt;=$I$11,$J$11,D70&lt;=$I$12,$J$12,D70&gt;=$I$13,$J$13)</f>
        <v>366000</v>
      </c>
      <c r="F70" s="40"/>
      <c r="H70" s="37"/>
      <c r="I70" s="37"/>
    </row>
    <row r="71" spans="1:9" s="38" customFormat="1">
      <c r="A71" s="39" t="s">
        <v>972</v>
      </c>
      <c r="B71" s="39" t="s">
        <v>1552</v>
      </c>
      <c r="C71" s="39" t="s">
        <v>1553</v>
      </c>
      <c r="D71" s="40">
        <v>1023</v>
      </c>
      <c r="E71" s="40" cm="1">
        <f t="array" ref="E71">_xlfn.IFS(D71&lt;=$I$11,$J$11,D71&lt;=$I$12,$J$12,D71&gt;=$I$13,$J$13)</f>
        <v>366000</v>
      </c>
      <c r="F71" s="40"/>
      <c r="H71" s="37"/>
      <c r="I71" s="37"/>
    </row>
    <row r="72" spans="1:9" s="38" customFormat="1">
      <c r="A72" s="39" t="s">
        <v>982</v>
      </c>
      <c r="B72" s="39" t="s">
        <v>1554</v>
      </c>
      <c r="C72" s="39" t="s">
        <v>985</v>
      </c>
      <c r="D72" s="40">
        <v>1095</v>
      </c>
      <c r="E72" s="40" cm="1">
        <f t="array" ref="E72">_xlfn.IFS(D72&lt;=$I$11,$J$11,D72&lt;=$I$12,$J$12,D72&gt;=$I$13,$J$13)</f>
        <v>366000</v>
      </c>
      <c r="F72" s="40"/>
      <c r="H72" s="37"/>
      <c r="I72" s="37"/>
    </row>
    <row r="73" spans="1:9" s="38" customFormat="1">
      <c r="A73" s="39" t="s">
        <v>995</v>
      </c>
      <c r="B73" s="39" t="s">
        <v>1555</v>
      </c>
      <c r="C73" s="39" t="s">
        <v>999</v>
      </c>
      <c r="D73" s="40">
        <v>916</v>
      </c>
      <c r="E73" s="40" cm="1">
        <f t="array" ref="E73">_xlfn.IFS(D73&lt;=$I$11,$J$11,D73&lt;=$I$12,$J$12,D73&gt;=$I$13,$J$13)</f>
        <v>366000</v>
      </c>
      <c r="F73" s="40"/>
      <c r="H73" s="37"/>
      <c r="I73" s="37"/>
    </row>
    <row r="74" spans="1:9" s="38" customFormat="1">
      <c r="A74" s="39" t="s">
        <v>1010</v>
      </c>
      <c r="B74" s="39" t="s">
        <v>1556</v>
      </c>
      <c r="C74" s="39" t="s">
        <v>1014</v>
      </c>
      <c r="D74" s="40">
        <v>827</v>
      </c>
      <c r="E74" s="40" cm="1">
        <f t="array" ref="E74">_xlfn.IFS(D74&lt;=$I$11,$J$11,D74&lt;=$I$12,$J$12,D74&gt;=$I$13,$J$13)</f>
        <v>366000</v>
      </c>
      <c r="F74" s="40"/>
      <c r="H74" s="37"/>
      <c r="I74" s="37"/>
    </row>
    <row r="75" spans="1:9" s="38" customFormat="1">
      <c r="A75" s="39" t="s">
        <v>1021</v>
      </c>
      <c r="B75" s="39" t="s">
        <v>1557</v>
      </c>
      <c r="C75" s="39" t="s">
        <v>1025</v>
      </c>
      <c r="D75" s="40">
        <v>3091</v>
      </c>
      <c r="E75" s="40" cm="1">
        <f t="array" ref="E75">_xlfn.IFS(D75&lt;=$I$11,$J$11,D75&lt;=$I$12,$J$12,D75&gt;=$I$13,$J$13)</f>
        <v>366000</v>
      </c>
      <c r="F75" s="40"/>
      <c r="H75" s="37"/>
      <c r="I75" s="37"/>
    </row>
    <row r="76" spans="1:9" s="38" customFormat="1">
      <c r="A76" s="39" t="s">
        <v>1035</v>
      </c>
      <c r="B76" s="39" t="s">
        <v>1558</v>
      </c>
      <c r="C76" s="39" t="s">
        <v>1039</v>
      </c>
      <c r="D76" s="40">
        <v>1104</v>
      </c>
      <c r="E76" s="40" cm="1">
        <f t="array" ref="E76">_xlfn.IFS(D76&lt;=$I$11,$J$11,D76&lt;=$I$12,$J$12,D76&gt;=$I$13,$J$13)</f>
        <v>366000</v>
      </c>
      <c r="F76" s="40"/>
      <c r="H76" s="37"/>
      <c r="I76" s="37"/>
    </row>
    <row r="77" spans="1:9" s="38" customFormat="1">
      <c r="A77" s="39" t="s">
        <v>1046</v>
      </c>
      <c r="B77" s="39" t="s">
        <v>1558</v>
      </c>
      <c r="C77" s="39" t="s">
        <v>1049</v>
      </c>
      <c r="D77" s="40">
        <v>845</v>
      </c>
      <c r="E77" s="40" cm="1">
        <f t="array" ref="E77">_xlfn.IFS(D77&lt;=$I$11,$J$11,D77&lt;=$I$12,$J$12,D77&gt;=$I$13,$J$13)</f>
        <v>366000</v>
      </c>
      <c r="F77" s="40"/>
      <c r="H77" s="37"/>
      <c r="I77" s="37"/>
    </row>
    <row r="78" spans="1:9" s="38" customFormat="1">
      <c r="A78" s="39" t="s">
        <v>1055</v>
      </c>
      <c r="B78" s="39" t="s">
        <v>1558</v>
      </c>
      <c r="C78" s="39" t="s">
        <v>1058</v>
      </c>
      <c r="D78" s="40">
        <v>447</v>
      </c>
      <c r="E78" s="40" cm="1">
        <f t="array" ref="E78">_xlfn.IFS(D78&lt;=$I$11,$J$11,D78&lt;=$I$12,$J$12,D78&gt;=$I$13,$J$13)</f>
        <v>165000</v>
      </c>
      <c r="F78" s="40"/>
      <c r="H78" s="37"/>
      <c r="I78" s="37"/>
    </row>
    <row r="79" spans="1:9" s="38" customFormat="1">
      <c r="A79" s="39" t="s">
        <v>1071</v>
      </c>
      <c r="B79" s="39" t="s">
        <v>1559</v>
      </c>
      <c r="C79" s="39" t="s">
        <v>1560</v>
      </c>
      <c r="D79" s="40">
        <v>775</v>
      </c>
      <c r="E79" s="40" cm="1">
        <f t="array" ref="E79">_xlfn.IFS(D79&lt;=$I$11,$J$11,D79&lt;=$I$12,$J$12,D79&gt;=$I$13,$J$13)</f>
        <v>366000</v>
      </c>
      <c r="F79" s="40"/>
      <c r="H79" s="37"/>
      <c r="I79" s="37"/>
    </row>
    <row r="80" spans="1:9" s="38" customFormat="1">
      <c r="A80" s="39" t="s">
        <v>1083</v>
      </c>
      <c r="B80" s="39" t="s">
        <v>1559</v>
      </c>
      <c r="C80" s="39" t="s">
        <v>1086</v>
      </c>
      <c r="D80" s="40">
        <v>1042</v>
      </c>
      <c r="E80" s="40" cm="1">
        <f t="array" ref="E80">_xlfn.IFS(D80&lt;=$I$11,$J$11,D80&lt;=$I$12,$J$12,D80&gt;=$I$13,$J$13)</f>
        <v>366000</v>
      </c>
      <c r="F80" s="40"/>
      <c r="H80" s="37"/>
      <c r="I80" s="37"/>
    </row>
    <row r="81" spans="1:9" s="38" customFormat="1">
      <c r="A81" s="39" t="s">
        <v>1102</v>
      </c>
      <c r="B81" s="39" t="s">
        <v>1561</v>
      </c>
      <c r="C81" s="39" t="s">
        <v>1106</v>
      </c>
      <c r="D81" s="40">
        <v>168</v>
      </c>
      <c r="E81" s="40" cm="1">
        <f t="array" ref="E81">_xlfn.IFS(D81&lt;=$I$11,$J$11,D81&lt;=$I$12,$J$12,D81&gt;=$I$13,$J$13)</f>
        <v>60000</v>
      </c>
      <c r="F81" s="40"/>
      <c r="H81" s="37"/>
      <c r="I81" s="37"/>
    </row>
    <row r="82" spans="1:9" s="38" customFormat="1">
      <c r="A82" s="39" t="s">
        <v>1119</v>
      </c>
      <c r="B82" s="39" t="s">
        <v>1562</v>
      </c>
      <c r="C82" s="39" t="s">
        <v>1123</v>
      </c>
      <c r="D82" s="40">
        <v>1463</v>
      </c>
      <c r="E82" s="40" cm="1">
        <f t="array" ref="E82">_xlfn.IFS(D82&lt;=$I$11,$J$11,D82&lt;=$I$12,$J$12,D82&gt;=$I$13,$J$13)</f>
        <v>366000</v>
      </c>
      <c r="F82" s="40"/>
      <c r="H82" s="37"/>
      <c r="I82" s="37"/>
    </row>
    <row r="83" spans="1:9" s="38" customFormat="1">
      <c r="A83" s="39" t="s">
        <v>1133</v>
      </c>
      <c r="B83" s="39" t="s">
        <v>1563</v>
      </c>
      <c r="C83" s="39" t="s">
        <v>1137</v>
      </c>
      <c r="D83" s="40">
        <v>701</v>
      </c>
      <c r="E83" s="40" cm="1">
        <f t="array" ref="E83">_xlfn.IFS(D83&lt;=$I$11,$J$11,D83&lt;=$I$12,$J$12,D83&gt;=$I$13,$J$13)</f>
        <v>366000</v>
      </c>
      <c r="F83" s="40"/>
      <c r="H83" s="37"/>
      <c r="I83" s="37"/>
    </row>
    <row r="84" spans="1:9" s="38" customFormat="1">
      <c r="A84" s="39" t="s">
        <v>1147</v>
      </c>
      <c r="B84" s="39" t="s">
        <v>1564</v>
      </c>
      <c r="C84" s="39" t="s">
        <v>1565</v>
      </c>
      <c r="D84" s="40">
        <v>356</v>
      </c>
      <c r="E84" s="40" cm="1">
        <f t="array" ref="E84">_xlfn.IFS(D84&lt;=$I$11,$J$11,D84&lt;=$I$12,$J$12,D84&gt;=$I$13,$J$13)</f>
        <v>60000</v>
      </c>
      <c r="F84" s="40"/>
      <c r="H84" s="37"/>
      <c r="I84" s="37"/>
    </row>
    <row r="85" spans="1:9" s="38" customFormat="1">
      <c r="A85" s="39" t="s">
        <v>1166</v>
      </c>
      <c r="B85" s="39" t="s">
        <v>1566</v>
      </c>
      <c r="C85" s="39" t="s">
        <v>1567</v>
      </c>
      <c r="D85" s="40">
        <v>35</v>
      </c>
      <c r="E85" s="40" cm="1">
        <f t="array" ref="E85">_xlfn.IFS(D85&lt;=$I$11,$J$11,D85&lt;=$I$12,$J$12,D85&gt;=$I$13,$J$13)</f>
        <v>60000</v>
      </c>
      <c r="F85" s="40"/>
      <c r="H85" s="37"/>
      <c r="I85" s="37"/>
    </row>
    <row r="86" spans="1:9" s="38" customFormat="1">
      <c r="A86" s="39" t="s">
        <v>1185</v>
      </c>
      <c r="B86" s="39" t="s">
        <v>1568</v>
      </c>
      <c r="C86" s="39" t="s">
        <v>1189</v>
      </c>
      <c r="D86" s="40">
        <v>610</v>
      </c>
      <c r="E86" s="40" cm="1">
        <f t="array" ref="E86">_xlfn.IFS(D86&lt;=$I$11,$J$11,D86&lt;=$I$12,$J$12,D86&gt;=$I$13,$J$13)</f>
        <v>165000</v>
      </c>
      <c r="F86" s="40"/>
      <c r="H86" s="37"/>
      <c r="I86" s="37"/>
    </row>
    <row r="87" spans="1:9" s="38" customFormat="1">
      <c r="A87" s="39" t="s">
        <v>1200</v>
      </c>
      <c r="B87" s="39" t="s">
        <v>1569</v>
      </c>
      <c r="C87" s="39" t="s">
        <v>1204</v>
      </c>
      <c r="D87" s="40">
        <v>430</v>
      </c>
      <c r="E87" s="40" cm="1">
        <f t="array" ref="E87">_xlfn.IFS(D87&lt;=$I$11,$J$11,D87&lt;=$I$12,$J$12,D87&gt;=$I$13,$J$13)</f>
        <v>165000</v>
      </c>
      <c r="F87" s="40"/>
      <c r="H87" s="37"/>
      <c r="I87" s="37"/>
    </row>
    <row r="88" spans="1:9" s="38" customFormat="1">
      <c r="A88" s="39" t="s">
        <v>1211</v>
      </c>
      <c r="B88" s="39" t="s">
        <v>1570</v>
      </c>
      <c r="C88" s="39" t="s">
        <v>1571</v>
      </c>
      <c r="D88" s="40">
        <v>1962</v>
      </c>
      <c r="E88" s="40" cm="1">
        <f t="array" ref="E88">_xlfn.IFS(D88&lt;=$I$11,$J$11,D88&lt;=$I$12,$J$12,D88&gt;=$I$13,$J$13)</f>
        <v>366000</v>
      </c>
      <c r="F88" s="40"/>
      <c r="H88" s="37"/>
      <c r="I88" s="37"/>
    </row>
    <row r="89" spans="1:9" s="38" customFormat="1">
      <c r="A89" s="39" t="s">
        <v>1228</v>
      </c>
      <c r="B89" s="39" t="s">
        <v>1572</v>
      </c>
      <c r="C89" s="39" t="s">
        <v>1573</v>
      </c>
      <c r="D89" s="40">
        <v>625</v>
      </c>
      <c r="E89" s="40" cm="1">
        <f t="array" ref="E89">_xlfn.IFS(D89&lt;=$I$11,$J$11,D89&lt;=$I$12,$J$12,D89&gt;=$I$13,$J$13)</f>
        <v>165000</v>
      </c>
      <c r="F89" s="40"/>
      <c r="H89" s="37"/>
      <c r="I89" s="37"/>
    </row>
    <row r="90" spans="1:9" s="38" customFormat="1">
      <c r="A90" s="39" t="s">
        <v>1239</v>
      </c>
      <c r="B90" s="39" t="s">
        <v>1572</v>
      </c>
      <c r="C90" s="39" t="s">
        <v>1574</v>
      </c>
      <c r="D90" s="40">
        <v>431</v>
      </c>
      <c r="E90" s="40" cm="1">
        <f t="array" ref="E90">_xlfn.IFS(D90&lt;=$I$11,$J$11,D90&lt;=$I$12,$J$12,D90&gt;=$I$13,$J$13)</f>
        <v>165000</v>
      </c>
      <c r="F90" s="40"/>
      <c r="H90" s="37"/>
      <c r="I90" s="37"/>
    </row>
    <row r="91" spans="1:9" s="38" customFormat="1">
      <c r="A91" s="39" t="s">
        <v>1248</v>
      </c>
      <c r="B91" s="39" t="s">
        <v>1575</v>
      </c>
      <c r="C91" s="39" t="s">
        <v>1252</v>
      </c>
      <c r="D91" s="40">
        <v>1924</v>
      </c>
      <c r="E91" s="40" cm="1">
        <f t="array" ref="E91">_xlfn.IFS(D91&lt;=$I$11,$J$11,D91&lt;=$I$12,$J$12,D91&gt;=$I$13,$J$13)</f>
        <v>366000</v>
      </c>
      <c r="F91" s="40"/>
      <c r="H91" s="37"/>
      <c r="I91" s="37"/>
    </row>
    <row r="92" spans="1:9" s="38" customFormat="1">
      <c r="A92" s="39" t="s">
        <v>1262</v>
      </c>
      <c r="B92" s="39" t="s">
        <v>1273</v>
      </c>
      <c r="C92" s="39" t="s">
        <v>1266</v>
      </c>
      <c r="D92" s="40">
        <v>680</v>
      </c>
      <c r="E92" s="40" cm="1">
        <f t="array" ref="E92">_xlfn.IFS(D92&lt;=$I$11,$J$11,D92&lt;=$I$12,$J$12,D92&gt;=$I$13,$J$13)</f>
        <v>165000</v>
      </c>
      <c r="F92" s="40"/>
      <c r="H92" s="37"/>
      <c r="I92" s="37"/>
    </row>
    <row r="93" spans="1:9" s="38" customFormat="1">
      <c r="A93" s="39" t="s">
        <v>1274</v>
      </c>
      <c r="B93" s="39" t="s">
        <v>1576</v>
      </c>
      <c r="C93" s="39" t="s">
        <v>1577</v>
      </c>
      <c r="D93" s="40">
        <v>790</v>
      </c>
      <c r="E93" s="40" cm="1">
        <f t="array" ref="E93">_xlfn.IFS(D93&lt;=$I$11,$J$11,D93&lt;=$I$12,$J$12,D93&gt;=$I$13,$J$13)</f>
        <v>366000</v>
      </c>
      <c r="F93" s="40"/>
      <c r="H93" s="37"/>
      <c r="I93" s="37"/>
    </row>
    <row r="94" spans="1:9" s="38" customFormat="1">
      <c r="A94" s="39" t="s">
        <v>1289</v>
      </c>
      <c r="B94" s="39" t="s">
        <v>1578</v>
      </c>
      <c r="C94" s="39" t="s">
        <v>1293</v>
      </c>
      <c r="D94" s="40">
        <v>1498</v>
      </c>
      <c r="E94" s="40" cm="1">
        <f t="array" ref="E94">_xlfn.IFS(D94&lt;=$I$11,$J$11,D94&lt;=$I$12,$J$12,D94&gt;=$I$13,$J$13)</f>
        <v>366000</v>
      </c>
      <c r="F94" s="40"/>
      <c r="H94" s="37"/>
      <c r="I94" s="37"/>
    </row>
    <row r="95" spans="1:9" s="38" customFormat="1">
      <c r="A95" s="39" t="s">
        <v>1305</v>
      </c>
      <c r="B95" s="39" t="s">
        <v>1579</v>
      </c>
      <c r="C95" s="39" t="s">
        <v>1580</v>
      </c>
      <c r="D95" s="40">
        <v>64</v>
      </c>
      <c r="E95" s="40" cm="1">
        <f t="array" ref="E95">_xlfn.IFS(D95&lt;=$I$11,$J$11,D95&lt;=$I$12,$J$12,D95&gt;=$I$13,$J$13)</f>
        <v>60000</v>
      </c>
      <c r="F95" s="40"/>
      <c r="H95" s="37"/>
      <c r="I95" s="37"/>
    </row>
    <row r="96" spans="1:9" s="38" customFormat="1">
      <c r="A96" s="39" t="s">
        <v>1322</v>
      </c>
      <c r="B96" s="39" t="s">
        <v>1581</v>
      </c>
      <c r="C96" s="39" t="s">
        <v>1582</v>
      </c>
      <c r="D96" s="40">
        <v>278</v>
      </c>
      <c r="E96" s="40" cm="1">
        <f t="array" ref="E96">_xlfn.IFS(D96&lt;=$I$11,$J$11,D96&lt;=$I$12,$J$12,D96&gt;=$I$13,$J$13)</f>
        <v>60000</v>
      </c>
      <c r="F96" s="40"/>
      <c r="H96" s="37"/>
      <c r="I96" s="37"/>
    </row>
    <row r="97" spans="1:7">
      <c r="A97" s="39" t="s">
        <v>1389</v>
      </c>
      <c r="B97" s="39" t="s">
        <v>1583</v>
      </c>
      <c r="C97" s="39" t="s">
        <v>1393</v>
      </c>
      <c r="D97" s="40">
        <v>534</v>
      </c>
      <c r="E97" s="40" cm="1">
        <f t="array" ref="E97">_xlfn.IFS(D97&lt;=$I$11,$J$11,D97&lt;=$I$12,$J$12,D97&gt;=$I$13,$J$13)</f>
        <v>165000</v>
      </c>
      <c r="F97" s="40"/>
    </row>
    <row r="98" spans="1:7">
      <c r="A98" s="39" t="s">
        <v>1664</v>
      </c>
      <c r="B98" s="39" t="s">
        <v>1584</v>
      </c>
      <c r="C98" s="39" t="s">
        <v>1405</v>
      </c>
      <c r="D98" s="40">
        <v>1017</v>
      </c>
      <c r="E98" s="40" cm="1">
        <f t="array" ref="E98">_xlfn.IFS(D98&lt;=$I$11,$J$11,D98&lt;=$I$12,$J$12,D98&gt;=$I$13,$J$13)</f>
        <v>366000</v>
      </c>
      <c r="F98" s="40"/>
      <c r="G98" s="38">
        <f>SUM(E5:E98)</f>
        <v>26817000</v>
      </c>
    </row>
    <row r="99" spans="1:7">
      <c r="A99" s="39"/>
      <c r="B99" s="39"/>
      <c r="C99" s="39"/>
      <c r="D99" s="40"/>
      <c r="E99" s="40"/>
      <c r="F99" s="40"/>
    </row>
    <row r="100" spans="1:7">
      <c r="A100" s="39" t="s">
        <v>280</v>
      </c>
      <c r="B100" s="39" t="s">
        <v>1585</v>
      </c>
      <c r="C100" s="39" t="s">
        <v>1586</v>
      </c>
      <c r="D100" s="40">
        <v>2939</v>
      </c>
      <c r="E100" s="40">
        <v>45000</v>
      </c>
      <c r="F100" s="40"/>
    </row>
    <row r="101" spans="1:7">
      <c r="A101" s="39" t="s">
        <v>1335</v>
      </c>
      <c r="B101" s="39" t="s">
        <v>1587</v>
      </c>
      <c r="C101" s="39" t="s">
        <v>1588</v>
      </c>
      <c r="D101" s="40">
        <v>1859</v>
      </c>
      <c r="E101" s="40">
        <v>45000</v>
      </c>
      <c r="F101" s="40"/>
    </row>
    <row r="102" spans="1:7">
      <c r="A102" s="39" t="s">
        <v>1346</v>
      </c>
      <c r="B102" s="39" t="s">
        <v>1589</v>
      </c>
      <c r="C102" s="39" t="s">
        <v>1590</v>
      </c>
      <c r="D102" s="40">
        <v>2223</v>
      </c>
      <c r="E102" s="40">
        <v>45000</v>
      </c>
      <c r="F102" s="40"/>
    </row>
    <row r="103" spans="1:7">
      <c r="A103" s="39" t="s">
        <v>1368</v>
      </c>
      <c r="B103" s="39" t="s">
        <v>1591</v>
      </c>
      <c r="C103" s="39" t="s">
        <v>1592</v>
      </c>
      <c r="D103" s="40">
        <v>739</v>
      </c>
      <c r="E103" s="40">
        <v>45000</v>
      </c>
      <c r="F103" s="40"/>
    </row>
    <row r="104" spans="1:7">
      <c r="A104" s="39" t="s">
        <v>1668</v>
      </c>
      <c r="B104" s="39" t="s">
        <v>1510</v>
      </c>
      <c r="C104" s="39" t="s">
        <v>1511</v>
      </c>
      <c r="D104" s="40">
        <v>190</v>
      </c>
      <c r="E104" s="40">
        <v>45000</v>
      </c>
      <c r="F104" s="40"/>
    </row>
    <row r="105" spans="1:7">
      <c r="A105" s="39" t="s">
        <v>1357</v>
      </c>
      <c r="B105" s="39" t="s">
        <v>1593</v>
      </c>
      <c r="C105" s="39" t="s">
        <v>1594</v>
      </c>
      <c r="D105" s="40">
        <v>736</v>
      </c>
      <c r="E105" s="40">
        <v>45000</v>
      </c>
      <c r="F105" s="40"/>
    </row>
    <row r="106" spans="1:7">
      <c r="A106" s="39" t="s">
        <v>1378</v>
      </c>
      <c r="B106" s="39" t="s">
        <v>1595</v>
      </c>
      <c r="C106" s="39" t="s">
        <v>1596</v>
      </c>
      <c r="D106" s="40">
        <v>536</v>
      </c>
      <c r="E106" s="40">
        <v>45000</v>
      </c>
      <c r="F106" s="40"/>
    </row>
    <row r="107" spans="1:7">
      <c r="A107" s="39" t="s">
        <v>1412</v>
      </c>
      <c r="B107" s="39" t="s">
        <v>1597</v>
      </c>
      <c r="C107" s="39" t="s">
        <v>1598</v>
      </c>
      <c r="D107" s="40">
        <v>619</v>
      </c>
      <c r="E107" s="40">
        <v>45000</v>
      </c>
      <c r="F107" s="40"/>
    </row>
    <row r="108" spans="1:7">
      <c r="A108" s="39" t="s">
        <v>1423</v>
      </c>
      <c r="B108" s="39" t="s">
        <v>1599</v>
      </c>
      <c r="C108" s="39" t="s">
        <v>1600</v>
      </c>
      <c r="D108" s="40">
        <v>519</v>
      </c>
      <c r="E108" s="40">
        <v>45000</v>
      </c>
      <c r="F108" s="40"/>
    </row>
    <row r="109" spans="1:7">
      <c r="A109" s="39" t="s">
        <v>1430</v>
      </c>
      <c r="B109" s="39" t="s">
        <v>1601</v>
      </c>
      <c r="C109" s="39" t="s">
        <v>1602</v>
      </c>
      <c r="D109" s="40">
        <v>1463</v>
      </c>
      <c r="E109" s="40">
        <v>45000</v>
      </c>
      <c r="F109" s="40"/>
    </row>
    <row r="110" spans="1:7">
      <c r="A110" s="39" t="s">
        <v>1436</v>
      </c>
      <c r="B110" s="39" t="s">
        <v>1603</v>
      </c>
      <c r="C110" s="39" t="s">
        <v>1604</v>
      </c>
      <c r="D110" s="40">
        <v>392</v>
      </c>
      <c r="E110" s="40">
        <v>45000</v>
      </c>
      <c r="F110" s="40"/>
    </row>
    <row r="111" spans="1:7">
      <c r="A111" s="39" t="s">
        <v>1605</v>
      </c>
      <c r="B111" s="39" t="s">
        <v>1606</v>
      </c>
      <c r="C111" s="39" t="s">
        <v>1607</v>
      </c>
      <c r="D111" s="40">
        <v>270</v>
      </c>
      <c r="E111" s="40">
        <v>45000</v>
      </c>
      <c r="F111" s="40"/>
    </row>
    <row r="112" spans="1:7">
      <c r="A112" s="39" t="s">
        <v>1657</v>
      </c>
      <c r="B112" s="39" t="s">
        <v>1697</v>
      </c>
      <c r="C112" s="39" t="s">
        <v>1659</v>
      </c>
      <c r="D112" s="40">
        <v>727</v>
      </c>
      <c r="E112" s="40">
        <v>45000</v>
      </c>
      <c r="F112" s="40"/>
      <c r="G112" s="38">
        <f>SUM(E100:E112)</f>
        <v>585000</v>
      </c>
    </row>
    <row r="113" spans="1:14">
      <c r="A113" s="39"/>
      <c r="B113" s="39"/>
      <c r="C113" s="39"/>
      <c r="D113" s="40"/>
      <c r="E113" s="40"/>
      <c r="F113" s="40"/>
    </row>
    <row r="114" spans="1:14" s="38" customFormat="1">
      <c r="A114" s="39" t="s">
        <v>85</v>
      </c>
      <c r="B114" s="39" t="s">
        <v>1608</v>
      </c>
      <c r="C114" s="39" t="s">
        <v>1609</v>
      </c>
      <c r="D114" s="40">
        <v>155</v>
      </c>
      <c r="E114" s="40" cm="1">
        <f t="array" ref="E114">_xlfn.IFS(D114&lt;=$I$8,$J$8,D114&lt;=$I$9,$J$9,D114&gt;=$I$10,$J$10)</f>
        <v>45000</v>
      </c>
      <c r="F114" s="40"/>
      <c r="H114" s="37"/>
      <c r="I114" s="37"/>
      <c r="K114" s="37"/>
      <c r="L114" s="37"/>
      <c r="M114" s="37"/>
      <c r="N114" s="37"/>
    </row>
    <row r="115" spans="1:14" s="38" customFormat="1">
      <c r="A115" s="39" t="s">
        <v>111</v>
      </c>
      <c r="B115" s="39" t="s">
        <v>1467</v>
      </c>
      <c r="C115" s="39" t="s">
        <v>1610</v>
      </c>
      <c r="D115" s="40">
        <v>358</v>
      </c>
      <c r="E115" s="40" cm="1">
        <f t="array" ref="E115">_xlfn.IFS(D115&lt;=$I$8,$J$8,D115&lt;=$I$9,$J$9,D115&gt;=$I$10,$J$10)</f>
        <v>120000</v>
      </c>
      <c r="F115" s="40"/>
      <c r="H115" s="37"/>
      <c r="I115" s="37"/>
      <c r="K115" s="37"/>
      <c r="L115" s="37"/>
      <c r="M115" s="37"/>
      <c r="N115" s="37"/>
    </row>
    <row r="116" spans="1:14" s="38" customFormat="1">
      <c r="A116" s="39" t="s">
        <v>158</v>
      </c>
      <c r="B116" s="39" t="s">
        <v>1611</v>
      </c>
      <c r="C116" s="39" t="s">
        <v>1612</v>
      </c>
      <c r="D116" s="40">
        <v>452</v>
      </c>
      <c r="E116" s="40" cm="1">
        <f t="array" ref="E116">_xlfn.IFS(D116&lt;=$I$8,$J$8,D116&lt;=$I$9,$J$9,D116&gt;=$I$10,$J$10)</f>
        <v>120000</v>
      </c>
      <c r="F116" s="40"/>
      <c r="H116" s="37"/>
      <c r="I116" s="37"/>
      <c r="K116" s="37"/>
      <c r="L116" s="37"/>
      <c r="M116" s="37"/>
      <c r="N116" s="37"/>
    </row>
    <row r="117" spans="1:14" s="38" customFormat="1">
      <c r="A117" s="39" t="s">
        <v>161</v>
      </c>
      <c r="B117" s="39" t="s">
        <v>1613</v>
      </c>
      <c r="C117" s="39" t="s">
        <v>1614</v>
      </c>
      <c r="D117" s="40">
        <v>207</v>
      </c>
      <c r="E117" s="40" cm="1">
        <f t="array" ref="E117">_xlfn.IFS(D117&lt;=$I$8,$J$8,D117&lt;=$I$9,$J$9,D117&gt;=$I$10,$J$10)</f>
        <v>45000</v>
      </c>
      <c r="F117" s="40"/>
      <c r="H117" s="37"/>
      <c r="I117" s="37"/>
      <c r="K117" s="37"/>
      <c r="L117" s="37"/>
      <c r="M117" s="37"/>
      <c r="N117" s="37"/>
    </row>
    <row r="118" spans="1:14" s="38" customFormat="1">
      <c r="A118" s="39" t="s">
        <v>186</v>
      </c>
      <c r="B118" s="39" t="s">
        <v>1476</v>
      </c>
      <c r="C118" s="39" t="s">
        <v>188</v>
      </c>
      <c r="D118" s="40">
        <v>684</v>
      </c>
      <c r="E118" s="40" cm="1">
        <f t="array" ref="E118">_xlfn.IFS(D118&lt;=$I$8,$J$8,D118&lt;=$I$9,$J$9,D118&gt;=$I$10,$J$10)</f>
        <v>228000</v>
      </c>
      <c r="F118" s="40"/>
      <c r="H118" s="37"/>
      <c r="I118" s="37"/>
      <c r="K118" s="37"/>
      <c r="L118" s="37"/>
      <c r="M118" s="37"/>
      <c r="N118" s="37"/>
    </row>
    <row r="119" spans="1:14" s="38" customFormat="1">
      <c r="A119" s="39" t="s">
        <v>211</v>
      </c>
      <c r="B119" s="39" t="s">
        <v>1698</v>
      </c>
      <c r="C119" s="39" t="s">
        <v>1615</v>
      </c>
      <c r="D119" s="40">
        <v>114</v>
      </c>
      <c r="E119" s="40" cm="1">
        <f t="array" ref="E119">_xlfn.IFS(D119&lt;=$I$8,$J$8,D119&lt;=$I$9,$J$9,D119&gt;=$I$10,$J$10)</f>
        <v>45000</v>
      </c>
      <c r="F119" s="40"/>
      <c r="H119" s="37"/>
      <c r="I119" s="37"/>
      <c r="K119" s="37"/>
      <c r="L119" s="37"/>
      <c r="M119" s="37"/>
      <c r="N119" s="37"/>
    </row>
    <row r="120" spans="1:14" s="38" customFormat="1">
      <c r="A120" s="39" t="s">
        <v>240</v>
      </c>
      <c r="B120" s="39" t="s">
        <v>1482</v>
      </c>
      <c r="C120" s="39" t="s">
        <v>242</v>
      </c>
      <c r="D120" s="40">
        <v>545</v>
      </c>
      <c r="E120" s="40" cm="1">
        <f t="array" ref="E120">_xlfn.IFS(D120&lt;=$I$8,$J$8,D120&lt;=$I$9,$J$9,D120&gt;=$I$10,$J$10)</f>
        <v>228000</v>
      </c>
      <c r="F120" s="40"/>
      <c r="H120" s="37"/>
      <c r="I120" s="37"/>
      <c r="K120" s="37"/>
      <c r="L120" s="37"/>
      <c r="M120" s="37"/>
      <c r="N120" s="37"/>
    </row>
    <row r="121" spans="1:14" s="38" customFormat="1">
      <c r="A121" s="39" t="s">
        <v>266</v>
      </c>
      <c r="B121" s="39" t="s">
        <v>1485</v>
      </c>
      <c r="C121" s="39" t="s">
        <v>1616</v>
      </c>
      <c r="D121" s="40">
        <v>577</v>
      </c>
      <c r="E121" s="40" cm="1">
        <f t="array" ref="E121">_xlfn.IFS(D121&lt;=$I$8,$J$8,D121&lt;=$I$9,$J$9,D121&gt;=$I$10,$J$10)</f>
        <v>228000</v>
      </c>
      <c r="F121" s="40"/>
      <c r="H121" s="37"/>
      <c r="I121" s="37"/>
      <c r="K121" s="37"/>
      <c r="L121" s="37"/>
      <c r="M121" s="37"/>
      <c r="N121" s="37"/>
    </row>
    <row r="122" spans="1:14" s="38" customFormat="1">
      <c r="A122" s="39" t="s">
        <v>318</v>
      </c>
      <c r="B122" s="39" t="s">
        <v>1491</v>
      </c>
      <c r="C122" s="39" t="s">
        <v>1617</v>
      </c>
      <c r="D122" s="40">
        <v>658</v>
      </c>
      <c r="E122" s="40" cm="1">
        <f t="array" ref="E122">_xlfn.IFS(D122&lt;=$I$8,$J$8,D122&lt;=$I$9,$J$9,D122&gt;=$I$10,$J$10)</f>
        <v>228000</v>
      </c>
      <c r="F122" s="40"/>
      <c r="H122" s="37"/>
      <c r="I122" s="37"/>
      <c r="K122" s="37"/>
      <c r="L122" s="37"/>
      <c r="M122" s="37"/>
      <c r="N122" s="37"/>
    </row>
    <row r="123" spans="1:14" s="38" customFormat="1">
      <c r="A123" s="39" t="s">
        <v>324</v>
      </c>
      <c r="B123" s="39" t="s">
        <v>1491</v>
      </c>
      <c r="C123" s="39" t="s">
        <v>1662</v>
      </c>
      <c r="D123" s="40">
        <v>239</v>
      </c>
      <c r="E123" s="40" cm="1">
        <f t="array" ref="E123">_xlfn.IFS(D123&lt;=$I$8,$J$8,D123&lt;=$I$9,$J$9,D123&gt;=$I$10,$J$10)</f>
        <v>45000</v>
      </c>
      <c r="F123" s="40"/>
      <c r="H123" s="37"/>
      <c r="I123" s="37"/>
      <c r="K123" s="37"/>
      <c r="L123" s="37"/>
      <c r="M123" s="37"/>
      <c r="N123" s="37"/>
    </row>
    <row r="124" spans="1:14" s="38" customFormat="1">
      <c r="A124" s="39" t="s">
        <v>356</v>
      </c>
      <c r="B124" s="39" t="s">
        <v>1495</v>
      </c>
      <c r="C124" s="39" t="s">
        <v>358</v>
      </c>
      <c r="D124" s="40">
        <v>905</v>
      </c>
      <c r="E124" s="40" cm="1">
        <f t="array" ref="E124">_xlfn.IFS(D124&lt;=$I$8,$J$8,D124&lt;=$I$9,$J$9,D124&gt;=$I$10,$J$10)</f>
        <v>228000</v>
      </c>
      <c r="F124" s="40"/>
      <c r="H124" s="37"/>
      <c r="I124" s="37"/>
      <c r="K124" s="37"/>
      <c r="L124" s="37"/>
      <c r="M124" s="37"/>
      <c r="N124" s="37"/>
    </row>
    <row r="125" spans="1:14" s="38" customFormat="1">
      <c r="A125" s="39" t="s">
        <v>370</v>
      </c>
      <c r="B125" s="39" t="s">
        <v>1496</v>
      </c>
      <c r="C125" s="39" t="s">
        <v>372</v>
      </c>
      <c r="D125" s="40">
        <v>753</v>
      </c>
      <c r="E125" s="40" cm="1">
        <f t="array" ref="E125">_xlfn.IFS(D125&lt;=$I$8,$J$8,D125&lt;=$I$9,$J$9,D125&gt;=$I$10,$J$10)</f>
        <v>228000</v>
      </c>
      <c r="F125" s="40"/>
      <c r="H125" s="37"/>
      <c r="I125" s="37"/>
      <c r="K125" s="37"/>
      <c r="L125" s="37"/>
      <c r="M125" s="37"/>
      <c r="N125" s="37"/>
    </row>
    <row r="126" spans="1:14" s="38" customFormat="1">
      <c r="A126" s="39" t="s">
        <v>392</v>
      </c>
      <c r="B126" s="39" t="s">
        <v>1497</v>
      </c>
      <c r="C126" s="39" t="s">
        <v>394</v>
      </c>
      <c r="D126" s="40">
        <v>442</v>
      </c>
      <c r="E126" s="40" cm="1">
        <f t="array" ref="E126">_xlfn.IFS(D126&lt;=$I$8,$J$8,D126&lt;=$I$9,$J$9,D126&gt;=$I$10,$J$10)</f>
        <v>120000</v>
      </c>
      <c r="F126" s="40"/>
      <c r="H126" s="37"/>
      <c r="I126" s="37"/>
      <c r="K126" s="37"/>
      <c r="L126" s="37"/>
      <c r="M126" s="37"/>
      <c r="N126" s="37"/>
    </row>
    <row r="127" spans="1:14" s="38" customFormat="1">
      <c r="A127" s="39" t="s">
        <v>416</v>
      </c>
      <c r="B127" s="39" t="s">
        <v>1498</v>
      </c>
      <c r="C127" s="39" t="s">
        <v>1618</v>
      </c>
      <c r="D127" s="40">
        <v>356</v>
      </c>
      <c r="E127" s="40" cm="1">
        <f t="array" ref="E127">_xlfn.IFS(D127&lt;=$I$8,$J$8,D127&lt;=$I$9,$J$9,D127&gt;=$I$10,$J$10)</f>
        <v>120000</v>
      </c>
      <c r="F127" s="40"/>
      <c r="H127" s="37"/>
      <c r="I127" s="37"/>
      <c r="K127" s="37"/>
      <c r="L127" s="37"/>
      <c r="M127" s="37"/>
      <c r="N127" s="37"/>
    </row>
    <row r="128" spans="1:14" s="38" customFormat="1">
      <c r="A128" s="39" t="s">
        <v>419</v>
      </c>
      <c r="B128" s="39" t="s">
        <v>1498</v>
      </c>
      <c r="C128" s="39" t="s">
        <v>421</v>
      </c>
      <c r="D128" s="40">
        <v>280</v>
      </c>
      <c r="E128" s="40" cm="1">
        <f t="array" ref="E128">_xlfn.IFS(D128&lt;=$I$8,$J$8,D128&lt;=$I$9,$J$9,D128&gt;=$I$10,$J$10)</f>
        <v>45000</v>
      </c>
      <c r="F128" s="40"/>
      <c r="H128" s="37"/>
      <c r="I128" s="37"/>
      <c r="K128" s="37"/>
      <c r="L128" s="37"/>
      <c r="M128" s="37"/>
      <c r="N128" s="37"/>
    </row>
    <row r="129" spans="1:14" s="38" customFormat="1">
      <c r="A129" s="39" t="s">
        <v>437</v>
      </c>
      <c r="B129" s="39" t="s">
        <v>1500</v>
      </c>
      <c r="C129" s="39" t="s">
        <v>1619</v>
      </c>
      <c r="D129" s="40">
        <v>485</v>
      </c>
      <c r="E129" s="40" cm="1">
        <f t="array" ref="E129">_xlfn.IFS(D129&lt;=$I$8,$J$8,D129&lt;=$I$9,$J$9,D129&gt;=$I$10,$J$10)</f>
        <v>120000</v>
      </c>
      <c r="F129" s="40"/>
      <c r="H129" s="37"/>
      <c r="I129" s="37"/>
      <c r="K129" s="37"/>
      <c r="L129" s="37"/>
      <c r="M129" s="37"/>
      <c r="N129" s="37"/>
    </row>
    <row r="130" spans="1:14" s="38" customFormat="1">
      <c r="A130" s="39" t="s">
        <v>470</v>
      </c>
      <c r="B130" s="39" t="s">
        <v>1501</v>
      </c>
      <c r="C130" s="39" t="s">
        <v>1620</v>
      </c>
      <c r="D130" s="40">
        <v>719</v>
      </c>
      <c r="E130" s="40" cm="1">
        <f t="array" ref="E130">_xlfn.IFS(D130&lt;=$I$8,$J$8,D130&lt;=$I$9,$J$9,D130&gt;=$I$10,$J$10)</f>
        <v>228000</v>
      </c>
      <c r="F130" s="40"/>
      <c r="H130" s="37"/>
      <c r="I130" s="37"/>
      <c r="K130" s="37"/>
      <c r="L130" s="37"/>
      <c r="M130" s="37"/>
      <c r="N130" s="37"/>
    </row>
    <row r="131" spans="1:14" s="38" customFormat="1">
      <c r="A131" s="39" t="s">
        <v>475</v>
      </c>
      <c r="B131" s="39" t="s">
        <v>1501</v>
      </c>
      <c r="C131" s="39" t="s">
        <v>1621</v>
      </c>
      <c r="D131" s="40">
        <v>344</v>
      </c>
      <c r="E131" s="40" cm="1">
        <f t="array" ref="E131">_xlfn.IFS(D131&lt;=$I$8,$J$8,D131&lt;=$I$9,$J$9,D131&gt;=$I$10,$J$10)</f>
        <v>120000</v>
      </c>
      <c r="F131" s="40"/>
      <c r="H131" s="37"/>
      <c r="I131" s="37"/>
      <c r="K131" s="37"/>
      <c r="L131" s="37"/>
      <c r="M131" s="37"/>
      <c r="N131" s="37"/>
    </row>
    <row r="132" spans="1:14" s="38" customFormat="1">
      <c r="A132" s="39" t="s">
        <v>478</v>
      </c>
      <c r="B132" s="39" t="s">
        <v>1501</v>
      </c>
      <c r="C132" s="39" t="s">
        <v>1622</v>
      </c>
      <c r="D132" s="40">
        <v>346</v>
      </c>
      <c r="E132" s="40" cm="1">
        <f t="array" ref="E132">_xlfn.IFS(D132&lt;=$I$8,$J$8,D132&lt;=$I$9,$J$9,D132&gt;=$I$10,$J$10)</f>
        <v>120000</v>
      </c>
      <c r="F132" s="40"/>
      <c r="H132" s="37"/>
      <c r="I132" s="37"/>
      <c r="K132" s="37"/>
      <c r="L132" s="37"/>
      <c r="M132" s="37"/>
      <c r="N132" s="37"/>
    </row>
    <row r="133" spans="1:14" s="38" customFormat="1">
      <c r="A133" s="39" t="s">
        <v>501</v>
      </c>
      <c r="B133" s="39" t="s">
        <v>1505</v>
      </c>
      <c r="C133" s="39" t="s">
        <v>1623</v>
      </c>
      <c r="D133" s="40">
        <v>859</v>
      </c>
      <c r="E133" s="40" cm="1">
        <f t="array" ref="E133">_xlfn.IFS(D133&lt;=$I$8,$J$8,D133&lt;=$I$9,$J$9,D133&gt;=$I$10,$J$10)</f>
        <v>228000</v>
      </c>
      <c r="F133" s="40"/>
      <c r="H133" s="37"/>
      <c r="I133" s="37"/>
      <c r="K133" s="37"/>
      <c r="L133" s="37"/>
      <c r="M133" s="37"/>
      <c r="N133" s="37"/>
    </row>
    <row r="134" spans="1:14" s="38" customFormat="1">
      <c r="A134" s="39" t="s">
        <v>518</v>
      </c>
      <c r="B134" s="39" t="s">
        <v>1507</v>
      </c>
      <c r="C134" s="39" t="s">
        <v>520</v>
      </c>
      <c r="D134" s="40">
        <v>112</v>
      </c>
      <c r="E134" s="40" cm="1">
        <f t="array" ref="E134">_xlfn.IFS(D134&lt;=$I$8,$J$8,D134&lt;=$I$9,$J$9,D134&gt;=$I$10,$J$10)</f>
        <v>45000</v>
      </c>
      <c r="F134" s="40"/>
      <c r="H134" s="37"/>
      <c r="I134" s="37"/>
      <c r="K134" s="37"/>
      <c r="L134" s="37"/>
      <c r="M134" s="37"/>
      <c r="N134" s="37"/>
    </row>
    <row r="135" spans="1:14" s="38" customFormat="1">
      <c r="A135" s="39" t="s">
        <v>532</v>
      </c>
      <c r="B135" s="39" t="s">
        <v>1508</v>
      </c>
      <c r="C135" s="39" t="s">
        <v>1624</v>
      </c>
      <c r="D135" s="40">
        <v>123</v>
      </c>
      <c r="E135" s="40" cm="1">
        <f t="array" ref="E135">_xlfn.IFS(D135&lt;=$I$8,$J$8,D135&lt;=$I$9,$J$9,D135&gt;=$I$10,$J$10)</f>
        <v>45000</v>
      </c>
      <c r="F135" s="40"/>
      <c r="H135" s="37"/>
      <c r="I135" s="37"/>
      <c r="K135" s="37"/>
      <c r="L135" s="37"/>
      <c r="M135" s="37"/>
      <c r="N135" s="37"/>
    </row>
    <row r="136" spans="1:14" s="38" customFormat="1">
      <c r="A136" s="39" t="s">
        <v>551</v>
      </c>
      <c r="B136" s="39" t="s">
        <v>1510</v>
      </c>
      <c r="C136" s="39" t="s">
        <v>553</v>
      </c>
      <c r="D136" s="40">
        <v>247</v>
      </c>
      <c r="E136" s="40" cm="1">
        <f t="array" ref="E136">_xlfn.IFS(D136&lt;=$I$8,$J$8,D136&lt;=$I$9,$J$9,D136&gt;=$I$10,$J$10)</f>
        <v>45000</v>
      </c>
      <c r="F136" s="40"/>
      <c r="H136" s="37"/>
      <c r="I136" s="37"/>
      <c r="K136" s="37"/>
      <c r="L136" s="37"/>
      <c r="M136" s="37"/>
      <c r="N136" s="37"/>
    </row>
    <row r="137" spans="1:14" s="38" customFormat="1">
      <c r="A137" s="39" t="s">
        <v>593</v>
      </c>
      <c r="B137" s="39" t="s">
        <v>1515</v>
      </c>
      <c r="C137" s="39" t="s">
        <v>595</v>
      </c>
      <c r="D137" s="40">
        <v>415</v>
      </c>
      <c r="E137" s="40" cm="1">
        <f t="array" ref="E137">_xlfn.IFS(D137&lt;=$I$8,$J$8,D137&lt;=$I$9,$J$9,D137&gt;=$I$10,$J$10)</f>
        <v>120000</v>
      </c>
      <c r="F137" s="40"/>
      <c r="H137" s="37"/>
      <c r="I137" s="37"/>
      <c r="K137" s="37"/>
      <c r="L137" s="37"/>
      <c r="M137" s="37"/>
      <c r="N137" s="37"/>
    </row>
    <row r="138" spans="1:14" s="38" customFormat="1">
      <c r="A138" s="39" t="s">
        <v>618</v>
      </c>
      <c r="B138" s="39" t="s">
        <v>1516</v>
      </c>
      <c r="C138" s="39" t="s">
        <v>620</v>
      </c>
      <c r="D138" s="40">
        <v>990</v>
      </c>
      <c r="E138" s="40" cm="1">
        <f t="array" ref="E138">_xlfn.IFS(D138&lt;=$I$8,$J$8,D138&lt;=$I$9,$J$9,D138&gt;=$I$10,$J$10)</f>
        <v>228000</v>
      </c>
      <c r="F138" s="40"/>
      <c r="H138" s="37"/>
      <c r="I138" s="37"/>
      <c r="K138" s="37"/>
      <c r="L138" s="37"/>
      <c r="M138" s="37"/>
      <c r="N138" s="37"/>
    </row>
    <row r="139" spans="1:14" s="38" customFormat="1">
      <c r="A139" s="39" t="s">
        <v>621</v>
      </c>
      <c r="B139" s="39" t="s">
        <v>1625</v>
      </c>
      <c r="C139" s="39" t="s">
        <v>1626</v>
      </c>
      <c r="D139" s="40">
        <v>180</v>
      </c>
      <c r="E139" s="40" cm="1">
        <f t="array" ref="E139">_xlfn.IFS(D139&lt;=$I$8,$J$8,D139&lt;=$I$9,$J$9,D139&gt;=$I$10,$J$10)</f>
        <v>45000</v>
      </c>
      <c r="F139" s="40"/>
      <c r="H139" s="37"/>
      <c r="I139" s="37"/>
      <c r="K139" s="37"/>
      <c r="L139" s="37"/>
      <c r="M139" s="37"/>
      <c r="N139" s="37"/>
    </row>
    <row r="140" spans="1:14" s="38" customFormat="1">
      <c r="A140" s="39" t="s">
        <v>642</v>
      </c>
      <c r="B140" s="39" t="s">
        <v>1518</v>
      </c>
      <c r="C140" s="39" t="s">
        <v>644</v>
      </c>
      <c r="D140" s="40">
        <v>197</v>
      </c>
      <c r="E140" s="40" cm="1">
        <f t="array" ref="E140">_xlfn.IFS(D140&lt;=$I$8,$J$8,D140&lt;=$I$9,$J$9,D140&gt;=$I$10,$J$10)</f>
        <v>45000</v>
      </c>
      <c r="F140" s="40"/>
      <c r="H140" s="37"/>
      <c r="I140" s="37"/>
      <c r="K140" s="37"/>
      <c r="L140" s="37"/>
      <c r="M140" s="37"/>
      <c r="N140" s="37"/>
    </row>
    <row r="141" spans="1:14" s="38" customFormat="1">
      <c r="A141" s="39" t="s">
        <v>680</v>
      </c>
      <c r="B141" s="39" t="s">
        <v>1523</v>
      </c>
      <c r="C141" s="39" t="s">
        <v>682</v>
      </c>
      <c r="D141" s="40">
        <v>96</v>
      </c>
      <c r="E141" s="40" cm="1">
        <f t="array" ref="E141">_xlfn.IFS(D141&lt;=$I$8,$J$8,D141&lt;=$I$9,$J$9,D141&gt;=$I$10,$J$10)</f>
        <v>45000</v>
      </c>
      <c r="F141" s="40"/>
      <c r="H141" s="37"/>
      <c r="I141" s="37"/>
      <c r="K141" s="37"/>
      <c r="L141" s="37"/>
      <c r="M141" s="37"/>
      <c r="N141" s="37"/>
    </row>
    <row r="142" spans="1:14" s="38" customFormat="1">
      <c r="A142" s="39" t="s">
        <v>720</v>
      </c>
      <c r="B142" s="39" t="s">
        <v>1627</v>
      </c>
      <c r="C142" s="39" t="s">
        <v>1628</v>
      </c>
      <c r="D142" s="40">
        <v>213</v>
      </c>
      <c r="E142" s="40" cm="1">
        <f t="array" ref="E142">_xlfn.IFS(D142&lt;=$I$8,$J$8,D142&lt;=$I$9,$J$9,D142&gt;=$I$10,$J$10)</f>
        <v>45000</v>
      </c>
      <c r="F142" s="40"/>
      <c r="H142" s="37"/>
      <c r="I142" s="37"/>
      <c r="K142" s="37"/>
      <c r="L142" s="37"/>
      <c r="M142" s="37"/>
      <c r="N142" s="37"/>
    </row>
    <row r="143" spans="1:14" s="38" customFormat="1">
      <c r="A143" s="39" t="s">
        <v>735</v>
      </c>
      <c r="B143" s="39" t="s">
        <v>1527</v>
      </c>
      <c r="C143" s="39" t="s">
        <v>1629</v>
      </c>
      <c r="D143" s="40">
        <v>461</v>
      </c>
      <c r="E143" s="40" cm="1">
        <f t="array" ref="E143">_xlfn.IFS(D143&lt;=$I$8,$J$8,D143&lt;=$I$9,$J$9,D143&gt;=$I$10,$J$10)</f>
        <v>120000</v>
      </c>
      <c r="F143" s="40"/>
      <c r="H143" s="37"/>
      <c r="I143" s="37"/>
      <c r="K143" s="37"/>
      <c r="L143" s="37"/>
      <c r="M143" s="37"/>
      <c r="N143" s="37"/>
    </row>
    <row r="144" spans="1:14" s="38" customFormat="1">
      <c r="A144" s="39" t="s">
        <v>749</v>
      </c>
      <c r="B144" s="39" t="s">
        <v>1528</v>
      </c>
      <c r="C144" s="39" t="s">
        <v>751</v>
      </c>
      <c r="D144" s="40">
        <v>963</v>
      </c>
      <c r="E144" s="40" cm="1">
        <f t="array" ref="E144">_xlfn.IFS(D144&lt;=$I$8,$J$8,D144&lt;=$I$9,$J$9,D144&gt;=$I$10,$J$10)</f>
        <v>228000</v>
      </c>
      <c r="F144" s="40"/>
      <c r="H144" s="37"/>
      <c r="I144" s="37"/>
      <c r="K144" s="37"/>
      <c r="L144" s="37"/>
      <c r="M144" s="37"/>
      <c r="N144" s="37"/>
    </row>
    <row r="145" spans="1:14" s="38" customFormat="1">
      <c r="A145" s="39" t="s">
        <v>319</v>
      </c>
      <c r="B145" s="39" t="s">
        <v>1529</v>
      </c>
      <c r="C145" s="39" t="s">
        <v>764</v>
      </c>
      <c r="D145" s="40">
        <v>871</v>
      </c>
      <c r="E145" s="40" cm="1">
        <f t="array" ref="E145">_xlfn.IFS(D145&lt;=$I$8,$J$8,D145&lt;=$I$9,$J$9,D145&gt;=$I$10,$J$10)</f>
        <v>228000</v>
      </c>
      <c r="F145" s="40"/>
      <c r="H145" s="37"/>
      <c r="I145" s="37"/>
      <c r="K145" s="37"/>
      <c r="L145" s="37"/>
      <c r="M145" s="37"/>
      <c r="N145" s="37"/>
    </row>
    <row r="146" spans="1:14" s="38" customFormat="1">
      <c r="A146" s="39" t="s">
        <v>417</v>
      </c>
      <c r="B146" s="39" t="s">
        <v>1530</v>
      </c>
      <c r="C146" s="39" t="s">
        <v>1630</v>
      </c>
      <c r="D146" s="40">
        <v>233</v>
      </c>
      <c r="E146" s="40" cm="1">
        <f t="array" ref="E146">_xlfn.IFS(D146&lt;=$I$8,$J$8,D146&lt;=$I$9,$J$9,D146&gt;=$I$10,$J$10)</f>
        <v>45000</v>
      </c>
      <c r="F146" s="40"/>
      <c r="H146" s="37"/>
      <c r="I146" s="37"/>
      <c r="K146" s="37"/>
      <c r="L146" s="37"/>
      <c r="M146" s="37"/>
      <c r="N146" s="37"/>
    </row>
    <row r="147" spans="1:14" s="38" customFormat="1">
      <c r="A147" s="39" t="s">
        <v>815</v>
      </c>
      <c r="B147" s="39" t="s">
        <v>1535</v>
      </c>
      <c r="C147" s="39" t="s">
        <v>817</v>
      </c>
      <c r="D147" s="40">
        <v>154</v>
      </c>
      <c r="E147" s="40" cm="1">
        <f t="array" ref="E147">_xlfn.IFS(D147&lt;=$I$8,$J$8,D147&lt;=$I$9,$J$9,D147&gt;=$I$10,$J$10)</f>
        <v>45000</v>
      </c>
      <c r="F147" s="40"/>
      <c r="H147" s="37"/>
      <c r="I147" s="37"/>
      <c r="K147" s="37"/>
      <c r="L147" s="37"/>
      <c r="M147" s="37"/>
      <c r="N147" s="37"/>
    </row>
    <row r="148" spans="1:14" s="38" customFormat="1">
      <c r="A148" s="39" t="s">
        <v>829</v>
      </c>
      <c r="B148" s="39" t="s">
        <v>1536</v>
      </c>
      <c r="C148" s="39" t="s">
        <v>831</v>
      </c>
      <c r="D148" s="40">
        <v>570</v>
      </c>
      <c r="E148" s="40" cm="1">
        <f t="array" ref="E148">_xlfn.IFS(D148&lt;=$I$8,$J$8,D148&lt;=$I$9,$J$9,D148&gt;=$I$10,$J$10)</f>
        <v>228000</v>
      </c>
      <c r="F148" s="40"/>
      <c r="H148" s="37"/>
      <c r="I148" s="37"/>
      <c r="K148" s="37"/>
      <c r="L148" s="37"/>
      <c r="M148" s="37"/>
      <c r="N148" s="37"/>
    </row>
    <row r="149" spans="1:14" s="38" customFormat="1">
      <c r="A149" s="39" t="s">
        <v>850</v>
      </c>
      <c r="B149" s="39" t="s">
        <v>1631</v>
      </c>
      <c r="C149" s="39" t="s">
        <v>852</v>
      </c>
      <c r="D149" s="40">
        <v>828</v>
      </c>
      <c r="E149" s="40" cm="1">
        <f t="array" ref="E149">_xlfn.IFS(D149&lt;=$I$8,$J$8,D149&lt;=$I$9,$J$9,D149&gt;=$I$10,$J$10)</f>
        <v>228000</v>
      </c>
      <c r="F149" s="40"/>
      <c r="H149" s="37"/>
      <c r="I149" s="37"/>
      <c r="K149" s="37"/>
      <c r="L149" s="37"/>
      <c r="M149" s="37"/>
      <c r="N149" s="37"/>
    </row>
    <row r="150" spans="1:14" s="38" customFormat="1">
      <c r="A150" s="39" t="s">
        <v>936</v>
      </c>
      <c r="B150" s="39" t="s">
        <v>1548</v>
      </c>
      <c r="C150" s="39" t="s">
        <v>1632</v>
      </c>
      <c r="D150" s="40">
        <v>290</v>
      </c>
      <c r="E150" s="40" cm="1">
        <f t="array" ref="E150">_xlfn.IFS(D150&lt;=$I$8,$J$8,D150&lt;=$I$9,$J$9,D150&gt;=$I$10,$J$10)</f>
        <v>45000</v>
      </c>
      <c r="F150" s="40"/>
      <c r="H150" s="37"/>
      <c r="I150" s="37"/>
      <c r="K150" s="37"/>
      <c r="L150" s="37"/>
      <c r="M150" s="37"/>
      <c r="N150" s="37"/>
    </row>
    <row r="151" spans="1:14" s="38" customFormat="1">
      <c r="A151" s="39" t="s">
        <v>959</v>
      </c>
      <c r="B151" s="39" t="s">
        <v>1550</v>
      </c>
      <c r="C151" s="39" t="s">
        <v>961</v>
      </c>
      <c r="D151" s="40">
        <v>795</v>
      </c>
      <c r="E151" s="40" cm="1">
        <f t="array" ref="E151">_xlfn.IFS(D151&lt;=$I$8,$J$8,D151&lt;=$I$9,$J$9,D151&gt;=$I$10,$J$10)</f>
        <v>228000</v>
      </c>
      <c r="F151" s="40"/>
      <c r="H151" s="37"/>
      <c r="I151" s="37"/>
      <c r="K151" s="37"/>
      <c r="L151" s="37"/>
      <c r="M151" s="37"/>
      <c r="N151" s="37"/>
    </row>
    <row r="152" spans="1:14" s="38" customFormat="1">
      <c r="A152" s="39" t="s">
        <v>964</v>
      </c>
      <c r="B152" s="39" t="s">
        <v>1550</v>
      </c>
      <c r="C152" s="39" t="s">
        <v>1701</v>
      </c>
      <c r="D152" s="40">
        <v>477</v>
      </c>
      <c r="E152" s="40" cm="1">
        <f t="array" ref="E152">_xlfn.IFS(D152&lt;=$I$8,$J$8,D152&lt;=$I$9,$J$9,D152&gt;=$I$10,$J$10)</f>
        <v>120000</v>
      </c>
      <c r="F152" s="40"/>
      <c r="H152" s="37"/>
      <c r="I152" s="37"/>
      <c r="K152" s="37"/>
      <c r="L152" s="37"/>
      <c r="M152" s="37"/>
      <c r="N152" s="37"/>
    </row>
    <row r="153" spans="1:14" s="38" customFormat="1">
      <c r="A153" s="39" t="s">
        <v>992</v>
      </c>
      <c r="B153" s="39" t="s">
        <v>1554</v>
      </c>
      <c r="C153" s="39" t="s">
        <v>994</v>
      </c>
      <c r="D153" s="40">
        <v>245</v>
      </c>
      <c r="E153" s="40" cm="1">
        <f t="array" ref="E153">_xlfn.IFS(D153&lt;=$I$8,$J$8,D153&lt;=$I$9,$J$9,D153&gt;=$I$10,$J$10)</f>
        <v>45000</v>
      </c>
      <c r="F153" s="40"/>
      <c r="H153" s="37"/>
      <c r="I153" s="37"/>
      <c r="K153" s="37"/>
      <c r="L153" s="37"/>
      <c r="M153" s="37"/>
      <c r="N153" s="37"/>
    </row>
    <row r="154" spans="1:14" s="38" customFormat="1">
      <c r="A154" s="39" t="s">
        <v>1006</v>
      </c>
      <c r="B154" s="39" t="s">
        <v>1555</v>
      </c>
      <c r="C154" s="39" t="s">
        <v>1009</v>
      </c>
      <c r="D154" s="40">
        <v>759</v>
      </c>
      <c r="E154" s="40" cm="1">
        <f t="array" ref="E154">_xlfn.IFS(D154&lt;=$I$8,$J$8,D154&lt;=$I$9,$J$9,D154&gt;=$I$10,$J$10)</f>
        <v>228000</v>
      </c>
      <c r="F154" s="40"/>
      <c r="H154" s="37"/>
      <c r="I154" s="37"/>
      <c r="K154" s="37"/>
      <c r="L154" s="37"/>
      <c r="M154" s="37"/>
      <c r="N154" s="37"/>
    </row>
    <row r="155" spans="1:14" s="38" customFormat="1">
      <c r="A155" s="39" t="s">
        <v>1032</v>
      </c>
      <c r="B155" s="39" t="s">
        <v>1557</v>
      </c>
      <c r="C155" s="39" t="s">
        <v>1633</v>
      </c>
      <c r="D155" s="40">
        <v>494</v>
      </c>
      <c r="E155" s="40" cm="1">
        <f t="array" ref="E155">_xlfn.IFS(D155&lt;=$I$8,$J$8,D155&lt;=$I$9,$J$9,D155&gt;=$I$10,$J$10)</f>
        <v>120000</v>
      </c>
      <c r="F155" s="40"/>
      <c r="H155" s="37"/>
      <c r="I155" s="37"/>
      <c r="K155" s="37"/>
      <c r="L155" s="37"/>
      <c r="M155" s="37"/>
      <c r="N155" s="37"/>
    </row>
    <row r="156" spans="1:14" s="38" customFormat="1">
      <c r="A156" s="39" t="s">
        <v>1065</v>
      </c>
      <c r="B156" s="39" t="s">
        <v>1558</v>
      </c>
      <c r="C156" s="39" t="s">
        <v>1067</v>
      </c>
      <c r="D156" s="40">
        <v>70</v>
      </c>
      <c r="E156" s="40" cm="1">
        <f t="array" ref="E156">_xlfn.IFS(D156&lt;=$I$8,$J$8,D156&lt;=$I$9,$J$9,D156&gt;=$I$10,$J$10)</f>
        <v>45000</v>
      </c>
      <c r="F156" s="40"/>
      <c r="H156" s="37"/>
      <c r="I156" s="37"/>
      <c r="K156" s="37"/>
      <c r="L156" s="37"/>
      <c r="M156" s="37"/>
      <c r="N156" s="37"/>
    </row>
    <row r="157" spans="1:14" s="38" customFormat="1">
      <c r="A157" s="39" t="s">
        <v>1068</v>
      </c>
      <c r="B157" s="39" t="s">
        <v>1558</v>
      </c>
      <c r="C157" s="39" t="s">
        <v>1070</v>
      </c>
      <c r="D157" s="40">
        <v>137</v>
      </c>
      <c r="E157" s="40" cm="1">
        <f t="array" ref="E157">_xlfn.IFS(D157&lt;=$I$8,$J$8,D157&lt;=$I$9,$J$9,D157&gt;=$I$10,$J$10)</f>
        <v>45000</v>
      </c>
      <c r="F157" s="40"/>
      <c r="H157" s="37"/>
      <c r="I157" s="37"/>
      <c r="K157" s="37"/>
      <c r="L157" s="37"/>
      <c r="M157" s="37"/>
      <c r="N157" s="37"/>
    </row>
    <row r="158" spans="1:14" s="38" customFormat="1">
      <c r="A158" s="39" t="s">
        <v>1092</v>
      </c>
      <c r="B158" s="39" t="s">
        <v>1559</v>
      </c>
      <c r="C158" s="39" t="s">
        <v>1634</v>
      </c>
      <c r="D158" s="40">
        <v>118</v>
      </c>
      <c r="E158" s="40" cm="1">
        <f t="array" ref="E158">_xlfn.IFS(D158&lt;=$I$8,$J$8,D158&lt;=$I$9,$J$9,D158&gt;=$I$10,$J$10)</f>
        <v>45000</v>
      </c>
      <c r="F158" s="40"/>
      <c r="H158" s="37"/>
      <c r="I158" s="37"/>
      <c r="K158" s="37"/>
      <c r="L158" s="37"/>
      <c r="M158" s="37"/>
      <c r="N158" s="37"/>
    </row>
    <row r="159" spans="1:14" s="38" customFormat="1">
      <c r="A159" s="39" t="s">
        <v>1099</v>
      </c>
      <c r="B159" s="39" t="s">
        <v>1559</v>
      </c>
      <c r="C159" s="39" t="s">
        <v>1101</v>
      </c>
      <c r="D159" s="40">
        <v>89</v>
      </c>
      <c r="E159" s="40" cm="1">
        <f t="array" ref="E159">_xlfn.IFS(D159&lt;=$I$8,$J$8,D159&lt;=$I$9,$J$9,D159&gt;=$I$10,$J$10)</f>
        <v>45000</v>
      </c>
      <c r="F159" s="40"/>
      <c r="H159" s="37"/>
      <c r="I159" s="37"/>
      <c r="K159" s="37"/>
      <c r="L159" s="37"/>
      <c r="M159" s="37"/>
      <c r="N159" s="37"/>
    </row>
    <row r="160" spans="1:14" s="38" customFormat="1">
      <c r="A160" s="39" t="s">
        <v>1113</v>
      </c>
      <c r="B160" s="39" t="s">
        <v>1561</v>
      </c>
      <c r="C160" s="39" t="s">
        <v>1115</v>
      </c>
      <c r="D160" s="40">
        <v>58</v>
      </c>
      <c r="E160" s="40" cm="1">
        <f t="array" ref="E160">_xlfn.IFS(D160&lt;=$I$8,$J$8,D160&lt;=$I$9,$J$9,D160&gt;=$I$10,$J$10)</f>
        <v>45000</v>
      </c>
      <c r="F160" s="40"/>
      <c r="H160" s="37"/>
      <c r="I160" s="37"/>
      <c r="K160" s="37"/>
      <c r="L160" s="37"/>
      <c r="M160" s="37"/>
      <c r="N160" s="37"/>
    </row>
    <row r="161" spans="1:14" s="38" customFormat="1">
      <c r="A161" s="39" t="s">
        <v>1130</v>
      </c>
      <c r="B161" s="39" t="s">
        <v>1562</v>
      </c>
      <c r="C161" s="39" t="s">
        <v>1132</v>
      </c>
      <c r="D161" s="40">
        <v>254</v>
      </c>
      <c r="E161" s="40" cm="1">
        <f t="array" ref="E161">_xlfn.IFS(D161&lt;=$I$8,$J$8,D161&lt;=$I$9,$J$9,D161&gt;=$I$10,$J$10)</f>
        <v>45000</v>
      </c>
      <c r="F161" s="40"/>
      <c r="H161" s="37"/>
      <c r="I161" s="37"/>
      <c r="K161" s="37"/>
      <c r="L161" s="37"/>
      <c r="M161" s="37"/>
      <c r="N161" s="37"/>
    </row>
    <row r="162" spans="1:14">
      <c r="A162" s="39" t="s">
        <v>1144</v>
      </c>
      <c r="B162" s="39" t="s">
        <v>1563</v>
      </c>
      <c r="C162" s="39" t="s">
        <v>1146</v>
      </c>
      <c r="D162" s="40">
        <v>270</v>
      </c>
      <c r="E162" s="40" cm="1">
        <f t="array" ref="E162">_xlfn.IFS(D162&lt;=$I$8,$J$8,D162&lt;=$I$9,$J$9,D162&gt;=$I$10,$J$10)</f>
        <v>45000</v>
      </c>
      <c r="F162" s="40"/>
    </row>
    <row r="163" spans="1:14">
      <c r="A163" s="39" t="s">
        <v>1157</v>
      </c>
      <c r="B163" s="39" t="s">
        <v>1564</v>
      </c>
      <c r="C163" s="39" t="s">
        <v>1635</v>
      </c>
      <c r="D163" s="40">
        <v>143</v>
      </c>
      <c r="E163" s="40" cm="1">
        <f t="array" ref="E163">_xlfn.IFS(D163&lt;=$I$8,$J$8,D163&lt;=$I$9,$J$9,D163&gt;=$I$10,$J$10)</f>
        <v>45000</v>
      </c>
      <c r="F163" s="40"/>
    </row>
    <row r="164" spans="1:14">
      <c r="A164" s="39" t="s">
        <v>1177</v>
      </c>
      <c r="B164" s="39" t="s">
        <v>1566</v>
      </c>
      <c r="C164" s="39" t="s">
        <v>1636</v>
      </c>
      <c r="D164" s="40">
        <v>27</v>
      </c>
      <c r="E164" s="40" cm="1">
        <f t="array" ref="E164">_xlfn.IFS(D164&lt;=$I$8,$J$8,D164&lt;=$I$9,$J$9,D164&gt;=$I$10,$J$10)</f>
        <v>45000</v>
      </c>
      <c r="F164" s="40"/>
    </row>
    <row r="165" spans="1:14">
      <c r="A165" s="39" t="s">
        <v>1196</v>
      </c>
      <c r="B165" s="39" t="s">
        <v>1568</v>
      </c>
      <c r="C165" s="39" t="s">
        <v>1198</v>
      </c>
      <c r="D165" s="40">
        <v>216</v>
      </c>
      <c r="E165" s="40" cm="1">
        <f t="array" ref="E165">_xlfn.IFS(D165&lt;=$I$8,$J$8,D165&lt;=$I$9,$J$9,D165&gt;=$I$10,$J$10)</f>
        <v>45000</v>
      </c>
      <c r="F165" s="40"/>
    </row>
    <row r="166" spans="1:14">
      <c r="A166" s="39" t="s">
        <v>1222</v>
      </c>
      <c r="B166" s="39" t="s">
        <v>1570</v>
      </c>
      <c r="C166" s="39" t="s">
        <v>1637</v>
      </c>
      <c r="D166" s="40">
        <v>288</v>
      </c>
      <c r="E166" s="40" cm="1">
        <f t="array" ref="E166">_xlfn.IFS(D166&lt;=$I$8,$J$8,D166&lt;=$I$9,$J$9,D166&gt;=$I$10,$J$10)</f>
        <v>45000</v>
      </c>
      <c r="F166" s="40"/>
    </row>
    <row r="167" spans="1:14">
      <c r="A167" s="39" t="s">
        <v>1259</v>
      </c>
      <c r="B167" s="39" t="s">
        <v>1638</v>
      </c>
      <c r="C167" s="39" t="s">
        <v>1639</v>
      </c>
      <c r="D167" s="40">
        <v>393</v>
      </c>
      <c r="E167" s="40" cm="1">
        <f t="array" ref="E167">_xlfn.IFS(D167&lt;=$I$8,$J$8,D167&lt;=$I$9,$J$9,D167&gt;=$I$10,$J$10)</f>
        <v>120000</v>
      </c>
      <c r="F167" s="40"/>
    </row>
    <row r="168" spans="1:14">
      <c r="A168" s="39" t="s">
        <v>1285</v>
      </c>
      <c r="B168" s="39" t="s">
        <v>1640</v>
      </c>
      <c r="C168" s="39" t="s">
        <v>1641</v>
      </c>
      <c r="D168" s="40">
        <v>78</v>
      </c>
      <c r="E168" s="40" cm="1">
        <f t="array" ref="E168">_xlfn.IFS(D168&lt;=$I$8,$J$8,D168&lt;=$I$9,$J$9,D168&gt;=$I$10,$J$10)</f>
        <v>45000</v>
      </c>
      <c r="F168" s="40"/>
    </row>
    <row r="169" spans="1:14">
      <c r="A169" s="39" t="s">
        <v>1300</v>
      </c>
      <c r="B169" s="39" t="s">
        <v>1578</v>
      </c>
      <c r="C169" s="39" t="s">
        <v>1642</v>
      </c>
      <c r="D169" s="40">
        <v>316</v>
      </c>
      <c r="E169" s="40" cm="1">
        <f t="array" ref="E169">_xlfn.IFS(D169&lt;=$I$8,$J$8,D169&lt;=$I$9,$J$9,D169&gt;=$I$10,$J$10)</f>
        <v>120000</v>
      </c>
      <c r="F169" s="40"/>
    </row>
    <row r="170" spans="1:14">
      <c r="A170" s="39" t="s">
        <v>1316</v>
      </c>
      <c r="B170" s="39" t="s">
        <v>1579</v>
      </c>
      <c r="C170" s="39" t="s">
        <v>1643</v>
      </c>
      <c r="D170" s="40">
        <v>73</v>
      </c>
      <c r="E170" s="40" cm="1">
        <f t="array" ref="E170">_xlfn.IFS(D170&lt;=$I$8,$J$8,D170&lt;=$I$9,$J$9,D170&gt;=$I$10,$J$10)</f>
        <v>45000</v>
      </c>
      <c r="F170" s="40"/>
    </row>
    <row r="171" spans="1:14">
      <c r="A171" s="39" t="s">
        <v>1332</v>
      </c>
      <c r="B171" s="39" t="s">
        <v>1581</v>
      </c>
      <c r="C171" s="39" t="s">
        <v>1644</v>
      </c>
      <c r="D171" s="40">
        <v>214</v>
      </c>
      <c r="E171" s="40" cm="1">
        <f t="array" ref="E171">_xlfn.IFS(D171&lt;=$I$8,$J$8,D171&lt;=$I$9,$J$9,D171&gt;=$I$10,$J$10)</f>
        <v>45000</v>
      </c>
      <c r="F171" s="40"/>
    </row>
    <row r="172" spans="1:14">
      <c r="A172" s="39" t="s">
        <v>1400</v>
      </c>
      <c r="B172" s="39" t="s">
        <v>1583</v>
      </c>
      <c r="C172" s="39" t="s">
        <v>1402</v>
      </c>
      <c r="D172" s="40">
        <v>606</v>
      </c>
      <c r="E172" s="40" cm="1">
        <f t="array" ref="E172">_xlfn.IFS(D172&lt;=$I$8,$J$8,D172&lt;=$I$9,$J$9,D172&gt;=$I$10,$J$10)</f>
        <v>228000</v>
      </c>
      <c r="F172" s="40"/>
      <c r="G172" s="38">
        <f>SUM(E114:E172)</f>
        <v>6558000</v>
      </c>
    </row>
    <row r="173" spans="1:14">
      <c r="A173" s="39"/>
      <c r="B173" s="39"/>
      <c r="C173" s="39"/>
      <c r="D173" s="40"/>
      <c r="E173" s="40"/>
      <c r="F173" s="40"/>
    </row>
    <row r="174" spans="1:14">
      <c r="A174" s="39" t="s">
        <v>214</v>
      </c>
      <c r="B174" s="39" t="s">
        <v>1698</v>
      </c>
      <c r="C174" s="39" t="s">
        <v>1645</v>
      </c>
      <c r="D174" s="40">
        <v>308</v>
      </c>
      <c r="E174" s="40" cm="1">
        <f t="array" ref="E174">_xlfn.IFS(D174&lt;=$I$5,$J$5,D174&lt;=$I$6,$J$6,D174&gt;=$I$7,$J$7)</f>
        <v>120000</v>
      </c>
      <c r="F174" s="40"/>
    </row>
    <row r="175" spans="1:14">
      <c r="A175" s="39" t="s">
        <v>326</v>
      </c>
      <c r="B175" s="39" t="s">
        <v>1491</v>
      </c>
      <c r="C175" s="39" t="s">
        <v>1646</v>
      </c>
      <c r="D175" s="40">
        <v>556</v>
      </c>
      <c r="E175" s="40" cm="1">
        <f t="array" ref="E175">_xlfn.IFS(D175&lt;=$I$5,$J$5,D175&lt;=$I$6,$J$6,D175&gt;=$I$7,$J$7)</f>
        <v>189000</v>
      </c>
      <c r="F175" s="40"/>
    </row>
    <row r="176" spans="1:14">
      <c r="A176" s="39" t="s">
        <v>422</v>
      </c>
      <c r="B176" s="39" t="s">
        <v>1498</v>
      </c>
      <c r="C176" s="39" t="s">
        <v>1647</v>
      </c>
      <c r="D176" s="40">
        <v>819</v>
      </c>
      <c r="E176" s="40" cm="1">
        <f t="array" ref="E176">_xlfn.IFS(D176&lt;=$I$5,$J$5,D176&lt;=$I$6,$J$6,D176&gt;=$I$7,$J$7)</f>
        <v>189000</v>
      </c>
      <c r="F176" s="40"/>
    </row>
    <row r="177" spans="1:7">
      <c r="A177" s="39" t="s">
        <v>484</v>
      </c>
      <c r="B177" s="39" t="s">
        <v>1648</v>
      </c>
      <c r="C177" s="39" t="s">
        <v>1649</v>
      </c>
      <c r="D177" s="40">
        <v>369</v>
      </c>
      <c r="E177" s="40" cm="1">
        <f t="array" ref="E177">_xlfn.IFS(D177&lt;=$I$5,$J$5,D177&lt;=$I$6,$J$6,D177&gt;=$I$7,$J$7)</f>
        <v>120000</v>
      </c>
      <c r="F177" s="40"/>
    </row>
    <row r="178" spans="1:7">
      <c r="A178" s="39" t="s">
        <v>554</v>
      </c>
      <c r="B178" s="39" t="s">
        <v>1510</v>
      </c>
      <c r="C178" s="39" t="s">
        <v>556</v>
      </c>
      <c r="D178" s="40">
        <v>216</v>
      </c>
      <c r="E178" s="40" cm="1">
        <f t="array" ref="E178">_xlfn.IFS(D178&lt;=$I$5,$J$5,D178&lt;=$I$6,$J$6,D178&gt;=$I$7,$J$7)</f>
        <v>45000</v>
      </c>
      <c r="F178" s="40"/>
    </row>
    <row r="179" spans="1:7">
      <c r="A179" s="39" t="s">
        <v>597</v>
      </c>
      <c r="B179" s="39" t="s">
        <v>1515</v>
      </c>
      <c r="C179" s="39" t="s">
        <v>599</v>
      </c>
      <c r="D179" s="40">
        <v>446</v>
      </c>
      <c r="E179" s="40" cm="1">
        <f t="array" ref="E179">_xlfn.IFS(D179&lt;=$I$5,$J$5,D179&lt;=$I$6,$J$6,D179&gt;=$I$7,$J$7)</f>
        <v>120000</v>
      </c>
      <c r="F179" s="40"/>
    </row>
    <row r="180" spans="1:7">
      <c r="A180" s="39" t="s">
        <v>626</v>
      </c>
      <c r="B180" s="39" t="s">
        <v>1650</v>
      </c>
      <c r="C180" s="39" t="s">
        <v>1651</v>
      </c>
      <c r="D180" s="40">
        <v>301</v>
      </c>
      <c r="E180" s="40" cm="1">
        <f t="array" ref="E180">_xlfn.IFS(D180&lt;=$I$5,$J$5,D180&lt;=$I$6,$J$6,D180&gt;=$I$7,$J$7)</f>
        <v>120000</v>
      </c>
      <c r="F180" s="40"/>
    </row>
    <row r="181" spans="1:7">
      <c r="A181" s="39" t="s">
        <v>665</v>
      </c>
      <c r="B181" s="39" t="s">
        <v>1521</v>
      </c>
      <c r="C181" s="39" t="s">
        <v>667</v>
      </c>
      <c r="D181" s="40">
        <v>683</v>
      </c>
      <c r="E181" s="40" cm="1">
        <f t="array" ref="E181">_xlfn.IFS(D181&lt;=$I$5,$J$5,D181&lt;=$I$6,$J$6,D181&gt;=$I$7,$J$7)</f>
        <v>189000</v>
      </c>
      <c r="F181" s="40"/>
    </row>
    <row r="182" spans="1:7">
      <c r="A182" s="39" t="s">
        <v>685</v>
      </c>
      <c r="B182" s="39" t="s">
        <v>1523</v>
      </c>
      <c r="C182" s="39" t="s">
        <v>687</v>
      </c>
      <c r="D182" s="40">
        <v>179</v>
      </c>
      <c r="E182" s="40" cm="1">
        <f t="array" ref="E182">_xlfn.IFS(D182&lt;=$I$5,$J$5,D182&lt;=$I$6,$J$6,D182&gt;=$I$7,$J$7)</f>
        <v>45000</v>
      </c>
      <c r="F182" s="40"/>
    </row>
    <row r="183" spans="1:7">
      <c r="A183" s="39" t="s">
        <v>423</v>
      </c>
      <c r="B183" s="39" t="s">
        <v>1530</v>
      </c>
      <c r="C183" s="39" t="s">
        <v>1652</v>
      </c>
      <c r="D183" s="40">
        <v>284</v>
      </c>
      <c r="E183" s="40" cm="1">
        <f t="array" ref="E183">_xlfn.IFS(D183&lt;=$I$5,$J$5,D183&lt;=$I$6,$J$6,D183&gt;=$I$7,$J$7)</f>
        <v>45000</v>
      </c>
      <c r="F183" s="40"/>
    </row>
    <row r="184" spans="1:7">
      <c r="A184" s="39" t="s">
        <v>832</v>
      </c>
      <c r="B184" s="39" t="s">
        <v>1536</v>
      </c>
      <c r="C184" s="39" t="s">
        <v>834</v>
      </c>
      <c r="D184" s="40">
        <v>567</v>
      </c>
      <c r="E184" s="40" cm="1">
        <f t="array" ref="E184">_xlfn.IFS(D184&lt;=$I$5,$J$5,D184&lt;=$I$6,$J$6,D184&gt;=$I$7,$J$7)</f>
        <v>189000</v>
      </c>
      <c r="F184" s="40"/>
    </row>
    <row r="185" spans="1:7">
      <c r="A185" s="39" t="s">
        <v>968</v>
      </c>
      <c r="B185" s="39" t="s">
        <v>1550</v>
      </c>
      <c r="C185" s="39" t="s">
        <v>971</v>
      </c>
      <c r="D185" s="40">
        <v>624</v>
      </c>
      <c r="E185" s="40" cm="1">
        <f t="array" ref="E185">_xlfn.IFS(D185&lt;=$I$5,$J$5,D185&lt;=$I$6,$J$6,D185&gt;=$I$7,$J$7)</f>
        <v>189000</v>
      </c>
      <c r="F185" s="40"/>
    </row>
    <row r="186" spans="1:7">
      <c r="A186" s="39" t="s">
        <v>1116</v>
      </c>
      <c r="B186" s="39" t="s">
        <v>1561</v>
      </c>
      <c r="C186" s="39" t="s">
        <v>1118</v>
      </c>
      <c r="D186" s="40">
        <v>130</v>
      </c>
      <c r="E186" s="40" cm="1">
        <f t="array" ref="E186">_xlfn.IFS(D186&lt;=$I$5,$J$5,D186&lt;=$I$6,$J$6,D186&gt;=$I$7,$J$7)</f>
        <v>45000</v>
      </c>
      <c r="F186" s="40"/>
    </row>
    <row r="187" spans="1:7">
      <c r="A187" s="39" t="s">
        <v>1160</v>
      </c>
      <c r="B187" s="39" t="s">
        <v>1564</v>
      </c>
      <c r="C187" s="39" t="s">
        <v>1653</v>
      </c>
      <c r="D187" s="40">
        <v>344</v>
      </c>
      <c r="E187" s="40" cm="1">
        <f t="array" ref="E187">_xlfn.IFS(D187&lt;=$I$5,$J$5,D187&lt;=$I$6,$J$6,D187&gt;=$I$7,$J$7)</f>
        <v>120000</v>
      </c>
      <c r="F187" s="40"/>
    </row>
    <row r="188" spans="1:7">
      <c r="A188" s="39" t="s">
        <v>1180</v>
      </c>
      <c r="B188" s="39" t="s">
        <v>1566</v>
      </c>
      <c r="C188" s="39" t="s">
        <v>1654</v>
      </c>
      <c r="D188" s="40">
        <v>25</v>
      </c>
      <c r="E188" s="40" cm="1">
        <f t="array" ref="E188">_xlfn.IFS(D188&lt;=$I$5,$J$5,D188&lt;=$I$6,$J$6,D188&gt;=$I$7,$J$7)</f>
        <v>45000</v>
      </c>
      <c r="F188" s="40"/>
    </row>
    <row r="189" spans="1:7">
      <c r="A189" s="39" t="s">
        <v>1225</v>
      </c>
      <c r="B189" s="39" t="s">
        <v>1570</v>
      </c>
      <c r="C189" s="39" t="s">
        <v>1655</v>
      </c>
      <c r="D189" s="40">
        <v>229</v>
      </c>
      <c r="E189" s="40" cm="1">
        <f t="array" ref="E189">_xlfn.IFS(D189&lt;=$I$5,$J$5,D189&lt;=$I$6,$J$6,D189&gt;=$I$7,$J$7)</f>
        <v>45000</v>
      </c>
      <c r="F189" s="40"/>
    </row>
    <row r="190" spans="1:7">
      <c r="A190" s="39" t="s">
        <v>1319</v>
      </c>
      <c r="B190" s="39" t="s">
        <v>1579</v>
      </c>
      <c r="C190" s="39" t="s">
        <v>1656</v>
      </c>
      <c r="D190" s="40">
        <v>160</v>
      </c>
      <c r="E190" s="40" cm="1">
        <f t="array" ref="E190">_xlfn.IFS(D190&lt;=$I$5,$J$5,D190&lt;=$I$6,$J$6,D190&gt;=$I$7,$J$7)</f>
        <v>45000</v>
      </c>
      <c r="F190" s="40"/>
      <c r="G190" s="38">
        <f>SUM(E174:E190)</f>
        <v>1860000</v>
      </c>
    </row>
    <row r="192" spans="1:7">
      <c r="G192" s="38">
        <f>G98+G112+G172+G190</f>
        <v>35820000</v>
      </c>
    </row>
  </sheetData>
  <mergeCells count="17">
    <mergeCell ref="F3:F4"/>
    <mergeCell ref="A3:A4"/>
    <mergeCell ref="B3:B4"/>
    <mergeCell ref="C3:C4"/>
    <mergeCell ref="D3:D4"/>
    <mergeCell ref="E3:E4"/>
    <mergeCell ref="H11:H13"/>
    <mergeCell ref="M11:M13"/>
    <mergeCell ref="N11:N13"/>
    <mergeCell ref="H3:H4"/>
    <mergeCell ref="I3:I4"/>
    <mergeCell ref="H5:H7"/>
    <mergeCell ref="M5:M7"/>
    <mergeCell ref="N5:N7"/>
    <mergeCell ref="H8:H10"/>
    <mergeCell ref="M8:M10"/>
    <mergeCell ref="N8:N10"/>
  </mergeCells>
  <phoneticPr fontId="2"/>
  <pageMargins left="0.7" right="0.7" top="0.75" bottom="0.75" header="0.3" footer="0.3"/>
  <pageSetup paperSize="9" scale="46" orientation="portrait" r:id="rId1"/>
  <rowBreaks count="1" manualBreakCount="1">
    <brk id="98"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様式１</vt:lpstr>
      <vt:lpstr>学校番号一覧</vt:lpstr>
      <vt:lpstr>R8生徒数</vt:lpstr>
      <vt:lpstr>'R8生徒数'!Print_Area</vt:lpstr>
      <vt:lpstr>学校番号一覧!Print_Area</vt:lpstr>
      <vt:lpstr>様式１!Print_Area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大阪府</dc:creator>
  <cp:lastModifiedBy>水田　拓実</cp:lastModifiedBy>
  <cp:lastPrinted>2026-06-18T00:16:57Z</cp:lastPrinted>
  <dcterms:created xsi:type="dcterms:W3CDTF">2022-11-22T01:21:10Z</dcterms:created>
  <dcterms:modified xsi:type="dcterms:W3CDTF">2026-10-13T01:47:52Z</dcterms:modified>
</cp:coreProperties>
</file>