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D819E616-9187-47FA-82C8-FA59C09E2A39}" xr6:coauthVersionLast="47" xr6:coauthVersionMax="47" xr10:uidLastSave="{00000000-0000-0000-0000-000000000000}"/>
  <bookViews>
    <workbookView xWindow="5655" yWindow="-16320" windowWidth="29040" windowHeight="15720" tabRatio="890" xr2:uid="{00000000-000D-0000-FFFF-FFFF00000000}"/>
  </bookViews>
  <sheets>
    <sheet name="様式8-1" sheetId="84" r:id="rId1"/>
    <sheet name="8-2" sheetId="70" r:id="rId2"/>
    <sheet name="←シートの複製・追加、名前の変更は不可" sheetId="89" r:id="rId3"/>
    <sheet name="8-1（記入例）" sheetId="87" r:id="rId4"/>
    <sheet name="8-2(記入例)" sheetId="80" r:id="rId5"/>
    <sheet name="8-3 (記入例)" sheetId="81" r:id="rId6"/>
    <sheet name="8-3 (記入例) (継続事業)" sheetId="83" r:id="rId7"/>
  </sheets>
  <externalReferences>
    <externalReference r:id="rId8"/>
    <externalReference r:id="rId9"/>
    <externalReference r:id="rId10"/>
  </externalReferences>
  <definedNames>
    <definedName name="_1回目提出">#REF!</definedName>
    <definedName name="_413教授医歯なし">#REF!</definedName>
    <definedName name="_413教授南関文系">#REF!</definedName>
    <definedName name="_413講師南関文系">#REF!</definedName>
    <definedName name="_413助教授南関文系">#REF!</definedName>
    <definedName name="_413助手南関文系">#REF!</definedName>
    <definedName name="_413新設大学教授">#REF!</definedName>
    <definedName name="_413新設大学講師">#REF!</definedName>
    <definedName name="_413新設大学助教授">#REF!</definedName>
    <definedName name="_413新設大学助手">#REF!</definedName>
    <definedName name="_413大学教授近畿医歯なし">#REF!</definedName>
    <definedName name="_413大学教授全国">#REF!</definedName>
    <definedName name="_413大学教授東北医歯なし">#REF!</definedName>
    <definedName name="_413大学教授北海道医歯なし">#REF!</definedName>
    <definedName name="_413大学講師近畿医歯なし">#REF!</definedName>
    <definedName name="_413大学講師全国">#REF!</definedName>
    <definedName name="_413大学講師東北医歯なし">#REF!</definedName>
    <definedName name="_413大学講師北海道医歯なし">#REF!</definedName>
    <definedName name="_413大学助教授近畿医歯なし">#REF!</definedName>
    <definedName name="_413大学助教授東北医歯なし">#REF!</definedName>
    <definedName name="_413大学助教授北海道医歯なし">#REF!</definedName>
    <definedName name="_413大学助手近畿医歯なし">#REF!</definedName>
    <definedName name="_413大学助手東北医歯なし">#REF!</definedName>
    <definedName name="_413大学助手北海道医歯なし">#REF!</definedName>
    <definedName name="■年度1■">[1]リスト!$L$3:$L$12</definedName>
    <definedName name="■年度2■">[1]リスト!#REF!</definedName>
    <definedName name="IDOU_GAKUSEI_W1_1">#REF!</definedName>
    <definedName name="IDOU_GAKUSEI_W1_2">#REF!</definedName>
    <definedName name="_xlnm.Print_Area" localSheetId="3">'8-1（記入例）'!$A$1:$H$33</definedName>
    <definedName name="_xlnm.Print_Area" localSheetId="1">'8-2'!$A$1:$X$8</definedName>
    <definedName name="_xlnm.Print_Area" localSheetId="4">'8-2(記入例)'!$A$1:$G$74</definedName>
    <definedName name="_xlnm.Print_Area" localSheetId="5">'8-3 (記入例)'!$A$1:$K$57</definedName>
    <definedName name="_xlnm.Print_Area" localSheetId="6">'8-3 (記入例) (継続事業)'!$A$1:$K$58</definedName>
    <definedName name="_xlnm.Print_Area" localSheetId="0">'様式8-1'!$A$1:$H$33</definedName>
    <definedName name="その他">#REF!</definedName>
    <definedName name="その他１">#REF!</definedName>
    <definedName name="その他支出">#REF!</definedName>
    <definedName name="その他支出１">#REF!</definedName>
    <definedName name="階数" localSheetId="6">#REF!</definedName>
    <definedName name="階数">#REF!</definedName>
    <definedName name="学校番号" localSheetId="3">#REF!</definedName>
    <definedName name="学校番号" localSheetId="0">#REF!</definedName>
    <definedName name="学生納付金">#REF!</definedName>
    <definedName name="学生納付金１">#REF!</definedName>
    <definedName name="学内LAN">#REF!</definedName>
    <definedName name="管理">#REF!</definedName>
    <definedName name="管理１">#REF!</definedName>
    <definedName name="寄付金">#REF!</definedName>
    <definedName name="寄付金１">#REF!</definedName>
    <definedName name="教育研究">#REF!</definedName>
    <definedName name="教育研究１">#REF!</definedName>
    <definedName name="教授データ">#REF!</definedName>
    <definedName name="月" localSheetId="3">#REF!</definedName>
    <definedName name="月" localSheetId="0">#REF!</definedName>
    <definedName name="月">[1]リスト!$N$3:$N$14</definedName>
    <definedName name="元号" localSheetId="3">#REF!</definedName>
    <definedName name="元号" localSheetId="0">#REF!</definedName>
    <definedName name="後">#REF!</definedName>
    <definedName name="構造" localSheetId="3">#REF!</definedName>
    <definedName name="構造" localSheetId="6">#REF!</definedName>
    <definedName name="構造" localSheetId="0">#REF!</definedName>
    <definedName name="構造">#REF!</definedName>
    <definedName name="高校県">#REF!</definedName>
    <definedName name="高校県平均">#REF!</definedName>
    <definedName name="高校地域">#REF!</definedName>
    <definedName name="高校地域規模">#REF!</definedName>
    <definedName name="高校地域規模平均">#REF!</definedName>
    <definedName name="高校地域男女">#REF!</definedName>
    <definedName name="高校地域男女平均">#REF!</definedName>
    <definedName name="高校地域平均">#REF!</definedName>
    <definedName name="雑">#REF!</definedName>
    <definedName name="雑１">#REF!</definedName>
    <definedName name="支出決算">#REF!</definedName>
    <definedName name="支出予算">#REF!</definedName>
    <definedName name="施設">#REF!</definedName>
    <definedName name="施設１">#REF!</definedName>
    <definedName name="資金支出">#REF!</definedName>
    <definedName name="資金支出１">#REF!</definedName>
    <definedName name="資金収入">#REF!</definedName>
    <definedName name="資金収入１">#REF!</definedName>
    <definedName name="資金調製">#REF!</definedName>
    <definedName name="資金調製１">#REF!</definedName>
    <definedName name="資産運用">#REF!</definedName>
    <definedName name="資産運用１">#REF!</definedName>
    <definedName name="資産運用支出">#REF!</definedName>
    <definedName name="資産運用支出１">#REF!</definedName>
    <definedName name="資産売却">#REF!</definedName>
    <definedName name="資産売却１">#REF!</definedName>
    <definedName name="事業">#REF!</definedName>
    <definedName name="事業１">#REF!</definedName>
    <definedName name="事業種">#REF!</definedName>
    <definedName name="次年度繰越">#REF!</definedName>
    <definedName name="次年度繰越１">#REF!</definedName>
    <definedName name="借入金">#REF!</definedName>
    <definedName name="借入金１">#REF!</definedName>
    <definedName name="借入金返済">#REF!</definedName>
    <definedName name="借入金返済１">#REF!</definedName>
    <definedName name="借入金利息">#REF!</definedName>
    <definedName name="借入金利息１">#REF!</definedName>
    <definedName name="手数料">#REF!</definedName>
    <definedName name="手数料１">#REF!</definedName>
    <definedName name="収入決算">#REF!</definedName>
    <definedName name="収入予算">#REF!</definedName>
    <definedName name="消費集計">#REF!</definedName>
    <definedName name="審査区分" localSheetId="3">[2]リスト!$D$4:$D$8</definedName>
    <definedName name="審査区分" localSheetId="0">[2]リスト!$D$4:$D$8</definedName>
    <definedName name="人件費">#REF!</definedName>
    <definedName name="人件費１">#REF!</definedName>
    <definedName name="水平耐力" localSheetId="3">[3]データ!$G$5:$G$7</definedName>
    <definedName name="水平耐力" localSheetId="6">#REF!</definedName>
    <definedName name="水平耐力" localSheetId="0">[3]データ!$G$5:$G$7</definedName>
    <definedName name="水平耐力">#REF!</definedName>
    <definedName name="設備">#REF!</definedName>
    <definedName name="設備１">#REF!</definedName>
    <definedName name="選択" localSheetId="3">[3]データ!$L$5:$L$7</definedName>
    <definedName name="選択" localSheetId="6">#REF!</definedName>
    <definedName name="選択" localSheetId="0">[3]データ!$L$5:$L$7</definedName>
    <definedName name="選択">#REF!</definedName>
    <definedName name="前">#REF!</definedName>
    <definedName name="前受金">#REF!</definedName>
    <definedName name="前受金１">#REF!</definedName>
    <definedName name="前年度繰越">#REF!</definedName>
    <definedName name="前年度繰越１">#REF!</definedName>
    <definedName name="耐震指標" localSheetId="3">[3]データ!$F$5:$F$7</definedName>
    <definedName name="耐震指標" localSheetId="6">#REF!</definedName>
    <definedName name="耐震指標" localSheetId="0">[3]データ!$F$5:$F$7</definedName>
    <definedName name="耐震指標">#REF!</definedName>
    <definedName name="耐震用元号">[1]リスト!$V$4:$V$6</definedName>
    <definedName name="貸借集計">#REF!</definedName>
    <definedName name="地域合計">#REF!</definedName>
    <definedName name="日" localSheetId="3">#REF!</definedName>
    <definedName name="日" localSheetId="0">#REF!</definedName>
    <definedName name="日">[1]リスト!$P$3:$P$33</definedName>
    <definedName name="年・回数" localSheetId="3">[3]データ!$N$5:$N$9</definedName>
    <definedName name="年・回数" localSheetId="6">#REF!</definedName>
    <definedName name="年・回数" localSheetId="0">[3]データ!$N$5:$N$9</definedName>
    <definedName name="年・回数">#REF!</definedName>
    <definedName name="年度" localSheetId="3">#REF!</definedName>
    <definedName name="年度" localSheetId="0">#REF!</definedName>
    <definedName name="年度">[1]リスト!#REF!</definedName>
    <definedName name="補助金">#REF!</definedName>
    <definedName name="補助金１">#REF!</definedName>
    <definedName name="補助種別" localSheetId="3">[2]リスト!$B$3:$B$5</definedName>
    <definedName name="補助種別" localSheetId="0">[2]リスト!$B$3:$B$5</definedName>
    <definedName name="法人番号" localSheetId="3">#REF!</definedName>
    <definedName name="法人番号" localSheetId="0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84" l="1"/>
  <c r="D31" i="84"/>
  <c r="H29" i="84"/>
  <c r="H28" i="84"/>
  <c r="H27" i="84"/>
  <c r="F30" i="87" l="1"/>
  <c r="D30" i="87"/>
  <c r="D31" i="87" s="1"/>
  <c r="H29" i="87"/>
  <c r="H28" i="87"/>
  <c r="H27" i="87"/>
  <c r="H30" i="87" l="1"/>
  <c r="H31" i="87" s="1"/>
  <c r="H22" i="83" l="1"/>
  <c r="I55" i="83" l="1"/>
  <c r="H49" i="83"/>
  <c r="I46" i="83"/>
  <c r="I42" i="83"/>
  <c r="H39" i="83"/>
  <c r="H38" i="83"/>
  <c r="H32" i="83"/>
  <c r="I36" i="83" s="1"/>
  <c r="H26" i="83"/>
  <c r="H25" i="83"/>
  <c r="I23" i="83"/>
  <c r="H21" i="81"/>
  <c r="I30" i="83" l="1"/>
  <c r="I47" i="83"/>
  <c r="I50" i="83" s="1"/>
  <c r="I56" i="83" s="1"/>
  <c r="I57" i="83" s="1"/>
  <c r="I22" i="81" l="1"/>
  <c r="I54" i="81" l="1"/>
  <c r="H48" i="81"/>
  <c r="I45" i="81"/>
  <c r="H38" i="81"/>
  <c r="H37" i="81"/>
  <c r="H31" i="81"/>
  <c r="I35" i="81" s="1"/>
  <c r="H25" i="81"/>
  <c r="H24" i="81"/>
  <c r="I29" i="81" s="1"/>
  <c r="G72" i="80"/>
  <c r="G56" i="80"/>
  <c r="G35" i="80"/>
  <c r="G28" i="80"/>
  <c r="G36" i="80" s="1"/>
  <c r="G16" i="80"/>
  <c r="G10" i="80"/>
  <c r="G17" i="80" s="1"/>
  <c r="I41" i="81" l="1"/>
  <c r="I46" i="81"/>
  <c r="I49" i="81" s="1"/>
  <c r="I55" i="81" s="1"/>
  <c r="I56" i="81" s="1"/>
  <c r="G73" i="80"/>
  <c r="G74" i="80"/>
  <c r="D30" i="84" l="1"/>
  <c r="F30" i="84" l="1"/>
  <c r="H30" i="8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  <comment ref="G19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>一連の耐震改築工事を複数年度にわたって実施する場合は、当該年度の出来高割合を乗じる。</t>
        </r>
      </text>
    </comment>
  </commentList>
</comments>
</file>

<file path=xl/sharedStrings.xml><?xml version="1.0" encoding="utf-8"?>
<sst xmlns="http://schemas.openxmlformats.org/spreadsheetml/2006/main" count="483" uniqueCount="268">
  <si>
    <t>様式８－１（耐震改築）</t>
    <rPh sb="0" eb="2">
      <t>ヨウシキ</t>
    </rPh>
    <rPh sb="8" eb="10">
      <t>カイチク</t>
    </rPh>
    <phoneticPr fontId="10"/>
  </si>
  <si>
    <t>都道府県名</t>
    <rPh sb="0" eb="5">
      <t>トドウフケンメイ</t>
    </rPh>
    <phoneticPr fontId="10"/>
  </si>
  <si>
    <t>法人名</t>
    <rPh sb="0" eb="3">
      <t>ホウジンメイ</t>
    </rPh>
    <phoneticPr fontId="10"/>
  </si>
  <si>
    <t>学校名</t>
    <rPh sb="0" eb="3">
      <t>ガッコウメイ</t>
    </rPh>
    <phoneticPr fontId="10"/>
  </si>
  <si>
    <t>ふりがな</t>
    <phoneticPr fontId="10"/>
  </si>
  <si>
    <t>電話番号</t>
    <rPh sb="0" eb="4">
      <t>デンワバンゴウ</t>
    </rPh>
    <phoneticPr fontId="10"/>
  </si>
  <si>
    <t>事業名</t>
    <rPh sb="0" eb="3">
      <t>ジギョウメイ</t>
    </rPh>
    <phoneticPr fontId="10"/>
  </si>
  <si>
    <t>既　　存　　建　　物　　①</t>
    <rPh sb="0" eb="1">
      <t>キ</t>
    </rPh>
    <rPh sb="3" eb="4">
      <t>ゾン</t>
    </rPh>
    <rPh sb="6" eb="7">
      <t>タツル</t>
    </rPh>
    <rPh sb="9" eb="10">
      <t>モノ</t>
    </rPh>
    <phoneticPr fontId="10"/>
  </si>
  <si>
    <t>施設の名称</t>
    <rPh sb="0" eb="2">
      <t>シセツ</t>
    </rPh>
    <rPh sb="3" eb="5">
      <t>メイショウ</t>
    </rPh>
    <phoneticPr fontId="10"/>
  </si>
  <si>
    <t>建築年月日</t>
    <rPh sb="0" eb="5">
      <t>ケンチクネンガッピ</t>
    </rPh>
    <phoneticPr fontId="10"/>
  </si>
  <si>
    <t>耐震指標</t>
    <rPh sb="0" eb="4">
      <t>タイシンシヒョウ</t>
    </rPh>
    <phoneticPr fontId="10"/>
  </si>
  <si>
    <t>（↓選択すること）</t>
  </si>
  <si>
    <t>コンクリート強度</t>
    <rPh sb="6" eb="8">
      <t>キョウド</t>
    </rPh>
    <phoneticPr fontId="10"/>
  </si>
  <si>
    <t>構造階数</t>
    <rPh sb="0" eb="4">
      <t>コウゾウカイスウ</t>
    </rPh>
    <phoneticPr fontId="10"/>
  </si>
  <si>
    <t>水平耐力</t>
    <rPh sb="0" eb="2">
      <t>スイヘイ</t>
    </rPh>
    <rPh sb="2" eb="4">
      <t>タイリョク</t>
    </rPh>
    <phoneticPr fontId="10"/>
  </si>
  <si>
    <t>補助対象面積</t>
    <rPh sb="0" eb="6">
      <t>ホジョタイショウメンセキ</t>
    </rPh>
    <phoneticPr fontId="10"/>
  </si>
  <si>
    <t>用途</t>
    <rPh sb="0" eb="2">
      <t>ヨウト</t>
    </rPh>
    <phoneticPr fontId="10"/>
  </si>
  <si>
    <t>↓（選択すること）</t>
  </si>
  <si>
    <t>既　　存　　建　　物　　②</t>
    <rPh sb="0" eb="1">
      <t>キ</t>
    </rPh>
    <rPh sb="3" eb="4">
      <t>ゾン</t>
    </rPh>
    <rPh sb="6" eb="7">
      <t>タツル</t>
    </rPh>
    <rPh sb="9" eb="10">
      <t>モノ</t>
    </rPh>
    <phoneticPr fontId="10"/>
  </si>
  <si>
    <t>新　　棟　　①　</t>
    <rPh sb="0" eb="1">
      <t>シン</t>
    </rPh>
    <rPh sb="3" eb="4">
      <t>トウ</t>
    </rPh>
    <phoneticPr fontId="10"/>
  </si>
  <si>
    <t>延べ床面積</t>
    <rPh sb="0" eb="1">
      <t>ノ</t>
    </rPh>
    <rPh sb="2" eb="5">
      <t>ユカメンセキ</t>
    </rPh>
    <phoneticPr fontId="10"/>
  </si>
  <si>
    <t>新　　棟　　②</t>
    <rPh sb="0" eb="1">
      <t>シン</t>
    </rPh>
    <rPh sb="3" eb="4">
      <t>トウ</t>
    </rPh>
    <phoneticPr fontId="10"/>
  </si>
  <si>
    <t>（単位：円）</t>
    <rPh sb="1" eb="3">
      <t>タンイ</t>
    </rPh>
    <rPh sb="4" eb="5">
      <t>エン</t>
    </rPh>
    <phoneticPr fontId="10"/>
  </si>
  <si>
    <t>区　　　分</t>
    <rPh sb="0" eb="1">
      <t>ク</t>
    </rPh>
    <rPh sb="4" eb="5">
      <t>ブン</t>
    </rPh>
    <phoneticPr fontId="10"/>
  </si>
  <si>
    <t>補助対象経費</t>
    <rPh sb="0" eb="6">
      <t>ホジョタイショウケイヒ</t>
    </rPh>
    <phoneticPr fontId="10"/>
  </si>
  <si>
    <t>補助対象外経費</t>
    <rPh sb="0" eb="7">
      <t>ホジョタイショウガイケイヒ</t>
    </rPh>
    <phoneticPr fontId="10"/>
  </si>
  <si>
    <t>合　　　計</t>
    <rPh sb="0" eb="1">
      <t>ゴウ</t>
    </rPh>
    <rPh sb="4" eb="5">
      <t>ケイ</t>
    </rPh>
    <phoneticPr fontId="10"/>
  </si>
  <si>
    <t>耐震診断費（耐震改築）</t>
    <rPh sb="0" eb="5">
      <t>タイシンシンダンヒ</t>
    </rPh>
    <rPh sb="6" eb="10">
      <t>タイシンカイチク</t>
    </rPh>
    <phoneticPr fontId="10"/>
  </si>
  <si>
    <t>①</t>
    <phoneticPr fontId="10"/>
  </si>
  <si>
    <t>②</t>
    <phoneticPr fontId="10"/>
  </si>
  <si>
    <t>③</t>
    <phoneticPr fontId="10"/>
  </si>
  <si>
    <t>実施設計費（耐震改築）</t>
    <rPh sb="0" eb="5">
      <t>ジッシセッケイヒ</t>
    </rPh>
    <rPh sb="6" eb="10">
      <t>タイシンカイチク</t>
    </rPh>
    <phoneticPr fontId="10"/>
  </si>
  <si>
    <t>④</t>
    <phoneticPr fontId="10"/>
  </si>
  <si>
    <t>⑤</t>
    <phoneticPr fontId="10"/>
  </si>
  <si>
    <t>⑥</t>
    <phoneticPr fontId="10"/>
  </si>
  <si>
    <t>工事費</t>
    <rPh sb="0" eb="3">
      <t>コウジヒ</t>
    </rPh>
    <phoneticPr fontId="10"/>
  </si>
  <si>
    <t>⑦</t>
    <phoneticPr fontId="10"/>
  </si>
  <si>
    <t>⑧</t>
    <phoneticPr fontId="10"/>
  </si>
  <si>
    <t>⑨</t>
    <phoneticPr fontId="10"/>
  </si>
  <si>
    <t>事業経費</t>
    <rPh sb="0" eb="4">
      <t>ジギョウケイヒ</t>
    </rPh>
    <phoneticPr fontId="10"/>
  </si>
  <si>
    <t>⑩</t>
    <phoneticPr fontId="10"/>
  </si>
  <si>
    <t>⑪</t>
    <phoneticPr fontId="10"/>
  </si>
  <si>
    <t>⑫</t>
    <phoneticPr fontId="10"/>
  </si>
  <si>
    <t>⑬</t>
    <phoneticPr fontId="10"/>
  </si>
  <si>
    <t>学校法人負担額</t>
    <rPh sb="0" eb="7">
      <t>ガッコウホウジンフタンガク</t>
    </rPh>
    <phoneticPr fontId="10"/>
  </si>
  <si>
    <t>⑭</t>
    <phoneticPr fontId="10"/>
  </si>
  <si>
    <t>既存建物の
現在の利用状況</t>
    <rPh sb="0" eb="4">
      <t>キゾンタテモノ</t>
    </rPh>
    <rPh sb="6" eb="8">
      <t>ゲンザイ</t>
    </rPh>
    <rPh sb="9" eb="13">
      <t>リヨウジョウキョウ</t>
    </rPh>
    <phoneticPr fontId="10"/>
  </si>
  <si>
    <t>備考</t>
    <rPh sb="0" eb="2">
      <t>ビコウ</t>
    </rPh>
    <phoneticPr fontId="10"/>
  </si>
  <si>
    <t>様式８－２（耐震改築）</t>
    <rPh sb="0" eb="2">
      <t>ヨウシキ</t>
    </rPh>
    <rPh sb="8" eb="10">
      <t>カイチク</t>
    </rPh>
    <phoneticPr fontId="10"/>
  </si>
  <si>
    <t>耐震診断費・実施設計費・工事費の内訳</t>
    <rPh sb="0" eb="2">
      <t>タイシン</t>
    </rPh>
    <rPh sb="2" eb="4">
      <t>シンダン</t>
    </rPh>
    <rPh sb="4" eb="5">
      <t>ヒ</t>
    </rPh>
    <rPh sb="12" eb="15">
      <t>コウジヒ</t>
    </rPh>
    <phoneticPr fontId="10"/>
  </si>
  <si>
    <t>耐震診断費</t>
    <rPh sb="0" eb="2">
      <t>タイシン</t>
    </rPh>
    <rPh sb="2" eb="4">
      <t>シンダン</t>
    </rPh>
    <rPh sb="4" eb="5">
      <t>ヒ</t>
    </rPh>
    <phoneticPr fontId="10"/>
  </si>
  <si>
    <t>内　　　　　　　　　容</t>
    <rPh sb="0" eb="1">
      <t>ウチ</t>
    </rPh>
    <rPh sb="10" eb="11">
      <t>カタチ</t>
    </rPh>
    <phoneticPr fontId="10"/>
  </si>
  <si>
    <t>数　量</t>
    <rPh sb="0" eb="1">
      <t>カズ</t>
    </rPh>
    <rPh sb="2" eb="3">
      <t>リョウ</t>
    </rPh>
    <phoneticPr fontId="10"/>
  </si>
  <si>
    <t>金　額　（円）</t>
    <phoneticPr fontId="10"/>
  </si>
  <si>
    <t>補助対象</t>
    <rPh sb="0" eb="2">
      <t>ホジョ</t>
    </rPh>
    <rPh sb="2" eb="4">
      <t>タイショウ</t>
    </rPh>
    <phoneticPr fontId="10"/>
  </si>
  <si>
    <t>補助対象耐震診断費計（＝①）</t>
    <rPh sb="4" eb="6">
      <t>タイシン</t>
    </rPh>
    <rPh sb="6" eb="8">
      <t>シンダン</t>
    </rPh>
    <rPh sb="8" eb="9">
      <t>ヒ</t>
    </rPh>
    <rPh sb="9" eb="10">
      <t>ケイ</t>
    </rPh>
    <phoneticPr fontId="10"/>
  </si>
  <si>
    <t>補助対象外</t>
    <rPh sb="0" eb="2">
      <t>ホジョ</t>
    </rPh>
    <rPh sb="2" eb="5">
      <t>タイショウガイ</t>
    </rPh>
    <phoneticPr fontId="10"/>
  </si>
  <si>
    <t>補助対象外耐震診断費計（＝②）</t>
    <rPh sb="0" eb="2">
      <t>ホジョ</t>
    </rPh>
    <rPh sb="2" eb="5">
      <t>タイショウガイ</t>
    </rPh>
    <rPh sb="5" eb="7">
      <t>タイシン</t>
    </rPh>
    <rPh sb="7" eb="9">
      <t>シンダン</t>
    </rPh>
    <rPh sb="9" eb="10">
      <t>ヒ</t>
    </rPh>
    <rPh sb="10" eb="11">
      <t>ケイ</t>
    </rPh>
    <phoneticPr fontId="10"/>
  </si>
  <si>
    <t>耐震診断費計（＝③）</t>
    <rPh sb="0" eb="2">
      <t>タイシン</t>
    </rPh>
    <rPh sb="2" eb="4">
      <t>シンダン</t>
    </rPh>
    <rPh sb="4" eb="5">
      <t>ヒ</t>
    </rPh>
    <rPh sb="5" eb="6">
      <t>ケイ</t>
    </rPh>
    <phoneticPr fontId="10"/>
  </si>
  <si>
    <t>実施設計費</t>
    <rPh sb="0" eb="2">
      <t>ジッシ</t>
    </rPh>
    <rPh sb="2" eb="4">
      <t>セッケイ</t>
    </rPh>
    <rPh sb="4" eb="5">
      <t>ヒ</t>
    </rPh>
    <phoneticPr fontId="10"/>
  </si>
  <si>
    <t>補助対象実施設計費計（＝④）</t>
    <phoneticPr fontId="10"/>
  </si>
  <si>
    <t>補助対象外実施設計費計（＝⑤）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10"/>
  </si>
  <si>
    <t>実施設計費計（＝⑥）</t>
    <phoneticPr fontId="10"/>
  </si>
  <si>
    <t>工事明細</t>
    <rPh sb="0" eb="2">
      <t>コウジ</t>
    </rPh>
    <rPh sb="2" eb="4">
      <t>メイサイ</t>
    </rPh>
    <phoneticPr fontId="10"/>
  </si>
  <si>
    <t>内　　容　・　目　　的</t>
    <rPh sb="0" eb="1">
      <t>ウチ</t>
    </rPh>
    <rPh sb="3" eb="4">
      <t>カタチ</t>
    </rPh>
    <phoneticPr fontId="10"/>
  </si>
  <si>
    <t>数　　量</t>
    <rPh sb="0" eb="1">
      <t>カズ</t>
    </rPh>
    <rPh sb="3" eb="4">
      <t>リョウ</t>
    </rPh>
    <phoneticPr fontId="10"/>
  </si>
  <si>
    <t>補助対象工事費計（＝⑦）</t>
    <rPh sb="0" eb="2">
      <t>ホジョ</t>
    </rPh>
    <rPh sb="2" eb="4">
      <t>タイショウ</t>
    </rPh>
    <rPh sb="4" eb="7">
      <t>コウジヒ</t>
    </rPh>
    <rPh sb="7" eb="8">
      <t>ケイ</t>
    </rPh>
    <phoneticPr fontId="10"/>
  </si>
  <si>
    <t>補助対象外工事費計（＝⑧）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10"/>
  </si>
  <si>
    <t>耐震化工事費計（= ⑨）</t>
    <rPh sb="0" eb="3">
      <t>タイシンカ</t>
    </rPh>
    <phoneticPr fontId="10"/>
  </si>
  <si>
    <t>金額合計（事業経費＝ ⑫）</t>
    <rPh sb="0" eb="2">
      <t>キンガク</t>
    </rPh>
    <rPh sb="2" eb="4">
      <t>ゴウケイ</t>
    </rPh>
    <rPh sb="5" eb="7">
      <t>ジギョウ</t>
    </rPh>
    <rPh sb="7" eb="9">
      <t>ケイヒ</t>
    </rPh>
    <phoneticPr fontId="10"/>
  </si>
  <si>
    <t>様式８－３（耐震改築）</t>
    <rPh sb="0" eb="2">
      <t>ヨウシキ</t>
    </rPh>
    <rPh sb="8" eb="10">
      <t>カイチク</t>
    </rPh>
    <phoneticPr fontId="10"/>
  </si>
  <si>
    <t>建　物　工　事　費　調　書</t>
    <rPh sb="0" eb="1">
      <t>ケン</t>
    </rPh>
    <rPh sb="2" eb="3">
      <t>モノ</t>
    </rPh>
    <rPh sb="4" eb="5">
      <t>コウ</t>
    </rPh>
    <rPh sb="6" eb="7">
      <t>コト</t>
    </rPh>
    <rPh sb="8" eb="9">
      <t>ヒ</t>
    </rPh>
    <rPh sb="10" eb="11">
      <t>チョウ</t>
    </rPh>
    <rPh sb="12" eb="13">
      <t>ショ</t>
    </rPh>
    <phoneticPr fontId="10"/>
  </si>
  <si>
    <t>　都道府県名</t>
    <rPh sb="1" eb="5">
      <t>トドウフケン</t>
    </rPh>
    <rPh sb="5" eb="6">
      <t>メイ</t>
    </rPh>
    <phoneticPr fontId="10"/>
  </si>
  <si>
    <t>　法人名</t>
    <rPh sb="1" eb="3">
      <t>ホウジン</t>
    </rPh>
    <rPh sb="3" eb="4">
      <t>メイ</t>
    </rPh>
    <phoneticPr fontId="10"/>
  </si>
  <si>
    <t>　学校名</t>
    <rPh sb="1" eb="3">
      <t>ガッコウ</t>
    </rPh>
    <rPh sb="3" eb="4">
      <t>メイ</t>
    </rPh>
    <phoneticPr fontId="10"/>
  </si>
  <si>
    <t>　事業名</t>
    <rPh sb="1" eb="3">
      <t>ジギョウ</t>
    </rPh>
    <rPh sb="3" eb="4">
      <t>メイ</t>
    </rPh>
    <phoneticPr fontId="10"/>
  </si>
  <si>
    <t>①　区　　　分</t>
    <rPh sb="2" eb="3">
      <t>ク</t>
    </rPh>
    <rPh sb="6" eb="7">
      <t>ブン</t>
    </rPh>
    <phoneticPr fontId="10"/>
  </si>
  <si>
    <t>②構造・階又は規格・規模</t>
    <rPh sb="1" eb="3">
      <t>コウゾウ</t>
    </rPh>
    <rPh sb="4" eb="5">
      <t>カイ</t>
    </rPh>
    <rPh sb="5" eb="6">
      <t>マタ</t>
    </rPh>
    <rPh sb="7" eb="9">
      <t>キカク</t>
    </rPh>
    <rPh sb="10" eb="12">
      <t>キボ</t>
    </rPh>
    <phoneticPr fontId="10"/>
  </si>
  <si>
    <t>③数　量</t>
    <rPh sb="1" eb="2">
      <t>カズ</t>
    </rPh>
    <rPh sb="3" eb="4">
      <t>リョウ</t>
    </rPh>
    <phoneticPr fontId="10"/>
  </si>
  <si>
    <t>④単　価</t>
    <rPh sb="1" eb="2">
      <t>タン</t>
    </rPh>
    <rPh sb="3" eb="4">
      <t>アタイ</t>
    </rPh>
    <phoneticPr fontId="10"/>
  </si>
  <si>
    <t>⑤金　額</t>
    <rPh sb="1" eb="2">
      <t>キン</t>
    </rPh>
    <rPh sb="3" eb="4">
      <t>ガク</t>
    </rPh>
    <phoneticPr fontId="10"/>
  </si>
  <si>
    <t>⑥　備　　　考</t>
    <rPh sb="2" eb="3">
      <t>ソナエ</t>
    </rPh>
    <rPh sb="6" eb="7">
      <t>コウ</t>
    </rPh>
    <phoneticPr fontId="10"/>
  </si>
  <si>
    <t>一</t>
    <rPh sb="0" eb="1">
      <t>イチ</t>
    </rPh>
    <phoneticPr fontId="10"/>
  </si>
  <si>
    <t>㎡</t>
    <phoneticPr fontId="10"/>
  </si>
  <si>
    <t>般</t>
    <rPh sb="0" eb="1">
      <t>パン</t>
    </rPh>
    <phoneticPr fontId="10"/>
  </si>
  <si>
    <t>建物種別単価</t>
    <rPh sb="0" eb="2">
      <t>タテモノ</t>
    </rPh>
    <rPh sb="2" eb="4">
      <t>シュベツ</t>
    </rPh>
    <rPh sb="4" eb="6">
      <t>タンカ</t>
    </rPh>
    <phoneticPr fontId="10"/>
  </si>
  <si>
    <t>工</t>
    <rPh sb="0" eb="1">
      <t>コウ</t>
    </rPh>
    <phoneticPr fontId="10"/>
  </si>
  <si>
    <t>地域別補正係数</t>
    <rPh sb="0" eb="3">
      <t>チイキベツ</t>
    </rPh>
    <rPh sb="3" eb="5">
      <t>ホセイ</t>
    </rPh>
    <rPh sb="5" eb="7">
      <t>ケイスウ</t>
    </rPh>
    <phoneticPr fontId="10"/>
  </si>
  <si>
    <t>事</t>
    <rPh sb="0" eb="1">
      <t>コト</t>
    </rPh>
    <phoneticPr fontId="10"/>
  </si>
  <si>
    <t>改修率</t>
    <rPh sb="0" eb="3">
      <t>カイシュウリツ</t>
    </rPh>
    <phoneticPr fontId="10"/>
  </si>
  <si>
    <t>費</t>
    <rPh sb="0" eb="1">
      <t>ヒ</t>
    </rPh>
    <phoneticPr fontId="10"/>
  </si>
  <si>
    <t>補正後単価</t>
    <rPh sb="0" eb="3">
      <t>ホセイゴ</t>
    </rPh>
    <rPh sb="3" eb="5">
      <t>タンカ</t>
    </rPh>
    <phoneticPr fontId="10"/>
  </si>
  <si>
    <t>一般工事費小計</t>
    <rPh sb="0" eb="2">
      <t>イッパン</t>
    </rPh>
    <rPh sb="2" eb="4">
      <t>コウジ</t>
    </rPh>
    <rPh sb="4" eb="5">
      <t>ヒ</t>
    </rPh>
    <rPh sb="5" eb="6">
      <t>ショウ</t>
    </rPh>
    <rPh sb="6" eb="7">
      <t>ケイ</t>
    </rPh>
    <phoneticPr fontId="10"/>
  </si>
  <si>
    <t>円</t>
    <rPh sb="0" eb="1">
      <t>エン</t>
    </rPh>
    <phoneticPr fontId="10"/>
  </si>
  <si>
    <t>特</t>
    <rPh sb="0" eb="1">
      <t>トク</t>
    </rPh>
    <phoneticPr fontId="10"/>
  </si>
  <si>
    <t>建築小計</t>
    <rPh sb="0" eb="2">
      <t>ケンチク</t>
    </rPh>
    <rPh sb="2" eb="3">
      <t>ショウ</t>
    </rPh>
    <rPh sb="3" eb="4">
      <t>ケイ</t>
    </rPh>
    <phoneticPr fontId="10"/>
  </si>
  <si>
    <t>殊</t>
    <rPh sb="0" eb="1">
      <t>コト</t>
    </rPh>
    <phoneticPr fontId="10"/>
  </si>
  <si>
    <t>【電気】</t>
    <rPh sb="1" eb="3">
      <t>デンキ</t>
    </rPh>
    <phoneticPr fontId="10"/>
  </si>
  <si>
    <t>電気小計</t>
    <rPh sb="0" eb="2">
      <t>デンキ</t>
    </rPh>
    <rPh sb="2" eb="3">
      <t>ショウ</t>
    </rPh>
    <rPh sb="3" eb="4">
      <t>ケイ</t>
    </rPh>
    <phoneticPr fontId="10"/>
  </si>
  <si>
    <t>【機械】</t>
    <rPh sb="1" eb="3">
      <t>キカイ</t>
    </rPh>
    <phoneticPr fontId="10"/>
  </si>
  <si>
    <t>機械小計</t>
    <rPh sb="0" eb="2">
      <t>キカイ</t>
    </rPh>
    <rPh sb="2" eb="3">
      <t>ショウ</t>
    </rPh>
    <rPh sb="3" eb="4">
      <t>ケイ</t>
    </rPh>
    <phoneticPr fontId="10"/>
  </si>
  <si>
    <t>【その他】</t>
    <rPh sb="3" eb="4">
      <t>タ</t>
    </rPh>
    <phoneticPr fontId="10"/>
  </si>
  <si>
    <t>その他小計</t>
    <rPh sb="2" eb="3">
      <t>タ</t>
    </rPh>
    <rPh sb="3" eb="4">
      <t>ショウ</t>
    </rPh>
    <rPh sb="4" eb="5">
      <t>ケイ</t>
    </rPh>
    <phoneticPr fontId="10"/>
  </si>
  <si>
    <t>特殊工事費小計</t>
    <rPh sb="0" eb="2">
      <t>トクシュ</t>
    </rPh>
    <rPh sb="2" eb="5">
      <t>コウジヒ</t>
    </rPh>
    <rPh sb="5" eb="7">
      <t>ショウケイ</t>
    </rPh>
    <phoneticPr fontId="10"/>
  </si>
  <si>
    <t>新棟面積（㎡）</t>
    <rPh sb="0" eb="2">
      <t>シントウ</t>
    </rPh>
    <rPh sb="2" eb="4">
      <t>メンセキ</t>
    </rPh>
    <phoneticPr fontId="10"/>
  </si>
  <si>
    <t>圧縮率</t>
    <rPh sb="0" eb="3">
      <t>アッシュクリツ</t>
    </rPh>
    <phoneticPr fontId="10"/>
  </si>
  <si>
    <t>特殊工事費×圧縮率</t>
    <rPh sb="0" eb="2">
      <t>トクシュ</t>
    </rPh>
    <rPh sb="2" eb="5">
      <t>コウジヒ</t>
    </rPh>
    <rPh sb="6" eb="9">
      <t>アッシュクリツ</t>
    </rPh>
    <phoneticPr fontId="10"/>
  </si>
  <si>
    <t>【建物撤去費等】</t>
    <rPh sb="1" eb="3">
      <t>タテモノ</t>
    </rPh>
    <rPh sb="3" eb="5">
      <t>テッキョ</t>
    </rPh>
    <rPh sb="5" eb="6">
      <t>ヒ</t>
    </rPh>
    <rPh sb="6" eb="7">
      <t>ナド</t>
    </rPh>
    <phoneticPr fontId="10"/>
  </si>
  <si>
    <t>補助対象特殊工事費小計</t>
    <rPh sb="0" eb="2">
      <t>ホジョ</t>
    </rPh>
    <rPh sb="2" eb="4">
      <t>タイショウ</t>
    </rPh>
    <rPh sb="4" eb="8">
      <t>トクシュコウジ</t>
    </rPh>
    <rPh sb="8" eb="9">
      <t>ヒ</t>
    </rPh>
    <rPh sb="9" eb="10">
      <t>ショウ</t>
    </rPh>
    <rPh sb="10" eb="11">
      <t>ケイ</t>
    </rPh>
    <phoneticPr fontId="10"/>
  </si>
  <si>
    <t>建物工事費　小 計</t>
    <rPh sb="0" eb="2">
      <t>タテモノ</t>
    </rPh>
    <rPh sb="2" eb="5">
      <t>コウジヒ</t>
    </rPh>
    <rPh sb="6" eb="7">
      <t>ショウ</t>
    </rPh>
    <rPh sb="8" eb="9">
      <t>ケイ</t>
    </rPh>
    <phoneticPr fontId="10"/>
  </si>
  <si>
    <t>提出書類チェック表</t>
    <rPh sb="0" eb="1">
      <t>ツツミ</t>
    </rPh>
    <rPh sb="1" eb="2">
      <t>デ</t>
    </rPh>
    <rPh sb="2" eb="3">
      <t>ショ</t>
    </rPh>
    <rPh sb="3" eb="4">
      <t>タグイ</t>
    </rPh>
    <rPh sb="8" eb="9">
      <t>ヒョウ</t>
    </rPh>
    <phoneticPr fontId="10"/>
  </si>
  <si>
    <t>提　　　　出　　　　書　　　　類</t>
    <rPh sb="0" eb="1">
      <t>テイ</t>
    </rPh>
    <rPh sb="5" eb="6">
      <t>デ</t>
    </rPh>
    <rPh sb="10" eb="11">
      <t>ショ</t>
    </rPh>
    <rPh sb="15" eb="16">
      <t>タグイ</t>
    </rPh>
    <phoneticPr fontId="10"/>
  </si>
  <si>
    <t>チェック欄</t>
    <rPh sb="4" eb="5">
      <t>ラン</t>
    </rPh>
    <phoneticPr fontId="10"/>
  </si>
  <si>
    <t>①</t>
  </si>
  <si>
    <t>②</t>
  </si>
  <si>
    <t>耐震診断にかかる入札書又は見積書</t>
    <rPh sb="0" eb="2">
      <t>タイシン</t>
    </rPh>
    <rPh sb="2" eb="4">
      <t>シンダン</t>
    </rPh>
    <rPh sb="8" eb="10">
      <t>ニュウサツ</t>
    </rPh>
    <rPh sb="10" eb="11">
      <t>ショ</t>
    </rPh>
    <rPh sb="11" eb="12">
      <t>マタ</t>
    </rPh>
    <rPh sb="13" eb="16">
      <t>ミツモリショ</t>
    </rPh>
    <phoneticPr fontId="10"/>
  </si>
  <si>
    <t>③</t>
  </si>
  <si>
    <t>実施設計にかかる入札書又は見積書</t>
    <rPh sb="0" eb="2">
      <t>ジッシ</t>
    </rPh>
    <rPh sb="2" eb="4">
      <t>セッケイ</t>
    </rPh>
    <rPh sb="8" eb="10">
      <t>ニュウサツ</t>
    </rPh>
    <rPh sb="10" eb="11">
      <t>ショ</t>
    </rPh>
    <rPh sb="11" eb="12">
      <t>マタ</t>
    </rPh>
    <rPh sb="13" eb="16">
      <t>ミツモリショ</t>
    </rPh>
    <phoneticPr fontId="10"/>
  </si>
  <si>
    <t>④</t>
  </si>
  <si>
    <t>工事に係る入札の結果が分かる書類又は入札書等の写し</t>
    <rPh sb="8" eb="10">
      <t>ケッカ</t>
    </rPh>
    <rPh sb="16" eb="17">
      <t>マタ</t>
    </rPh>
    <rPh sb="18" eb="20">
      <t>ニュウサツ</t>
    </rPh>
    <rPh sb="20" eb="21">
      <t>ショ</t>
    </rPh>
    <rPh sb="21" eb="22">
      <t>トウ</t>
    </rPh>
    <phoneticPr fontId="10"/>
  </si>
  <si>
    <t>⑤</t>
  </si>
  <si>
    <t>耐震診断報告書等の写し（既存建物のＩｓ値等がわかる部分のみ）</t>
    <phoneticPr fontId="10"/>
  </si>
  <si>
    <t>⑥</t>
  </si>
  <si>
    <t>耐震診断についての公的機関等の確認結果</t>
    <rPh sb="0" eb="2">
      <t>タイシン</t>
    </rPh>
    <rPh sb="2" eb="4">
      <t>シンダン</t>
    </rPh>
    <rPh sb="9" eb="11">
      <t>コウテキ</t>
    </rPh>
    <rPh sb="11" eb="13">
      <t>キカン</t>
    </rPh>
    <rPh sb="13" eb="14">
      <t>トウ</t>
    </rPh>
    <rPh sb="15" eb="17">
      <t>カクニン</t>
    </rPh>
    <rPh sb="17" eb="19">
      <t>ケッカ</t>
    </rPh>
    <phoneticPr fontId="10"/>
  </si>
  <si>
    <t>⑦</t>
  </si>
  <si>
    <t>⑧</t>
  </si>
  <si>
    <t xml:space="preserve">補強計画の写し及び補強計画についての公的機関等の確認資料（様式自由、該当する場合のみ）
</t>
    <rPh sb="0" eb="2">
      <t>ホキョウ</t>
    </rPh>
    <rPh sb="7" eb="8">
      <t>オヨ</t>
    </rPh>
    <rPh sb="9" eb="11">
      <t>ホキョウ</t>
    </rPh>
    <rPh sb="11" eb="13">
      <t>ケイカク</t>
    </rPh>
    <rPh sb="18" eb="20">
      <t>コウテキ</t>
    </rPh>
    <rPh sb="20" eb="22">
      <t>キカン</t>
    </rPh>
    <rPh sb="22" eb="23">
      <t>トウ</t>
    </rPh>
    <rPh sb="24" eb="26">
      <t>カクニン</t>
    </rPh>
    <rPh sb="26" eb="28">
      <t>シリョウ</t>
    </rPh>
    <phoneticPr fontId="10"/>
  </si>
  <si>
    <t>⑨</t>
  </si>
  <si>
    <t>コンクリート強度の平均値を算出した資料</t>
    <phoneticPr fontId="10"/>
  </si>
  <si>
    <t>⑩</t>
  </si>
  <si>
    <t>コンクリートコア試験報告書</t>
    <phoneticPr fontId="10"/>
  </si>
  <si>
    <t>⑪</t>
  </si>
  <si>
    <t>⑫</t>
  </si>
  <si>
    <t>⑬</t>
  </si>
  <si>
    <t>配置図（工事前・工事後、様式自由）</t>
    <rPh sb="0" eb="3">
      <t>ハイチズ</t>
    </rPh>
    <rPh sb="4" eb="6">
      <t>コウジ</t>
    </rPh>
    <rPh sb="6" eb="7">
      <t>マエ</t>
    </rPh>
    <rPh sb="8" eb="10">
      <t>コウジ</t>
    </rPh>
    <rPh sb="10" eb="11">
      <t>ゴ</t>
    </rPh>
    <rPh sb="12" eb="14">
      <t>ヨウシキ</t>
    </rPh>
    <rPh sb="14" eb="16">
      <t>ジユウ</t>
    </rPh>
    <phoneticPr fontId="10"/>
  </si>
  <si>
    <t>⑭</t>
  </si>
  <si>
    <t>⑮</t>
  </si>
  <si>
    <t>Ｉｓ値</t>
  </si>
  <si>
    <t>RC5</t>
    <phoneticPr fontId="10"/>
  </si>
  <si>
    <t>ｑ値</t>
  </si>
  <si>
    <t>新　　棟　　①</t>
    <rPh sb="0" eb="1">
      <t>シン</t>
    </rPh>
    <rPh sb="3" eb="4">
      <t>トウ</t>
    </rPh>
    <phoneticPr fontId="10"/>
  </si>
  <si>
    <t>新A棟</t>
    <rPh sb="0" eb="1">
      <t>シン</t>
    </rPh>
    <rPh sb="2" eb="3">
      <t>トウ</t>
    </rPh>
    <phoneticPr fontId="10"/>
  </si>
  <si>
    <t>SRC3-1</t>
    <phoneticPr fontId="10"/>
  </si>
  <si>
    <t>複数の学校</t>
  </si>
  <si>
    <t>１～４階は普通教室、５階は特別教室（音楽室、理科室、調理室等）として利用している。</t>
    <phoneticPr fontId="10"/>
  </si>
  <si>
    <t>【共通教育Ａ棟耐震診断業務】</t>
    <rPh sb="1" eb="3">
      <t>キョウツウ</t>
    </rPh>
    <rPh sb="3" eb="5">
      <t>キョウイク</t>
    </rPh>
    <rPh sb="6" eb="7">
      <t>トウ</t>
    </rPh>
    <rPh sb="7" eb="9">
      <t>タイシン</t>
    </rPh>
    <rPh sb="9" eb="11">
      <t>シンダン</t>
    </rPh>
    <rPh sb="11" eb="13">
      <t>ギョウム</t>
    </rPh>
    <phoneticPr fontId="10"/>
  </si>
  <si>
    <t>１式</t>
    <rPh sb="1" eb="2">
      <t>シキ</t>
    </rPh>
    <phoneticPr fontId="10"/>
  </si>
  <si>
    <t>　耐震診断費×高校按分率（※１）＝2,304,500円×55.6%＝1,281,302円</t>
    <rPh sb="1" eb="3">
      <t>タイシン</t>
    </rPh>
    <rPh sb="3" eb="5">
      <t>シンダン</t>
    </rPh>
    <rPh sb="5" eb="6">
      <t>ヒ</t>
    </rPh>
    <rPh sb="7" eb="9">
      <t>コウコウ</t>
    </rPh>
    <rPh sb="9" eb="11">
      <t>アンブン</t>
    </rPh>
    <rPh sb="11" eb="12">
      <t>リツ</t>
    </rPh>
    <rPh sb="26" eb="27">
      <t>エン</t>
    </rPh>
    <rPh sb="43" eb="44">
      <t>エン</t>
    </rPh>
    <phoneticPr fontId="10"/>
  </si>
  <si>
    <t>　※1　共通教育A棟は高校と大学で共用している。</t>
    <rPh sb="4" eb="6">
      <t>キョウツウ</t>
    </rPh>
    <rPh sb="6" eb="8">
      <t>キョウイク</t>
    </rPh>
    <rPh sb="9" eb="10">
      <t>トウ</t>
    </rPh>
    <rPh sb="11" eb="13">
      <t>コウコウ</t>
    </rPh>
    <rPh sb="14" eb="16">
      <t>ダイガク</t>
    </rPh>
    <rPh sb="17" eb="19">
      <t>キョウヨウ</t>
    </rPh>
    <phoneticPr fontId="10"/>
  </si>
  <si>
    <t>　　　　按分率（高校）： 55.6%＝3,889㎡（既存建物面積（高校分））÷7,000㎡（既存建物面積全体）</t>
    <rPh sb="4" eb="6">
      <t>アンブン</t>
    </rPh>
    <rPh sb="6" eb="7">
      <t>リツ</t>
    </rPh>
    <rPh sb="8" eb="10">
      <t>コウコウ</t>
    </rPh>
    <rPh sb="26" eb="28">
      <t>キゾン</t>
    </rPh>
    <rPh sb="28" eb="30">
      <t>タテモノ</t>
    </rPh>
    <rPh sb="30" eb="32">
      <t>メンセキ</t>
    </rPh>
    <rPh sb="33" eb="35">
      <t>コウコウ</t>
    </rPh>
    <rPh sb="35" eb="36">
      <t>ブン</t>
    </rPh>
    <rPh sb="36" eb="37">
      <t>オオイタ</t>
    </rPh>
    <rPh sb="46" eb="48">
      <t>キゾン</t>
    </rPh>
    <rPh sb="48" eb="50">
      <t>タテモノ</t>
    </rPh>
    <rPh sb="50" eb="52">
      <t>メンセキ</t>
    </rPh>
    <rPh sb="52" eb="54">
      <t>ゼンタイ</t>
    </rPh>
    <phoneticPr fontId="10"/>
  </si>
  <si>
    <t>　2,304,500円－1,281,302円＝1,023,198円</t>
    <rPh sb="10" eb="11">
      <t>エン</t>
    </rPh>
    <rPh sb="21" eb="22">
      <t>エン</t>
    </rPh>
    <rPh sb="32" eb="33">
      <t>エン</t>
    </rPh>
    <phoneticPr fontId="10"/>
  </si>
  <si>
    <t>【新Ａ棟実施設計業務】</t>
    <rPh sb="1" eb="2">
      <t>シン</t>
    </rPh>
    <rPh sb="3" eb="4">
      <t>トウ</t>
    </rPh>
    <rPh sb="4" eb="6">
      <t>ジッシ</t>
    </rPh>
    <rPh sb="6" eb="8">
      <t>セッケイ</t>
    </rPh>
    <rPh sb="8" eb="10">
      <t>ギョウム</t>
    </rPh>
    <phoneticPr fontId="10"/>
  </si>
  <si>
    <t>　実施設計費×按分率（※1）＝23,535,815円×55.6%＝13,085,913円</t>
    <rPh sb="1" eb="3">
      <t>ジッシ</t>
    </rPh>
    <rPh sb="3" eb="5">
      <t>セッケイ</t>
    </rPh>
    <rPh sb="5" eb="6">
      <t>ヒ</t>
    </rPh>
    <rPh sb="7" eb="9">
      <t>アンブン</t>
    </rPh>
    <rPh sb="9" eb="10">
      <t>リツ</t>
    </rPh>
    <rPh sb="25" eb="26">
      <t>エン</t>
    </rPh>
    <rPh sb="43" eb="44">
      <t>エン</t>
    </rPh>
    <phoneticPr fontId="10"/>
  </si>
  <si>
    <t>　13,085,913円×圧縮率（※2）＝13,085,913円×71.2%＝9,317,170円</t>
    <rPh sb="11" eb="12">
      <t>エン</t>
    </rPh>
    <rPh sb="13" eb="15">
      <t>アッシュク</t>
    </rPh>
    <rPh sb="15" eb="16">
      <t>リツ</t>
    </rPh>
    <rPh sb="31" eb="32">
      <t>エン</t>
    </rPh>
    <rPh sb="48" eb="49">
      <t>エン</t>
    </rPh>
    <phoneticPr fontId="10"/>
  </si>
  <si>
    <t>【新Ａ棟工事監理業務】</t>
    <rPh sb="1" eb="2">
      <t>シン</t>
    </rPh>
    <rPh sb="3" eb="4">
      <t>トウ</t>
    </rPh>
    <rPh sb="4" eb="6">
      <t>コウジ</t>
    </rPh>
    <rPh sb="6" eb="8">
      <t>カンリ</t>
    </rPh>
    <rPh sb="8" eb="10">
      <t>ギョウム</t>
    </rPh>
    <phoneticPr fontId="10"/>
  </si>
  <si>
    <t>　工事管理費×按分率（※1）＝7,298,185円×55.6%＝4,057,791円</t>
    <rPh sb="1" eb="3">
      <t>コウジ</t>
    </rPh>
    <rPh sb="3" eb="5">
      <t>カンリ</t>
    </rPh>
    <rPh sb="5" eb="6">
      <t>ヒ</t>
    </rPh>
    <rPh sb="7" eb="9">
      <t>アンブン</t>
    </rPh>
    <rPh sb="9" eb="10">
      <t>リツ</t>
    </rPh>
    <rPh sb="24" eb="25">
      <t>エン</t>
    </rPh>
    <rPh sb="41" eb="42">
      <t>エン</t>
    </rPh>
    <phoneticPr fontId="10"/>
  </si>
  <si>
    <t>　4,057,791円×圧縮率（※2）＝4,057,791円×71.2%＝2,889,147円</t>
    <rPh sb="10" eb="11">
      <t>エン</t>
    </rPh>
    <rPh sb="12" eb="14">
      <t>アッシュク</t>
    </rPh>
    <rPh sb="14" eb="15">
      <t>リツ</t>
    </rPh>
    <rPh sb="29" eb="30">
      <t>エン</t>
    </rPh>
    <rPh sb="46" eb="47">
      <t>エン</t>
    </rPh>
    <phoneticPr fontId="10"/>
  </si>
  <si>
    <t>　※2　圧縮率（補助対象）：71.2% = 補助対象面積3,889㎡÷新棟面積5,460㎡</t>
    <rPh sb="4" eb="6">
      <t>アッシュク</t>
    </rPh>
    <rPh sb="6" eb="7">
      <t>リツ</t>
    </rPh>
    <rPh sb="8" eb="10">
      <t>ホジョ</t>
    </rPh>
    <rPh sb="10" eb="12">
      <t>タイショウ</t>
    </rPh>
    <rPh sb="22" eb="24">
      <t>ホジョ</t>
    </rPh>
    <rPh sb="24" eb="26">
      <t>タイショウ</t>
    </rPh>
    <rPh sb="26" eb="28">
      <t>メンセキ</t>
    </rPh>
    <rPh sb="35" eb="37">
      <t>シントウ</t>
    </rPh>
    <rPh sb="37" eb="39">
      <t>メンセキ</t>
    </rPh>
    <phoneticPr fontId="10"/>
  </si>
  <si>
    <t>　23,535,815円－9,317,170円＝14,218,645円</t>
    <rPh sb="11" eb="12">
      <t>エン</t>
    </rPh>
    <rPh sb="22" eb="23">
      <t>エン</t>
    </rPh>
    <rPh sb="34" eb="35">
      <t>エン</t>
    </rPh>
    <phoneticPr fontId="10"/>
  </si>
  <si>
    <t>　7,298,185円－2,889,147円＝4,409,038円</t>
    <rPh sb="10" eb="11">
      <t>エン</t>
    </rPh>
    <rPh sb="21" eb="22">
      <t>エン</t>
    </rPh>
    <rPh sb="32" eb="33">
      <t>エン</t>
    </rPh>
    <phoneticPr fontId="10"/>
  </si>
  <si>
    <t>建築工事</t>
    <rPh sb="0" eb="2">
      <t>ケンチク</t>
    </rPh>
    <rPh sb="2" eb="4">
      <t>コウジ</t>
    </rPh>
    <phoneticPr fontId="10"/>
  </si>
  <si>
    <t>建築工事費×按分率（※1）＝1,054,990,224円×55.6%＝586,574,565円</t>
    <rPh sb="0" eb="2">
      <t>ケンチク</t>
    </rPh>
    <rPh sb="2" eb="4">
      <t>コウジ</t>
    </rPh>
    <rPh sb="4" eb="5">
      <t>ヒ</t>
    </rPh>
    <rPh sb="6" eb="8">
      <t>アンブン</t>
    </rPh>
    <rPh sb="8" eb="9">
      <t>リツ</t>
    </rPh>
    <rPh sb="27" eb="28">
      <t>エン</t>
    </rPh>
    <rPh sb="46" eb="47">
      <t>エン</t>
    </rPh>
    <phoneticPr fontId="10"/>
  </si>
  <si>
    <t>※消費税・諸経費を含むこと</t>
    <rPh sb="1" eb="4">
      <t>ショウヒゼイ</t>
    </rPh>
    <rPh sb="5" eb="8">
      <t>ショケイヒ</t>
    </rPh>
    <rPh sb="9" eb="10">
      <t>フク</t>
    </rPh>
    <phoneticPr fontId="10"/>
  </si>
  <si>
    <t>586,574,565円×圧縮率（※2）＝586,574,565円×71.2%＝417,641,090円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10"/>
  </si>
  <si>
    <t>電気工事</t>
    <rPh sb="0" eb="2">
      <t>デンキ</t>
    </rPh>
    <rPh sb="2" eb="4">
      <t>コウジ</t>
    </rPh>
    <phoneticPr fontId="10"/>
  </si>
  <si>
    <t>電気工事費×按分率（※1）＝395,097,696円×55.6%＝219,674,319円</t>
    <rPh sb="0" eb="2">
      <t>デンキ</t>
    </rPh>
    <rPh sb="2" eb="4">
      <t>コウジ</t>
    </rPh>
    <rPh sb="4" eb="5">
      <t>ヒ</t>
    </rPh>
    <rPh sb="6" eb="8">
      <t>アンブン</t>
    </rPh>
    <rPh sb="8" eb="9">
      <t>リツ</t>
    </rPh>
    <rPh sb="25" eb="26">
      <t>エン</t>
    </rPh>
    <rPh sb="44" eb="45">
      <t>エン</t>
    </rPh>
    <phoneticPr fontId="10"/>
  </si>
  <si>
    <t>219,674,319円×圧縮率（※2）＝219,674,319円×71.2%＝156,408,115円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10"/>
  </si>
  <si>
    <t>空調設備工事</t>
    <rPh sb="0" eb="2">
      <t>クウチョウ</t>
    </rPh>
    <rPh sb="2" eb="4">
      <t>セツビ</t>
    </rPh>
    <rPh sb="4" eb="6">
      <t>コウジ</t>
    </rPh>
    <phoneticPr fontId="10"/>
  </si>
  <si>
    <t>空調設備工事費×按分率（※1）＝462,744,576円×55.6%＝257,285,984円</t>
    <rPh sb="0" eb="2">
      <t>クウチョウ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6" eb="47">
      <t>エン</t>
    </rPh>
    <phoneticPr fontId="10"/>
  </si>
  <si>
    <t>257,285,984円×圧縮率（※2）＝257,285,984円×71.2%＝183,187,621円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10"/>
  </si>
  <si>
    <t>衛生設備工事</t>
    <rPh sb="0" eb="2">
      <t>エイセイ</t>
    </rPh>
    <rPh sb="2" eb="4">
      <t>セツビ</t>
    </rPh>
    <rPh sb="4" eb="6">
      <t>コウジ</t>
    </rPh>
    <phoneticPr fontId="10"/>
  </si>
  <si>
    <t>衛生設備工事費×按分率（※1）＝120,468,384円×55.6%＝66,980,422円</t>
    <rPh sb="0" eb="2">
      <t>エイセイ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5" eb="46">
      <t>エン</t>
    </rPh>
    <phoneticPr fontId="10"/>
  </si>
  <si>
    <t>66,980,422円×圧縮率（※2）＝66,980,422円×71.2%＝47,690,060円</t>
    <rPh sb="10" eb="11">
      <t>エン</t>
    </rPh>
    <rPh sb="12" eb="14">
      <t>アッシュク</t>
    </rPh>
    <rPh sb="14" eb="15">
      <t>リツ</t>
    </rPh>
    <rPh sb="30" eb="31">
      <t>エン</t>
    </rPh>
    <rPh sb="48" eb="49">
      <t>エン</t>
    </rPh>
    <phoneticPr fontId="10"/>
  </si>
  <si>
    <t>昇降機設備工事</t>
    <rPh sb="0" eb="3">
      <t>ショウコウキ</t>
    </rPh>
    <rPh sb="3" eb="5">
      <t>セツビ</t>
    </rPh>
    <rPh sb="5" eb="7">
      <t>コウジ</t>
    </rPh>
    <phoneticPr fontId="10"/>
  </si>
  <si>
    <t>昇降機設備工事費×按分率（※1）＝13,650,336円×55.6%＝7,589,587円</t>
    <rPh sb="0" eb="3">
      <t>ショウコウキ</t>
    </rPh>
    <rPh sb="3" eb="5">
      <t>セツビ</t>
    </rPh>
    <rPh sb="5" eb="7">
      <t>コウジ</t>
    </rPh>
    <rPh sb="7" eb="8">
      <t>ヒ</t>
    </rPh>
    <rPh sb="9" eb="11">
      <t>アンブン</t>
    </rPh>
    <rPh sb="11" eb="12">
      <t>リツ</t>
    </rPh>
    <rPh sb="27" eb="28">
      <t>エン</t>
    </rPh>
    <rPh sb="44" eb="45">
      <t>エン</t>
    </rPh>
    <phoneticPr fontId="10"/>
  </si>
  <si>
    <t>7,589,587円×圧縮率（※2）＝7,589,587円×71.2%＝5,403,786円</t>
    <rPh sb="9" eb="10">
      <t>エン</t>
    </rPh>
    <rPh sb="11" eb="13">
      <t>アッシュク</t>
    </rPh>
    <rPh sb="13" eb="14">
      <t>リツ</t>
    </rPh>
    <rPh sb="28" eb="29">
      <t>エン</t>
    </rPh>
    <rPh sb="45" eb="46">
      <t>エン</t>
    </rPh>
    <phoneticPr fontId="10"/>
  </si>
  <si>
    <t>建物工事費算定額を超える額</t>
    <rPh sb="0" eb="2">
      <t>タテモノ</t>
    </rPh>
    <rPh sb="2" eb="5">
      <t>コウジヒ</t>
    </rPh>
    <rPh sb="5" eb="8">
      <t>サンテイガク</t>
    </rPh>
    <rPh sb="9" eb="10">
      <t>コ</t>
    </rPh>
    <rPh sb="12" eb="13">
      <t>ガク</t>
    </rPh>
    <phoneticPr fontId="10"/>
  </si>
  <si>
    <t>1,054,990,224円－417,641,090円＝637,349,134円</t>
    <rPh sb="13" eb="14">
      <t>エン</t>
    </rPh>
    <rPh sb="26" eb="27">
      <t>エン</t>
    </rPh>
    <rPh sb="39" eb="40">
      <t>エン</t>
    </rPh>
    <phoneticPr fontId="10"/>
  </si>
  <si>
    <t>395,097,696円－156,408,115円＝238,689,581円</t>
    <rPh sb="11" eb="12">
      <t>エン</t>
    </rPh>
    <rPh sb="24" eb="25">
      <t>エン</t>
    </rPh>
    <rPh sb="37" eb="38">
      <t>エン</t>
    </rPh>
    <phoneticPr fontId="10"/>
  </si>
  <si>
    <t>462,744,576円－183,187,621円＝279,556,955円</t>
    <rPh sb="11" eb="12">
      <t>エン</t>
    </rPh>
    <rPh sb="24" eb="25">
      <t>エン</t>
    </rPh>
    <rPh sb="37" eb="38">
      <t>エン</t>
    </rPh>
    <phoneticPr fontId="10"/>
  </si>
  <si>
    <t>120,468,384円－47,690,060円＝72,778,324円</t>
    <rPh sb="11" eb="12">
      <t>エン</t>
    </rPh>
    <rPh sb="23" eb="24">
      <t>エン</t>
    </rPh>
    <rPh sb="35" eb="36">
      <t>エン</t>
    </rPh>
    <phoneticPr fontId="10"/>
  </si>
  <si>
    <t>13,650,336円－5,403,786円＝8,246,550円</t>
    <rPh sb="10" eb="11">
      <t>エン</t>
    </rPh>
    <rPh sb="21" eb="22">
      <t>エン</t>
    </rPh>
    <rPh sb="32" eb="33">
      <t>エン</t>
    </rPh>
    <phoneticPr fontId="10"/>
  </si>
  <si>
    <t>屋外施設工事（対象外）</t>
    <rPh sb="0" eb="2">
      <t>オクガイ</t>
    </rPh>
    <rPh sb="2" eb="4">
      <t>シセツ</t>
    </rPh>
    <rPh sb="4" eb="6">
      <t>コウジ</t>
    </rPh>
    <rPh sb="7" eb="10">
      <t>タイショウガイ</t>
    </rPh>
    <phoneticPr fontId="10"/>
  </si>
  <si>
    <t>○○県</t>
    <rPh sb="2" eb="3">
      <t>ケン</t>
    </rPh>
    <phoneticPr fontId="10"/>
  </si>
  <si>
    <t>文部科学学園</t>
    <rPh sb="0" eb="6">
      <t>モンブカガクガクエン</t>
    </rPh>
    <phoneticPr fontId="10"/>
  </si>
  <si>
    <t>文部科学高等学校</t>
    <rPh sb="0" eb="2">
      <t>モンブ</t>
    </rPh>
    <rPh sb="2" eb="4">
      <t>カガク</t>
    </rPh>
    <rPh sb="4" eb="6">
      <t>コウトウ</t>
    </rPh>
    <rPh sb="6" eb="8">
      <t>ガッコウ</t>
    </rPh>
    <phoneticPr fontId="10"/>
  </si>
  <si>
    <t>校舎Ａ棟耐震改築事業</t>
    <rPh sb="0" eb="2">
      <t>コウシャ</t>
    </rPh>
    <rPh sb="3" eb="4">
      <t>トウ</t>
    </rPh>
    <rPh sb="4" eb="10">
      <t>タイシンカイチクジギョウ</t>
    </rPh>
    <phoneticPr fontId="10"/>
  </si>
  <si>
    <t>校舎Ａ棟</t>
    <rPh sb="0" eb="2">
      <t>コウシャ</t>
    </rPh>
    <rPh sb="3" eb="4">
      <t>トウ</t>
    </rPh>
    <phoneticPr fontId="10"/>
  </si>
  <si>
    <t>高校校舎</t>
    <rPh sb="0" eb="2">
      <t>コウコウ</t>
    </rPh>
    <rPh sb="2" eb="4">
      <t>コウシャ</t>
    </rPh>
    <phoneticPr fontId="10"/>
  </si>
  <si>
    <r>
      <t>【建築】</t>
    </r>
    <r>
      <rPr>
        <sz val="8"/>
        <color rgb="FFFF0000"/>
        <rFont val="ＭＳ Ｐゴシック"/>
        <family val="3"/>
        <charset val="128"/>
      </rPr>
      <t>※消費税・諸経費を含むこと</t>
    </r>
    <rPh sb="1" eb="3">
      <t>ケンチク</t>
    </rPh>
    <phoneticPr fontId="10"/>
  </si>
  <si>
    <t>防音シート</t>
    <rPh sb="0" eb="2">
      <t>ボウオン</t>
    </rPh>
    <phoneticPr fontId="10"/>
  </si>
  <si>
    <t>ボーリング</t>
    <phoneticPr fontId="10"/>
  </si>
  <si>
    <t>66φ20m×3本</t>
    <rPh sb="8" eb="9">
      <t>ホン</t>
    </rPh>
    <phoneticPr fontId="10"/>
  </si>
  <si>
    <t>式</t>
    <rPh sb="0" eb="1">
      <t>シキ</t>
    </rPh>
    <phoneticPr fontId="10"/>
  </si>
  <si>
    <t>29.9×20m×3本</t>
    <rPh sb="10" eb="11">
      <t>ホン</t>
    </rPh>
    <phoneticPr fontId="10"/>
  </si>
  <si>
    <t>山留め</t>
    <rPh sb="0" eb="1">
      <t>ヤマ</t>
    </rPh>
    <rPh sb="1" eb="2">
      <t>ド</t>
    </rPh>
    <phoneticPr fontId="10"/>
  </si>
  <si>
    <t>鋼矢板工法</t>
    <rPh sb="0" eb="1">
      <t>コウ</t>
    </rPh>
    <rPh sb="1" eb="3">
      <t>ヤイタ</t>
    </rPh>
    <rPh sb="3" eb="5">
      <t>コウホウ</t>
    </rPh>
    <phoneticPr fontId="10"/>
  </si>
  <si>
    <t>軟弱地盤のため　物価資料</t>
    <rPh sb="0" eb="2">
      <t>ナンジャク</t>
    </rPh>
    <rPh sb="2" eb="4">
      <t>ジバン</t>
    </rPh>
    <rPh sb="8" eb="10">
      <t>ブッカ</t>
    </rPh>
    <rPh sb="10" eb="12">
      <t>シリョウ</t>
    </rPh>
    <phoneticPr fontId="10"/>
  </si>
  <si>
    <t>杭工事</t>
    <rPh sb="0" eb="1">
      <t>クイ</t>
    </rPh>
    <rPh sb="1" eb="3">
      <t>コウジ</t>
    </rPh>
    <phoneticPr fontId="10"/>
  </si>
  <si>
    <t>不用土処分</t>
    <rPh sb="0" eb="3">
      <t>フヨウド</t>
    </rPh>
    <rPh sb="3" eb="5">
      <t>ショブン</t>
    </rPh>
    <phoneticPr fontId="10"/>
  </si>
  <si>
    <t>ｹｰﾌﾞﾙﾗｯｸ</t>
    <phoneticPr fontId="10"/>
  </si>
  <si>
    <t>W=500 2段</t>
    <rPh sb="7" eb="8">
      <t>ダン</t>
    </rPh>
    <phoneticPr fontId="10"/>
  </si>
  <si>
    <t>m</t>
    <phoneticPr fontId="10"/>
  </si>
  <si>
    <t>消火ﾎﾟﾝﾌﾟ設備</t>
    <rPh sb="0" eb="2">
      <t>ショウカ</t>
    </rPh>
    <rPh sb="7" eb="9">
      <t>セツビ</t>
    </rPh>
    <phoneticPr fontId="10"/>
  </si>
  <si>
    <t>箇所</t>
    <rPh sb="0" eb="2">
      <t>カショ</t>
    </rPh>
    <phoneticPr fontId="10"/>
  </si>
  <si>
    <t>ｴﾚﾍﾞｰﾀ</t>
    <phoneticPr fontId="10"/>
  </si>
  <si>
    <t>一般用 11人用 750kg 60m/分</t>
    <rPh sb="0" eb="2">
      <t>イッパン</t>
    </rPh>
    <rPh sb="2" eb="3">
      <t>ヨウ</t>
    </rPh>
    <rPh sb="6" eb="7">
      <t>ニン</t>
    </rPh>
    <rPh sb="7" eb="8">
      <t>ヨウ</t>
    </rPh>
    <rPh sb="19" eb="20">
      <t>フン</t>
    </rPh>
    <phoneticPr fontId="10"/>
  </si>
  <si>
    <t>台</t>
    <rPh sb="0" eb="1">
      <t>ダイ</t>
    </rPh>
    <phoneticPr fontId="10"/>
  </si>
  <si>
    <t>連結椅子</t>
    <rPh sb="0" eb="2">
      <t>レンケツ</t>
    </rPh>
    <rPh sb="2" eb="4">
      <t>イス</t>
    </rPh>
    <phoneticPr fontId="10"/>
  </si>
  <si>
    <t>固定式</t>
    <rPh sb="0" eb="3">
      <t>コテイシキ</t>
    </rPh>
    <phoneticPr fontId="10"/>
  </si>
  <si>
    <t>私立高等学校等施設高機能化整備事業　計画調書</t>
    <rPh sb="0" eb="2">
      <t>シリツ</t>
    </rPh>
    <rPh sb="2" eb="4">
      <t>コウトウ</t>
    </rPh>
    <rPh sb="4" eb="6">
      <t>ガッコウ</t>
    </rPh>
    <rPh sb="6" eb="7">
      <t>ナド</t>
    </rPh>
    <rPh sb="7" eb="9">
      <t>シセツ</t>
    </rPh>
    <rPh sb="9" eb="13">
      <t>コウキノウカ</t>
    </rPh>
    <rPh sb="13" eb="15">
      <t>セイビ</t>
    </rPh>
    <rPh sb="15" eb="17">
      <t>ジギョウ</t>
    </rPh>
    <rPh sb="18" eb="20">
      <t>ケイカク</t>
    </rPh>
    <rPh sb="20" eb="22">
      <t>チョウショ</t>
    </rPh>
    <phoneticPr fontId="10"/>
  </si>
  <si>
    <t>国税庁法人番号検索</t>
    <rPh sb="0" eb="3">
      <t>コクゼイチョウ</t>
    </rPh>
    <rPh sb="3" eb="5">
      <t>ホウジン</t>
    </rPh>
    <rPh sb="5" eb="7">
      <t>バンゴウ</t>
    </rPh>
    <rPh sb="7" eb="9">
      <t>ケンサク</t>
    </rPh>
    <phoneticPr fontId="10"/>
  </si>
  <si>
    <t>https://www.houjin-bangou.nta.go.jp/</t>
    <phoneticPr fontId="10"/>
  </si>
  <si>
    <t>Ⅰ．基本事項</t>
    <rPh sb="2" eb="4">
      <t>キホン</t>
    </rPh>
    <rPh sb="4" eb="6">
      <t>ジコウ</t>
    </rPh>
    <phoneticPr fontId="17"/>
  </si>
  <si>
    <t>私学事業団
法人番号</t>
    <rPh sb="0" eb="5">
      <t>シガクジギョウダン</t>
    </rPh>
    <rPh sb="6" eb="10">
      <t>ホウジンバンゴウ</t>
    </rPh>
    <phoneticPr fontId="10"/>
  </si>
  <si>
    <t>国税庁
法人番号</t>
    <rPh sb="0" eb="3">
      <t>コクゼイチョウ</t>
    </rPh>
    <rPh sb="4" eb="8">
      <t>ホウジンバンゴウ</t>
    </rPh>
    <phoneticPr fontId="10"/>
  </si>
  <si>
    <t>補助金事務主担当者
所属部課等・役職名</t>
    <rPh sb="0" eb="3">
      <t>ホジョキン</t>
    </rPh>
    <rPh sb="3" eb="5">
      <t>ジム</t>
    </rPh>
    <rPh sb="5" eb="6">
      <t>シュ</t>
    </rPh>
    <rPh sb="6" eb="9">
      <t>タントウシャ</t>
    </rPh>
    <rPh sb="10" eb="12">
      <t>ショゾク</t>
    </rPh>
    <rPh sb="12" eb="14">
      <t>ブカ</t>
    </rPh>
    <rPh sb="14" eb="15">
      <t>トウ</t>
    </rPh>
    <rPh sb="16" eb="18">
      <t>ヤクショク</t>
    </rPh>
    <rPh sb="18" eb="19">
      <t>メイ</t>
    </rPh>
    <phoneticPr fontId="17"/>
  </si>
  <si>
    <t>補助金事務
主担当者氏名</t>
    <rPh sb="0" eb="3">
      <t>ホジョキン</t>
    </rPh>
    <rPh sb="3" eb="5">
      <t>ジム</t>
    </rPh>
    <rPh sb="6" eb="7">
      <t>シュ</t>
    </rPh>
    <rPh sb="7" eb="10">
      <t>タントウシャ</t>
    </rPh>
    <rPh sb="10" eb="12">
      <t>シメイ</t>
    </rPh>
    <phoneticPr fontId="17"/>
  </si>
  <si>
    <t>副担当者氏名</t>
    <rPh sb="0" eb="1">
      <t>フク</t>
    </rPh>
    <rPh sb="1" eb="4">
      <t>タントウシャ</t>
    </rPh>
    <rPh sb="4" eb="6">
      <t>シメイ</t>
    </rPh>
    <phoneticPr fontId="17"/>
  </si>
  <si>
    <t>E-mail①</t>
    <phoneticPr fontId="10"/>
  </si>
  <si>
    <t>E-mail②</t>
    <phoneticPr fontId="10"/>
  </si>
  <si>
    <t>Ⅱ．指定避難所等のバリアフリー化状況</t>
    <phoneticPr fontId="10"/>
  </si>
  <si>
    <t>左記のうち、バリアフリー化が完了している棟数</t>
    <rPh sb="0" eb="2">
      <t>サキ</t>
    </rPh>
    <rPh sb="12" eb="13">
      <t>カ</t>
    </rPh>
    <rPh sb="14" eb="16">
      <t>カンリョウ</t>
    </rPh>
    <rPh sb="20" eb="22">
      <t>トウスウ</t>
    </rPh>
    <phoneticPr fontId="10"/>
  </si>
  <si>
    <t>Ⅲ．事業内容</t>
    <rPh sb="2" eb="4">
      <t>ジギョウ</t>
    </rPh>
    <rPh sb="4" eb="6">
      <t>ナイヨウ</t>
    </rPh>
    <phoneticPr fontId="10"/>
  </si>
  <si>
    <t>着手年月日
（予定）</t>
    <rPh sb="0" eb="2">
      <t>チャクシュ</t>
    </rPh>
    <rPh sb="2" eb="4">
      <t>ネンゲツ</t>
    </rPh>
    <rPh sb="4" eb="5">
      <t>ヒ</t>
    </rPh>
    <rPh sb="7" eb="9">
      <t>ヨテイ</t>
    </rPh>
    <phoneticPr fontId="10"/>
  </si>
  <si>
    <t>しゅん工年月日
（予定）</t>
    <rPh sb="3" eb="4">
      <t>コウ</t>
    </rPh>
    <rPh sb="4" eb="6">
      <t>ネンゲツ</t>
    </rPh>
    <rPh sb="6" eb="7">
      <t>ヒ</t>
    </rPh>
    <rPh sb="9" eb="11">
      <t>ヨテイ</t>
    </rPh>
    <phoneticPr fontId="10"/>
  </si>
  <si>
    <t>（↓リストから選択）</t>
    <rPh sb="7" eb="9">
      <t>センタク</t>
    </rPh>
    <phoneticPr fontId="10"/>
  </si>
  <si>
    <t>当該事業の計画年数
（分割耐震化工事）</t>
    <rPh sb="0" eb="2">
      <t>トウガイ</t>
    </rPh>
    <rPh sb="2" eb="4">
      <t>ジギョウ</t>
    </rPh>
    <rPh sb="5" eb="7">
      <t>ケイカク</t>
    </rPh>
    <rPh sb="7" eb="8">
      <t>ネン</t>
    </rPh>
    <rPh sb="8" eb="9">
      <t>スウ</t>
    </rPh>
    <rPh sb="11" eb="18">
      <t>ブンカツタイシンカコウジ</t>
    </rPh>
    <phoneticPr fontId="10"/>
  </si>
  <si>
    <t>整備の概要</t>
    <rPh sb="0" eb="2">
      <t>セイビ</t>
    </rPh>
    <rPh sb="3" eb="5">
      <t>ガイヨウ</t>
    </rPh>
    <phoneticPr fontId="10"/>
  </si>
  <si>
    <t>補助対象内外の算定根拠資料（様式自由、該当する場合のみ）</t>
    <rPh sb="0" eb="2">
      <t>ホジョ</t>
    </rPh>
    <rPh sb="2" eb="4">
      <t>タイショウ</t>
    </rPh>
    <rPh sb="4" eb="6">
      <t>ナイガイ</t>
    </rPh>
    <rPh sb="7" eb="9">
      <t>サンテイ</t>
    </rPh>
    <rPh sb="9" eb="11">
      <t>コンキョ</t>
    </rPh>
    <rPh sb="14" eb="16">
      <t>ヨウシキ</t>
    </rPh>
    <rPh sb="16" eb="18">
      <t>ジユウ</t>
    </rPh>
    <rPh sb="19" eb="21">
      <t>ガイトウ</t>
    </rPh>
    <rPh sb="23" eb="25">
      <t>バアイ</t>
    </rPh>
    <phoneticPr fontId="10"/>
  </si>
  <si>
    <t>出来高</t>
    <phoneticPr fontId="10"/>
  </si>
  <si>
    <t>R○年度</t>
  </si>
  <si>
    <t>※着手とは、当該補助事業の補助対象経費を含む契約の締結を指します。（原則、交付決定後）</t>
    <rPh sb="13" eb="17">
      <t>ホジョタイショウ</t>
    </rPh>
    <rPh sb="17" eb="19">
      <t>ケイヒ</t>
    </rPh>
    <rPh sb="20" eb="21">
      <t>フク</t>
    </rPh>
    <rPh sb="34" eb="36">
      <t>ゲンソク</t>
    </rPh>
    <rPh sb="37" eb="39">
      <t>コウフ</t>
    </rPh>
    <rPh sb="39" eb="41">
      <t>ケッテイ</t>
    </rPh>
    <rPh sb="41" eb="42">
      <t>ゴ</t>
    </rPh>
    <phoneticPr fontId="18"/>
  </si>
  <si>
    <t>対象施設の所在
（都道府県）</t>
    <rPh sb="0" eb="2">
      <t>タイショウ</t>
    </rPh>
    <rPh sb="2" eb="4">
      <t>シセツ</t>
    </rPh>
    <rPh sb="5" eb="7">
      <t>ショザイ</t>
    </rPh>
    <rPh sb="9" eb="13">
      <t>トドウフケン</t>
    </rPh>
    <phoneticPr fontId="3"/>
  </si>
  <si>
    <t>市区町村
（番地以降は不要）</t>
    <rPh sb="0" eb="4">
      <t>シクチョウソン</t>
    </rPh>
    <rPh sb="6" eb="8">
      <t>バンチ</t>
    </rPh>
    <rPh sb="8" eb="10">
      <t>イコウ</t>
    </rPh>
    <rPh sb="11" eb="13">
      <t>フヨウ</t>
    </rPh>
    <phoneticPr fontId="3"/>
  </si>
  <si>
    <t>複数年度に渡る場合
全体計画と当該計画</t>
    <rPh sb="0" eb="4">
      <t>フクスウネンド</t>
    </rPh>
    <rPh sb="5" eb="6">
      <t>ワタ</t>
    </rPh>
    <rPh sb="7" eb="9">
      <t>バアイ</t>
    </rPh>
    <rPh sb="10" eb="12">
      <t>ゼンタイ</t>
    </rPh>
    <rPh sb="12" eb="14">
      <t>ケイカク</t>
    </rPh>
    <rPh sb="15" eb="17">
      <t>トウガイ</t>
    </rPh>
    <rPh sb="17" eb="19">
      <t>ケイカク</t>
    </rPh>
    <phoneticPr fontId="10"/>
  </si>
  <si>
    <t>法人本部・事務局長</t>
    <rPh sb="0" eb="2">
      <t>ホウジン</t>
    </rPh>
    <rPh sb="2" eb="4">
      <t>ホンブ</t>
    </rPh>
    <rPh sb="5" eb="9">
      <t>ジムキョクチョウ</t>
    </rPh>
    <phoneticPr fontId="10"/>
  </si>
  <si>
    <t>科学　次郎</t>
    <rPh sb="0" eb="2">
      <t>カガク</t>
    </rPh>
    <rPh sb="3" eb="5">
      <t>ジロウ</t>
    </rPh>
    <phoneticPr fontId="10"/>
  </si>
  <si>
    <t>xxx@monbu.ac.jp</t>
  </si>
  <si>
    <t>ｙｙｙ@monbu.ac.jp</t>
    <phoneticPr fontId="10"/>
  </si>
  <si>
    <t>999999</t>
  </si>
  <si>
    <t>もんぶ　たろう</t>
  </si>
  <si>
    <t>文部　太郎</t>
  </si>
  <si>
    <t>A99999999</t>
  </si>
  <si>
    <t>文部科学学園</t>
  </si>
  <si>
    <t>xxx-xxx-xxxx</t>
  </si>
  <si>
    <t>文部科学高等学校</t>
  </si>
  <si>
    <t>校舎Ａ棟耐震改築事業</t>
  </si>
  <si>
    <t>様式８－１（耐震改築）（記入例）</t>
    <rPh sb="0" eb="2">
      <t>ヨウシキ</t>
    </rPh>
    <rPh sb="8" eb="10">
      <t>カイチク</t>
    </rPh>
    <rPh sb="12" eb="15">
      <t>キニュウレイ</t>
    </rPh>
    <phoneticPr fontId="10"/>
  </si>
  <si>
    <t>校舎Ａ棟</t>
    <phoneticPr fontId="10"/>
  </si>
  <si>
    <t>補助希望額（⑩×1/3　以内）</t>
    <rPh sb="0" eb="5">
      <t>ホジョキボウガク</t>
    </rPh>
    <phoneticPr fontId="10"/>
  </si>
  <si>
    <t>複数年度</t>
  </si>
  <si>
    <t>全２年計画の１年目</t>
    <rPh sb="0" eb="1">
      <t>ゼン</t>
    </rPh>
    <rPh sb="2" eb="3">
      <t>ネン</t>
    </rPh>
    <rPh sb="3" eb="5">
      <t>ケイカク</t>
    </rPh>
    <rPh sb="7" eb="9">
      <t>ネンメ</t>
    </rPh>
    <phoneticPr fontId="10"/>
  </si>
  <si>
    <t>所轄庁と同じ</t>
    <rPh sb="0" eb="3">
      <t>ショカツチョウ</t>
    </rPh>
    <rPh sb="4" eb="5">
      <t>オナ</t>
    </rPh>
    <phoneticPr fontId="10"/>
  </si>
  <si>
    <t>所在地による</t>
    <rPh sb="0" eb="3">
      <t>ショザイチ</t>
    </rPh>
    <phoneticPr fontId="10"/>
  </si>
  <si>
    <t>指定避難所、福祉避難所、指定緊急
避難場所又は一時滞在施設の棟数</t>
    <rPh sb="0" eb="2">
      <t>シテイ</t>
    </rPh>
    <rPh sb="2" eb="5">
      <t>ヒナンジョ</t>
    </rPh>
    <rPh sb="6" eb="8">
      <t>フクシ</t>
    </rPh>
    <rPh sb="8" eb="11">
      <t>ヒナンジョ</t>
    </rPh>
    <rPh sb="12" eb="14">
      <t>シテイ</t>
    </rPh>
    <rPh sb="14" eb="16">
      <t>キンキュウ</t>
    </rPh>
    <rPh sb="17" eb="21">
      <t>ヒナンバショ</t>
    </rPh>
    <rPh sb="21" eb="22">
      <t>マタ</t>
    </rPh>
    <rPh sb="23" eb="29">
      <t>イチジタイザイシセツ</t>
    </rPh>
    <rPh sb="30" eb="32">
      <t>トウスウ</t>
    </rPh>
    <phoneticPr fontId="5"/>
  </si>
  <si>
    <t>今あるシートの複製、追加及び名前の変更はしないでください。</t>
    <rPh sb="0" eb="1">
      <t>イマ</t>
    </rPh>
    <rPh sb="7" eb="9">
      <t>フクセイ</t>
    </rPh>
    <rPh sb="10" eb="12">
      <t>ツイカ</t>
    </rPh>
    <rPh sb="12" eb="13">
      <t>オヨ</t>
    </rPh>
    <rPh sb="14" eb="16">
      <t>ナマエ</t>
    </rPh>
    <rPh sb="17" eb="19">
      <t>ヘンコウ</t>
    </rPh>
    <phoneticPr fontId="10"/>
  </si>
  <si>
    <t>工程表（様式自由）</t>
    <rPh sb="0" eb="2">
      <t>コウテイ</t>
    </rPh>
    <rPh sb="4" eb="6">
      <t>ヨウシキ</t>
    </rPh>
    <rPh sb="6" eb="8">
      <t>ジユウ</t>
    </rPh>
    <phoneticPr fontId="10"/>
  </si>
  <si>
    <t>⑯</t>
    <phoneticPr fontId="10"/>
  </si>
  <si>
    <t>⑰</t>
    <phoneticPr fontId="10"/>
  </si>
  <si>
    <t>既設建物と新棟の用途・面積が分かる面積表</t>
    <phoneticPr fontId="10"/>
  </si>
  <si>
    <t>３棟目以降の解体建物の計画調書上の必要事項（３棟以上の解体建物のみ、様式自由）</t>
    <rPh sb="34" eb="36">
      <t>ヨウシキ</t>
    </rPh>
    <rPh sb="36" eb="38">
      <t>ジユウ</t>
    </rPh>
    <phoneticPr fontId="10"/>
  </si>
  <si>
    <t>これまで、提出を依頼していた以下の資料については、今回より提出を求めませんが、各事業申請者において、適切に保管しておいてください。</t>
    <phoneticPr fontId="10"/>
  </si>
  <si>
    <t>提出不要</t>
    <rPh sb="0" eb="2">
      <t>テイシュツ</t>
    </rPh>
    <rPh sb="2" eb="4">
      <t>フヨウ</t>
    </rPh>
    <phoneticPr fontId="10"/>
  </si>
  <si>
    <t>解体予定の既存建物の図面（様式自由）</t>
    <rPh sb="0" eb="2">
      <t>カイタイ</t>
    </rPh>
    <rPh sb="2" eb="4">
      <t>ヨテイ</t>
    </rPh>
    <rPh sb="5" eb="7">
      <t>キソン</t>
    </rPh>
    <rPh sb="7" eb="9">
      <t>タテモノ</t>
    </rPh>
    <rPh sb="10" eb="12">
      <t>ズメン</t>
    </rPh>
    <rPh sb="13" eb="15">
      <t>ヨウシキ</t>
    </rPh>
    <rPh sb="15" eb="17">
      <t>ジユウ</t>
    </rPh>
    <phoneticPr fontId="10"/>
  </si>
  <si>
    <t>新棟の計画図面（様式自由）</t>
    <phoneticPr fontId="10"/>
  </si>
  <si>
    <t>補強で対応することが困難な理由書（様式自由）</t>
    <rPh sb="0" eb="2">
      <t>ホキョウ</t>
    </rPh>
    <rPh sb="3" eb="5">
      <t>タイオウ</t>
    </rPh>
    <rPh sb="10" eb="12">
      <t>コンナン</t>
    </rPh>
    <rPh sb="13" eb="16">
      <t>リユウショ</t>
    </rPh>
    <rPh sb="17" eb="19">
      <t>ヨウシキ</t>
    </rPh>
    <rPh sb="19" eb="21">
      <t>ジユウ</t>
    </rPh>
    <phoneticPr fontId="10"/>
  </si>
  <si>
    <t>計画調書（８－１～８－２）</t>
    <rPh sb="0" eb="4">
      <t>ケイカクチョウショ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</si>
</sst>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 "/>
    <numFmt numFmtId="177" formatCode="#,##0_);[Red]\(#,##0\)"/>
    <numFmt numFmtId="178" formatCode="#,##0;&quot;▲ &quot;#,##0"/>
    <numFmt numFmtId="179" formatCode="#,##0.0_ "/>
    <numFmt numFmtId="180" formatCode="#,##0.0;[Red]\-#,##0.0"/>
    <numFmt numFmtId="181" formatCode="#,##0.0_ &quot;千円/㎡&quot;"/>
    <numFmt numFmtId="182" formatCode="#,##0.0_ &quot;%&quot;"/>
    <numFmt numFmtId="183" formatCode="#,##0;&quot;△ &quot;#,##0"/>
    <numFmt numFmtId="184" formatCode="0_);[Red]\(0\)"/>
    <numFmt numFmtId="185" formatCode="0.0&quot;(N/mm2) &quot;"/>
    <numFmt numFmtId="186" formatCode="[$-F800]dddd\,\ mmmm\ dd\,\ yyyy"/>
    <numFmt numFmtId="187" formatCode="#,###&quot;㎡ &quot;"/>
    <numFmt numFmtId="188" formatCode="###,###,###"/>
    <numFmt numFmtId="189" formatCode="0.0"/>
    <numFmt numFmtId="190" formatCode="0&quot;棟&quot;"/>
    <numFmt numFmtId="191" formatCode="0.0%"/>
  </numFmts>
  <fonts count="5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trike/>
      <sz val="11"/>
      <color rgb="FFFF0000"/>
      <name val="ＭＳ Ｐ明朝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23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 tint="-0.249977111117893"/>
        <bgColor indexed="64"/>
      </patternFill>
    </fill>
  </fills>
  <borders count="1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4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1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95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21" xfId="0" applyFont="1" applyBorder="1" applyAlignment="1">
      <alignment horizontal="right" vertical="center"/>
    </xf>
    <xf numFmtId="176" fontId="11" fillId="0" borderId="24" xfId="0" applyNumberFormat="1" applyFont="1" applyBorder="1">
      <alignment vertical="center"/>
    </xf>
    <xf numFmtId="176" fontId="11" fillId="0" borderId="25" xfId="0" applyNumberFormat="1" applyFont="1" applyBorder="1">
      <alignment vertical="center"/>
    </xf>
    <xf numFmtId="0" fontId="11" fillId="0" borderId="26" xfId="0" applyFont="1" applyBorder="1">
      <alignment vertical="center"/>
    </xf>
    <xf numFmtId="176" fontId="11" fillId="0" borderId="25" xfId="0" applyNumberFormat="1" applyFont="1" applyBorder="1" applyAlignment="1">
      <alignment horizontal="center" vertical="center"/>
    </xf>
    <xf numFmtId="0" fontId="11" fillId="0" borderId="27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30" xfId="0" applyFont="1" applyBorder="1" applyAlignment="1">
      <alignment horizontal="right" vertical="center"/>
    </xf>
    <xf numFmtId="0" fontId="11" fillId="0" borderId="39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40" xfId="0" applyFont="1" applyBorder="1">
      <alignment vertical="center"/>
    </xf>
    <xf numFmtId="0" fontId="9" fillId="0" borderId="26" xfId="0" applyFont="1" applyBorder="1">
      <alignment vertical="center"/>
    </xf>
    <xf numFmtId="177" fontId="11" fillId="0" borderId="0" xfId="0" applyNumberFormat="1" applyFont="1">
      <alignment vertical="center"/>
    </xf>
    <xf numFmtId="177" fontId="11" fillId="0" borderId="0" xfId="0" applyNumberFormat="1" applyFont="1" applyAlignment="1">
      <alignment vertical="center" shrinkToFit="1"/>
    </xf>
    <xf numFmtId="177" fontId="34" fillId="0" borderId="43" xfId="0" applyNumberFormat="1" applyFont="1" applyBorder="1" applyAlignment="1">
      <alignment vertical="center" shrinkToFit="1"/>
    </xf>
    <xf numFmtId="177" fontId="34" fillId="0" borderId="44" xfId="0" applyNumberFormat="1" applyFont="1" applyBorder="1" applyAlignment="1">
      <alignment vertical="center" shrinkToFit="1"/>
    </xf>
    <xf numFmtId="177" fontId="34" fillId="0" borderId="45" xfId="0" applyNumberFormat="1" applyFont="1" applyBorder="1" applyAlignment="1">
      <alignment vertical="center" shrinkToFit="1"/>
    </xf>
    <xf numFmtId="177" fontId="34" fillId="0" borderId="46" xfId="0" applyNumberFormat="1" applyFont="1" applyBorder="1">
      <alignment vertical="center"/>
    </xf>
    <xf numFmtId="177" fontId="34" fillId="0" borderId="47" xfId="0" applyNumberFormat="1" applyFont="1" applyBorder="1" applyAlignment="1">
      <alignment vertical="center" shrinkToFit="1"/>
    </xf>
    <xf numFmtId="177" fontId="34" fillId="0" borderId="48" xfId="0" applyNumberFormat="1" applyFont="1" applyBorder="1" applyAlignment="1">
      <alignment vertical="center" shrinkToFit="1"/>
    </xf>
    <xf numFmtId="177" fontId="34" fillId="0" borderId="49" xfId="0" applyNumberFormat="1" applyFont="1" applyBorder="1" applyAlignment="1">
      <alignment vertical="center" shrinkToFit="1"/>
    </xf>
    <xf numFmtId="177" fontId="34" fillId="0" borderId="48" xfId="0" applyNumberFormat="1" applyFont="1" applyBorder="1" applyAlignment="1">
      <alignment vertical="center" justifyLastLine="1" shrinkToFit="1"/>
    </xf>
    <xf numFmtId="0" fontId="11" fillId="0" borderId="0" xfId="0" applyFont="1" applyAlignment="1">
      <alignment vertical="center" textRotation="255" shrinkToFit="1"/>
    </xf>
    <xf numFmtId="0" fontId="11" fillId="0" borderId="16" xfId="0" applyFont="1" applyBorder="1" applyAlignment="1">
      <alignment horizontal="center" vertical="center" textRotation="255" shrinkToFit="1"/>
    </xf>
    <xf numFmtId="0" fontId="11" fillId="0" borderId="17" xfId="0" applyFont="1" applyBorder="1" applyAlignment="1">
      <alignment horizontal="center" vertical="center" textRotation="255" shrinkToFit="1"/>
    </xf>
    <xf numFmtId="177" fontId="34" fillId="0" borderId="32" xfId="0" applyNumberFormat="1" applyFont="1" applyBorder="1">
      <alignment vertical="center"/>
    </xf>
    <xf numFmtId="0" fontId="11" fillId="0" borderId="68" xfId="0" applyFont="1" applyBorder="1" applyAlignment="1">
      <alignment vertical="distributed" textRotation="255" justifyLastLine="1"/>
    </xf>
    <xf numFmtId="0" fontId="35" fillId="25" borderId="74" xfId="0" applyFont="1" applyFill="1" applyBorder="1">
      <alignment vertical="center"/>
    </xf>
    <xf numFmtId="0" fontId="35" fillId="25" borderId="89" xfId="0" applyFont="1" applyFill="1" applyBorder="1">
      <alignment vertical="center"/>
    </xf>
    <xf numFmtId="0" fontId="35" fillId="25" borderId="91" xfId="0" applyFont="1" applyFill="1" applyBorder="1">
      <alignment vertical="center"/>
    </xf>
    <xf numFmtId="38" fontId="35" fillId="25" borderId="92" xfId="33" applyFont="1" applyFill="1" applyBorder="1">
      <alignment vertical="center"/>
    </xf>
    <xf numFmtId="0" fontId="35" fillId="25" borderId="93" xfId="0" applyFont="1" applyFill="1" applyBorder="1">
      <alignment vertical="center"/>
    </xf>
    <xf numFmtId="180" fontId="35" fillId="25" borderId="91" xfId="33" applyNumberFormat="1" applyFont="1" applyFill="1" applyBorder="1">
      <alignment vertical="center"/>
    </xf>
    <xf numFmtId="176" fontId="35" fillId="25" borderId="91" xfId="0" applyNumberFormat="1" applyFont="1" applyFill="1" applyBorder="1">
      <alignment vertical="center"/>
    </xf>
    <xf numFmtId="0" fontId="35" fillId="25" borderId="91" xfId="0" applyFont="1" applyFill="1" applyBorder="1" applyAlignment="1">
      <alignment horizontal="center" vertical="center"/>
    </xf>
    <xf numFmtId="0" fontId="35" fillId="25" borderId="92" xfId="0" applyFont="1" applyFill="1" applyBorder="1" applyAlignment="1">
      <alignment horizontal="center" vertical="center"/>
    </xf>
    <xf numFmtId="38" fontId="35" fillId="25" borderId="91" xfId="33" applyFont="1" applyFill="1" applyBorder="1">
      <alignment vertical="center"/>
    </xf>
    <xf numFmtId="177" fontId="14" fillId="0" borderId="0" xfId="0" applyNumberFormat="1" applyFont="1" applyAlignment="1">
      <alignment horizontal="right" vertical="center"/>
    </xf>
    <xf numFmtId="0" fontId="11" fillId="30" borderId="31" xfId="0" applyFont="1" applyFill="1" applyBorder="1" applyAlignment="1">
      <alignment horizontal="center" vertical="center" wrapText="1" justifyLastLine="1"/>
    </xf>
    <xf numFmtId="177" fontId="11" fillId="30" borderId="42" xfId="0" applyNumberFormat="1" applyFont="1" applyFill="1" applyBorder="1" applyAlignment="1">
      <alignment horizontal="center" vertical="center" justifyLastLine="1"/>
    </xf>
    <xf numFmtId="0" fontId="11" fillId="30" borderId="27" xfId="0" applyFont="1" applyFill="1" applyBorder="1" applyAlignment="1">
      <alignment horizontal="center" vertical="center" wrapText="1" justifyLastLine="1"/>
    </xf>
    <xf numFmtId="177" fontId="11" fillId="30" borderId="28" xfId="0" applyNumberFormat="1" applyFont="1" applyFill="1" applyBorder="1" applyAlignment="1">
      <alignment horizontal="center" vertical="center" justifyLastLine="1"/>
    </xf>
    <xf numFmtId="0" fontId="11" fillId="30" borderId="22" xfId="0" applyFont="1" applyFill="1" applyBorder="1" applyAlignment="1">
      <alignment horizontal="center" vertical="center" wrapText="1" justifyLastLine="1"/>
    </xf>
    <xf numFmtId="177" fontId="11" fillId="30" borderId="23" xfId="0" applyNumberFormat="1" applyFont="1" applyFill="1" applyBorder="1" applyAlignment="1">
      <alignment horizontal="center" vertical="center" justifyLastLine="1"/>
    </xf>
    <xf numFmtId="0" fontId="11" fillId="0" borderId="0" xfId="0" applyFont="1" applyAlignment="1">
      <alignment horizontal="center" vertical="center"/>
    </xf>
    <xf numFmtId="176" fontId="35" fillId="25" borderId="91" xfId="0" applyNumberFormat="1" applyFont="1" applyFill="1" applyBorder="1" applyAlignment="1">
      <alignment horizontal="right" vertical="center"/>
    </xf>
    <xf numFmtId="0" fontId="0" fillId="0" borderId="41" xfId="0" applyBorder="1">
      <alignment vertical="center"/>
    </xf>
    <xf numFmtId="0" fontId="0" fillId="0" borderId="26" xfId="0" applyBorder="1">
      <alignment vertical="center"/>
    </xf>
    <xf numFmtId="0" fontId="35" fillId="25" borderId="74" xfId="0" applyFont="1" applyFill="1" applyBorder="1" applyAlignment="1">
      <alignment horizontal="left" vertical="center"/>
    </xf>
    <xf numFmtId="183" fontId="42" fillId="0" borderId="44" xfId="0" applyNumberFormat="1" applyFont="1" applyBorder="1" applyAlignment="1">
      <alignment vertical="center" shrinkToFit="1"/>
    </xf>
    <xf numFmtId="177" fontId="42" fillId="0" borderId="44" xfId="0" applyNumberFormat="1" applyFont="1" applyBorder="1" applyAlignment="1">
      <alignment vertical="center" shrinkToFit="1"/>
    </xf>
    <xf numFmtId="0" fontId="16" fillId="25" borderId="0" xfId="0" applyFont="1" applyFill="1">
      <alignment vertical="center"/>
    </xf>
    <xf numFmtId="177" fontId="0" fillId="0" borderId="0" xfId="0" applyNumberFormat="1" applyAlignment="1">
      <alignment horizontal="right" vertical="center"/>
    </xf>
    <xf numFmtId="0" fontId="0" fillId="25" borderId="0" xfId="0" applyFill="1">
      <alignment vertical="center"/>
    </xf>
    <xf numFmtId="0" fontId="35" fillId="25" borderId="0" xfId="0" applyFont="1" applyFill="1" applyAlignment="1">
      <alignment horizontal="center" vertical="center"/>
    </xf>
    <xf numFmtId="0" fontId="35" fillId="25" borderId="0" xfId="0" applyFont="1" applyFill="1">
      <alignment vertical="center"/>
    </xf>
    <xf numFmtId="176" fontId="35" fillId="25" borderId="0" xfId="0" applyNumberFormat="1" applyFont="1" applyFill="1">
      <alignment vertical="center"/>
    </xf>
    <xf numFmtId="176" fontId="35" fillId="25" borderId="0" xfId="0" applyNumberFormat="1" applyFont="1" applyFill="1" applyAlignment="1">
      <alignment horizontal="left" vertical="center"/>
    </xf>
    <xf numFmtId="0" fontId="35" fillId="30" borderId="73" xfId="0" applyFont="1" applyFill="1" applyBorder="1" applyAlignment="1">
      <alignment horizontal="left" vertical="center"/>
    </xf>
    <xf numFmtId="0" fontId="35" fillId="30" borderId="75" xfId="0" applyFont="1" applyFill="1" applyBorder="1">
      <alignment vertical="center"/>
    </xf>
    <xf numFmtId="176" fontId="35" fillId="25" borderId="20" xfId="0" applyNumberFormat="1" applyFont="1" applyFill="1" applyBorder="1">
      <alignment vertical="center"/>
    </xf>
    <xf numFmtId="0" fontId="35" fillId="30" borderId="74" xfId="0" applyFont="1" applyFill="1" applyBorder="1" applyAlignment="1">
      <alignment horizontal="left" vertical="center"/>
    </xf>
    <xf numFmtId="0" fontId="35" fillId="30" borderId="77" xfId="0" applyFont="1" applyFill="1" applyBorder="1">
      <alignment vertical="center"/>
    </xf>
    <xf numFmtId="0" fontId="35" fillId="30" borderId="79" xfId="0" applyFont="1" applyFill="1" applyBorder="1" applyAlignment="1">
      <alignment horizontal="left" vertical="center"/>
    </xf>
    <xf numFmtId="0" fontId="35" fillId="30" borderId="80" xfId="0" applyFont="1" applyFill="1" applyBorder="1">
      <alignment vertical="center"/>
    </xf>
    <xf numFmtId="0" fontId="15" fillId="25" borderId="0" xfId="0" applyFont="1" applyFill="1">
      <alignment vertical="center"/>
    </xf>
    <xf numFmtId="176" fontId="15" fillId="25" borderId="0" xfId="0" applyNumberFormat="1" applyFont="1" applyFill="1">
      <alignment vertical="center"/>
    </xf>
    <xf numFmtId="176" fontId="37" fillId="27" borderId="84" xfId="0" applyNumberFormat="1" applyFont="1" applyFill="1" applyBorder="1" applyAlignment="1">
      <alignment horizontal="center" vertical="center"/>
    </xf>
    <xf numFmtId="0" fontId="35" fillId="28" borderId="13" xfId="0" applyFont="1" applyFill="1" applyBorder="1" applyAlignment="1">
      <alignment horizontal="left" vertical="center"/>
    </xf>
    <xf numFmtId="0" fontId="37" fillId="28" borderId="0" xfId="0" applyFont="1" applyFill="1" applyAlignment="1">
      <alignment horizontal="center" vertical="center"/>
    </xf>
    <xf numFmtId="176" fontId="37" fillId="28" borderId="0" xfId="0" applyNumberFormat="1" applyFont="1" applyFill="1" applyAlignment="1">
      <alignment horizontal="center" vertical="center"/>
    </xf>
    <xf numFmtId="0" fontId="37" fillId="28" borderId="32" xfId="0" applyFont="1" applyFill="1" applyBorder="1" applyAlignment="1">
      <alignment horizontal="center" vertical="center"/>
    </xf>
    <xf numFmtId="0" fontId="35" fillId="24" borderId="12" xfId="0" applyFont="1" applyFill="1" applyBorder="1" applyAlignment="1">
      <alignment horizontal="center" vertical="center"/>
    </xf>
    <xf numFmtId="0" fontId="35" fillId="25" borderId="39" xfId="0" applyFont="1" applyFill="1" applyBorder="1">
      <alignment vertical="center"/>
    </xf>
    <xf numFmtId="0" fontId="35" fillId="25" borderId="16" xfId="0" applyFont="1" applyFill="1" applyBorder="1">
      <alignment vertical="center"/>
    </xf>
    <xf numFmtId="0" fontId="35" fillId="24" borderId="13" xfId="0" applyFont="1" applyFill="1" applyBorder="1" applyAlignment="1">
      <alignment horizontal="center" vertical="center"/>
    </xf>
    <xf numFmtId="0" fontId="35" fillId="25" borderId="20" xfId="0" applyFont="1" applyFill="1" applyBorder="1">
      <alignment vertical="center"/>
    </xf>
    <xf numFmtId="0" fontId="35" fillId="25" borderId="32" xfId="0" applyFont="1" applyFill="1" applyBorder="1">
      <alignment vertical="center"/>
    </xf>
    <xf numFmtId="0" fontId="35" fillId="25" borderId="86" xfId="0" applyFont="1" applyFill="1" applyBorder="1">
      <alignment vertical="center"/>
    </xf>
    <xf numFmtId="0" fontId="35" fillId="25" borderId="88" xfId="0" applyFont="1" applyFill="1" applyBorder="1">
      <alignment vertical="center"/>
    </xf>
    <xf numFmtId="0" fontId="35" fillId="25" borderId="78" xfId="0" applyFont="1" applyFill="1" applyBorder="1">
      <alignment vertical="center"/>
    </xf>
    <xf numFmtId="176" fontId="35" fillId="25" borderId="78" xfId="0" applyNumberFormat="1" applyFont="1" applyFill="1" applyBorder="1">
      <alignment vertical="center"/>
    </xf>
    <xf numFmtId="0" fontId="35" fillId="25" borderId="27" xfId="0" applyFont="1" applyFill="1" applyBorder="1">
      <alignment vertical="center"/>
    </xf>
    <xf numFmtId="179" fontId="35" fillId="25" borderId="69" xfId="0" applyNumberFormat="1" applyFont="1" applyFill="1" applyBorder="1">
      <alignment vertical="center"/>
    </xf>
    <xf numFmtId="0" fontId="35" fillId="24" borderId="68" xfId="0" applyFont="1" applyFill="1" applyBorder="1" applyAlignment="1">
      <alignment horizontal="center" vertical="center"/>
    </xf>
    <xf numFmtId="0" fontId="35" fillId="24" borderId="10" xfId="0" applyFont="1" applyFill="1" applyBorder="1">
      <alignment vertical="center"/>
    </xf>
    <xf numFmtId="0" fontId="35" fillId="24" borderId="17" xfId="0" applyFont="1" applyFill="1" applyBorder="1">
      <alignment vertical="center"/>
    </xf>
    <xf numFmtId="176" fontId="38" fillId="24" borderId="17" xfId="0" applyNumberFormat="1" applyFont="1" applyFill="1" applyBorder="1">
      <alignment vertical="center"/>
    </xf>
    <xf numFmtId="0" fontId="39" fillId="24" borderId="14" xfId="0" applyFont="1" applyFill="1" applyBorder="1">
      <alignment vertical="center"/>
    </xf>
    <xf numFmtId="0" fontId="35" fillId="24" borderId="37" xfId="0" applyFont="1" applyFill="1" applyBorder="1" applyAlignment="1">
      <alignment horizontal="center" vertical="center"/>
    </xf>
    <xf numFmtId="0" fontId="38" fillId="25" borderId="73" xfId="0" applyFont="1" applyFill="1" applyBorder="1">
      <alignment vertical="center"/>
    </xf>
    <xf numFmtId="0" fontId="35" fillId="25" borderId="76" xfId="0" applyFont="1" applyFill="1" applyBorder="1">
      <alignment vertical="center"/>
    </xf>
    <xf numFmtId="176" fontId="35" fillId="25" borderId="76" xfId="0" applyNumberFormat="1" applyFont="1" applyFill="1" applyBorder="1">
      <alignment vertical="center"/>
    </xf>
    <xf numFmtId="0" fontId="35" fillId="25" borderId="90" xfId="0" applyFont="1" applyFill="1" applyBorder="1">
      <alignment vertical="center"/>
    </xf>
    <xf numFmtId="0" fontId="35" fillId="24" borderId="62" xfId="0" applyFont="1" applyFill="1" applyBorder="1" applyAlignment="1">
      <alignment horizontal="center" vertical="center"/>
    </xf>
    <xf numFmtId="176" fontId="38" fillId="25" borderId="94" xfId="0" applyNumberFormat="1" applyFont="1" applyFill="1" applyBorder="1" applyAlignment="1">
      <alignment horizontal="right" vertical="center"/>
    </xf>
    <xf numFmtId="176" fontId="38" fillId="25" borderId="95" xfId="0" applyNumberFormat="1" applyFont="1" applyFill="1" applyBorder="1">
      <alignment vertical="center"/>
    </xf>
    <xf numFmtId="0" fontId="38" fillId="25" borderId="74" xfId="0" applyFont="1" applyFill="1" applyBorder="1">
      <alignment vertical="center"/>
    </xf>
    <xf numFmtId="176" fontId="38" fillId="25" borderId="100" xfId="0" applyNumberFormat="1" applyFont="1" applyFill="1" applyBorder="1" applyAlignment="1">
      <alignment horizontal="right" vertical="center"/>
    </xf>
    <xf numFmtId="176" fontId="38" fillId="25" borderId="108" xfId="0" applyNumberFormat="1" applyFont="1" applyFill="1" applyBorder="1">
      <alignment vertical="center"/>
    </xf>
    <xf numFmtId="0" fontId="35" fillId="25" borderId="98" xfId="0" applyFont="1" applyFill="1" applyBorder="1">
      <alignment vertical="center"/>
    </xf>
    <xf numFmtId="0" fontId="35" fillId="31" borderId="10" xfId="0" applyFont="1" applyFill="1" applyBorder="1">
      <alignment vertical="center"/>
    </xf>
    <xf numFmtId="0" fontId="35" fillId="31" borderId="17" xfId="0" applyFont="1" applyFill="1" applyBorder="1">
      <alignment vertical="center"/>
    </xf>
    <xf numFmtId="176" fontId="38" fillId="31" borderId="17" xfId="0" applyNumberFormat="1" applyFont="1" applyFill="1" applyBorder="1">
      <alignment vertical="center"/>
    </xf>
    <xf numFmtId="0" fontId="35" fillId="25" borderId="107" xfId="0" applyFont="1" applyFill="1" applyBorder="1">
      <alignment vertical="center"/>
    </xf>
    <xf numFmtId="0" fontId="35" fillId="25" borderId="101" xfId="0" applyFont="1" applyFill="1" applyBorder="1" applyAlignment="1">
      <alignment horizontal="right" vertical="center"/>
    </xf>
    <xf numFmtId="0" fontId="35" fillId="25" borderId="103" xfId="0" applyFont="1" applyFill="1" applyBorder="1" applyAlignment="1">
      <alignment horizontal="center" vertical="center"/>
    </xf>
    <xf numFmtId="10" fontId="35" fillId="25" borderId="91" xfId="0" applyNumberFormat="1" applyFont="1" applyFill="1" applyBorder="1" applyAlignment="1">
      <alignment horizontal="right" vertical="center"/>
    </xf>
    <xf numFmtId="0" fontId="35" fillId="24" borderId="53" xfId="0" applyFont="1" applyFill="1" applyBorder="1" applyAlignment="1">
      <alignment horizontal="center" vertical="center"/>
    </xf>
    <xf numFmtId="0" fontId="35" fillId="24" borderId="51" xfId="0" applyFont="1" applyFill="1" applyBorder="1">
      <alignment vertical="center"/>
    </xf>
    <xf numFmtId="0" fontId="35" fillId="24" borderId="66" xfId="0" applyFont="1" applyFill="1" applyBorder="1">
      <alignment vertical="center"/>
    </xf>
    <xf numFmtId="176" fontId="38" fillId="24" borderId="66" xfId="0" applyNumberFormat="1" applyFont="1" applyFill="1" applyBorder="1">
      <alignment vertical="center"/>
    </xf>
    <xf numFmtId="0" fontId="15" fillId="25" borderId="0" xfId="0" applyFont="1" applyFill="1" applyAlignment="1">
      <alignment horizontal="center" vertical="center"/>
    </xf>
    <xf numFmtId="181" fontId="38" fillId="25" borderId="0" xfId="0" applyNumberFormat="1" applyFont="1" applyFill="1">
      <alignment vertical="center"/>
    </xf>
    <xf numFmtId="182" fontId="38" fillId="25" borderId="0" xfId="0" applyNumberFormat="1" applyFont="1" applyFill="1">
      <alignment vertical="center"/>
    </xf>
    <xf numFmtId="0" fontId="0" fillId="25" borderId="0" xfId="0" applyFill="1" applyAlignment="1">
      <alignment horizontal="center" vertical="center"/>
    </xf>
    <xf numFmtId="176" fontId="0" fillId="25" borderId="0" xfId="0" applyNumberFormat="1" applyFill="1">
      <alignment vertical="center"/>
    </xf>
    <xf numFmtId="0" fontId="35" fillId="30" borderId="101" xfId="0" applyFont="1" applyFill="1" applyBorder="1" applyAlignment="1">
      <alignment horizontal="left" vertical="center"/>
    </xf>
    <xf numFmtId="0" fontId="35" fillId="30" borderId="102" xfId="0" applyFont="1" applyFill="1" applyBorder="1">
      <alignment vertical="center"/>
    </xf>
    <xf numFmtId="0" fontId="35" fillId="25" borderId="79" xfId="0" applyFont="1" applyFill="1" applyBorder="1">
      <alignment vertical="center"/>
    </xf>
    <xf numFmtId="176" fontId="35" fillId="25" borderId="16" xfId="0" applyNumberFormat="1" applyFont="1" applyFill="1" applyBorder="1">
      <alignment vertical="center"/>
    </xf>
    <xf numFmtId="0" fontId="35" fillId="25" borderId="40" xfId="0" applyFont="1" applyFill="1" applyBorder="1">
      <alignment vertical="center"/>
    </xf>
    <xf numFmtId="176" fontId="35" fillId="32" borderId="0" xfId="0" applyNumberFormat="1" applyFont="1" applyFill="1">
      <alignment vertical="center"/>
    </xf>
    <xf numFmtId="0" fontId="35" fillId="25" borderId="87" xfId="0" applyFont="1" applyFill="1" applyBorder="1">
      <alignment vertical="center"/>
    </xf>
    <xf numFmtId="176" fontId="35" fillId="25" borderId="87" xfId="0" applyNumberFormat="1" applyFont="1" applyFill="1" applyBorder="1">
      <alignment vertical="center"/>
    </xf>
    <xf numFmtId="9" fontId="35" fillId="25" borderId="0" xfId="43" applyFont="1" applyFill="1" applyBorder="1">
      <alignment vertical="center"/>
    </xf>
    <xf numFmtId="0" fontId="35" fillId="25" borderId="78" xfId="0" applyFont="1" applyFill="1" applyBorder="1" applyAlignment="1">
      <alignment horizontal="right" vertical="center"/>
    </xf>
    <xf numFmtId="0" fontId="35" fillId="25" borderId="69" xfId="0" applyFont="1" applyFill="1" applyBorder="1">
      <alignment vertical="center"/>
    </xf>
    <xf numFmtId="176" fontId="35" fillId="25" borderId="69" xfId="0" applyNumberFormat="1" applyFont="1" applyFill="1" applyBorder="1">
      <alignment vertical="center"/>
    </xf>
    <xf numFmtId="0" fontId="35" fillId="25" borderId="23" xfId="0" applyFont="1" applyFill="1" applyBorder="1">
      <alignment vertical="center"/>
    </xf>
    <xf numFmtId="38" fontId="35" fillId="25" borderId="78" xfId="33" applyFont="1" applyFill="1" applyBorder="1">
      <alignment vertical="center"/>
    </xf>
    <xf numFmtId="0" fontId="35" fillId="25" borderId="74" xfId="0" applyFont="1" applyFill="1" applyBorder="1" applyAlignment="1">
      <alignment horizontal="right" vertical="center"/>
    </xf>
    <xf numFmtId="0" fontId="35" fillId="25" borderId="74" xfId="0" applyFont="1" applyFill="1" applyBorder="1" applyAlignment="1">
      <alignment horizontal="center" vertical="center"/>
    </xf>
    <xf numFmtId="0" fontId="35" fillId="25" borderId="96" xfId="0" applyFont="1" applyFill="1" applyBorder="1">
      <alignment vertical="center"/>
    </xf>
    <xf numFmtId="0" fontId="35" fillId="25" borderId="94" xfId="0" applyFont="1" applyFill="1" applyBorder="1">
      <alignment vertical="center"/>
    </xf>
    <xf numFmtId="38" fontId="35" fillId="25" borderId="95" xfId="33" applyFont="1" applyFill="1" applyBorder="1">
      <alignment vertical="center"/>
    </xf>
    <xf numFmtId="0" fontId="35" fillId="25" borderId="97" xfId="0" applyFont="1" applyFill="1" applyBorder="1">
      <alignment vertical="center"/>
    </xf>
    <xf numFmtId="180" fontId="35" fillId="25" borderId="94" xfId="33" applyNumberFormat="1" applyFont="1" applyFill="1" applyBorder="1">
      <alignment vertical="center"/>
    </xf>
    <xf numFmtId="38" fontId="35" fillId="25" borderId="94" xfId="33" applyFont="1" applyFill="1" applyBorder="1">
      <alignment vertical="center"/>
    </xf>
    <xf numFmtId="176" fontId="35" fillId="25" borderId="95" xfId="0" applyNumberFormat="1" applyFont="1" applyFill="1" applyBorder="1">
      <alignment vertical="center"/>
    </xf>
    <xf numFmtId="0" fontId="35" fillId="25" borderId="100" xfId="0" applyFont="1" applyFill="1" applyBorder="1">
      <alignment vertical="center"/>
    </xf>
    <xf numFmtId="38" fontId="35" fillId="25" borderId="108" xfId="33" applyFont="1" applyFill="1" applyBorder="1">
      <alignment vertical="center"/>
    </xf>
    <xf numFmtId="0" fontId="35" fillId="25" borderId="109" xfId="0" applyFont="1" applyFill="1" applyBorder="1">
      <alignment vertical="center"/>
    </xf>
    <xf numFmtId="38" fontId="35" fillId="25" borderId="100" xfId="33" applyFont="1" applyFill="1" applyBorder="1">
      <alignment vertical="center"/>
    </xf>
    <xf numFmtId="38" fontId="35" fillId="31" borderId="17" xfId="33" applyFont="1" applyFill="1" applyBorder="1">
      <alignment vertical="center"/>
    </xf>
    <xf numFmtId="0" fontId="35" fillId="31" borderId="38" xfId="0" applyFont="1" applyFill="1" applyBorder="1">
      <alignment vertical="center"/>
    </xf>
    <xf numFmtId="38" fontId="35" fillId="25" borderId="16" xfId="33" applyFont="1" applyFill="1" applyBorder="1">
      <alignment vertical="center"/>
    </xf>
    <xf numFmtId="0" fontId="35" fillId="24" borderId="67" xfId="0" applyFont="1" applyFill="1" applyBorder="1">
      <alignment vertical="center"/>
    </xf>
    <xf numFmtId="0" fontId="35" fillId="32" borderId="20" xfId="0" applyFont="1" applyFill="1" applyBorder="1">
      <alignment vertical="center"/>
    </xf>
    <xf numFmtId="179" fontId="35" fillId="32" borderId="69" xfId="0" applyNumberFormat="1" applyFont="1" applyFill="1" applyBorder="1">
      <alignment vertical="center"/>
    </xf>
    <xf numFmtId="0" fontId="11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37" fillId="27" borderId="84" xfId="0" applyFont="1" applyFill="1" applyBorder="1" applyAlignment="1">
      <alignment horizontal="center" vertical="center"/>
    </xf>
    <xf numFmtId="176" fontId="38" fillId="31" borderId="17" xfId="0" applyNumberFormat="1" applyFont="1" applyFill="1" applyBorder="1" applyAlignment="1">
      <alignment horizontal="right" vertical="center"/>
    </xf>
    <xf numFmtId="0" fontId="40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5" xfId="0" applyFont="1" applyBorder="1">
      <alignment vertical="center"/>
    </xf>
    <xf numFmtId="176" fontId="35" fillId="25" borderId="92" xfId="0" applyNumberFormat="1" applyFont="1" applyFill="1" applyBorder="1">
      <alignment vertical="center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horizontal="right" vertical="center"/>
    </xf>
    <xf numFmtId="0" fontId="48" fillId="0" borderId="0" xfId="0" applyFont="1" applyAlignment="1">
      <alignment vertical="center" wrapText="1"/>
    </xf>
    <xf numFmtId="0" fontId="46" fillId="0" borderId="0" xfId="0" applyFont="1">
      <alignment vertical="center"/>
    </xf>
    <xf numFmtId="0" fontId="46" fillId="0" borderId="0" xfId="0" applyFont="1" applyAlignment="1" applyProtection="1">
      <alignment horizontal="center" vertical="center" shrinkToFit="1"/>
      <protection locked="0"/>
    </xf>
    <xf numFmtId="0" fontId="46" fillId="0" borderId="0" xfId="0" applyFont="1" applyAlignment="1">
      <alignment horizontal="center" vertical="center" wrapText="1" justifyLastLine="1"/>
    </xf>
    <xf numFmtId="0" fontId="46" fillId="0" borderId="0" xfId="0" applyFont="1" applyAlignment="1">
      <alignment vertical="center" shrinkToFit="1"/>
    </xf>
    <xf numFmtId="0" fontId="47" fillId="0" borderId="0" xfId="0" applyFont="1" applyAlignment="1">
      <alignment horizontal="right" shrinkToFit="1"/>
    </xf>
    <xf numFmtId="0" fontId="46" fillId="30" borderId="11" xfId="46" applyFont="1" applyFill="1" applyBorder="1" applyAlignment="1">
      <alignment horizontal="center" vertical="center" wrapText="1"/>
    </xf>
    <xf numFmtId="0" fontId="46" fillId="30" borderId="130" xfId="46" applyFont="1" applyFill="1" applyBorder="1" applyAlignment="1">
      <alignment horizontal="center" vertical="center" wrapText="1"/>
    </xf>
    <xf numFmtId="177" fontId="48" fillId="0" borderId="0" xfId="0" applyNumberFormat="1" applyFont="1" applyAlignment="1">
      <alignment horizontal="right" vertical="center"/>
    </xf>
    <xf numFmtId="0" fontId="47" fillId="0" borderId="63" xfId="0" applyFont="1" applyBorder="1" applyAlignment="1">
      <alignment horizontal="left" wrapText="1"/>
    </xf>
    <xf numFmtId="0" fontId="46" fillId="0" borderId="63" xfId="0" applyFont="1" applyBorder="1" applyAlignment="1" applyProtection="1">
      <alignment horizontal="center" vertical="center"/>
      <protection locked="0"/>
    </xf>
    <xf numFmtId="186" fontId="46" fillId="0" borderId="0" xfId="0" applyNumberFormat="1" applyFont="1" applyAlignment="1" applyProtection="1">
      <alignment horizontal="center" vertical="center"/>
      <protection locked="0"/>
    </xf>
    <xf numFmtId="0" fontId="47" fillId="0" borderId="116" xfId="0" applyFont="1" applyBorder="1" applyAlignment="1" applyProtection="1">
      <alignment horizontal="center" vertical="center" shrinkToFit="1"/>
      <protection locked="0"/>
    </xf>
    <xf numFmtId="184" fontId="47" fillId="0" borderId="36" xfId="0" applyNumberFormat="1" applyFont="1" applyBorder="1" applyAlignment="1" applyProtection="1">
      <alignment horizontal="center" vertical="center" shrinkToFit="1"/>
      <protection locked="0"/>
    </xf>
    <xf numFmtId="0" fontId="47" fillId="0" borderId="36" xfId="0" applyFont="1" applyBorder="1" applyAlignment="1" applyProtection="1">
      <alignment horizontal="center" vertical="center" justifyLastLine="1"/>
      <protection locked="0"/>
    </xf>
    <xf numFmtId="0" fontId="47" fillId="0" borderId="42" xfId="0" applyFont="1" applyBorder="1" applyAlignment="1" applyProtection="1">
      <alignment horizontal="center" vertical="center" shrinkToFit="1"/>
      <protection locked="0"/>
    </xf>
    <xf numFmtId="0" fontId="47" fillId="0" borderId="135" xfId="0" applyFont="1" applyBorder="1" applyAlignment="1" applyProtection="1">
      <alignment horizontal="center" vertical="center" shrinkToFit="1"/>
      <protection locked="0"/>
    </xf>
    <xf numFmtId="0" fontId="47" fillId="0" borderId="33" xfId="0" applyFont="1" applyBorder="1" applyAlignment="1" applyProtection="1">
      <alignment horizontal="center" vertical="center" shrinkToFit="1"/>
      <protection locked="0"/>
    </xf>
    <xf numFmtId="0" fontId="47" fillId="0" borderId="50" xfId="0" applyFont="1" applyBorder="1" applyAlignment="1">
      <alignment vertical="center" wrapText="1" justifyLastLine="1"/>
    </xf>
    <xf numFmtId="0" fontId="47" fillId="0" borderId="30" xfId="0" applyFont="1" applyBorder="1" applyAlignment="1" applyProtection="1">
      <alignment horizontal="center" vertical="center" shrinkToFit="1"/>
      <protection locked="0"/>
    </xf>
    <xf numFmtId="0" fontId="47" fillId="0" borderId="34" xfId="0" applyFont="1" applyBorder="1" applyAlignment="1" applyProtection="1">
      <alignment horizontal="center" vertical="center" shrinkToFit="1"/>
      <protection locked="0"/>
    </xf>
    <xf numFmtId="0" fontId="47" fillId="0" borderId="132" xfId="0" applyFont="1" applyBorder="1" applyAlignment="1">
      <alignment vertical="center" wrapText="1" justifyLastLine="1"/>
    </xf>
    <xf numFmtId="0" fontId="47" fillId="0" borderId="0" xfId="0" applyFont="1" applyAlignment="1">
      <alignment horizontal="distributed" vertical="center" shrinkToFit="1"/>
    </xf>
    <xf numFmtId="189" fontId="56" fillId="0" borderId="0" xfId="43" quotePrefix="1" applyNumberFormat="1" applyFont="1" applyFill="1" applyBorder="1" applyAlignment="1" applyProtection="1">
      <alignment horizontal="left" vertical="center"/>
      <protection locked="0"/>
    </xf>
    <xf numFmtId="0" fontId="47" fillId="0" borderId="0" xfId="0" applyFont="1" applyAlignment="1">
      <alignment horizontal="right" vertical="center"/>
    </xf>
    <xf numFmtId="0" fontId="46" fillId="0" borderId="0" xfId="0" applyFont="1" applyAlignment="1">
      <alignment horizontal="distributed" vertical="center" shrinkToFit="1"/>
    </xf>
    <xf numFmtId="0" fontId="51" fillId="0" borderId="0" xfId="0" applyFont="1" applyAlignment="1">
      <alignment horizontal="distributed" vertical="center" wrapText="1"/>
    </xf>
    <xf numFmtId="0" fontId="46" fillId="0" borderId="0" xfId="0" quotePrefix="1" applyFont="1" applyAlignment="1" applyProtection="1">
      <alignment horizontal="center" vertical="center" shrinkToFit="1"/>
      <protection locked="0"/>
    </xf>
    <xf numFmtId="0" fontId="46" fillId="0" borderId="0" xfId="0" applyFont="1" applyAlignment="1">
      <alignment horizontal="distributed" vertical="center"/>
    </xf>
    <xf numFmtId="0" fontId="47" fillId="33" borderId="36" xfId="0" applyFont="1" applyFill="1" applyBorder="1" applyAlignment="1">
      <alignment horizontal="distributed" vertical="center" justifyLastLine="1"/>
    </xf>
    <xf numFmtId="0" fontId="47" fillId="33" borderId="33" xfId="0" applyFont="1" applyFill="1" applyBorder="1" applyAlignment="1">
      <alignment horizontal="distributed" vertical="center" justifyLastLine="1"/>
    </xf>
    <xf numFmtId="0" fontId="47" fillId="33" borderId="34" xfId="0" applyFont="1" applyFill="1" applyBorder="1" applyAlignment="1">
      <alignment horizontal="distributed" vertical="center" justifyLastLine="1"/>
    </xf>
    <xf numFmtId="0" fontId="47" fillId="33" borderId="36" xfId="0" applyFont="1" applyFill="1" applyBorder="1" applyAlignment="1">
      <alignment horizontal="distributed" vertical="center" wrapText="1" justifyLastLine="1"/>
    </xf>
    <xf numFmtId="0" fontId="47" fillId="33" borderId="33" xfId="0" applyFont="1" applyFill="1" applyBorder="1" applyAlignment="1">
      <alignment horizontal="center" vertical="center" wrapText="1" justifyLastLine="1"/>
    </xf>
    <xf numFmtId="0" fontId="52" fillId="33" borderId="33" xfId="0" applyFont="1" applyFill="1" applyBorder="1" applyAlignment="1">
      <alignment horizontal="distributed" vertical="center" wrapText="1" justifyLastLine="1"/>
    </xf>
    <xf numFmtId="0" fontId="47" fillId="33" borderId="34" xfId="0" applyFont="1" applyFill="1" applyBorder="1" applyAlignment="1">
      <alignment horizontal="distributed" vertical="center" wrapText="1" justifyLastLine="1"/>
    </xf>
    <xf numFmtId="0" fontId="47" fillId="33" borderId="133" xfId="0" applyFont="1" applyFill="1" applyBorder="1" applyAlignment="1">
      <alignment horizontal="distributed" vertical="center" wrapText="1" justifyLastLine="1"/>
    </xf>
    <xf numFmtId="0" fontId="47" fillId="33" borderId="134" xfId="0" applyFont="1" applyFill="1" applyBorder="1" applyAlignment="1">
      <alignment horizontal="distributed" vertical="center" wrapText="1" justifyLastLine="1"/>
    </xf>
    <xf numFmtId="0" fontId="47" fillId="33" borderId="71" xfId="0" applyFont="1" applyFill="1" applyBorder="1" applyAlignment="1">
      <alignment horizontal="distributed" vertical="center" wrapText="1" justifyLastLine="1"/>
    </xf>
    <xf numFmtId="0" fontId="46" fillId="0" borderId="63" xfId="0" applyFont="1" applyBorder="1" applyAlignment="1">
      <alignment vertical="center" wrapText="1"/>
    </xf>
    <xf numFmtId="0" fontId="46" fillId="0" borderId="63" xfId="0" applyFont="1" applyBorder="1" applyAlignment="1" applyProtection="1">
      <alignment horizontal="left" vertical="center"/>
      <protection locked="0"/>
    </xf>
    <xf numFmtId="0" fontId="47" fillId="0" borderId="0" xfId="0" applyFont="1" applyAlignment="1">
      <alignment horizontal="left"/>
    </xf>
    <xf numFmtId="0" fontId="35" fillId="25" borderId="69" xfId="0" applyFont="1" applyFill="1" applyBorder="1" applyAlignment="1">
      <alignment horizontal="center" vertical="center"/>
    </xf>
    <xf numFmtId="0" fontId="35" fillId="25" borderId="81" xfId="0" applyFont="1" applyFill="1" applyBorder="1" applyAlignment="1">
      <alignment horizontal="center" vertical="center"/>
    </xf>
    <xf numFmtId="0" fontId="35" fillId="25" borderId="81" xfId="0" applyFont="1" applyFill="1" applyBorder="1" applyAlignment="1">
      <alignment horizontal="right" vertical="center"/>
    </xf>
    <xf numFmtId="9" fontId="35" fillId="25" borderId="69" xfId="43" applyFont="1" applyFill="1" applyBorder="1" applyAlignment="1">
      <alignment horizontal="right" vertical="center"/>
    </xf>
    <xf numFmtId="0" fontId="35" fillId="25" borderId="0" xfId="0" applyFont="1" applyFill="1" applyAlignment="1">
      <alignment horizontal="right" vertical="center"/>
    </xf>
    <xf numFmtId="191" fontId="35" fillId="32" borderId="69" xfId="0" applyNumberFormat="1" applyFont="1" applyFill="1" applyBorder="1" applyAlignment="1">
      <alignment horizontal="right" vertical="center"/>
    </xf>
    <xf numFmtId="0" fontId="47" fillId="0" borderId="13" xfId="0" applyFont="1" applyBorder="1" applyAlignment="1">
      <alignment vertical="top"/>
    </xf>
    <xf numFmtId="0" fontId="48" fillId="0" borderId="0" xfId="0" applyFont="1" applyAlignment="1">
      <alignment horizontal="right" shrinkToFit="1"/>
    </xf>
    <xf numFmtId="0" fontId="47" fillId="0" borderId="0" xfId="0" applyFont="1" applyAlignment="1">
      <alignment horizontal="left" shrinkToFi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36" xfId="0" applyFont="1" applyFill="1" applyBorder="1" applyAlignment="1">
      <alignment horizontal="center" vertical="center" wrapText="1"/>
    </xf>
    <xf numFmtId="188" fontId="47" fillId="0" borderId="36" xfId="33" applyNumberFormat="1" applyFont="1" applyFill="1" applyBorder="1" applyAlignment="1" applyProtection="1">
      <alignment horizontal="center" vertical="center"/>
      <protection locked="0"/>
    </xf>
    <xf numFmtId="188" fontId="47" fillId="0" borderId="42" xfId="33" applyNumberFormat="1" applyFont="1" applyFill="1" applyBorder="1" applyProtection="1">
      <alignment vertical="center"/>
      <protection locked="0"/>
    </xf>
    <xf numFmtId="0" fontId="47" fillId="33" borderId="130" xfId="0" applyFont="1" applyFill="1" applyBorder="1" applyAlignment="1">
      <alignment horizontal="center" vertical="center" wrapText="1"/>
    </xf>
    <xf numFmtId="186" fontId="47" fillId="0" borderId="34" xfId="0" applyNumberFormat="1" applyFont="1" applyBorder="1" applyAlignment="1" applyProtection="1">
      <alignment horizontal="center" vertical="center" shrinkToFit="1"/>
      <protection locked="0"/>
    </xf>
    <xf numFmtId="0" fontId="47" fillId="33" borderId="34" xfId="0" applyFont="1" applyFill="1" applyBorder="1" applyAlignment="1">
      <alignment horizontal="center" vertical="center" wrapText="1"/>
    </xf>
    <xf numFmtId="0" fontId="47" fillId="33" borderId="11" xfId="0" applyFont="1" applyFill="1" applyBorder="1" applyAlignment="1">
      <alignment horizontal="distributed" vertical="center"/>
    </xf>
    <xf numFmtId="0" fontId="47" fillId="0" borderId="17" xfId="0" applyFont="1" applyBorder="1" applyAlignment="1" applyProtection="1">
      <alignment horizontal="center" vertical="center" shrinkToFit="1"/>
      <protection locked="0"/>
    </xf>
    <xf numFmtId="0" fontId="47" fillId="33" borderId="33" xfId="0" applyFont="1" applyFill="1" applyBorder="1" applyAlignment="1">
      <alignment horizontal="distributed" vertical="center"/>
    </xf>
    <xf numFmtId="186" fontId="47" fillId="0" borderId="33" xfId="0" applyNumberFormat="1" applyFont="1" applyBorder="1" applyAlignment="1" applyProtection="1">
      <alignment horizontal="center" vertical="center" shrinkToFit="1"/>
      <protection locked="0"/>
    </xf>
    <xf numFmtId="0" fontId="47" fillId="0" borderId="129" xfId="0" applyFont="1" applyBorder="1" applyProtection="1">
      <alignment vertical="center"/>
      <protection locked="0"/>
    </xf>
    <xf numFmtId="0" fontId="47" fillId="33" borderId="126" xfId="0" applyFont="1" applyFill="1" applyBorder="1">
      <alignment vertical="center"/>
    </xf>
    <xf numFmtId="185" fontId="47" fillId="0" borderId="10" xfId="0" applyNumberFormat="1" applyFont="1" applyBorder="1" applyAlignment="1" applyProtection="1">
      <alignment horizontal="center" vertical="center" shrinkToFit="1"/>
      <protection locked="0"/>
    </xf>
    <xf numFmtId="0" fontId="47" fillId="33" borderId="33" xfId="0" applyFont="1" applyFill="1" applyBorder="1" applyAlignment="1">
      <alignment horizontal="distributed" vertical="center" wrapText="1"/>
    </xf>
    <xf numFmtId="0" fontId="47" fillId="0" borderId="0" xfId="0" applyFont="1" applyAlignment="1" applyProtection="1">
      <alignment horizontal="center" vertical="center" shrinkToFit="1"/>
      <protection locked="0"/>
    </xf>
    <xf numFmtId="0" fontId="47" fillId="33" borderId="26" xfId="0" applyFont="1" applyFill="1" applyBorder="1" applyAlignment="1">
      <alignment horizontal="distributed" vertical="center" wrapText="1"/>
    </xf>
    <xf numFmtId="0" fontId="47" fillId="33" borderId="41" xfId="0" applyFont="1" applyFill="1" applyBorder="1" applyAlignment="1">
      <alignment horizontal="distributed" vertical="center" wrapText="1"/>
    </xf>
    <xf numFmtId="187" fontId="47" fillId="0" borderId="41" xfId="33" applyNumberFormat="1" applyFont="1" applyBorder="1" applyAlignment="1" applyProtection="1">
      <alignment horizontal="center" vertical="center" shrinkToFit="1"/>
      <protection locked="0"/>
    </xf>
    <xf numFmtId="0" fontId="47" fillId="33" borderId="26" xfId="0" applyFont="1" applyFill="1" applyBorder="1" applyAlignment="1">
      <alignment horizontal="distributed" vertical="center"/>
    </xf>
    <xf numFmtId="0" fontId="47" fillId="0" borderId="39" xfId="0" applyFont="1" applyBorder="1" applyAlignment="1" applyProtection="1">
      <alignment horizontal="center" vertical="center" shrinkToFit="1"/>
      <protection locked="0"/>
    </xf>
    <xf numFmtId="0" fontId="47" fillId="33" borderId="130" xfId="0" applyFont="1" applyFill="1" applyBorder="1" applyAlignment="1">
      <alignment horizontal="distributed" vertical="center"/>
    </xf>
    <xf numFmtId="0" fontId="47" fillId="33" borderId="34" xfId="0" applyFont="1" applyFill="1" applyBorder="1" applyAlignment="1">
      <alignment horizontal="distributed" vertical="center" wrapText="1"/>
    </xf>
    <xf numFmtId="0" fontId="47" fillId="33" borderId="34" xfId="0" applyFont="1" applyFill="1" applyBorder="1" applyAlignment="1">
      <alignment horizontal="distributed" vertical="center"/>
    </xf>
    <xf numFmtId="187" fontId="47" fillId="0" borderId="34" xfId="33" applyNumberFormat="1" applyFont="1" applyBorder="1" applyAlignment="1" applyProtection="1">
      <alignment horizontal="center" vertical="center" shrinkToFit="1"/>
      <protection locked="0"/>
    </xf>
    <xf numFmtId="0" fontId="47" fillId="0" borderId="132" xfId="0" applyFont="1" applyBorder="1" applyAlignment="1" applyProtection="1">
      <alignment horizontal="center" vertical="center" shrinkToFit="1"/>
      <protection locked="0"/>
    </xf>
    <xf numFmtId="178" fontId="47" fillId="33" borderId="117" xfId="0" applyNumberFormat="1" applyFont="1" applyFill="1" applyBorder="1" applyAlignment="1">
      <alignment horizontal="center" vertical="center" wrapText="1"/>
    </xf>
    <xf numFmtId="0" fontId="47" fillId="33" borderId="117" xfId="0" applyFont="1" applyFill="1" applyBorder="1" applyAlignment="1">
      <alignment horizontal="center" vertical="center" wrapText="1"/>
    </xf>
    <xf numFmtId="178" fontId="47" fillId="33" borderId="119" xfId="0" applyNumberFormat="1" applyFont="1" applyFill="1" applyBorder="1" applyAlignment="1">
      <alignment horizontal="center" vertical="center" wrapText="1"/>
    </xf>
    <xf numFmtId="0" fontId="47" fillId="33" borderId="119" xfId="0" applyFont="1" applyFill="1" applyBorder="1" applyAlignment="1">
      <alignment horizontal="center" vertical="center" wrapText="1"/>
    </xf>
    <xf numFmtId="178" fontId="56" fillId="33" borderId="121" xfId="0" applyNumberFormat="1" applyFont="1" applyFill="1" applyBorder="1" applyAlignment="1">
      <alignment horizontal="center" vertical="center" wrapText="1"/>
    </xf>
    <xf numFmtId="0" fontId="47" fillId="33" borderId="104" xfId="0" applyFont="1" applyFill="1" applyBorder="1" applyAlignment="1">
      <alignment horizontal="center" vertical="center" wrapText="1"/>
    </xf>
    <xf numFmtId="178" fontId="56" fillId="33" borderId="122" xfId="0" applyNumberFormat="1" applyFont="1" applyFill="1" applyBorder="1" applyAlignment="1">
      <alignment horizontal="center" vertical="center" wrapText="1"/>
    </xf>
    <xf numFmtId="178" fontId="47" fillId="33" borderId="117" xfId="0" applyNumberFormat="1" applyFont="1" applyFill="1" applyBorder="1" applyAlignment="1">
      <alignment horizontal="center" vertical="center"/>
    </xf>
    <xf numFmtId="188" fontId="47" fillId="33" borderId="24" xfId="33" applyNumberFormat="1" applyFont="1" applyFill="1" applyBorder="1" applyProtection="1">
      <alignment vertical="center"/>
    </xf>
    <xf numFmtId="178" fontId="47" fillId="33" borderId="107" xfId="0" applyNumberFormat="1" applyFont="1" applyFill="1" applyBorder="1" applyAlignment="1">
      <alignment horizontal="center" vertical="center"/>
    </xf>
    <xf numFmtId="188" fontId="47" fillId="33" borderId="40" xfId="33" applyNumberFormat="1" applyFont="1" applyFill="1" applyBorder="1" applyProtection="1">
      <alignment vertical="center"/>
    </xf>
    <xf numFmtId="0" fontId="47" fillId="33" borderId="71" xfId="0" applyFont="1" applyFill="1" applyBorder="1" applyAlignment="1">
      <alignment horizontal="distributed" vertical="center"/>
    </xf>
    <xf numFmtId="0" fontId="47" fillId="33" borderId="21" xfId="0" applyFont="1" applyFill="1" applyBorder="1" applyAlignment="1">
      <alignment horizontal="distributed" vertical="center"/>
    </xf>
    <xf numFmtId="0" fontId="55" fillId="0" borderId="17" xfId="0" applyFont="1" applyBorder="1" applyAlignment="1" applyProtection="1">
      <alignment horizontal="center" vertical="center" shrinkToFit="1"/>
      <protection locked="0"/>
    </xf>
    <xf numFmtId="186" fontId="55" fillId="0" borderId="33" xfId="0" applyNumberFormat="1" applyFont="1" applyBorder="1" applyAlignment="1" applyProtection="1">
      <alignment horizontal="center" vertical="center" shrinkToFit="1"/>
      <protection locked="0"/>
    </xf>
    <xf numFmtId="0" fontId="55" fillId="0" borderId="129" xfId="0" applyFont="1" applyBorder="1" applyProtection="1">
      <alignment vertical="center"/>
      <protection locked="0"/>
    </xf>
    <xf numFmtId="185" fontId="55" fillId="0" borderId="10" xfId="0" applyNumberFormat="1" applyFont="1" applyBorder="1" applyAlignment="1" applyProtection="1">
      <alignment horizontal="center" vertical="center" shrinkToFit="1"/>
      <protection locked="0"/>
    </xf>
    <xf numFmtId="0" fontId="55" fillId="0" borderId="0" xfId="0" applyFont="1" applyAlignment="1" applyProtection="1">
      <alignment horizontal="center" vertical="center" shrinkToFit="1"/>
      <protection locked="0"/>
    </xf>
    <xf numFmtId="187" fontId="55" fillId="0" borderId="41" xfId="33" applyNumberFormat="1" applyFont="1" applyBorder="1" applyAlignment="1" applyProtection="1">
      <alignment horizontal="center" vertical="center" shrinkToFit="1"/>
      <protection locked="0"/>
    </xf>
    <xf numFmtId="0" fontId="55" fillId="0" borderId="39" xfId="0" applyFont="1" applyBorder="1" applyAlignment="1" applyProtection="1">
      <alignment horizontal="center" vertical="center" shrinkToFit="1"/>
      <protection locked="0"/>
    </xf>
    <xf numFmtId="0" fontId="47" fillId="0" borderId="129" xfId="0" applyFont="1" applyBorder="1">
      <alignment vertical="center"/>
    </xf>
    <xf numFmtId="187" fontId="55" fillId="0" borderId="34" xfId="33" applyNumberFormat="1" applyFont="1" applyBorder="1" applyAlignment="1" applyProtection="1">
      <alignment horizontal="center" vertical="center" shrinkToFit="1"/>
      <protection locked="0"/>
    </xf>
    <xf numFmtId="0" fontId="55" fillId="0" borderId="34" xfId="0" applyFont="1" applyBorder="1" applyAlignment="1" applyProtection="1">
      <alignment horizontal="center" vertical="center" shrinkToFit="1"/>
      <protection locked="0"/>
    </xf>
    <xf numFmtId="0" fontId="47" fillId="0" borderId="0" xfId="0" applyFont="1" applyAlignment="1">
      <alignment horizontal="center" vertical="center" wrapText="1" justifyLastLine="1"/>
    </xf>
    <xf numFmtId="0" fontId="47" fillId="0" borderId="0" xfId="0" applyFont="1" applyAlignment="1">
      <alignment vertical="center" shrinkToFit="1"/>
    </xf>
    <xf numFmtId="188" fontId="55" fillId="0" borderId="24" xfId="33" applyNumberFormat="1" applyFont="1" applyFill="1" applyBorder="1" applyAlignment="1" applyProtection="1">
      <alignment horizontal="right" vertical="center"/>
      <protection locked="0"/>
    </xf>
    <xf numFmtId="188" fontId="55" fillId="0" borderId="24" xfId="33" applyNumberFormat="1" applyFont="1" applyFill="1" applyBorder="1" applyAlignment="1" applyProtection="1">
      <alignment vertical="center" shrinkToFit="1"/>
      <protection locked="0"/>
    </xf>
    <xf numFmtId="188" fontId="55" fillId="0" borderId="40" xfId="33" applyNumberFormat="1" applyFont="1" applyFill="1" applyBorder="1" applyAlignment="1" applyProtection="1">
      <alignment horizontal="right" vertical="center"/>
    </xf>
    <xf numFmtId="38" fontId="55" fillId="0" borderId="77" xfId="33" applyFont="1" applyFill="1" applyBorder="1" applyAlignment="1" applyProtection="1">
      <alignment vertical="center" wrapText="1"/>
      <protection locked="0"/>
    </xf>
    <xf numFmtId="38" fontId="55" fillId="0" borderId="77" xfId="33" applyFont="1" applyFill="1" applyBorder="1" applyProtection="1">
      <alignment vertical="center"/>
      <protection locked="0"/>
    </xf>
    <xf numFmtId="188" fontId="55" fillId="0" borderId="89" xfId="33" applyNumberFormat="1" applyFont="1" applyFill="1" applyBorder="1" applyAlignment="1" applyProtection="1">
      <alignment horizontal="right" vertical="center"/>
    </xf>
    <xf numFmtId="188" fontId="55" fillId="0" borderId="25" xfId="33" applyNumberFormat="1" applyFont="1" applyFill="1" applyBorder="1" applyProtection="1">
      <alignment vertical="center"/>
      <protection locked="0"/>
    </xf>
    <xf numFmtId="188" fontId="55" fillId="0" borderId="69" xfId="33" applyNumberFormat="1" applyFont="1" applyFill="1" applyBorder="1" applyProtection="1">
      <alignment vertical="center"/>
      <protection locked="0"/>
    </xf>
    <xf numFmtId="188" fontId="55" fillId="0" borderId="23" xfId="33" applyNumberFormat="1" applyFont="1" applyFill="1" applyBorder="1" applyAlignment="1" applyProtection="1">
      <alignment horizontal="right" vertical="center"/>
    </xf>
    <xf numFmtId="0" fontId="47" fillId="0" borderId="0" xfId="0" applyFont="1" applyAlignment="1">
      <alignment vertical="center" wrapText="1"/>
    </xf>
    <xf numFmtId="0" fontId="55" fillId="0" borderId="132" xfId="0" applyFont="1" applyBorder="1" applyAlignment="1" applyProtection="1">
      <alignment horizontal="center" vertical="center" shrinkToFit="1"/>
      <protection locked="0"/>
    </xf>
    <xf numFmtId="178" fontId="49" fillId="33" borderId="105" xfId="0" applyNumberFormat="1" applyFont="1" applyFill="1" applyBorder="1" applyAlignment="1">
      <alignment horizontal="center" vertical="center" wrapText="1"/>
    </xf>
    <xf numFmtId="38" fontId="49" fillId="33" borderId="124" xfId="33" applyFont="1" applyFill="1" applyBorder="1" applyAlignment="1" applyProtection="1">
      <alignment horizontal="right" vertical="center"/>
    </xf>
    <xf numFmtId="178" fontId="47" fillId="33" borderId="140" xfId="0" applyNumberFormat="1" applyFont="1" applyFill="1" applyBorder="1" applyAlignment="1">
      <alignment horizontal="center" vertical="center" wrapText="1"/>
    </xf>
    <xf numFmtId="38" fontId="47" fillId="33" borderId="15" xfId="33" applyFont="1" applyFill="1" applyBorder="1" applyAlignment="1" applyProtection="1">
      <alignment horizontal="right" vertical="center"/>
    </xf>
    <xf numFmtId="188" fontId="55" fillId="0" borderId="36" xfId="33" applyNumberFormat="1" applyFont="1" applyFill="1" applyBorder="1" applyAlignment="1" applyProtection="1">
      <alignment horizontal="center" vertical="center"/>
      <protection locked="0"/>
    </xf>
    <xf numFmtId="49" fontId="55" fillId="0" borderId="116" xfId="0" applyNumberFormat="1" applyFont="1" applyBorder="1" applyAlignment="1" applyProtection="1">
      <alignment horizontal="center" vertical="center" shrinkToFit="1"/>
      <protection locked="0"/>
    </xf>
    <xf numFmtId="0" fontId="55" fillId="0" borderId="135" xfId="0" applyFont="1" applyBorder="1" applyAlignment="1" applyProtection="1">
      <alignment horizontal="center" vertical="center" shrinkToFit="1"/>
      <protection locked="0"/>
    </xf>
    <xf numFmtId="0" fontId="55" fillId="0" borderId="30" xfId="0" applyFont="1" applyBorder="1" applyAlignment="1" applyProtection="1">
      <alignment horizontal="center" vertical="center" shrinkToFit="1"/>
      <protection locked="0"/>
    </xf>
    <xf numFmtId="184" fontId="55" fillId="0" borderId="36" xfId="0" applyNumberFormat="1" applyFont="1" applyBorder="1" applyAlignment="1" applyProtection="1">
      <alignment horizontal="center" vertical="center" shrinkToFit="1"/>
      <protection locked="0"/>
    </xf>
    <xf numFmtId="0" fontId="55" fillId="0" borderId="33" xfId="0" applyFont="1" applyBorder="1" applyAlignment="1" applyProtection="1">
      <alignment horizontal="center" vertical="center" shrinkToFit="1"/>
      <protection locked="0"/>
    </xf>
    <xf numFmtId="49" fontId="55" fillId="0" borderId="36" xfId="0" applyNumberFormat="1" applyFont="1" applyBorder="1" applyAlignment="1" applyProtection="1">
      <alignment horizontal="center" vertical="center" justifyLastLine="1"/>
      <protection locked="0"/>
    </xf>
    <xf numFmtId="49" fontId="55" fillId="0" borderId="42" xfId="0" applyNumberFormat="1" applyFont="1" applyBorder="1" applyAlignment="1" applyProtection="1">
      <alignment horizontal="center" vertical="center" shrinkToFit="1"/>
      <protection locked="0"/>
    </xf>
    <xf numFmtId="0" fontId="55" fillId="0" borderId="50" xfId="0" applyFont="1" applyBorder="1" applyAlignment="1">
      <alignment horizontal="center" vertical="center" wrapText="1" justifyLastLine="1"/>
    </xf>
    <xf numFmtId="186" fontId="55" fillId="0" borderId="34" xfId="0" applyNumberFormat="1" applyFont="1" applyBorder="1" applyAlignment="1" applyProtection="1">
      <alignment horizontal="center" vertical="center" shrinkToFit="1"/>
      <protection locked="0"/>
    </xf>
    <xf numFmtId="188" fontId="55" fillId="0" borderId="42" xfId="33" applyNumberFormat="1" applyFont="1" applyFill="1" applyBorder="1" applyAlignment="1" applyProtection="1">
      <alignment horizontal="center" vertical="center"/>
      <protection locked="0"/>
    </xf>
    <xf numFmtId="0" fontId="55" fillId="0" borderId="132" xfId="0" applyFont="1" applyBorder="1" applyAlignment="1">
      <alignment horizontal="center" vertical="center" wrapText="1" justifyLastLine="1"/>
    </xf>
    <xf numFmtId="0" fontId="47" fillId="0" borderId="34" xfId="0" applyFont="1" applyBorder="1" applyAlignment="1">
      <alignment horizontal="center" vertical="center" wrapText="1"/>
    </xf>
    <xf numFmtId="0" fontId="55" fillId="0" borderId="34" xfId="0" applyFont="1" applyBorder="1" applyAlignment="1">
      <alignment horizontal="center" vertical="center" wrapText="1"/>
    </xf>
    <xf numFmtId="0" fontId="47" fillId="0" borderId="132" xfId="0" applyFont="1" applyBorder="1" applyAlignment="1">
      <alignment horizontal="center" vertical="center" wrapText="1"/>
    </xf>
    <xf numFmtId="0" fontId="55" fillId="0" borderId="132" xfId="0" applyFont="1" applyBorder="1" applyAlignment="1">
      <alignment horizontal="center" vertical="center" wrapText="1"/>
    </xf>
    <xf numFmtId="0" fontId="2" fillId="0" borderId="0" xfId="52">
      <alignment vertical="center"/>
    </xf>
    <xf numFmtId="0" fontId="57" fillId="0" borderId="0" xfId="0" applyFont="1">
      <alignment vertical="center"/>
    </xf>
    <xf numFmtId="0" fontId="58" fillId="0" borderId="0" xfId="51" applyFont="1">
      <alignment vertical="center"/>
    </xf>
    <xf numFmtId="0" fontId="46" fillId="30" borderId="35" xfId="46" applyFont="1" applyFill="1" applyBorder="1" applyAlignment="1">
      <alignment horizontal="center" vertical="center" wrapText="1"/>
    </xf>
    <xf numFmtId="3" fontId="47" fillId="0" borderId="24" xfId="33" applyNumberFormat="1" applyFont="1" applyFill="1" applyBorder="1" applyAlignment="1" applyProtection="1">
      <alignment horizontal="right" vertical="center"/>
      <protection locked="0"/>
    </xf>
    <xf numFmtId="3" fontId="47" fillId="33" borderId="117" xfId="0" applyNumberFormat="1" applyFont="1" applyFill="1" applyBorder="1" applyAlignment="1">
      <alignment horizontal="center" vertical="center" wrapText="1"/>
    </xf>
    <xf numFmtId="3" fontId="47" fillId="0" borderId="24" xfId="33" applyNumberFormat="1" applyFont="1" applyFill="1" applyBorder="1" applyAlignment="1" applyProtection="1">
      <alignment vertical="center" shrinkToFit="1"/>
      <protection locked="0"/>
    </xf>
    <xf numFmtId="3" fontId="47" fillId="33" borderId="40" xfId="33" applyNumberFormat="1" applyFont="1" applyFill="1" applyBorder="1" applyAlignment="1" applyProtection="1">
      <alignment horizontal="right" vertical="center"/>
    </xf>
    <xf numFmtId="3" fontId="47" fillId="0" borderId="77" xfId="33" applyNumberFormat="1" applyFont="1" applyFill="1" applyBorder="1" applyAlignment="1" applyProtection="1">
      <alignment vertical="center" wrapText="1"/>
      <protection locked="0"/>
    </xf>
    <xf numFmtId="3" fontId="47" fillId="33" borderId="119" xfId="0" applyNumberFormat="1" applyFont="1" applyFill="1" applyBorder="1" applyAlignment="1">
      <alignment horizontal="center" vertical="center" wrapText="1"/>
    </xf>
    <xf numFmtId="3" fontId="47" fillId="0" borderId="77" xfId="33" applyNumberFormat="1" applyFont="1" applyFill="1" applyBorder="1" applyProtection="1">
      <alignment vertical="center"/>
      <protection locked="0"/>
    </xf>
    <xf numFmtId="3" fontId="47" fillId="33" borderId="89" xfId="33" applyNumberFormat="1" applyFont="1" applyFill="1" applyBorder="1" applyAlignment="1" applyProtection="1">
      <alignment horizontal="right" vertical="center"/>
    </xf>
    <xf numFmtId="3" fontId="47" fillId="0" borderId="25" xfId="33" applyNumberFormat="1" applyFont="1" applyFill="1" applyBorder="1" applyProtection="1">
      <alignment vertical="center"/>
      <protection locked="0"/>
    </xf>
    <xf numFmtId="3" fontId="47" fillId="33" borderId="104" xfId="0" applyNumberFormat="1" applyFont="1" applyFill="1" applyBorder="1" applyAlignment="1">
      <alignment horizontal="center" vertical="center" wrapText="1"/>
    </xf>
    <xf numFmtId="3" fontId="47" fillId="0" borderId="69" xfId="33" applyNumberFormat="1" applyFont="1" applyFill="1" applyBorder="1" applyProtection="1">
      <alignment vertical="center"/>
      <protection locked="0"/>
    </xf>
    <xf numFmtId="3" fontId="56" fillId="33" borderId="122" xfId="0" applyNumberFormat="1" applyFont="1" applyFill="1" applyBorder="1" applyAlignment="1">
      <alignment horizontal="center" vertical="center" wrapText="1"/>
    </xf>
    <xf numFmtId="3" fontId="47" fillId="33" borderId="23" xfId="33" applyNumberFormat="1" applyFont="1" applyFill="1" applyBorder="1" applyAlignment="1" applyProtection="1">
      <alignment horizontal="right" vertical="center"/>
    </xf>
    <xf numFmtId="3" fontId="47" fillId="33" borderId="24" xfId="33" applyNumberFormat="1" applyFont="1" applyFill="1" applyBorder="1" applyProtection="1">
      <alignment vertical="center"/>
    </xf>
    <xf numFmtId="3" fontId="47" fillId="33" borderId="107" xfId="0" applyNumberFormat="1" applyFont="1" applyFill="1" applyBorder="1" applyAlignment="1">
      <alignment horizontal="center" vertical="center"/>
    </xf>
    <xf numFmtId="3" fontId="47" fillId="33" borderId="40" xfId="33" applyNumberFormat="1" applyFont="1" applyFill="1" applyBorder="1" applyProtection="1">
      <alignment vertical="center"/>
    </xf>
    <xf numFmtId="0" fontId="53" fillId="0" borderId="0" xfId="0" applyFont="1" applyAlignment="1">
      <alignment horizontal="center" vertical="center"/>
    </xf>
    <xf numFmtId="0" fontId="47" fillId="33" borderId="72" xfId="0" applyFont="1" applyFill="1" applyBorder="1" applyAlignment="1">
      <alignment horizontal="center" vertical="center"/>
    </xf>
    <xf numFmtId="0" fontId="47" fillId="33" borderId="54" xfId="0" applyFont="1" applyFill="1" applyBorder="1" applyAlignment="1">
      <alignment horizontal="center" vertical="center"/>
    </xf>
    <xf numFmtId="0" fontId="47" fillId="33" borderId="70" xfId="0" applyFont="1" applyFill="1" applyBorder="1" applyAlignment="1">
      <alignment horizontal="center" vertical="center"/>
    </xf>
    <xf numFmtId="0" fontId="47" fillId="33" borderId="35" xfId="0" applyFont="1" applyFill="1" applyBorder="1" applyAlignment="1">
      <alignment horizontal="center" vertical="center"/>
    </xf>
    <xf numFmtId="0" fontId="47" fillId="33" borderId="36" xfId="0" applyFont="1" applyFill="1" applyBorder="1" applyAlignment="1">
      <alignment horizontal="center" vertical="center"/>
    </xf>
    <xf numFmtId="0" fontId="47" fillId="33" borderId="42" xfId="0" applyFont="1" applyFill="1" applyBorder="1" applyAlignment="1">
      <alignment horizontal="center" vertical="center"/>
    </xf>
    <xf numFmtId="0" fontId="47" fillId="33" borderId="114" xfId="0" applyFont="1" applyFill="1" applyBorder="1" applyAlignment="1">
      <alignment horizontal="center" vertical="center"/>
    </xf>
    <xf numFmtId="0" fontId="47" fillId="33" borderId="115" xfId="0" applyFont="1" applyFill="1" applyBorder="1" applyAlignment="1">
      <alignment horizontal="center" vertical="center"/>
    </xf>
    <xf numFmtId="0" fontId="47" fillId="33" borderId="127" xfId="0" applyFont="1" applyFill="1" applyBorder="1" applyAlignment="1">
      <alignment horizontal="center" vertical="center"/>
    </xf>
    <xf numFmtId="0" fontId="47" fillId="33" borderId="128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36" xfId="0" applyFont="1" applyBorder="1" applyAlignment="1" applyProtection="1">
      <alignment horizontal="left" vertical="center" wrapText="1"/>
      <protection locked="0"/>
    </xf>
    <xf numFmtId="0" fontId="47" fillId="34" borderId="82" xfId="0" applyFont="1" applyFill="1" applyBorder="1" applyAlignment="1">
      <alignment horizontal="center" vertical="center" wrapText="1"/>
    </xf>
    <xf numFmtId="0" fontId="47" fillId="34" borderId="99" xfId="0" applyFont="1" applyFill="1" applyBorder="1" applyAlignment="1">
      <alignment horizontal="center" vertical="center" wrapText="1"/>
    </xf>
    <xf numFmtId="0" fontId="47" fillId="34" borderId="47" xfId="0" applyFont="1" applyFill="1" applyBorder="1" applyAlignment="1">
      <alignment horizontal="center" vertical="center" wrapText="1"/>
    </xf>
    <xf numFmtId="0" fontId="47" fillId="0" borderId="52" xfId="0" quotePrefix="1" applyFont="1" applyBorder="1" applyAlignment="1" applyProtection="1">
      <alignment horizontal="left" vertical="center" wrapText="1"/>
      <protection locked="0"/>
    </xf>
    <xf numFmtId="0" fontId="47" fillId="0" borderId="63" xfId="0" applyFont="1" applyBorder="1" applyAlignment="1" applyProtection="1">
      <alignment horizontal="left" vertical="center" wrapText="1"/>
      <protection locked="0"/>
    </xf>
    <xf numFmtId="0" fontId="47" fillId="0" borderId="48" xfId="0" applyFont="1" applyBorder="1" applyAlignment="1" applyProtection="1">
      <alignment horizontal="left" vertical="center" wrapText="1"/>
      <protection locked="0"/>
    </xf>
    <xf numFmtId="0" fontId="47" fillId="33" borderId="31" xfId="0" applyFont="1" applyFill="1" applyBorder="1" applyAlignment="1">
      <alignment horizontal="distributed" vertical="center"/>
    </xf>
    <xf numFmtId="0" fontId="47" fillId="33" borderId="55" xfId="0" applyFont="1" applyFill="1" applyBorder="1" applyAlignment="1">
      <alignment horizontal="distributed" vertical="center"/>
    </xf>
    <xf numFmtId="178" fontId="47" fillId="33" borderId="31" xfId="0" applyNumberFormat="1" applyFont="1" applyFill="1" applyBorder="1" applyAlignment="1">
      <alignment horizontal="center" vertical="center"/>
    </xf>
    <xf numFmtId="178" fontId="47" fillId="33" borderId="70" xfId="0" applyNumberFormat="1" applyFont="1" applyFill="1" applyBorder="1" applyAlignment="1">
      <alignment horizontal="center" vertical="center"/>
    </xf>
    <xf numFmtId="0" fontId="47" fillId="0" borderId="125" xfId="0" applyFont="1" applyBorder="1" applyAlignment="1" applyProtection="1">
      <alignment horizontal="left" vertical="center" wrapText="1"/>
      <protection locked="0"/>
    </xf>
    <xf numFmtId="0" fontId="47" fillId="0" borderId="99" xfId="0" applyFont="1" applyBorder="1" applyAlignment="1" applyProtection="1">
      <alignment horizontal="left" vertical="center" wrapText="1"/>
      <protection locked="0"/>
    </xf>
    <xf numFmtId="0" fontId="47" fillId="0" borderId="47" xfId="0" applyFont="1" applyBorder="1" applyAlignment="1" applyProtection="1">
      <alignment horizontal="left" vertical="center" wrapText="1"/>
      <protection locked="0"/>
    </xf>
    <xf numFmtId="0" fontId="47" fillId="33" borderId="12" xfId="0" applyFont="1" applyFill="1" applyBorder="1" applyAlignment="1">
      <alignment horizontal="distributed" vertical="center"/>
    </xf>
    <xf numFmtId="0" fontId="47" fillId="33" borderId="24" xfId="0" applyFont="1" applyFill="1" applyBorder="1" applyAlignment="1">
      <alignment horizontal="distributed" vertical="center"/>
    </xf>
    <xf numFmtId="0" fontId="47" fillId="33" borderId="118" xfId="0" applyFont="1" applyFill="1" applyBorder="1" applyAlignment="1">
      <alignment horizontal="distributed" vertical="center"/>
    </xf>
    <xf numFmtId="0" fontId="47" fillId="33" borderId="77" xfId="0" applyFont="1" applyFill="1" applyBorder="1" applyAlignment="1">
      <alignment horizontal="distributed" vertical="center"/>
    </xf>
    <xf numFmtId="0" fontId="47" fillId="33" borderId="68" xfId="0" applyFont="1" applyFill="1" applyBorder="1" applyAlignment="1">
      <alignment horizontal="distributed" vertical="center"/>
    </xf>
    <xf numFmtId="0" fontId="47" fillId="33" borderId="120" xfId="0" applyFont="1" applyFill="1" applyBorder="1" applyAlignment="1">
      <alignment horizontal="distributed" vertical="center"/>
    </xf>
    <xf numFmtId="0" fontId="49" fillId="33" borderId="123" xfId="0" applyFont="1" applyFill="1" applyBorder="1" applyAlignment="1">
      <alignment horizontal="distributed" vertical="center"/>
    </xf>
    <xf numFmtId="0" fontId="49" fillId="33" borderId="106" xfId="0" applyFont="1" applyFill="1" applyBorder="1" applyAlignment="1">
      <alignment horizontal="distributed" vertical="center"/>
    </xf>
    <xf numFmtId="0" fontId="47" fillId="33" borderId="138" xfId="0" applyFont="1" applyFill="1" applyBorder="1" applyAlignment="1">
      <alignment horizontal="distributed" vertical="center"/>
    </xf>
    <xf numFmtId="0" fontId="47" fillId="33" borderId="139" xfId="0" applyFont="1" applyFill="1" applyBorder="1" applyAlignment="1">
      <alignment horizontal="distributed" vertical="center"/>
    </xf>
    <xf numFmtId="0" fontId="47" fillId="33" borderId="72" xfId="0" applyFont="1" applyFill="1" applyBorder="1" applyAlignment="1">
      <alignment horizontal="center" vertical="center" wrapText="1"/>
    </xf>
    <xf numFmtId="0" fontId="47" fillId="33" borderId="55" xfId="0" applyFont="1" applyFill="1" applyBorder="1" applyAlignment="1">
      <alignment horizontal="center" vertical="center" wrapText="1"/>
    </xf>
    <xf numFmtId="178" fontId="47" fillId="33" borderId="31" xfId="0" applyNumberFormat="1" applyFont="1" applyFill="1" applyBorder="1" applyAlignment="1">
      <alignment horizontal="distributed" vertical="center"/>
    </xf>
    <xf numFmtId="178" fontId="47" fillId="33" borderId="55" xfId="0" applyNumberFormat="1" applyFont="1" applyFill="1" applyBorder="1" applyAlignment="1">
      <alignment horizontal="distributed" vertical="center"/>
    </xf>
    <xf numFmtId="0" fontId="46" fillId="0" borderId="33" xfId="0" applyFont="1" applyBorder="1" applyAlignment="1" applyProtection="1">
      <alignment horizontal="left" vertical="center"/>
      <protection locked="0"/>
    </xf>
    <xf numFmtId="0" fontId="46" fillId="0" borderId="50" xfId="0" applyFont="1" applyBorder="1" applyAlignment="1" applyProtection="1">
      <alignment horizontal="left" vertical="center"/>
      <protection locked="0"/>
    </xf>
    <xf numFmtId="0" fontId="46" fillId="30" borderId="10" xfId="46" applyFont="1" applyFill="1" applyBorder="1" applyAlignment="1">
      <alignment horizontal="left" vertical="center" wrapText="1"/>
    </xf>
    <xf numFmtId="0" fontId="46" fillId="30" borderId="17" xfId="46" applyFont="1" applyFill="1" applyBorder="1" applyAlignment="1">
      <alignment horizontal="left" vertical="center" wrapText="1"/>
    </xf>
    <xf numFmtId="0" fontId="46" fillId="30" borderId="38" xfId="46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center" vertical="center"/>
      <protection locked="0"/>
    </xf>
    <xf numFmtId="0" fontId="46" fillId="0" borderId="38" xfId="0" applyFont="1" applyBorder="1" applyAlignment="1" applyProtection="1">
      <alignment horizontal="center" vertical="center"/>
      <protection locked="0"/>
    </xf>
    <xf numFmtId="0" fontId="46" fillId="30" borderId="51" xfId="46" applyFont="1" applyFill="1" applyBorder="1" applyAlignment="1">
      <alignment horizontal="left" vertical="center" wrapText="1"/>
    </xf>
    <xf numFmtId="0" fontId="46" fillId="30" borderId="66" xfId="46" applyFont="1" applyFill="1" applyBorder="1" applyAlignment="1">
      <alignment horizontal="left" vertical="center" wrapText="1"/>
    </xf>
    <xf numFmtId="0" fontId="46" fillId="30" borderId="131" xfId="46" applyFont="1" applyFill="1" applyBorder="1" applyAlignment="1">
      <alignment horizontal="left" vertical="center" wrapText="1"/>
    </xf>
    <xf numFmtId="0" fontId="46" fillId="30" borderId="10" xfId="46" applyFont="1" applyFill="1" applyBorder="1" applyAlignment="1">
      <alignment horizontal="left" vertical="center" shrinkToFit="1"/>
    </xf>
    <xf numFmtId="0" fontId="46" fillId="30" borderId="17" xfId="46" applyFont="1" applyFill="1" applyBorder="1" applyAlignment="1">
      <alignment horizontal="left" vertical="center" shrinkToFit="1"/>
    </xf>
    <xf numFmtId="0" fontId="46" fillId="30" borderId="38" xfId="46" applyFont="1" applyFill="1" applyBorder="1" applyAlignment="1">
      <alignment horizontal="left" vertical="center" shrinkToFit="1"/>
    </xf>
    <xf numFmtId="0" fontId="46" fillId="0" borderId="0" xfId="46" applyFont="1" applyAlignment="1">
      <alignment horizontal="left" wrapText="1"/>
    </xf>
    <xf numFmtId="0" fontId="46" fillId="0" borderId="141" xfId="0" applyFont="1" applyBorder="1" applyAlignment="1" applyProtection="1">
      <alignment horizontal="center" vertical="center"/>
      <protection locked="0"/>
    </xf>
    <xf numFmtId="0" fontId="46" fillId="0" borderId="142" xfId="0" applyFont="1" applyBorder="1" applyAlignment="1" applyProtection="1">
      <alignment horizontal="center" vertical="center"/>
      <protection locked="0"/>
    </xf>
    <xf numFmtId="0" fontId="46" fillId="0" borderId="143" xfId="0" applyFont="1" applyBorder="1" applyAlignment="1" applyProtection="1">
      <alignment horizontal="center" vertical="center"/>
      <protection locked="0"/>
    </xf>
    <xf numFmtId="0" fontId="46" fillId="0" borderId="20" xfId="0" applyFont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46" fillId="0" borderId="32" xfId="0" applyFont="1" applyBorder="1" applyAlignment="1" applyProtection="1">
      <alignment horizontal="center" vertical="center"/>
      <protection locked="0"/>
    </xf>
    <xf numFmtId="0" fontId="46" fillId="0" borderId="52" xfId="0" applyFont="1" applyBorder="1" applyAlignment="1" applyProtection="1">
      <alignment horizontal="center" vertical="center"/>
      <protection locked="0"/>
    </xf>
    <xf numFmtId="0" fontId="46" fillId="0" borderId="63" xfId="0" applyFont="1" applyBorder="1" applyAlignment="1" applyProtection="1">
      <alignment horizontal="center" vertical="center"/>
      <protection locked="0"/>
    </xf>
    <xf numFmtId="0" fontId="46" fillId="0" borderId="48" xfId="0" applyFont="1" applyBorder="1" applyAlignment="1" applyProtection="1">
      <alignment horizontal="center" vertical="center"/>
      <protection locked="0"/>
    </xf>
    <xf numFmtId="0" fontId="50" fillId="0" borderId="63" xfId="0" applyFont="1" applyBorder="1" applyAlignment="1">
      <alignment horizontal="distributed" vertical="center" indent="10"/>
    </xf>
    <xf numFmtId="0" fontId="46" fillId="30" borderId="31" xfId="0" applyFont="1" applyFill="1" applyBorder="1" applyAlignment="1">
      <alignment horizontal="center" vertical="center"/>
    </xf>
    <xf numFmtId="0" fontId="46" fillId="30" borderId="54" xfId="0" applyFont="1" applyFill="1" applyBorder="1" applyAlignment="1">
      <alignment horizontal="center" vertical="center"/>
    </xf>
    <xf numFmtId="0" fontId="46" fillId="30" borderId="70" xfId="0" applyFont="1" applyFill="1" applyBorder="1" applyAlignment="1">
      <alignment horizontal="center" vertical="center"/>
    </xf>
    <xf numFmtId="0" fontId="46" fillId="30" borderId="72" xfId="0" applyFont="1" applyFill="1" applyBorder="1" applyAlignment="1">
      <alignment horizontal="center" vertical="center"/>
    </xf>
    <xf numFmtId="0" fontId="46" fillId="30" borderId="55" xfId="0" applyFont="1" applyFill="1" applyBorder="1" applyAlignment="1">
      <alignment horizontal="center" vertical="center"/>
    </xf>
    <xf numFmtId="0" fontId="46" fillId="30" borderId="10" xfId="46" applyFont="1" applyFill="1" applyBorder="1" applyAlignment="1">
      <alignment horizontal="left" vertical="center" wrapText="1" shrinkToFit="1"/>
    </xf>
    <xf numFmtId="0" fontId="46" fillId="30" borderId="31" xfId="46" applyFont="1" applyFill="1" applyBorder="1" applyAlignment="1">
      <alignment horizontal="left" vertical="center" wrapText="1"/>
    </xf>
    <xf numFmtId="0" fontId="46" fillId="30" borderId="54" xfId="46" applyFont="1" applyFill="1" applyBorder="1" applyAlignment="1">
      <alignment horizontal="left" vertical="center" wrapText="1"/>
    </xf>
    <xf numFmtId="0" fontId="46" fillId="30" borderId="55" xfId="46" applyFont="1" applyFill="1" applyBorder="1" applyAlignment="1">
      <alignment horizontal="left" vertical="center" wrapText="1"/>
    </xf>
    <xf numFmtId="0" fontId="51" fillId="30" borderId="31" xfId="0" applyFont="1" applyFill="1" applyBorder="1" applyAlignment="1">
      <alignment horizontal="center" vertical="center" wrapText="1"/>
    </xf>
    <xf numFmtId="0" fontId="51" fillId="30" borderId="55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6" fillId="0" borderId="34" xfId="0" applyFont="1" applyBorder="1" applyAlignment="1" applyProtection="1">
      <alignment horizontal="left" vertical="center"/>
      <protection locked="0"/>
    </xf>
    <xf numFmtId="0" fontId="46" fillId="0" borderId="132" xfId="0" applyFont="1" applyBorder="1" applyAlignment="1" applyProtection="1">
      <alignment horizontal="left" vertical="center"/>
      <protection locked="0"/>
    </xf>
    <xf numFmtId="0" fontId="46" fillId="0" borderId="51" xfId="0" applyFont="1" applyBorder="1" applyAlignment="1" applyProtection="1">
      <alignment horizontal="center" vertical="center"/>
      <protection locked="0"/>
    </xf>
    <xf numFmtId="0" fontId="46" fillId="0" borderId="131" xfId="0" applyFont="1" applyBorder="1" applyAlignment="1" applyProtection="1">
      <alignment horizontal="center" vertical="center"/>
      <protection locked="0"/>
    </xf>
    <xf numFmtId="0" fontId="46" fillId="30" borderId="51" xfId="46" applyFont="1" applyFill="1" applyBorder="1" applyAlignment="1">
      <alignment horizontal="left" vertical="center" shrinkToFit="1"/>
    </xf>
    <xf numFmtId="0" fontId="46" fillId="30" borderId="66" xfId="46" applyFont="1" applyFill="1" applyBorder="1" applyAlignment="1">
      <alignment horizontal="left" vertical="center" shrinkToFit="1"/>
    </xf>
    <xf numFmtId="0" fontId="46" fillId="30" borderId="131" xfId="46" applyFont="1" applyFill="1" applyBorder="1" applyAlignment="1">
      <alignment horizontal="left" vertical="center" shrinkToFit="1"/>
    </xf>
    <xf numFmtId="0" fontId="47" fillId="33" borderId="21" xfId="0" applyFont="1" applyFill="1" applyBorder="1" applyAlignment="1">
      <alignment horizontal="center" vertical="center" wrapText="1"/>
    </xf>
    <xf numFmtId="0" fontId="47" fillId="33" borderId="136" xfId="0" applyFont="1" applyFill="1" applyBorder="1" applyAlignment="1">
      <alignment horizontal="center" vertical="center" wrapText="1"/>
    </xf>
    <xf numFmtId="190" fontId="55" fillId="0" borderId="125" xfId="33" applyNumberFormat="1" applyFont="1" applyFill="1" applyBorder="1" applyAlignment="1" applyProtection="1">
      <alignment horizontal="center" vertical="center"/>
      <protection locked="0"/>
    </xf>
    <xf numFmtId="190" fontId="55" fillId="0" borderId="137" xfId="33" applyNumberFormat="1" applyFont="1" applyFill="1" applyBorder="1" applyAlignment="1" applyProtection="1">
      <alignment horizontal="center" vertical="center"/>
      <protection locked="0"/>
    </xf>
    <xf numFmtId="190" fontId="55" fillId="0" borderId="47" xfId="33" applyNumberFormat="1" applyFont="1" applyFill="1" applyBorder="1" applyAlignment="1" applyProtection="1">
      <alignment horizontal="center" vertical="center"/>
      <protection locked="0"/>
    </xf>
    <xf numFmtId="0" fontId="55" fillId="0" borderId="36" xfId="0" applyFont="1" applyBorder="1" applyAlignment="1" applyProtection="1">
      <alignment horizontal="left" vertical="center" wrapText="1"/>
      <protection locked="0"/>
    </xf>
    <xf numFmtId="0" fontId="55" fillId="0" borderId="52" xfId="0" quotePrefix="1" applyFont="1" applyBorder="1" applyAlignment="1" applyProtection="1">
      <alignment horizontal="left" vertical="center" wrapText="1"/>
      <protection locked="0"/>
    </xf>
    <xf numFmtId="0" fontId="55" fillId="0" borderId="63" xfId="0" applyFont="1" applyBorder="1" applyAlignment="1" applyProtection="1">
      <alignment horizontal="left" vertical="center" wrapText="1"/>
      <protection locked="0"/>
    </xf>
    <xf numFmtId="0" fontId="55" fillId="0" borderId="48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/>
    </xf>
    <xf numFmtId="0" fontId="11" fillId="30" borderId="35" xfId="0" applyFont="1" applyFill="1" applyBorder="1" applyAlignment="1">
      <alignment horizontal="center" vertical="distributed" textRotation="255" justifyLastLine="1"/>
    </xf>
    <xf numFmtId="0" fontId="11" fillId="30" borderId="11" xfId="0" applyFont="1" applyFill="1" applyBorder="1" applyAlignment="1">
      <alignment horizontal="center" vertical="distributed" textRotation="255" justifyLastLine="1"/>
    </xf>
    <xf numFmtId="0" fontId="11" fillId="30" borderId="12" xfId="0" applyFont="1" applyFill="1" applyBorder="1" applyAlignment="1">
      <alignment horizontal="center" vertical="distributed" textRotation="255" justifyLastLine="1"/>
    </xf>
    <xf numFmtId="0" fontId="11" fillId="30" borderId="31" xfId="0" applyFont="1" applyFill="1" applyBorder="1" applyAlignment="1">
      <alignment horizontal="center" vertical="center" justifyLastLine="1"/>
    </xf>
    <xf numFmtId="0" fontId="11" fillId="30" borderId="54" xfId="0" applyFont="1" applyFill="1" applyBorder="1" applyAlignment="1">
      <alignment horizontal="center" vertical="center" justifyLastLine="1"/>
    </xf>
    <xf numFmtId="0" fontId="11" fillId="30" borderId="55" xfId="0" applyFont="1" applyFill="1" applyBorder="1" applyAlignment="1">
      <alignment horizontal="center" vertical="center" justifyLastLine="1"/>
    </xf>
    <xf numFmtId="0" fontId="11" fillId="30" borderId="41" xfId="0" applyFont="1" applyFill="1" applyBorder="1" applyAlignment="1">
      <alignment horizontal="center" vertical="center" textRotation="255" shrinkToFit="1"/>
    </xf>
    <xf numFmtId="0" fontId="11" fillId="30" borderId="26" xfId="0" applyFont="1" applyFill="1" applyBorder="1" applyAlignment="1">
      <alignment horizontal="center" vertical="center" textRotation="255" shrinkToFit="1"/>
    </xf>
    <xf numFmtId="0" fontId="11" fillId="30" borderId="64" xfId="0" applyFont="1" applyFill="1" applyBorder="1" applyAlignment="1">
      <alignment horizontal="center" vertical="center" textRotation="255" shrinkToFit="1"/>
    </xf>
    <xf numFmtId="0" fontId="11" fillId="0" borderId="3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right" vertical="center"/>
    </xf>
    <xf numFmtId="0" fontId="11" fillId="0" borderId="58" xfId="0" applyFont="1" applyBorder="1" applyAlignment="1">
      <alignment horizontal="right" vertical="center"/>
    </xf>
    <xf numFmtId="0" fontId="40" fillId="30" borderId="65" xfId="0" applyFont="1" applyFill="1" applyBorder="1" applyAlignment="1">
      <alignment horizontal="center" vertical="center" textRotation="255" shrinkToFit="1"/>
    </xf>
    <xf numFmtId="0" fontId="40" fillId="30" borderId="26" xfId="0" applyFont="1" applyFill="1" applyBorder="1" applyAlignment="1">
      <alignment horizontal="center" vertical="center" textRotation="255" shrinkToFit="1"/>
    </xf>
    <xf numFmtId="0" fontId="40" fillId="30" borderId="22" xfId="0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111" xfId="0" applyFont="1" applyBorder="1" applyAlignment="1">
      <alignment horizontal="left" vertical="center"/>
    </xf>
    <xf numFmtId="0" fontId="11" fillId="0" borderId="112" xfId="0" applyFont="1" applyBorder="1" applyAlignment="1">
      <alignment horizontal="left" vertical="center"/>
    </xf>
    <xf numFmtId="0" fontId="11" fillId="0" borderId="113" xfId="0" applyFont="1" applyBorder="1" applyAlignment="1">
      <alignment horizontal="left" vertical="center"/>
    </xf>
    <xf numFmtId="0" fontId="11" fillId="30" borderId="37" xfId="0" applyFont="1" applyFill="1" applyBorder="1" applyAlignment="1">
      <alignment horizontal="center" vertical="distributed" textRotation="255" justifyLastLine="1"/>
    </xf>
    <xf numFmtId="0" fontId="11" fillId="30" borderId="62" xfId="0" applyFont="1" applyFill="1" applyBorder="1" applyAlignment="1">
      <alignment horizontal="center" vertical="distributed" textRotation="255" justifyLastLine="1"/>
    </xf>
    <xf numFmtId="0" fontId="11" fillId="30" borderId="27" xfId="0" applyFont="1" applyFill="1" applyBorder="1" applyAlignment="1">
      <alignment horizontal="distributed" vertical="center" justifyLastLine="1"/>
    </xf>
    <xf numFmtId="0" fontId="11" fillId="30" borderId="56" xfId="0" applyFont="1" applyFill="1" applyBorder="1" applyAlignment="1">
      <alignment horizontal="distributed" vertical="center" justifyLastLine="1"/>
    </xf>
    <xf numFmtId="0" fontId="11" fillId="30" borderId="27" xfId="0" applyFont="1" applyFill="1" applyBorder="1" applyAlignment="1">
      <alignment horizontal="center" vertical="center" justifyLastLine="1"/>
    </xf>
    <xf numFmtId="0" fontId="11" fillId="30" borderId="56" xfId="0" applyFont="1" applyFill="1" applyBorder="1" applyAlignment="1">
      <alignment horizontal="center" vertical="center" justifyLastLine="1"/>
    </xf>
    <xf numFmtId="0" fontId="11" fillId="30" borderId="57" xfId="0" applyFont="1" applyFill="1" applyBorder="1" applyAlignment="1">
      <alignment horizontal="center" vertical="distributed" textRotation="255" justifyLastLine="1"/>
    </xf>
    <xf numFmtId="0" fontId="11" fillId="30" borderId="10" xfId="0" applyFont="1" applyFill="1" applyBorder="1" applyAlignment="1">
      <alignment horizontal="center" vertical="center" justifyLastLine="1"/>
    </xf>
    <xf numFmtId="0" fontId="11" fillId="30" borderId="17" xfId="0" applyFont="1" applyFill="1" applyBorder="1" applyAlignment="1">
      <alignment horizontal="center" vertical="center" justifyLastLine="1"/>
    </xf>
    <xf numFmtId="0" fontId="11" fillId="30" borderId="38" xfId="0" applyFont="1" applyFill="1" applyBorder="1" applyAlignment="1">
      <alignment horizontal="center" vertical="center" justifyLastLine="1"/>
    </xf>
    <xf numFmtId="0" fontId="40" fillId="0" borderId="20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0" xfId="0" applyFont="1" applyBorder="1">
      <alignment vertical="center"/>
    </xf>
    <xf numFmtId="0" fontId="40" fillId="0" borderId="25" xfId="0" applyFont="1" applyBorder="1">
      <alignment vertical="center"/>
    </xf>
    <xf numFmtId="0" fontId="11" fillId="0" borderId="29" xfId="0" applyFont="1" applyBorder="1" applyAlignment="1">
      <alignment horizontal="right" vertical="center"/>
    </xf>
    <xf numFmtId="0" fontId="11" fillId="0" borderId="59" xfId="0" applyFont="1" applyBorder="1">
      <alignment vertical="center"/>
    </xf>
    <xf numFmtId="0" fontId="11" fillId="0" borderId="60" xfId="0" applyFont="1" applyBorder="1">
      <alignment vertical="center"/>
    </xf>
    <xf numFmtId="0" fontId="9" fillId="0" borderId="60" xfId="0" applyFont="1" applyBorder="1">
      <alignment vertical="center"/>
    </xf>
    <xf numFmtId="0" fontId="9" fillId="0" borderId="61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5" xfId="0" applyFont="1" applyBorder="1">
      <alignment vertical="center"/>
    </xf>
    <xf numFmtId="0" fontId="38" fillId="24" borderId="17" xfId="0" applyFont="1" applyFill="1" applyBorder="1" applyAlignment="1">
      <alignment horizontal="right" vertical="center"/>
    </xf>
    <xf numFmtId="0" fontId="35" fillId="25" borderId="73" xfId="0" applyFont="1" applyFill="1" applyBorder="1" applyProtection="1">
      <alignment vertical="center"/>
      <protection locked="0"/>
    </xf>
    <xf numFmtId="0" fontId="35" fillId="25" borderId="76" xfId="0" applyFont="1" applyFill="1" applyBorder="1" applyProtection="1">
      <alignment vertical="center"/>
      <protection locked="0"/>
    </xf>
    <xf numFmtId="0" fontId="35" fillId="25" borderId="75" xfId="0" applyFont="1" applyFill="1" applyBorder="1" applyProtection="1">
      <alignment vertical="center"/>
      <protection locked="0"/>
    </xf>
    <xf numFmtId="0" fontId="35" fillId="25" borderId="101" xfId="0" applyFont="1" applyFill="1" applyBorder="1" applyProtection="1">
      <alignment vertical="center"/>
      <protection locked="0"/>
    </xf>
    <xf numFmtId="0" fontId="35" fillId="25" borderId="103" xfId="0" applyFont="1" applyFill="1" applyBorder="1" applyProtection="1">
      <alignment vertical="center"/>
      <protection locked="0"/>
    </xf>
    <xf numFmtId="0" fontId="35" fillId="25" borderId="102" xfId="0" applyFont="1" applyFill="1" applyBorder="1" applyProtection="1">
      <alignment vertical="center"/>
      <protection locked="0"/>
    </xf>
    <xf numFmtId="0" fontId="35" fillId="25" borderId="74" xfId="0" applyFont="1" applyFill="1" applyBorder="1" applyProtection="1">
      <alignment vertical="center"/>
      <protection locked="0"/>
    </xf>
    <xf numFmtId="0" fontId="35" fillId="25" borderId="78" xfId="0" applyFont="1" applyFill="1" applyBorder="1" applyProtection="1">
      <alignment vertical="center"/>
      <protection locked="0"/>
    </xf>
    <xf numFmtId="0" fontId="35" fillId="25" borderId="77" xfId="0" applyFont="1" applyFill="1" applyBorder="1" applyProtection="1">
      <alignment vertical="center"/>
      <protection locked="0"/>
    </xf>
    <xf numFmtId="0" fontId="35" fillId="25" borderId="79" xfId="0" applyFont="1" applyFill="1" applyBorder="1" applyProtection="1">
      <alignment vertical="center"/>
      <protection locked="0"/>
    </xf>
    <xf numFmtId="0" fontId="35" fillId="25" borderId="81" xfId="0" applyFont="1" applyFill="1" applyBorder="1" applyProtection="1">
      <alignment vertical="center"/>
      <protection locked="0"/>
    </xf>
    <xf numFmtId="0" fontId="35" fillId="25" borderId="80" xfId="0" applyFont="1" applyFill="1" applyBorder="1" applyProtection="1">
      <alignment vertical="center"/>
      <protection locked="0"/>
    </xf>
    <xf numFmtId="0" fontId="16" fillId="25" borderId="0" xfId="0" applyFont="1" applyFill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7" fillId="27" borderId="72" xfId="0" applyFont="1" applyFill="1" applyBorder="1" applyAlignment="1">
      <alignment horizontal="center" vertical="center"/>
    </xf>
    <xf numFmtId="0" fontId="37" fillId="27" borderId="83" xfId="0" applyFont="1" applyFill="1" applyBorder="1" applyAlignment="1">
      <alignment horizontal="center" vertical="center"/>
    </xf>
    <xf numFmtId="0" fontId="37" fillId="27" borderId="84" xfId="0" applyFont="1" applyFill="1" applyBorder="1" applyAlignment="1">
      <alignment horizontal="center" vertical="center"/>
    </xf>
    <xf numFmtId="0" fontId="37" fillId="27" borderId="85" xfId="0" applyFont="1" applyFill="1" applyBorder="1" applyAlignment="1">
      <alignment horizontal="center" vertical="center"/>
    </xf>
    <xf numFmtId="176" fontId="36" fillId="26" borderId="99" xfId="0" applyNumberFormat="1" applyFont="1" applyFill="1" applyBorder="1">
      <alignment vertical="center"/>
    </xf>
    <xf numFmtId="0" fontId="0" fillId="0" borderId="47" xfId="0" applyBorder="1">
      <alignment vertical="center"/>
    </xf>
    <xf numFmtId="176" fontId="35" fillId="25" borderId="92" xfId="0" applyNumberFormat="1" applyFont="1" applyFill="1" applyBorder="1">
      <alignment vertical="center"/>
    </xf>
    <xf numFmtId="0" fontId="0" fillId="0" borderId="89" xfId="0" applyBorder="1">
      <alignment vertical="center"/>
    </xf>
    <xf numFmtId="38" fontId="35" fillId="25" borderId="92" xfId="33" applyFont="1" applyFill="1" applyBorder="1" applyAlignment="1">
      <alignment horizontal="center" vertical="center"/>
    </xf>
    <xf numFmtId="38" fontId="35" fillId="25" borderId="93" xfId="33" applyFont="1" applyFill="1" applyBorder="1" applyAlignment="1">
      <alignment horizontal="center" vertical="center"/>
    </xf>
    <xf numFmtId="38" fontId="35" fillId="25" borderId="103" xfId="33" applyFont="1" applyFill="1" applyBorder="1" applyAlignment="1">
      <alignment horizontal="center" vertical="center"/>
    </xf>
    <xf numFmtId="38" fontId="35" fillId="25" borderId="110" xfId="33" applyFont="1" applyFill="1" applyBorder="1" applyAlignment="1">
      <alignment horizontal="center" vertical="center"/>
    </xf>
    <xf numFmtId="176" fontId="38" fillId="31" borderId="17" xfId="0" applyNumberFormat="1" applyFont="1" applyFill="1" applyBorder="1" applyAlignment="1">
      <alignment horizontal="right" vertical="center"/>
    </xf>
    <xf numFmtId="0" fontId="38" fillId="24" borderId="66" xfId="0" applyFont="1" applyFill="1" applyBorder="1" applyAlignment="1">
      <alignment horizontal="right" vertical="center"/>
    </xf>
    <xf numFmtId="176" fontId="36" fillId="29" borderId="82" xfId="0" applyNumberFormat="1" applyFont="1" applyFill="1" applyBorder="1" applyAlignment="1">
      <alignment horizontal="center" vertical="center"/>
    </xf>
    <xf numFmtId="176" fontId="36" fillId="29" borderId="99" xfId="0" applyNumberFormat="1" applyFont="1" applyFill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ハイパーリンク" xfId="51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00000000-0005-0000-0000-00002B000000}"/>
    <cellStyle name="標準 2 2" xfId="46" xr:uid="{00000000-0005-0000-0000-00002C000000}"/>
    <cellStyle name="標準 3" xfId="45" xr:uid="{00000000-0005-0000-0000-00002D000000}"/>
    <cellStyle name="標準 3 2" xfId="50" xr:uid="{330823A1-4A15-4409-BE66-0A1E69F15DA4}"/>
    <cellStyle name="標準 3 3" xfId="52" xr:uid="{8199A641-FDD3-416E-8DA2-C6D53953AB76}"/>
    <cellStyle name="標準 3 4" xfId="53" xr:uid="{8F079AD8-A361-4D12-9FD6-0CA3A1585E31}"/>
    <cellStyle name="標準 4" xfId="47" xr:uid="{00000000-0005-0000-0000-00002E000000}"/>
    <cellStyle name="標準 5" xfId="48" xr:uid="{00000000-0005-0000-0000-00002F000000}"/>
    <cellStyle name="標準 6" xfId="49" xr:uid="{00000000-0005-0000-0000-000030000000}"/>
    <cellStyle name="良い" xfId="42" builtinId="26" customBuiltin="1"/>
  </cellStyles>
  <dxfs count="2">
    <dxf>
      <font>
        <strike/>
        <color rgb="FFFF0000"/>
      </font>
      <fill>
        <patternFill>
          <bgColor rgb="FFFFFF00"/>
        </patternFill>
      </fill>
    </dxf>
    <dxf>
      <font>
        <strike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DD9C4"/>
      <color rgb="FFF9F3C3"/>
      <color rgb="FFFBEBCD"/>
      <color rgb="FFFAE4BC"/>
      <color rgb="FF9CD5D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23</xdr:col>
      <xdr:colOff>52025</xdr:colOff>
      <xdr:row>9</xdr:row>
      <xdr:rowOff>319656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2C6C15-AA9C-4775-B7A7-E4627F72DD71}"/>
            </a:ext>
          </a:extLst>
        </xdr:cNvPr>
        <xdr:cNvSpPr txBox="1"/>
      </xdr:nvSpPr>
      <xdr:spPr>
        <a:xfrm>
          <a:off x="14200909" y="2182091"/>
          <a:ext cx="3654207" cy="1566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注意！</a:t>
          </a:r>
          <a:endParaRPr kumimoji="1" lang="en-US" altLang="ja-JP" sz="1600" b="1"/>
        </a:p>
        <a:p>
          <a:r>
            <a:rPr kumimoji="1" lang="ja-JP" altLang="en-US" sz="1600" b="1"/>
            <a:t>行や列の挿入及びセルの結合は絶対に行わないでください。</a:t>
          </a:r>
          <a:endParaRPr kumimoji="1" lang="en-US" altLang="ja-JP" sz="1600" b="1"/>
        </a:p>
        <a:p>
          <a:r>
            <a:rPr kumimoji="1" lang="ja-JP" altLang="en-US" sz="1400" b="0"/>
            <a:t>（入力したデータは、マクロにより自動集計します。）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50800</xdr:rowOff>
    </xdr:from>
    <xdr:to>
      <xdr:col>2</xdr:col>
      <xdr:colOff>673100</xdr:colOff>
      <xdr:row>2</xdr:row>
      <xdr:rowOff>44450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6200" y="50800"/>
          <a:ext cx="1263650" cy="4699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22</xdr:row>
      <xdr:rowOff>190499</xdr:rowOff>
    </xdr:from>
    <xdr:to>
      <xdr:col>9</xdr:col>
      <xdr:colOff>666750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24</xdr:row>
      <xdr:rowOff>9525</xdr:rowOff>
    </xdr:from>
    <xdr:to>
      <xdr:col>11</xdr:col>
      <xdr:colOff>208685</xdr:colOff>
      <xdr:row>25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23</xdr:row>
      <xdr:rowOff>190499</xdr:rowOff>
    </xdr:from>
    <xdr:to>
      <xdr:col>9</xdr:col>
      <xdr:colOff>666750</xdr:colOff>
      <xdr:row>46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ishi-h/AppData/Local/Box/Box%20Edit/Documents/_GzlU5wIzUeXw12voo5fjw==/04-4%20R4&#38450;&#28797;&#12304;&#25913;&#31689;&#20197;&#22806;&#12305;&#27096;&#24335;&#65298;&#65293;&#65297;&#65374;&#65298;&#65293;&#65300;_&#20170;&#35199;&#32232;&#385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tsu-ni/AppData/Local/Temp/MicrosoftEdgeDownloads/b6310d60-feb2-4794-ab53-b25f0788fe10/06-2.H31&#35336;&#30011;&#35519;&#26360;&#27096;&#24335;3&#65288;&#30740;&#31350;&#35013;&#3262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ishi-h/AppData/Local/Box/Box%20Edit/Documents/feSMW_Kj2U2ZWj5IBYTCbQ==/05-2%20R4&#38450;&#28797;&#12304;&#32784;&#38663;&#25913;&#31689;&#12305;&#27096;&#24335;&#65297;&#12539;&#65298;&#65293;&#65297;&#65374;&#65298;&#65293;&#65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2-1"/>
      <sheetName val="★様式2-1_今西加工"/>
      <sheetName val="様式2-4（H28使用せず）"/>
      <sheetName val="様式2-2"/>
      <sheetName val="様式2-3"/>
      <sheetName val="様式2-4"/>
      <sheetName val="記入例(2-1)"/>
      <sheetName val="★記入例2-1_今西加工"/>
      <sheetName val="記入例(2-2)"/>
      <sheetName val="記入例(2-3)"/>
      <sheetName val="集計用"/>
      <sheetName val="リスト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３-1"/>
      <sheetName val="別紙1"/>
      <sheetName val="別紙2"/>
      <sheetName val="別紙3"/>
      <sheetName val="別紙4"/>
      <sheetName val="様式3-2"/>
      <sheetName val="様式3-3"/>
      <sheetName val="様式3-４"/>
      <sheetName val="様式3-5"/>
      <sheetName val="リスト"/>
      <sheetName val="デー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2-1"/>
      <sheetName val="★様式2-1_今西加工"/>
      <sheetName val="2-2"/>
      <sheetName val="2-3"/>
      <sheetName val="2-1(記入例)"/>
      <sheetName val="★2-1（記入例）_今西加工"/>
      <sheetName val="2-2(記入例)"/>
      <sheetName val="2-3 (記入例)"/>
      <sheetName val="2-3 (記入例) (継続事業)"/>
      <sheetName val="2-4採択理由書"/>
      <sheetName val="2-5チェック表"/>
      <sheetName val="担当者名簿"/>
      <sheetName val="集計用"/>
      <sheetName val="データ"/>
      <sheetName val="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ujin-bangou.nta.go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CADC-B9C4-4973-BE72-C8B0B38D0605}">
  <sheetPr>
    <tabColor rgb="FFDDD9C4"/>
    <pageSetUpPr fitToPage="1"/>
  </sheetPr>
  <dimension ref="A1:K33"/>
  <sheetViews>
    <sheetView tabSelected="1" view="pageBreakPreview" zoomScale="70" zoomScaleNormal="100" zoomScaleSheetLayoutView="70" workbookViewId="0">
      <selection activeCell="A2" sqref="A2:H2"/>
    </sheetView>
  </sheetViews>
  <sheetFormatPr defaultColWidth="4" defaultRowHeight="13.5"/>
  <cols>
    <col min="1" max="1" width="22.75" style="166" customWidth="1"/>
    <col min="2" max="2" width="27" style="166" customWidth="1"/>
    <col min="3" max="3" width="22.75" style="166" customWidth="1"/>
    <col min="4" max="4" width="27" style="166" customWidth="1"/>
    <col min="5" max="5" width="22.75" style="166" customWidth="1"/>
    <col min="6" max="6" width="27" style="166" customWidth="1"/>
    <col min="7" max="7" width="22.75" style="166" customWidth="1"/>
    <col min="8" max="8" width="27" style="166" customWidth="1"/>
    <col min="9" max="16384" width="4" style="166"/>
  </cols>
  <sheetData>
    <row r="1" spans="1:11" ht="16.5">
      <c r="D1" s="167"/>
      <c r="H1" s="176" t="s">
        <v>0</v>
      </c>
    </row>
    <row r="2" spans="1:11" s="168" customFormat="1" ht="57.6" customHeight="1">
      <c r="A2" s="321" t="s">
        <v>210</v>
      </c>
      <c r="B2" s="321"/>
      <c r="C2" s="321"/>
      <c r="D2" s="321"/>
      <c r="E2" s="321"/>
      <c r="F2" s="321"/>
      <c r="G2" s="321"/>
      <c r="H2" s="321"/>
    </row>
    <row r="3" spans="1:11" s="168" customFormat="1" ht="21.6" customHeight="1" thickBot="1">
      <c r="A3" s="177" t="s">
        <v>213</v>
      </c>
      <c r="B3" s="178"/>
      <c r="C3" s="169"/>
      <c r="D3" s="169"/>
      <c r="E3" s="169"/>
      <c r="F3" s="169"/>
      <c r="G3" s="167"/>
      <c r="H3" s="179"/>
    </row>
    <row r="4" spans="1:11" s="169" customFormat="1" ht="42" customHeight="1">
      <c r="A4" s="204" t="s">
        <v>214</v>
      </c>
      <c r="B4" s="180"/>
      <c r="C4" s="200" t="s">
        <v>215</v>
      </c>
      <c r="D4" s="181"/>
      <c r="E4" s="197" t="s">
        <v>2</v>
      </c>
      <c r="F4" s="182"/>
      <c r="G4" s="200" t="s">
        <v>3</v>
      </c>
      <c r="H4" s="183"/>
      <c r="K4" s="302" t="s">
        <v>211</v>
      </c>
    </row>
    <row r="5" spans="1:11" s="169" customFormat="1" ht="42" customHeight="1">
      <c r="A5" s="205" t="s">
        <v>4</v>
      </c>
      <c r="B5" s="184"/>
      <c r="C5" s="202" t="s">
        <v>216</v>
      </c>
      <c r="D5" s="185"/>
      <c r="E5" s="198" t="s">
        <v>5</v>
      </c>
      <c r="F5" s="185"/>
      <c r="G5" s="201" t="s">
        <v>1</v>
      </c>
      <c r="H5" s="186"/>
      <c r="K5" s="303" t="s">
        <v>212</v>
      </c>
    </row>
    <row r="6" spans="1:11" s="169" customFormat="1" ht="42" customHeight="1" thickBot="1">
      <c r="A6" s="206" t="s">
        <v>217</v>
      </c>
      <c r="B6" s="187"/>
      <c r="C6" s="203" t="s">
        <v>218</v>
      </c>
      <c r="D6" s="188"/>
      <c r="E6" s="199" t="s">
        <v>219</v>
      </c>
      <c r="F6" s="188"/>
      <c r="G6" s="199" t="s">
        <v>220</v>
      </c>
      <c r="H6" s="189"/>
    </row>
    <row r="7" spans="1:11" s="169" customFormat="1" ht="42" customHeight="1" thickBot="1">
      <c r="A7" s="209" t="s">
        <v>221</v>
      </c>
      <c r="B7" s="190"/>
      <c r="C7" s="190"/>
      <c r="D7" s="190"/>
      <c r="E7" s="332"/>
      <c r="F7" s="332"/>
      <c r="G7" s="191"/>
      <c r="H7" s="192"/>
    </row>
    <row r="8" spans="1:11" s="169" customFormat="1" ht="42" customHeight="1" thickBot="1">
      <c r="A8" s="334"/>
      <c r="B8" s="335"/>
      <c r="C8" s="335"/>
      <c r="D8" s="335"/>
      <c r="E8" s="335"/>
      <c r="F8" s="335"/>
      <c r="G8" s="335"/>
      <c r="H8" s="336"/>
    </row>
    <row r="9" spans="1:11" s="169" customFormat="1" ht="42" customHeight="1" thickBot="1">
      <c r="A9" s="218" t="s">
        <v>223</v>
      </c>
      <c r="B9" s="193"/>
      <c r="C9" s="193"/>
      <c r="D9" s="193"/>
      <c r="E9" s="194"/>
      <c r="F9" s="195"/>
      <c r="G9" s="196"/>
      <c r="H9" s="170"/>
    </row>
    <row r="10" spans="1:11" s="169" customFormat="1" ht="42" customHeight="1">
      <c r="A10" s="219" t="s">
        <v>6</v>
      </c>
      <c r="B10" s="333"/>
      <c r="C10" s="333"/>
      <c r="D10" s="333"/>
      <c r="E10" s="220" t="s">
        <v>227</v>
      </c>
      <c r="F10" s="221" t="s">
        <v>226</v>
      </c>
      <c r="G10" s="220" t="s">
        <v>235</v>
      </c>
      <c r="H10" s="222"/>
    </row>
    <row r="11" spans="1:11" s="169" customFormat="1" ht="42" customHeight="1" thickBot="1">
      <c r="A11" s="223" t="s">
        <v>224</v>
      </c>
      <c r="B11" s="224"/>
      <c r="C11" s="225" t="s">
        <v>225</v>
      </c>
      <c r="D11" s="224"/>
      <c r="E11" s="225" t="s">
        <v>233</v>
      </c>
      <c r="F11" s="297" t="s">
        <v>253</v>
      </c>
      <c r="G11" s="225" t="s">
        <v>234</v>
      </c>
      <c r="H11" s="299" t="s">
        <v>254</v>
      </c>
    </row>
    <row r="12" spans="1:11" s="169" customFormat="1" ht="42" customHeight="1" thickBot="1">
      <c r="A12" s="216" t="s">
        <v>232</v>
      </c>
      <c r="B12" s="208"/>
      <c r="C12" s="207"/>
      <c r="D12" s="207"/>
      <c r="E12" s="207"/>
      <c r="F12" s="207"/>
      <c r="G12" s="207"/>
      <c r="H12" s="207"/>
    </row>
    <row r="13" spans="1:11" s="169" customFormat="1" ht="32.450000000000003" customHeight="1">
      <c r="A13" s="322" t="s">
        <v>7</v>
      </c>
      <c r="B13" s="323"/>
      <c r="C13" s="323"/>
      <c r="D13" s="323"/>
      <c r="E13" s="323"/>
      <c r="F13" s="323"/>
      <c r="G13" s="323"/>
      <c r="H13" s="324"/>
    </row>
    <row r="14" spans="1:11" s="169" customFormat="1" ht="32.450000000000003" customHeight="1">
      <c r="A14" s="226" t="s">
        <v>8</v>
      </c>
      <c r="B14" s="227"/>
      <c r="C14" s="228" t="s">
        <v>9</v>
      </c>
      <c r="D14" s="229"/>
      <c r="E14" s="228" t="s">
        <v>10</v>
      </c>
      <c r="F14" s="227" t="s">
        <v>11</v>
      </c>
      <c r="G14" s="230"/>
      <c r="H14" s="231"/>
    </row>
    <row r="15" spans="1:11" s="169" customFormat="1" ht="32.450000000000003" customHeight="1">
      <c r="A15" s="228" t="s">
        <v>12</v>
      </c>
      <c r="B15" s="232"/>
      <c r="C15" s="233" t="s">
        <v>13</v>
      </c>
      <c r="D15" s="234"/>
      <c r="E15" s="235" t="s">
        <v>14</v>
      </c>
      <c r="F15" s="234" t="s">
        <v>11</v>
      </c>
      <c r="G15" s="230"/>
      <c r="H15" s="231"/>
    </row>
    <row r="16" spans="1:11" s="169" customFormat="1" ht="32.450000000000003" customHeight="1" thickBot="1">
      <c r="A16" s="236" t="s">
        <v>15</v>
      </c>
      <c r="B16" s="237"/>
      <c r="C16" s="238" t="s">
        <v>16</v>
      </c>
      <c r="D16" s="239" t="s">
        <v>17</v>
      </c>
      <c r="E16" s="330"/>
      <c r="F16" s="331"/>
      <c r="G16" s="328"/>
      <c r="H16" s="329"/>
    </row>
    <row r="17" spans="1:8" s="169" customFormat="1" ht="32.450000000000003" customHeight="1">
      <c r="A17" s="322" t="s">
        <v>18</v>
      </c>
      <c r="B17" s="323"/>
      <c r="C17" s="323"/>
      <c r="D17" s="323"/>
      <c r="E17" s="323"/>
      <c r="F17" s="323"/>
      <c r="G17" s="323"/>
      <c r="H17" s="324"/>
    </row>
    <row r="18" spans="1:8" s="169" customFormat="1" ht="32.450000000000003" customHeight="1">
      <c r="A18" s="226" t="s">
        <v>8</v>
      </c>
      <c r="B18" s="227"/>
      <c r="C18" s="228" t="s">
        <v>9</v>
      </c>
      <c r="D18" s="229"/>
      <c r="E18" s="228" t="s">
        <v>10</v>
      </c>
      <c r="F18" s="227" t="s">
        <v>11</v>
      </c>
      <c r="G18" s="230"/>
      <c r="H18" s="231"/>
    </row>
    <row r="19" spans="1:8" s="169" customFormat="1" ht="32.450000000000003" customHeight="1">
      <c r="A19" s="228" t="s">
        <v>12</v>
      </c>
      <c r="B19" s="232"/>
      <c r="C19" s="233" t="s">
        <v>13</v>
      </c>
      <c r="D19" s="234"/>
      <c r="E19" s="235" t="s">
        <v>14</v>
      </c>
      <c r="F19" s="234" t="s">
        <v>11</v>
      </c>
      <c r="G19" s="230"/>
      <c r="H19" s="231"/>
    </row>
    <row r="20" spans="1:8" s="169" customFormat="1" ht="32.450000000000003" customHeight="1" thickBot="1">
      <c r="A20" s="236" t="s">
        <v>15</v>
      </c>
      <c r="B20" s="237"/>
      <c r="C20" s="238" t="s">
        <v>16</v>
      </c>
      <c r="D20" s="239" t="s">
        <v>17</v>
      </c>
      <c r="E20" s="330"/>
      <c r="F20" s="331"/>
      <c r="G20" s="328"/>
      <c r="H20" s="329"/>
    </row>
    <row r="21" spans="1:8" s="169" customFormat="1" ht="32.450000000000003" customHeight="1">
      <c r="A21" s="325" t="s">
        <v>19</v>
      </c>
      <c r="B21" s="326"/>
      <c r="C21" s="326"/>
      <c r="D21" s="326"/>
      <c r="E21" s="326"/>
      <c r="F21" s="326"/>
      <c r="G21" s="326"/>
      <c r="H21" s="327"/>
    </row>
    <row r="22" spans="1:8" s="169" customFormat="1" ht="32.450000000000003" customHeight="1" thickBot="1">
      <c r="A22" s="240" t="s">
        <v>8</v>
      </c>
      <c r="B22" s="188"/>
      <c r="C22" s="241" t="s">
        <v>13</v>
      </c>
      <c r="D22" s="188"/>
      <c r="E22" s="242" t="s">
        <v>20</v>
      </c>
      <c r="F22" s="243"/>
      <c r="G22" s="241" t="s">
        <v>16</v>
      </c>
      <c r="H22" s="244" t="s">
        <v>17</v>
      </c>
    </row>
    <row r="23" spans="1:8" s="169" customFormat="1" ht="32.450000000000003" customHeight="1">
      <c r="A23" s="325" t="s">
        <v>21</v>
      </c>
      <c r="B23" s="326"/>
      <c r="C23" s="326"/>
      <c r="D23" s="326"/>
      <c r="E23" s="326"/>
      <c r="F23" s="326"/>
      <c r="G23" s="326"/>
      <c r="H23" s="327"/>
    </row>
    <row r="24" spans="1:8" s="169" customFormat="1" ht="32.450000000000003" customHeight="1" thickBot="1">
      <c r="A24" s="240" t="s">
        <v>8</v>
      </c>
      <c r="B24" s="188"/>
      <c r="C24" s="241" t="s">
        <v>13</v>
      </c>
      <c r="D24" s="188"/>
      <c r="E24" s="242" t="s">
        <v>20</v>
      </c>
      <c r="F24" s="243"/>
      <c r="G24" s="241" t="s">
        <v>16</v>
      </c>
      <c r="H24" s="244"/>
    </row>
    <row r="25" spans="1:8" ht="32.450000000000003" customHeight="1" thickBot="1">
      <c r="A25" s="171"/>
      <c r="B25" s="172"/>
      <c r="C25" s="171"/>
      <c r="D25" s="173"/>
      <c r="E25" s="171"/>
      <c r="F25" s="172"/>
      <c r="G25" s="171"/>
      <c r="H25" s="217" t="s">
        <v>22</v>
      </c>
    </row>
    <row r="26" spans="1:8" ht="32.450000000000003" customHeight="1">
      <c r="A26" s="357" t="s">
        <v>23</v>
      </c>
      <c r="B26" s="358"/>
      <c r="C26" s="359" t="s">
        <v>24</v>
      </c>
      <c r="D26" s="360"/>
      <c r="E26" s="340" t="s">
        <v>25</v>
      </c>
      <c r="F26" s="341"/>
      <c r="G26" s="342" t="s">
        <v>26</v>
      </c>
      <c r="H26" s="343"/>
    </row>
    <row r="27" spans="1:8" ht="32.450000000000003" customHeight="1">
      <c r="A27" s="347" t="s">
        <v>27</v>
      </c>
      <c r="B27" s="348"/>
      <c r="C27" s="245" t="s">
        <v>28</v>
      </c>
      <c r="D27" s="305"/>
      <c r="E27" s="306" t="s">
        <v>29</v>
      </c>
      <c r="F27" s="307"/>
      <c r="G27" s="306" t="s">
        <v>30</v>
      </c>
      <c r="H27" s="308">
        <f>D27+F27</f>
        <v>0</v>
      </c>
    </row>
    <row r="28" spans="1:8" ht="32.450000000000003" customHeight="1">
      <c r="A28" s="349" t="s">
        <v>31</v>
      </c>
      <c r="B28" s="350"/>
      <c r="C28" s="247" t="s">
        <v>32</v>
      </c>
      <c r="D28" s="309"/>
      <c r="E28" s="310" t="s">
        <v>33</v>
      </c>
      <c r="F28" s="311"/>
      <c r="G28" s="310" t="s">
        <v>34</v>
      </c>
      <c r="H28" s="312">
        <f t="shared" ref="H28:H29" si="0">D28+F28</f>
        <v>0</v>
      </c>
    </row>
    <row r="29" spans="1:8" ht="32.450000000000003" customHeight="1">
      <c r="A29" s="351" t="s">
        <v>35</v>
      </c>
      <c r="B29" s="352"/>
      <c r="C29" s="249" t="s">
        <v>36</v>
      </c>
      <c r="D29" s="313"/>
      <c r="E29" s="314" t="s">
        <v>37</v>
      </c>
      <c r="F29" s="315"/>
      <c r="G29" s="316" t="s">
        <v>38</v>
      </c>
      <c r="H29" s="317">
        <f t="shared" si="0"/>
        <v>0</v>
      </c>
    </row>
    <row r="30" spans="1:8" ht="32.450000000000003" customHeight="1" thickBot="1">
      <c r="A30" s="347" t="s">
        <v>39</v>
      </c>
      <c r="B30" s="348"/>
      <c r="C30" s="252" t="s">
        <v>40</v>
      </c>
      <c r="D30" s="318">
        <f>SUM(D27:D29)</f>
        <v>0</v>
      </c>
      <c r="E30" s="306" t="s">
        <v>41</v>
      </c>
      <c r="F30" s="318">
        <f>SUM(F27:F29)</f>
        <v>0</v>
      </c>
      <c r="G30" s="319" t="s">
        <v>42</v>
      </c>
      <c r="H30" s="320">
        <f>SUM(H27:H29)</f>
        <v>0</v>
      </c>
    </row>
    <row r="31" spans="1:8" ht="32.450000000000003" customHeight="1" thickTop="1" thickBot="1">
      <c r="A31" s="353" t="s">
        <v>250</v>
      </c>
      <c r="B31" s="354"/>
      <c r="C31" s="281" t="s">
        <v>43</v>
      </c>
      <c r="D31" s="282">
        <f>ROUNDDOWN(D30/3,-3)</f>
        <v>0</v>
      </c>
      <c r="E31" s="355" t="s">
        <v>44</v>
      </c>
      <c r="F31" s="356"/>
      <c r="G31" s="283" t="s">
        <v>45</v>
      </c>
      <c r="H31" s="284">
        <f>H30-D31</f>
        <v>0</v>
      </c>
    </row>
    <row r="32" spans="1:8" s="169" customFormat="1" ht="106.15" customHeight="1" thickTop="1" thickBot="1">
      <c r="A32" s="256" t="s">
        <v>46</v>
      </c>
      <c r="B32" s="337"/>
      <c r="C32" s="338"/>
      <c r="D32" s="338"/>
      <c r="E32" s="338"/>
      <c r="F32" s="338"/>
      <c r="G32" s="338"/>
      <c r="H32" s="339"/>
    </row>
    <row r="33" spans="1:8" s="169" customFormat="1" ht="106.15" customHeight="1" thickBot="1">
      <c r="A33" s="257" t="s">
        <v>228</v>
      </c>
      <c r="B33" s="344"/>
      <c r="C33" s="345"/>
      <c r="D33" s="345"/>
      <c r="E33" s="345"/>
      <c r="F33" s="345"/>
      <c r="G33" s="345"/>
      <c r="H33" s="346"/>
    </row>
  </sheetData>
  <sheetProtection formatCells="0"/>
  <dataConsolidate/>
  <mergeCells count="24">
    <mergeCell ref="A23:H23"/>
    <mergeCell ref="B32:H32"/>
    <mergeCell ref="E26:F26"/>
    <mergeCell ref="G26:H26"/>
    <mergeCell ref="B33:H33"/>
    <mergeCell ref="A27:B27"/>
    <mergeCell ref="A28:B28"/>
    <mergeCell ref="A29:B29"/>
    <mergeCell ref="A30:B30"/>
    <mergeCell ref="A31:B31"/>
    <mergeCell ref="E31:F31"/>
    <mergeCell ref="A26:B26"/>
    <mergeCell ref="C26:D26"/>
    <mergeCell ref="A2:H2"/>
    <mergeCell ref="A13:H13"/>
    <mergeCell ref="A17:H17"/>
    <mergeCell ref="A21:H21"/>
    <mergeCell ref="G16:H16"/>
    <mergeCell ref="E16:F16"/>
    <mergeCell ref="E20:F20"/>
    <mergeCell ref="G20:H20"/>
    <mergeCell ref="E7:F7"/>
    <mergeCell ref="B10:D10"/>
    <mergeCell ref="A8:H8"/>
  </mergeCells>
  <phoneticPr fontId="10"/>
  <conditionalFormatting sqref="D31">
    <cfRule type="expression" dxfId="1" priority="1">
      <formula>NOT(AND(D31&lt;=ROUNDDOWN(D30/3,-3),(MOD(D31,1000)=0)))</formula>
    </cfRule>
  </conditionalFormatting>
  <dataValidations count="18">
    <dataValidation type="custom" errorStyle="warning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prompt="◆「⑩事業経費（補助対象）」×補助率（A)×調整率（B)以内の金額としてください。_x000a_◆千円未満は切り捨てとしてください。_x000a_なお、セルの色が黄色となる場合は、上記の条件が満たされていません。" sqref="D31" xr:uid="{052C2DD3-13C3-4EEC-AF41-A4E738D5C54F}">
      <formula1>AND(D31&lt;=ROUNDDOWN(D30/3,-3),(MOD(D31,1000)=0))</formula1>
    </dataValidation>
    <dataValidation type="list" allowBlank="1" sqref="D16 D20 H22 H24" xr:uid="{DA5C2A24-DCE2-483B-A6A2-E89B4E6F444D}">
      <formula1>"↓（選択すること）,複数の学校,複数の用途"</formula1>
    </dataValidation>
    <dataValidation type="list" allowBlank="1" showInputMessage="1" showErrorMessage="1" sqref="F15 F19" xr:uid="{40488896-7E3D-4B76-8485-BF39F08AA6E8}">
      <formula1>"（↓選択すること）,ｑ値,Ｃｔｕ・Ｓｄ値"</formula1>
    </dataValidation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" sqref="D15 D19 D22" xr:uid="{631425E3-B256-4FE1-B1FC-36ECC93B268C}"/>
    <dataValidation allowBlank="1" showInputMessage="1" prompt="◆既存建物が建築された日を西暦で記入すること。_x000a_◆増築の場合は、増築された日を同様に記入すること（書ききれない場合は、備考欄に記入すること）。" sqref="D14 D18" xr:uid="{9FFD7E8F-C07C-419D-8345-A60FB2734D88}"/>
    <dataValidation type="list" allowBlank="1" showInputMessage="1" showErrorMessage="1" sqref="F14 F18" xr:uid="{0A709085-6AE1-412D-BD30-11731C091DF8}">
      <formula1>"（↓選択すること）,Ｉｓ値,Ｉｗ値"</formula1>
    </dataValidation>
    <dataValidation imeMode="disabled" allowBlank="1" showInputMessage="1" showErrorMessage="1" sqref="D4" xr:uid="{A9D6B13C-4495-4A60-9D23-C1A2AFC54800}"/>
    <dataValidation allowBlank="1" showErrorMessage="1" sqref="H9" xr:uid="{DACE3BE2-C369-4E3F-9688-E15716F91A77}"/>
    <dataValidation allowBlank="1" sqref="B19:B20 B15:B16 F22 F24" xr:uid="{5E4BB199-72AB-45A7-8E30-FCB7BB4ECB20}"/>
    <dataValidation type="textLength" imeMode="disabled" operator="equal" allowBlank="1" showInputMessage="1" showErrorMessage="1" prompt="6桁の学校法人番号を入力してください" sqref="B4" xr:uid="{6CBAF766-AC6D-4188-B15B-7BF40FCA038B}">
      <formula1>6</formula1>
    </dataValidation>
    <dataValidation type="list" imeMode="disabled" allowBlank="1" showErrorMessage="1" prompt="各法人の設置している、大学・短期大学・高等専門学校における耐震化率を算出ください。_x000a_" sqref="G7" xr:uid="{151A79A7-C350-46D3-90F7-0000A1D993EA}">
      <formula1>"選択してください,①学校に避難所指定施設はない,②学校に避難所指定施設がある"</formula1>
    </dataValidation>
    <dataValidation allowBlank="1" showInputMessage="1" promptTitle="西暦" prompt="年度内に完了するものがほ補助対象" sqref="D11" xr:uid="{E0D64F5F-326F-4CB8-A351-89027968AD4F}"/>
    <dataValidation allowBlank="1" showInputMessage="1" showErrorMessage="1" promptTitle="西暦" prompt="※着手とは、当該補助事業の補助対象経費を含む契約の締結を指します。（原則、交付決定後）" sqref="B11" xr:uid="{84C80B30-1110-4E20-8B0B-6EAFA7F2D815}"/>
    <dataValidation allowBlank="1" showInputMessage="1" showErrorMessage="1" prompt="B7セルに記入してください" sqref="G11 E11" xr:uid="{A01EEA28-4BE6-44D5-9C5B-E6F0A1CA14C9}"/>
    <dataValidation allowBlank="1" showInputMessage="1" showErrorMessage="1" prompt="「全○年計画の○年目」_x000a_と記載してください" sqref="H10" xr:uid="{35CDB0D6-05C1-4455-B06A-AAA2EAA6732D}"/>
    <dataValidation type="list" allowBlank="1" showInputMessage="1" showErrorMessage="1" sqref="F10" xr:uid="{E44C9FD7-1CDF-452B-B6AC-CF3811A4231E}">
      <formula1>"（↓リストから選択）,単年度,複数年度"</formula1>
    </dataValidation>
    <dataValidation allowBlank="1" showInputMessage="1" showErrorMessage="1" prompt="学校の所在地と異なる場合のみ記入" sqref="H11" xr:uid="{50AD8CEA-9A78-4754-9475-F0CB9AF594B7}"/>
    <dataValidation allowBlank="1" showInputMessage="1" showErrorMessage="1" prompt="学校の所轄庁と異なる場合のみ記入" sqref="F11" xr:uid="{8A83DAA9-ED1C-450D-9C4F-2AC5EFB7EE99}"/>
  </dataValidations>
  <hyperlinks>
    <hyperlink ref="K5" r:id="rId1" xr:uid="{0E685C0B-14FF-4E01-991A-409F266F8FFB}"/>
  </hyperlinks>
  <printOptions horizontalCentered="1"/>
  <pageMargins left="0.19685039370078741" right="0.19685039370078741" top="0.43307086614173229" bottom="0.31496062992125984" header="0.11811023622047245" footer="0.19685039370078741"/>
  <pageSetup paperSize="9" scale="5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F23"/>
  <sheetViews>
    <sheetView showGridLines="0" view="pageBreakPreview" zoomScaleNormal="100" zoomScaleSheetLayoutView="100" workbookViewId="0"/>
  </sheetViews>
  <sheetFormatPr defaultColWidth="4" defaultRowHeight="22.5" customHeight="1"/>
  <cols>
    <col min="1" max="1" width="4" style="1" customWidth="1"/>
    <col min="2" max="2" width="5.25" style="1" customWidth="1"/>
    <col min="3" max="3" width="3.125" style="1" customWidth="1"/>
    <col min="4" max="4" width="5.25" style="1" customWidth="1"/>
    <col min="5" max="5" width="4" style="1" customWidth="1"/>
    <col min="6" max="6" width="3.875" style="1" customWidth="1"/>
    <col min="7" max="16384" width="4" style="1"/>
  </cols>
  <sheetData>
    <row r="1" spans="1:24" ht="14.25">
      <c r="X1" s="192" t="s">
        <v>48</v>
      </c>
    </row>
    <row r="2" spans="1:24" ht="28.5" customHeight="1" thickBot="1">
      <c r="A2" s="384" t="s">
        <v>110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</row>
    <row r="3" spans="1:24" ht="27.75" customHeight="1">
      <c r="A3" s="388" t="s">
        <v>111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9"/>
      <c r="S3" s="394" t="s">
        <v>112</v>
      </c>
      <c r="T3" s="395"/>
      <c r="U3" s="385" t="s">
        <v>47</v>
      </c>
      <c r="V3" s="386"/>
      <c r="W3" s="386"/>
      <c r="X3" s="387"/>
    </row>
    <row r="4" spans="1:24" ht="43.9" customHeight="1">
      <c r="A4" s="174" t="s">
        <v>113</v>
      </c>
      <c r="B4" s="390" t="s">
        <v>267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3"/>
      <c r="S4" s="366"/>
      <c r="T4" s="367"/>
      <c r="U4" s="361"/>
      <c r="V4" s="361"/>
      <c r="W4" s="361"/>
      <c r="X4" s="362"/>
    </row>
    <row r="5" spans="1:24" ht="27" customHeight="1">
      <c r="A5" s="174" t="s">
        <v>133</v>
      </c>
      <c r="B5" s="363" t="s">
        <v>134</v>
      </c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5"/>
      <c r="S5" s="366"/>
      <c r="T5" s="367"/>
      <c r="U5" s="361"/>
      <c r="V5" s="361"/>
      <c r="W5" s="361"/>
      <c r="X5" s="362"/>
    </row>
    <row r="6" spans="1:24" ht="27" customHeight="1">
      <c r="A6" s="174" t="s">
        <v>135</v>
      </c>
      <c r="B6" s="363" t="s">
        <v>264</v>
      </c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5"/>
      <c r="S6" s="366"/>
      <c r="T6" s="367"/>
      <c r="U6" s="361"/>
      <c r="V6" s="361"/>
      <c r="W6" s="361"/>
      <c r="X6" s="362"/>
    </row>
    <row r="7" spans="1:24" ht="27" customHeight="1">
      <c r="A7" s="174" t="s">
        <v>136</v>
      </c>
      <c r="B7" s="363" t="s">
        <v>265</v>
      </c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5"/>
      <c r="S7" s="366"/>
      <c r="T7" s="367"/>
      <c r="U7" s="361"/>
      <c r="V7" s="361"/>
      <c r="W7" s="361"/>
      <c r="X7" s="362"/>
    </row>
    <row r="8" spans="1:24" ht="27" customHeight="1" thickBot="1">
      <c r="A8" s="175" t="s">
        <v>124</v>
      </c>
      <c r="B8" s="368" t="s">
        <v>266</v>
      </c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70"/>
      <c r="S8" s="400"/>
      <c r="T8" s="401"/>
      <c r="U8" s="398"/>
      <c r="V8" s="398"/>
      <c r="W8" s="398"/>
      <c r="X8" s="399"/>
    </row>
    <row r="9" spans="1:24" ht="66" customHeight="1" thickBot="1">
      <c r="A9" s="374" t="s">
        <v>262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</row>
    <row r="10" spans="1:24" ht="27" customHeight="1">
      <c r="A10" s="304" t="s">
        <v>114</v>
      </c>
      <c r="B10" s="391" t="s">
        <v>115</v>
      </c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3"/>
      <c r="S10" s="375" t="s">
        <v>263</v>
      </c>
      <c r="T10" s="376"/>
      <c r="U10" s="376"/>
      <c r="V10" s="376"/>
      <c r="W10" s="376"/>
      <c r="X10" s="377"/>
    </row>
    <row r="11" spans="1:24" ht="27" customHeight="1">
      <c r="A11" s="174" t="s">
        <v>116</v>
      </c>
      <c r="B11" s="363" t="s">
        <v>117</v>
      </c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5"/>
      <c r="S11" s="378"/>
      <c r="T11" s="379"/>
      <c r="U11" s="379"/>
      <c r="V11" s="379"/>
      <c r="W11" s="379"/>
      <c r="X11" s="380"/>
    </row>
    <row r="12" spans="1:24" ht="27" customHeight="1">
      <c r="A12" s="174" t="s">
        <v>118</v>
      </c>
      <c r="B12" s="363" t="s">
        <v>119</v>
      </c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5"/>
      <c r="S12" s="378"/>
      <c r="T12" s="379"/>
      <c r="U12" s="379"/>
      <c r="V12" s="379"/>
      <c r="W12" s="379"/>
      <c r="X12" s="380"/>
    </row>
    <row r="13" spans="1:24" ht="27" customHeight="1">
      <c r="A13" s="174" t="s">
        <v>120</v>
      </c>
      <c r="B13" s="363" t="s">
        <v>121</v>
      </c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5"/>
      <c r="S13" s="378"/>
      <c r="T13" s="379"/>
      <c r="U13" s="379"/>
      <c r="V13" s="379"/>
      <c r="W13" s="379"/>
      <c r="X13" s="380"/>
    </row>
    <row r="14" spans="1:24" ht="27" customHeight="1">
      <c r="A14" s="174" t="s">
        <v>122</v>
      </c>
      <c r="B14" s="363" t="s">
        <v>123</v>
      </c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5"/>
      <c r="S14" s="378"/>
      <c r="T14" s="379"/>
      <c r="U14" s="379"/>
      <c r="V14" s="379"/>
      <c r="W14" s="379"/>
      <c r="X14" s="380"/>
    </row>
    <row r="15" spans="1:24" ht="27" customHeight="1">
      <c r="A15" s="174" t="s">
        <v>125</v>
      </c>
      <c r="B15" s="371" t="s">
        <v>126</v>
      </c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3"/>
      <c r="S15" s="378"/>
      <c r="T15" s="379"/>
      <c r="U15" s="379"/>
      <c r="V15" s="379"/>
      <c r="W15" s="379"/>
      <c r="X15" s="380"/>
    </row>
    <row r="16" spans="1:24" ht="27" customHeight="1">
      <c r="A16" s="174" t="s">
        <v>127</v>
      </c>
      <c r="B16" s="363" t="s">
        <v>128</v>
      </c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5"/>
      <c r="S16" s="378"/>
      <c r="T16" s="379"/>
      <c r="U16" s="379"/>
      <c r="V16" s="379"/>
      <c r="W16" s="379"/>
      <c r="X16" s="380"/>
    </row>
    <row r="17" spans="1:32" ht="27" customHeight="1">
      <c r="A17" s="174" t="s">
        <v>129</v>
      </c>
      <c r="B17" s="363" t="s">
        <v>130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  <c r="S17" s="378"/>
      <c r="T17" s="379"/>
      <c r="U17" s="379"/>
      <c r="V17" s="379"/>
      <c r="W17" s="379"/>
      <c r="X17" s="380"/>
      <c r="AF17" s="51"/>
    </row>
    <row r="18" spans="1:32" ht="27" customHeight="1">
      <c r="A18" s="174" t="s">
        <v>131</v>
      </c>
      <c r="B18" s="363" t="s">
        <v>229</v>
      </c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5"/>
      <c r="S18" s="378"/>
      <c r="T18" s="379"/>
      <c r="U18" s="379"/>
      <c r="V18" s="379"/>
      <c r="W18" s="379"/>
      <c r="X18" s="380"/>
    </row>
    <row r="19" spans="1:32" ht="27" customHeight="1">
      <c r="A19" s="174" t="s">
        <v>132</v>
      </c>
      <c r="B19" s="363" t="s">
        <v>257</v>
      </c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5"/>
      <c r="S19" s="378"/>
      <c r="T19" s="379"/>
      <c r="U19" s="379"/>
      <c r="V19" s="379"/>
      <c r="W19" s="379"/>
      <c r="X19" s="380"/>
    </row>
    <row r="20" spans="1:32" ht="27" customHeight="1">
      <c r="A20" s="174" t="s">
        <v>258</v>
      </c>
      <c r="B20" s="363" t="s">
        <v>260</v>
      </c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5"/>
      <c r="S20" s="378"/>
      <c r="T20" s="379"/>
      <c r="U20" s="379"/>
      <c r="V20" s="379"/>
      <c r="W20" s="379"/>
      <c r="X20" s="380"/>
    </row>
    <row r="21" spans="1:32" ht="27" customHeight="1" thickBot="1">
      <c r="A21" s="175" t="s">
        <v>259</v>
      </c>
      <c r="B21" s="402" t="s">
        <v>261</v>
      </c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4"/>
      <c r="S21" s="381"/>
      <c r="T21" s="382"/>
      <c r="U21" s="382"/>
      <c r="V21" s="382"/>
      <c r="W21" s="382"/>
      <c r="X21" s="383"/>
    </row>
    <row r="22" spans="1:32" ht="43.5" customHeight="1"/>
    <row r="23" spans="1:32" ht="22.5" customHeight="1">
      <c r="A23" s="396"/>
      <c r="B23" s="397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397"/>
      <c r="V23" s="397"/>
      <c r="W23" s="397"/>
      <c r="X23" s="397"/>
    </row>
  </sheetData>
  <sheetProtection formatCells="0"/>
  <protectedRanges>
    <protectedRange password="CB4D" sqref="Q8:R9 U8:X9 U6:X7 Q5:R5 U10:X14 Q13:R14 U20:X21 Q15:R19 Q6:R7 U15:X19 U4:X4 U5:X5 Q20:R21" name="範囲1"/>
    <protectedRange password="CB4D" sqref="Q10:R12 Q4:R4" name="範囲1_1"/>
    <protectedRange password="CB4D" sqref="S8:T9 S6:T7 S4:T4 S10:T14 S15:T19 S5:T5 S20:T21" name="範囲1_2"/>
  </protectedRanges>
  <mergeCells count="34">
    <mergeCell ref="A23:X23"/>
    <mergeCell ref="U8:X8"/>
    <mergeCell ref="U6:X6"/>
    <mergeCell ref="U7:X7"/>
    <mergeCell ref="S8:T8"/>
    <mergeCell ref="B19:R19"/>
    <mergeCell ref="B20:R20"/>
    <mergeCell ref="B21:R21"/>
    <mergeCell ref="B17:R17"/>
    <mergeCell ref="B18:R18"/>
    <mergeCell ref="A9:X9"/>
    <mergeCell ref="S10:X21"/>
    <mergeCell ref="A2:X2"/>
    <mergeCell ref="U4:X4"/>
    <mergeCell ref="U3:X3"/>
    <mergeCell ref="A3:R3"/>
    <mergeCell ref="B4:R4"/>
    <mergeCell ref="B10:R10"/>
    <mergeCell ref="B11:R11"/>
    <mergeCell ref="B12:R12"/>
    <mergeCell ref="S4:T4"/>
    <mergeCell ref="S3:T3"/>
    <mergeCell ref="B5:R5"/>
    <mergeCell ref="B13:R13"/>
    <mergeCell ref="B14:R14"/>
    <mergeCell ref="B8:R8"/>
    <mergeCell ref="B15:R15"/>
    <mergeCell ref="B16:R16"/>
    <mergeCell ref="U5:X5"/>
    <mergeCell ref="B6:R6"/>
    <mergeCell ref="B7:R7"/>
    <mergeCell ref="S5:T5"/>
    <mergeCell ref="S6:T6"/>
    <mergeCell ref="S7:T7"/>
  </mergeCells>
  <phoneticPr fontId="10"/>
  <dataValidations count="1">
    <dataValidation type="list" allowBlank="1" showInputMessage="1" showErrorMessage="1" sqref="S4:T8" xr:uid="{D7754D92-3F0D-4939-A6B8-637B548ADCFD}">
      <formula1>"－,○"</formula1>
    </dataValidation>
  </dataValidations>
  <printOptions horizontalCentered="1"/>
  <pageMargins left="0.39370078740157483" right="0.39370078740157483" top="0.70866141732283472" bottom="0.39370078740157483" header="0.31496062992125984" footer="0.11811023622047245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C815-1C27-4897-8146-2F1A6AC76509}">
  <dimension ref="A2"/>
  <sheetViews>
    <sheetView zoomScaleNormal="100" workbookViewId="0"/>
  </sheetViews>
  <sheetFormatPr defaultColWidth="8.875" defaultRowHeight="13.5"/>
  <cols>
    <col min="1" max="16384" width="8.875" style="301"/>
  </cols>
  <sheetData>
    <row r="2" spans="1:1">
      <c r="A2" s="301" t="s">
        <v>256</v>
      </c>
    </row>
  </sheetData>
  <phoneticPr fontId="10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F7A8-DC14-42E1-9F09-43B181B30B3C}">
  <sheetPr>
    <tabColor rgb="FFFF0000"/>
    <pageSetUpPr fitToPage="1"/>
  </sheetPr>
  <dimension ref="A1:P34"/>
  <sheetViews>
    <sheetView view="pageBreakPreview" zoomScale="70" zoomScaleNormal="100" zoomScaleSheetLayoutView="70" workbookViewId="0">
      <selection activeCell="A2" sqref="A2:H2"/>
    </sheetView>
  </sheetViews>
  <sheetFormatPr defaultColWidth="4" defaultRowHeight="13.5"/>
  <cols>
    <col min="1" max="1" width="22.75" style="157" customWidth="1"/>
    <col min="2" max="2" width="27" style="157" customWidth="1"/>
    <col min="3" max="3" width="22.75" style="157" customWidth="1"/>
    <col min="4" max="4" width="27" style="157" customWidth="1"/>
    <col min="5" max="5" width="22.75" style="157" customWidth="1"/>
    <col min="6" max="6" width="27" style="157" customWidth="1"/>
    <col min="7" max="7" width="22.75" style="157" customWidth="1"/>
    <col min="8" max="8" width="27" style="157" customWidth="1"/>
    <col min="9" max="16384" width="4" style="157"/>
  </cols>
  <sheetData>
    <row r="1" spans="1:8" ht="16.5">
      <c r="D1" s="159"/>
      <c r="H1" s="176" t="s">
        <v>248</v>
      </c>
    </row>
    <row r="2" spans="1:8" s="158" customFormat="1" ht="57.6" customHeight="1">
      <c r="A2" s="321" t="s">
        <v>210</v>
      </c>
      <c r="B2" s="321"/>
      <c r="C2" s="321"/>
      <c r="D2" s="321"/>
      <c r="E2" s="321"/>
      <c r="F2" s="321"/>
      <c r="G2" s="321"/>
      <c r="H2" s="321"/>
    </row>
    <row r="3" spans="1:8" s="1" customFormat="1" ht="21.6" customHeight="1" thickBot="1">
      <c r="A3" s="177" t="s">
        <v>213</v>
      </c>
      <c r="B3" s="178"/>
      <c r="C3" s="169"/>
      <c r="D3" s="169"/>
      <c r="E3" s="169"/>
      <c r="F3" s="169"/>
      <c r="G3" s="167"/>
      <c r="H3" s="179"/>
    </row>
    <row r="4" spans="1:8" s="1" customFormat="1" ht="42" customHeight="1">
      <c r="A4" s="204" t="s">
        <v>214</v>
      </c>
      <c r="B4" s="286" t="s">
        <v>240</v>
      </c>
      <c r="C4" s="200" t="s">
        <v>215</v>
      </c>
      <c r="D4" s="289" t="s">
        <v>243</v>
      </c>
      <c r="E4" s="197" t="s">
        <v>2</v>
      </c>
      <c r="F4" s="291" t="s">
        <v>244</v>
      </c>
      <c r="G4" s="200" t="s">
        <v>3</v>
      </c>
      <c r="H4" s="292" t="s">
        <v>246</v>
      </c>
    </row>
    <row r="5" spans="1:8" s="1" customFormat="1" ht="42" customHeight="1">
      <c r="A5" s="205" t="s">
        <v>4</v>
      </c>
      <c r="B5" s="287" t="s">
        <v>241</v>
      </c>
      <c r="C5" s="202" t="s">
        <v>216</v>
      </c>
      <c r="D5" s="290" t="s">
        <v>236</v>
      </c>
      <c r="E5" s="198" t="s">
        <v>5</v>
      </c>
      <c r="F5" s="290" t="s">
        <v>245</v>
      </c>
      <c r="G5" s="201" t="s">
        <v>1</v>
      </c>
      <c r="H5" s="293" t="s">
        <v>183</v>
      </c>
    </row>
    <row r="6" spans="1:8" s="1" customFormat="1" ht="42" customHeight="1" thickBot="1">
      <c r="A6" s="206" t="s">
        <v>217</v>
      </c>
      <c r="B6" s="288" t="s">
        <v>242</v>
      </c>
      <c r="C6" s="203" t="s">
        <v>218</v>
      </c>
      <c r="D6" s="267" t="s">
        <v>237</v>
      </c>
      <c r="E6" s="199" t="s">
        <v>219</v>
      </c>
      <c r="F6" s="267" t="s">
        <v>238</v>
      </c>
      <c r="G6" s="199" t="s">
        <v>220</v>
      </c>
      <c r="H6" s="296" t="s">
        <v>239</v>
      </c>
    </row>
    <row r="7" spans="1:8" s="1" customFormat="1" ht="42" customHeight="1" thickBot="1">
      <c r="A7" s="209" t="s">
        <v>221</v>
      </c>
      <c r="B7" s="190"/>
      <c r="C7" s="190"/>
      <c r="D7" s="190"/>
      <c r="E7" s="332"/>
      <c r="F7" s="332"/>
      <c r="G7" s="191"/>
      <c r="H7" s="192"/>
    </row>
    <row r="8" spans="1:8" s="1" customFormat="1" ht="42" customHeight="1" thickBot="1">
      <c r="A8" s="405" t="s">
        <v>255</v>
      </c>
      <c r="B8" s="406"/>
      <c r="C8" s="407">
        <v>1</v>
      </c>
      <c r="D8" s="408"/>
      <c r="E8" s="406" t="s">
        <v>222</v>
      </c>
      <c r="F8" s="406"/>
      <c r="G8" s="407">
        <v>1</v>
      </c>
      <c r="H8" s="409"/>
    </row>
    <row r="9" spans="1:8" s="1" customFormat="1" ht="42" customHeight="1" thickBot="1">
      <c r="A9" s="218" t="s">
        <v>223</v>
      </c>
      <c r="B9" s="193"/>
      <c r="C9" s="193"/>
      <c r="D9" s="193"/>
      <c r="E9" s="194"/>
      <c r="F9" s="195"/>
      <c r="G9" s="196"/>
      <c r="H9" s="170"/>
    </row>
    <row r="10" spans="1:8" s="1" customFormat="1" ht="42" customHeight="1">
      <c r="A10" s="219" t="s">
        <v>6</v>
      </c>
      <c r="B10" s="410" t="s">
        <v>247</v>
      </c>
      <c r="C10" s="410"/>
      <c r="D10" s="410"/>
      <c r="E10" s="220" t="s">
        <v>227</v>
      </c>
      <c r="F10" s="285" t="s">
        <v>251</v>
      </c>
      <c r="G10" s="220" t="s">
        <v>235</v>
      </c>
      <c r="H10" s="295" t="s">
        <v>252</v>
      </c>
    </row>
    <row r="11" spans="1:8" s="1" customFormat="1" ht="42" customHeight="1" thickBot="1">
      <c r="A11" s="223" t="s">
        <v>224</v>
      </c>
      <c r="B11" s="294">
        <v>45763</v>
      </c>
      <c r="C11" s="225" t="s">
        <v>225</v>
      </c>
      <c r="D11" s="294">
        <v>45747</v>
      </c>
      <c r="E11" s="225" t="s">
        <v>233</v>
      </c>
      <c r="F11" s="298" t="s">
        <v>253</v>
      </c>
      <c r="G11" s="225" t="s">
        <v>234</v>
      </c>
      <c r="H11" s="300" t="s">
        <v>254</v>
      </c>
    </row>
    <row r="12" spans="1:8" s="1" customFormat="1" ht="42" customHeight="1" thickBot="1">
      <c r="A12" s="216" t="s">
        <v>232</v>
      </c>
      <c r="B12" s="208"/>
      <c r="C12" s="207"/>
      <c r="D12" s="207"/>
      <c r="E12" s="207"/>
      <c r="F12" s="207"/>
      <c r="G12" s="207"/>
      <c r="H12" s="207"/>
    </row>
    <row r="13" spans="1:8" s="1" customFormat="1" ht="32.450000000000003" customHeight="1">
      <c r="A13" s="322" t="s">
        <v>7</v>
      </c>
      <c r="B13" s="323"/>
      <c r="C13" s="323"/>
      <c r="D13" s="323"/>
      <c r="E13" s="323"/>
      <c r="F13" s="323"/>
      <c r="G13" s="323"/>
      <c r="H13" s="324"/>
    </row>
    <row r="14" spans="1:8" s="1" customFormat="1" ht="32.450000000000003" customHeight="1">
      <c r="A14" s="226" t="s">
        <v>8</v>
      </c>
      <c r="B14" s="258" t="s">
        <v>249</v>
      </c>
      <c r="C14" s="228" t="s">
        <v>9</v>
      </c>
      <c r="D14" s="259">
        <v>25628</v>
      </c>
      <c r="E14" s="228" t="s">
        <v>10</v>
      </c>
      <c r="F14" s="258" t="s">
        <v>137</v>
      </c>
      <c r="G14" s="260">
        <v>0.27</v>
      </c>
      <c r="H14" s="231"/>
    </row>
    <row r="15" spans="1:8" s="1" customFormat="1" ht="32.450000000000003" customHeight="1">
      <c r="A15" s="228" t="s">
        <v>12</v>
      </c>
      <c r="B15" s="261">
        <v>11.2</v>
      </c>
      <c r="C15" s="233" t="s">
        <v>13</v>
      </c>
      <c r="D15" s="262" t="s">
        <v>138</v>
      </c>
      <c r="E15" s="235" t="s">
        <v>14</v>
      </c>
      <c r="F15" s="262" t="s">
        <v>139</v>
      </c>
      <c r="G15" s="260">
        <v>0.8</v>
      </c>
      <c r="H15" s="231"/>
    </row>
    <row r="16" spans="1:8" s="1" customFormat="1" ht="32.450000000000003" customHeight="1" thickBot="1">
      <c r="A16" s="236" t="s">
        <v>15</v>
      </c>
      <c r="B16" s="263">
        <v>3889</v>
      </c>
      <c r="C16" s="238" t="s">
        <v>16</v>
      </c>
      <c r="D16" s="264" t="s">
        <v>143</v>
      </c>
      <c r="E16" s="330"/>
      <c r="F16" s="331"/>
      <c r="G16" s="328"/>
      <c r="H16" s="329"/>
    </row>
    <row r="17" spans="1:16" s="1" customFormat="1" ht="32.450000000000003" customHeight="1">
      <c r="A17" s="322" t="s">
        <v>18</v>
      </c>
      <c r="B17" s="323"/>
      <c r="C17" s="323"/>
      <c r="D17" s="323"/>
      <c r="E17" s="323"/>
      <c r="F17" s="323"/>
      <c r="G17" s="323"/>
      <c r="H17" s="324"/>
    </row>
    <row r="18" spans="1:16" s="1" customFormat="1" ht="32.450000000000003" customHeight="1">
      <c r="A18" s="226" t="s">
        <v>8</v>
      </c>
      <c r="B18" s="227"/>
      <c r="C18" s="228" t="s">
        <v>9</v>
      </c>
      <c r="D18" s="229"/>
      <c r="E18" s="228" t="s">
        <v>10</v>
      </c>
      <c r="F18" s="227" t="s">
        <v>11</v>
      </c>
      <c r="G18" s="265"/>
      <c r="H18" s="231"/>
    </row>
    <row r="19" spans="1:16" s="1" customFormat="1" ht="32.450000000000003" customHeight="1">
      <c r="A19" s="228" t="s">
        <v>12</v>
      </c>
      <c r="B19" s="232"/>
      <c r="C19" s="233" t="s">
        <v>13</v>
      </c>
      <c r="D19" s="234"/>
      <c r="E19" s="235" t="s">
        <v>14</v>
      </c>
      <c r="F19" s="234" t="s">
        <v>11</v>
      </c>
      <c r="G19" s="265"/>
      <c r="H19" s="231"/>
      <c r="I19" s="157"/>
      <c r="J19" s="157"/>
      <c r="K19" s="157"/>
      <c r="L19" s="157"/>
      <c r="M19" s="157"/>
      <c r="N19" s="157"/>
      <c r="O19" s="157"/>
      <c r="P19" s="157"/>
    </row>
    <row r="20" spans="1:16" s="1" customFormat="1" ht="32.450000000000003" customHeight="1" thickBot="1">
      <c r="A20" s="236" t="s">
        <v>15</v>
      </c>
      <c r="B20" s="237"/>
      <c r="C20" s="238" t="s">
        <v>16</v>
      </c>
      <c r="D20" s="239" t="s">
        <v>17</v>
      </c>
      <c r="E20" s="330"/>
      <c r="F20" s="331"/>
      <c r="G20" s="328"/>
      <c r="H20" s="329"/>
      <c r="I20" s="157"/>
      <c r="J20" s="157"/>
      <c r="K20" s="157"/>
      <c r="L20" s="157"/>
      <c r="M20" s="157"/>
      <c r="N20" s="157"/>
      <c r="O20" s="157"/>
      <c r="P20" s="157"/>
    </row>
    <row r="21" spans="1:16" ht="33" customHeight="1">
      <c r="A21" s="325" t="s">
        <v>140</v>
      </c>
      <c r="B21" s="326"/>
      <c r="C21" s="326"/>
      <c r="D21" s="326"/>
      <c r="E21" s="326"/>
      <c r="F21" s="326"/>
      <c r="G21" s="326"/>
      <c r="H21" s="327"/>
    </row>
    <row r="22" spans="1:16" ht="32.450000000000003" customHeight="1" thickBot="1">
      <c r="A22" s="240" t="s">
        <v>8</v>
      </c>
      <c r="B22" s="267" t="s">
        <v>141</v>
      </c>
      <c r="C22" s="241" t="s">
        <v>13</v>
      </c>
      <c r="D22" s="267" t="s">
        <v>142</v>
      </c>
      <c r="E22" s="242" t="s">
        <v>20</v>
      </c>
      <c r="F22" s="266">
        <v>5460</v>
      </c>
      <c r="G22" s="241" t="s">
        <v>16</v>
      </c>
      <c r="H22" s="280" t="s">
        <v>143</v>
      </c>
    </row>
    <row r="23" spans="1:16" ht="32.450000000000003" customHeight="1">
      <c r="A23" s="325" t="s">
        <v>21</v>
      </c>
      <c r="B23" s="326"/>
      <c r="C23" s="326"/>
      <c r="D23" s="326"/>
      <c r="E23" s="326"/>
      <c r="F23" s="326"/>
      <c r="G23" s="326"/>
      <c r="H23" s="327"/>
    </row>
    <row r="24" spans="1:16" ht="32.450000000000003" customHeight="1" thickBot="1">
      <c r="A24" s="240" t="s">
        <v>8</v>
      </c>
      <c r="B24" s="188"/>
      <c r="C24" s="241" t="s">
        <v>13</v>
      </c>
      <c r="D24" s="188"/>
      <c r="E24" s="242" t="s">
        <v>20</v>
      </c>
      <c r="F24" s="243"/>
      <c r="G24" s="241" t="s">
        <v>16</v>
      </c>
      <c r="H24" s="244"/>
    </row>
    <row r="25" spans="1:16" s="1" customFormat="1" ht="33" customHeight="1" thickBot="1">
      <c r="A25" s="268"/>
      <c r="B25" s="269"/>
      <c r="C25" s="268"/>
      <c r="D25" s="173"/>
      <c r="E25" s="268"/>
      <c r="F25" s="269"/>
      <c r="G25" s="268"/>
      <c r="H25" s="173" t="s">
        <v>22</v>
      </c>
      <c r="I25" s="157"/>
      <c r="J25" s="157"/>
      <c r="K25" s="157"/>
      <c r="L25" s="157"/>
      <c r="M25" s="157"/>
      <c r="N25" s="157"/>
      <c r="O25" s="157"/>
      <c r="P25" s="157"/>
    </row>
    <row r="26" spans="1:16" ht="33" customHeight="1">
      <c r="A26" s="357" t="s">
        <v>23</v>
      </c>
      <c r="B26" s="358"/>
      <c r="C26" s="359" t="s">
        <v>24</v>
      </c>
      <c r="D26" s="360"/>
      <c r="E26" s="340" t="s">
        <v>25</v>
      </c>
      <c r="F26" s="341"/>
      <c r="G26" s="342" t="s">
        <v>26</v>
      </c>
      <c r="H26" s="343"/>
    </row>
    <row r="27" spans="1:16" ht="33" customHeight="1">
      <c r="A27" s="347" t="s">
        <v>27</v>
      </c>
      <c r="B27" s="348"/>
      <c r="C27" s="245" t="s">
        <v>28</v>
      </c>
      <c r="D27" s="270">
        <v>1281302</v>
      </c>
      <c r="E27" s="246" t="s">
        <v>29</v>
      </c>
      <c r="F27" s="271">
        <v>1023198</v>
      </c>
      <c r="G27" s="245" t="s">
        <v>30</v>
      </c>
      <c r="H27" s="272">
        <f>SUM(D27+F27)</f>
        <v>2304500</v>
      </c>
    </row>
    <row r="28" spans="1:16" ht="33" customHeight="1">
      <c r="A28" s="349" t="s">
        <v>31</v>
      </c>
      <c r="B28" s="350"/>
      <c r="C28" s="247" t="s">
        <v>32</v>
      </c>
      <c r="D28" s="273">
        <v>12206317</v>
      </c>
      <c r="E28" s="248" t="s">
        <v>33</v>
      </c>
      <c r="F28" s="274">
        <v>18627683</v>
      </c>
      <c r="G28" s="247" t="s">
        <v>34</v>
      </c>
      <c r="H28" s="275">
        <f t="shared" ref="H28:H29" si="0">SUM(D28+F28)</f>
        <v>30834000</v>
      </c>
    </row>
    <row r="29" spans="1:16" ht="33" customHeight="1">
      <c r="A29" s="351" t="s">
        <v>35</v>
      </c>
      <c r="B29" s="352"/>
      <c r="C29" s="249" t="s">
        <v>36</v>
      </c>
      <c r="D29" s="276">
        <v>786454093</v>
      </c>
      <c r="E29" s="250" t="s">
        <v>37</v>
      </c>
      <c r="F29" s="277">
        <v>1461146867</v>
      </c>
      <c r="G29" s="251" t="s">
        <v>38</v>
      </c>
      <c r="H29" s="278">
        <f t="shared" si="0"/>
        <v>2247600960</v>
      </c>
    </row>
    <row r="30" spans="1:16" ht="33" customHeight="1" thickBot="1">
      <c r="A30" s="347" t="s">
        <v>39</v>
      </c>
      <c r="B30" s="348"/>
      <c r="C30" s="252" t="s">
        <v>40</v>
      </c>
      <c r="D30" s="253">
        <f>SUM(D27:D29)</f>
        <v>799941712</v>
      </c>
      <c r="E30" s="246" t="s">
        <v>41</v>
      </c>
      <c r="F30" s="253">
        <f>SUM(F27:F29)</f>
        <v>1480797748</v>
      </c>
      <c r="G30" s="254" t="s">
        <v>42</v>
      </c>
      <c r="H30" s="255">
        <f>SUM(H27:H29)</f>
        <v>2280739460</v>
      </c>
    </row>
    <row r="31" spans="1:16" ht="33" customHeight="1" thickTop="1" thickBot="1">
      <c r="A31" s="353" t="s">
        <v>250</v>
      </c>
      <c r="B31" s="354"/>
      <c r="C31" s="281" t="s">
        <v>43</v>
      </c>
      <c r="D31" s="282">
        <f>ROUNDDOWN(D30/3,-3)</f>
        <v>266647000</v>
      </c>
      <c r="E31" s="355" t="s">
        <v>44</v>
      </c>
      <c r="F31" s="356"/>
      <c r="G31" s="283" t="s">
        <v>45</v>
      </c>
      <c r="H31" s="284">
        <f>H30-D31</f>
        <v>2014092460</v>
      </c>
    </row>
    <row r="32" spans="1:16" ht="106.9" customHeight="1" thickTop="1" thickBot="1">
      <c r="A32" s="256" t="s">
        <v>46</v>
      </c>
      <c r="B32" s="411" t="s">
        <v>144</v>
      </c>
      <c r="C32" s="412"/>
      <c r="D32" s="412"/>
      <c r="E32" s="412"/>
      <c r="F32" s="412"/>
      <c r="G32" s="412"/>
      <c r="H32" s="413"/>
    </row>
    <row r="33" spans="1:8" ht="106.9" customHeight="1" thickBot="1">
      <c r="A33" s="257" t="s">
        <v>228</v>
      </c>
      <c r="B33" s="344"/>
      <c r="C33" s="345"/>
      <c r="D33" s="345"/>
      <c r="E33" s="345"/>
      <c r="F33" s="345"/>
      <c r="G33" s="345"/>
      <c r="H33" s="346"/>
    </row>
    <row r="34" spans="1:8" ht="14.25">
      <c r="A34" s="279"/>
      <c r="B34" s="279"/>
      <c r="C34" s="279"/>
      <c r="D34" s="279"/>
      <c r="E34" s="279"/>
      <c r="F34" s="279"/>
      <c r="G34" s="279"/>
      <c r="H34" s="279"/>
    </row>
  </sheetData>
  <sheetProtection formatCells="0"/>
  <dataConsolidate/>
  <mergeCells count="27">
    <mergeCell ref="B32:H32"/>
    <mergeCell ref="B33:H33"/>
    <mergeCell ref="A27:B27"/>
    <mergeCell ref="A28:B28"/>
    <mergeCell ref="A29:B29"/>
    <mergeCell ref="A30:B30"/>
    <mergeCell ref="A31:B31"/>
    <mergeCell ref="E31:F31"/>
    <mergeCell ref="C26:D26"/>
    <mergeCell ref="E26:F26"/>
    <mergeCell ref="G26:H26"/>
    <mergeCell ref="E20:F20"/>
    <mergeCell ref="G20:H20"/>
    <mergeCell ref="A21:H21"/>
    <mergeCell ref="A23:H23"/>
    <mergeCell ref="A26:B26"/>
    <mergeCell ref="A17:H17"/>
    <mergeCell ref="A2:H2"/>
    <mergeCell ref="A13:H13"/>
    <mergeCell ref="E16:F16"/>
    <mergeCell ref="G16:H16"/>
    <mergeCell ref="E7:F7"/>
    <mergeCell ref="A8:B8"/>
    <mergeCell ref="C8:D8"/>
    <mergeCell ref="E8:F8"/>
    <mergeCell ref="G8:H8"/>
    <mergeCell ref="B10:D10"/>
  </mergeCells>
  <phoneticPr fontId="10"/>
  <conditionalFormatting sqref="D31">
    <cfRule type="expression" dxfId="0" priority="1">
      <formula>NOT(AND(D31&lt;=ROUNDDOWN(D30/3,-3),(MOD(D31,1000)=0)))</formula>
    </cfRule>
  </conditionalFormatting>
  <dataValidations count="20">
    <dataValidation allowBlank="1" sqref="F24 B19:B20 B15:B16 F22" xr:uid="{2D0773AC-BDD9-4669-B1A6-3A9DDECE8AD3}"/>
    <dataValidation allowBlank="1" showErrorMessage="1" sqref="H9" xr:uid="{6256B7F8-5A94-4DB2-8780-02ACF0706113}"/>
    <dataValidation imeMode="disabled" allowBlank="1" showInputMessage="1" showErrorMessage="1" sqref="D4" xr:uid="{60A31757-4DCD-499B-BAF8-FACBD031B38E}"/>
    <dataValidation type="list" allowBlank="1" showInputMessage="1" showErrorMessage="1" sqref="F14 F18" xr:uid="{F8AE0577-F8DD-48C2-BC76-627A5D167849}">
      <formula1>"（↓選択すること）,Ｉｓ値,Ｉｗ値"</formula1>
    </dataValidation>
    <dataValidation allowBlank="1" showInputMessage="1" prompt="◆既存建物が建築された日を西暦で記入すること。_x000a_◆増築の場合は、増築された日を同様に記入すること（書ききれない場合は、備考欄に記入すること）。" sqref="D14 D18" xr:uid="{7137CBC8-8FF0-45DD-A3C3-F33F120AAB8E}"/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" sqref="D15 D19 D22" xr:uid="{0137C55D-8402-442E-BB9F-2FA523F4D90E}"/>
    <dataValidation type="list" allowBlank="1" showInputMessage="1" showErrorMessage="1" sqref="F15 F19" xr:uid="{8C3BC86E-8BF0-4C00-A64C-21052CDD82BD}">
      <formula1>"（↓選択すること）,ｑ値,Ｃｔｕ・Ｓｄ値"</formula1>
    </dataValidation>
    <dataValidation type="list" allowBlank="1" sqref="D16 D20 H24 H22" xr:uid="{49A8832B-A414-4CFF-8C00-97E6A7D96D8B}">
      <formula1>"↓（選択すること）,複数の学校,複数の用途"</formula1>
    </dataValidation>
    <dataValidation type="custom" errorStyle="warning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prompt="◆「⑩事業経費（補助対象）」×補助率（A)×調整率（B)以内の金額としてください。_x000a_◆千円未満は切り捨てとしてください。_x000a_なお、セルの色が黄色となる場合は、上記の条件が満たされていません。" sqref="D31" xr:uid="{EA2D7E9A-15C0-4B41-A458-B4ECEAF4CFA6}">
      <formula1>AND(D31&lt;=ROUNDDOWN(D30/3,-3),(MOD(D31,1000)=0))</formula1>
    </dataValidation>
    <dataValidation allowBlank="1" showInputMessage="1" showErrorMessage="1" prompt="B7セルに記入してください" sqref="G11 E11" xr:uid="{A5C8428B-1E36-4C36-9940-224EC624D717}"/>
    <dataValidation type="list" allowBlank="1" showInputMessage="1" showErrorMessage="1" sqref="F10" xr:uid="{6FE1F12B-7037-4D6B-902E-EA9FBED47638}">
      <formula1>"（↓リストから選択）,単年度,複数年度"</formula1>
    </dataValidation>
    <dataValidation allowBlank="1" showInputMessage="1" showErrorMessage="1" prompt="「全○年計画の○年目」_x000a_と記載してください" sqref="H10" xr:uid="{0CF473F9-5A3E-4792-AB0C-824E2A2C7188}"/>
    <dataValidation allowBlank="1" showInputMessage="1" showErrorMessage="1" promptTitle="西暦" prompt="※着手とは、当該補助事業の補助対象経費を含む契約の締結を指します。（原則、交付決定後）" sqref="B11" xr:uid="{7F34D1BD-899B-456F-8ED9-078172D04265}"/>
    <dataValidation allowBlank="1" showInputMessage="1" promptTitle="西暦" prompt="年度内に完了するものがほ補助対象" sqref="D11" xr:uid="{34198F0E-5271-4032-B8C3-448152D69869}"/>
    <dataValidation type="whole" allowBlank="1" showInputMessage="1" showErrorMessage="1" error="指定避難所等の棟数を超えています。指定避難所の棟数以下としてください。" prompt="全ての整備が完了している棟数_x000a_・スロープ等の段差解消_x000a_・エレベーター_x000a_・バリアフリートイレ" sqref="G8" xr:uid="{5FB92641-8706-43DA-831A-634A6319E3B0}">
      <formula1>0</formula1>
      <formula2>E8</formula2>
    </dataValidation>
    <dataValidation type="whole" operator="greaterThanOrEqual" allowBlank="1" showInputMessage="1" showErrorMessage="1" prompt="学校において指定されている棟数を記入_x000a_特定の建物が指定されていない場合は、避難所等として使用を想定している棟数を記入_x000a_外部スペースは対象外" sqref="C8" xr:uid="{BBACF175-4F6C-4044-B942-5A17D6961B2D}">
      <formula1>0</formula1>
    </dataValidation>
    <dataValidation type="list" imeMode="disabled" allowBlank="1" showErrorMessage="1" prompt="各法人の設置している、大学・短期大学・高等専門学校における耐震化率を算出ください。_x000a_" sqref="G7" xr:uid="{46BE7DF4-4E10-4512-9B76-E09768230755}">
      <formula1>"選択してください,①学校に避難所指定施設はない,②学校に避難所指定施設がある"</formula1>
    </dataValidation>
    <dataValidation type="textLength" imeMode="disabled" operator="equal" allowBlank="1" showInputMessage="1" showErrorMessage="1" prompt="6桁の学校法人番号を入力してください" sqref="B4" xr:uid="{551A5DB3-8091-4C44-A330-3503894B4789}">
      <formula1>6</formula1>
    </dataValidation>
    <dataValidation allowBlank="1" showInputMessage="1" showErrorMessage="1" prompt="学校の所轄庁と異なる場合のみ記入" sqref="F11" xr:uid="{8EB4FD0D-47F7-48E6-8E93-95BD5986D425}"/>
    <dataValidation allowBlank="1" showInputMessage="1" showErrorMessage="1" prompt="学校の所在地と異なる場合のみ記入" sqref="H11" xr:uid="{C3B5DC18-B3B7-447A-A98C-E7BCDEB32AE3}"/>
  </dataValidations>
  <printOptions horizontalCentered="1"/>
  <pageMargins left="0.19685039370078741" right="0.19685039370078741" top="0.43307086614173229" bottom="0.31496062992125984" header="0.11811023622047245" footer="0.19685039370078741"/>
  <pageSetup paperSize="9" scale="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M158"/>
  <sheetViews>
    <sheetView zoomScaleNormal="100" zoomScaleSheetLayoutView="70" workbookViewId="0">
      <selection activeCell="A2" sqref="A2:G2"/>
    </sheetView>
  </sheetViews>
  <sheetFormatPr defaultColWidth="9" defaultRowHeight="13.5"/>
  <cols>
    <col min="1" max="1" width="4.375" style="1" customWidth="1"/>
    <col min="2" max="2" width="4.375" style="29" customWidth="1"/>
    <col min="3" max="3" width="24.25" style="1" customWidth="1"/>
    <col min="4" max="5" width="27.875" style="1" customWidth="1"/>
    <col min="6" max="6" width="30.125" style="1" customWidth="1"/>
    <col min="7" max="7" width="18.625" style="19" customWidth="1"/>
    <col min="8" max="11" width="9" style="1"/>
    <col min="12" max="12" width="11" style="1" customWidth="1"/>
    <col min="13" max="13" width="13.375" style="1" customWidth="1"/>
    <col min="14" max="16384" width="9" style="1"/>
  </cols>
  <sheetData>
    <row r="1" spans="1:10" ht="18.75">
      <c r="E1" s="2"/>
      <c r="F1" s="2"/>
      <c r="G1" s="44" t="s">
        <v>48</v>
      </c>
      <c r="H1" s="2"/>
      <c r="I1" s="2"/>
      <c r="J1" s="2"/>
    </row>
    <row r="2" spans="1:10" ht="18.75">
      <c r="A2" s="414" t="s">
        <v>49</v>
      </c>
      <c r="B2" s="414"/>
      <c r="C2" s="414"/>
      <c r="D2" s="414"/>
      <c r="E2" s="414"/>
      <c r="F2" s="414"/>
      <c r="G2" s="414"/>
      <c r="H2" s="2"/>
      <c r="I2" s="2"/>
      <c r="J2" s="2"/>
    </row>
    <row r="3" spans="1:10" ht="14.25" thickBot="1">
      <c r="F3" s="159"/>
    </row>
    <row r="4" spans="1:10">
      <c r="A4" s="415" t="s">
        <v>50</v>
      </c>
      <c r="B4" s="418" t="s">
        <v>51</v>
      </c>
      <c r="C4" s="419"/>
      <c r="D4" s="419"/>
      <c r="E4" s="420"/>
      <c r="F4" s="45" t="s">
        <v>52</v>
      </c>
      <c r="G4" s="46" t="s">
        <v>53</v>
      </c>
    </row>
    <row r="5" spans="1:10" ht="17.25">
      <c r="A5" s="416"/>
      <c r="B5" s="421" t="s">
        <v>54</v>
      </c>
      <c r="C5" s="424" t="s">
        <v>145</v>
      </c>
      <c r="D5" s="425"/>
      <c r="E5" s="426"/>
      <c r="F5" s="53" t="s">
        <v>146</v>
      </c>
      <c r="G5" s="21">
        <v>1281302</v>
      </c>
    </row>
    <row r="6" spans="1:10" ht="17.25">
      <c r="A6" s="416"/>
      <c r="B6" s="422"/>
      <c r="C6" s="427" t="s">
        <v>147</v>
      </c>
      <c r="D6" s="428"/>
      <c r="E6" s="429"/>
      <c r="F6" s="18"/>
      <c r="G6" s="22"/>
    </row>
    <row r="7" spans="1:10" ht="17.25">
      <c r="A7" s="416"/>
      <c r="B7" s="422"/>
      <c r="C7" s="430"/>
      <c r="D7" s="431"/>
      <c r="E7" s="432"/>
      <c r="F7" s="18"/>
      <c r="G7" s="22"/>
    </row>
    <row r="8" spans="1:10" ht="17.25">
      <c r="A8" s="416"/>
      <c r="B8" s="422"/>
      <c r="C8" s="430" t="s">
        <v>148</v>
      </c>
      <c r="D8" s="431"/>
      <c r="E8" s="432"/>
      <c r="F8" s="18"/>
      <c r="G8" s="22"/>
    </row>
    <row r="9" spans="1:10" ht="17.25">
      <c r="A9" s="416"/>
      <c r="B9" s="422"/>
      <c r="C9" s="430" t="s">
        <v>149</v>
      </c>
      <c r="D9" s="431"/>
      <c r="E9" s="432"/>
      <c r="F9" s="18"/>
      <c r="G9" s="22"/>
    </row>
    <row r="10" spans="1:10" ht="17.25">
      <c r="A10" s="416"/>
      <c r="B10" s="423"/>
      <c r="C10" s="3"/>
      <c r="D10" s="4"/>
      <c r="E10" s="433" t="s">
        <v>55</v>
      </c>
      <c r="F10" s="434"/>
      <c r="G10" s="23">
        <f>SUM(G5:G9)</f>
        <v>1281302</v>
      </c>
    </row>
    <row r="11" spans="1:10" ht="17.25">
      <c r="A11" s="416"/>
      <c r="B11" s="435" t="s">
        <v>56</v>
      </c>
      <c r="C11" s="427" t="s">
        <v>145</v>
      </c>
      <c r="D11" s="428"/>
      <c r="E11" s="429"/>
      <c r="F11" s="54"/>
      <c r="G11" s="24">
        <v>1023198</v>
      </c>
    </row>
    <row r="12" spans="1:10" ht="17.25">
      <c r="A12" s="416"/>
      <c r="B12" s="436"/>
      <c r="C12" s="427" t="s">
        <v>150</v>
      </c>
      <c r="D12" s="428"/>
      <c r="E12" s="429"/>
      <c r="F12" s="18"/>
      <c r="G12" s="32"/>
    </row>
    <row r="13" spans="1:10" ht="17.25">
      <c r="A13" s="416"/>
      <c r="B13" s="436"/>
      <c r="C13" s="430"/>
      <c r="D13" s="431"/>
      <c r="E13" s="432"/>
      <c r="F13" s="18"/>
      <c r="G13" s="32"/>
    </row>
    <row r="14" spans="1:10" ht="17.25">
      <c r="A14" s="416"/>
      <c r="B14" s="436"/>
      <c r="C14" s="430"/>
      <c r="D14" s="431"/>
      <c r="E14" s="432"/>
      <c r="F14" s="18"/>
      <c r="G14" s="32"/>
    </row>
    <row r="15" spans="1:10" ht="17.25">
      <c r="A15" s="416"/>
      <c r="B15" s="436"/>
      <c r="C15" s="427"/>
      <c r="D15" s="428"/>
      <c r="E15" s="429"/>
      <c r="F15" s="18"/>
      <c r="G15" s="22"/>
    </row>
    <row r="16" spans="1:10" ht="18" thickBot="1">
      <c r="A16" s="416"/>
      <c r="B16" s="437"/>
      <c r="C16" s="163"/>
      <c r="E16" s="438" t="s">
        <v>57</v>
      </c>
      <c r="F16" s="439"/>
      <c r="G16" s="22">
        <f>SUM(G11:G15)</f>
        <v>1023198</v>
      </c>
    </row>
    <row r="17" spans="1:7" ht="18" thickBot="1">
      <c r="A17" s="417"/>
      <c r="B17" s="30"/>
      <c r="C17" s="16"/>
      <c r="D17" s="16"/>
      <c r="E17" s="17"/>
      <c r="F17" s="7" t="s">
        <v>58</v>
      </c>
      <c r="G17" s="25">
        <f>G10+G16</f>
        <v>2304500</v>
      </c>
    </row>
    <row r="18" spans="1:7" ht="13.5" customHeight="1">
      <c r="A18" s="416" t="s">
        <v>59</v>
      </c>
      <c r="B18" s="450" t="s">
        <v>51</v>
      </c>
      <c r="C18" s="451"/>
      <c r="D18" s="451"/>
      <c r="E18" s="452"/>
      <c r="F18" s="47" t="s">
        <v>52</v>
      </c>
      <c r="G18" s="48" t="s">
        <v>53</v>
      </c>
    </row>
    <row r="19" spans="1:7" ht="17.25">
      <c r="A19" s="416"/>
      <c r="B19" s="421" t="s">
        <v>54</v>
      </c>
      <c r="C19" s="424" t="s">
        <v>151</v>
      </c>
      <c r="D19" s="425"/>
      <c r="E19" s="426"/>
      <c r="F19" s="53" t="s">
        <v>146</v>
      </c>
      <c r="G19" s="21">
        <v>9317170</v>
      </c>
    </row>
    <row r="20" spans="1:7" ht="17.25">
      <c r="A20" s="416"/>
      <c r="B20" s="422"/>
      <c r="C20" s="427" t="s">
        <v>152</v>
      </c>
      <c r="D20" s="428"/>
      <c r="E20" s="429"/>
      <c r="F20" s="54"/>
      <c r="G20" s="22"/>
    </row>
    <row r="21" spans="1:7" ht="17.25">
      <c r="A21" s="416"/>
      <c r="B21" s="422"/>
      <c r="C21" s="427" t="s">
        <v>153</v>
      </c>
      <c r="D21" s="428"/>
      <c r="E21" s="429"/>
      <c r="F21" s="18"/>
      <c r="G21" s="22"/>
    </row>
    <row r="22" spans="1:7" ht="17.25">
      <c r="A22" s="416"/>
      <c r="B22" s="422"/>
      <c r="C22" s="427"/>
      <c r="D22" s="428"/>
      <c r="E22" s="429"/>
      <c r="F22" s="18"/>
      <c r="G22" s="22"/>
    </row>
    <row r="23" spans="1:7" ht="17.25">
      <c r="A23" s="416"/>
      <c r="B23" s="422"/>
      <c r="C23" s="427" t="s">
        <v>154</v>
      </c>
      <c r="D23" s="428"/>
      <c r="E23" s="429"/>
      <c r="F23" s="54" t="s">
        <v>146</v>
      </c>
      <c r="G23" s="22">
        <v>2889147</v>
      </c>
    </row>
    <row r="24" spans="1:7" ht="17.25">
      <c r="A24" s="416"/>
      <c r="B24" s="422"/>
      <c r="C24" s="427" t="s">
        <v>155</v>
      </c>
      <c r="D24" s="428"/>
      <c r="E24" s="429"/>
      <c r="F24" s="18"/>
      <c r="G24" s="22"/>
    </row>
    <row r="25" spans="1:7" ht="17.25">
      <c r="A25" s="416"/>
      <c r="B25" s="422"/>
      <c r="C25" s="427" t="s">
        <v>156</v>
      </c>
      <c r="D25" s="428"/>
      <c r="E25" s="429"/>
      <c r="F25" s="18"/>
      <c r="G25" s="22"/>
    </row>
    <row r="26" spans="1:7" ht="17.25">
      <c r="A26" s="416"/>
      <c r="B26" s="422"/>
      <c r="C26" s="427"/>
      <c r="D26" s="428"/>
      <c r="E26" s="429"/>
      <c r="F26" s="18"/>
      <c r="G26" s="22"/>
    </row>
    <row r="27" spans="1:7" ht="17.25">
      <c r="A27" s="416"/>
      <c r="B27" s="422"/>
      <c r="C27" s="427" t="s">
        <v>157</v>
      </c>
      <c r="D27" s="428"/>
      <c r="E27" s="429"/>
      <c r="F27" s="18"/>
      <c r="G27" s="22"/>
    </row>
    <row r="28" spans="1:7" ht="17.25">
      <c r="A28" s="416"/>
      <c r="B28" s="423"/>
      <c r="C28" s="163"/>
      <c r="E28" s="438" t="s">
        <v>60</v>
      </c>
      <c r="F28" s="434"/>
      <c r="G28" s="23">
        <f>SUM(G19:G23)</f>
        <v>12206317</v>
      </c>
    </row>
    <row r="29" spans="1:7" ht="17.25">
      <c r="A29" s="416"/>
      <c r="B29" s="435" t="s">
        <v>56</v>
      </c>
      <c r="C29" s="440" t="s">
        <v>151</v>
      </c>
      <c r="D29" s="441"/>
      <c r="E29" s="442"/>
      <c r="F29" s="18"/>
      <c r="G29" s="24"/>
    </row>
    <row r="30" spans="1:7" ht="17.25">
      <c r="A30" s="416"/>
      <c r="B30" s="436"/>
      <c r="C30" s="427" t="s">
        <v>158</v>
      </c>
      <c r="D30" s="428"/>
      <c r="E30" s="429"/>
      <c r="F30" s="18"/>
      <c r="G30" s="32">
        <v>14218645</v>
      </c>
    </row>
    <row r="31" spans="1:7" ht="17.25">
      <c r="A31" s="416"/>
      <c r="B31" s="436"/>
      <c r="C31" s="427"/>
      <c r="D31" s="428"/>
      <c r="E31" s="429"/>
      <c r="F31" s="18"/>
      <c r="G31" s="32"/>
    </row>
    <row r="32" spans="1:7" ht="17.25">
      <c r="A32" s="416"/>
      <c r="B32" s="436"/>
      <c r="C32" s="427" t="s">
        <v>154</v>
      </c>
      <c r="D32" s="428"/>
      <c r="E32" s="429"/>
      <c r="F32" s="18"/>
      <c r="G32" s="32"/>
    </row>
    <row r="33" spans="1:7" ht="17.25">
      <c r="A33" s="416"/>
      <c r="B33" s="436"/>
      <c r="C33" s="427" t="s">
        <v>159</v>
      </c>
      <c r="D33" s="428"/>
      <c r="E33" s="429"/>
      <c r="F33" s="18"/>
      <c r="G33" s="32">
        <v>4409038</v>
      </c>
    </row>
    <row r="34" spans="1:7" ht="17.25">
      <c r="A34" s="416"/>
      <c r="B34" s="436"/>
      <c r="C34" s="427"/>
      <c r="D34" s="428"/>
      <c r="E34" s="429"/>
      <c r="F34" s="18"/>
      <c r="G34" s="32"/>
    </row>
    <row r="35" spans="1:7" ht="18" thickBot="1">
      <c r="A35" s="416"/>
      <c r="B35" s="437"/>
      <c r="C35" s="163"/>
      <c r="E35" s="438" t="s">
        <v>61</v>
      </c>
      <c r="F35" s="439"/>
      <c r="G35" s="22">
        <f>SUM(G29:G34)</f>
        <v>18627683</v>
      </c>
    </row>
    <row r="36" spans="1:7" ht="18" thickBot="1">
      <c r="A36" s="449"/>
      <c r="B36" s="31"/>
      <c r="C36" s="5"/>
      <c r="D36" s="5"/>
      <c r="E36" s="6"/>
      <c r="F36" s="7" t="s">
        <v>62</v>
      </c>
      <c r="G36" s="25">
        <f>G28+G35</f>
        <v>30834000</v>
      </c>
    </row>
    <row r="37" spans="1:7">
      <c r="A37" s="443" t="s">
        <v>35</v>
      </c>
      <c r="B37" s="445" t="s">
        <v>63</v>
      </c>
      <c r="C37" s="446"/>
      <c r="D37" s="447" t="s">
        <v>64</v>
      </c>
      <c r="E37" s="448"/>
      <c r="F37" s="49" t="s">
        <v>65</v>
      </c>
      <c r="G37" s="50" t="s">
        <v>53</v>
      </c>
    </row>
    <row r="38" spans="1:7" ht="17.25" customHeight="1">
      <c r="A38" s="444"/>
      <c r="B38" s="421" t="s">
        <v>54</v>
      </c>
      <c r="C38" s="15" t="s">
        <v>160</v>
      </c>
      <c r="D38" s="430" t="s">
        <v>161</v>
      </c>
      <c r="E38" s="432"/>
      <c r="F38" s="8"/>
      <c r="G38" s="21"/>
    </row>
    <row r="39" spans="1:7" ht="17.25">
      <c r="A39" s="444"/>
      <c r="B39" s="422"/>
      <c r="C39" s="162" t="s">
        <v>162</v>
      </c>
      <c r="D39" s="430" t="s">
        <v>163</v>
      </c>
      <c r="E39" s="432"/>
      <c r="F39" s="9"/>
      <c r="G39" s="22">
        <v>417641090</v>
      </c>
    </row>
    <row r="40" spans="1:7" ht="17.25">
      <c r="A40" s="444"/>
      <c r="B40" s="422"/>
      <c r="C40" s="163"/>
      <c r="D40" s="430"/>
      <c r="E40" s="432"/>
      <c r="F40" s="9"/>
      <c r="G40" s="22"/>
    </row>
    <row r="41" spans="1:7" ht="17.25">
      <c r="A41" s="444"/>
      <c r="B41" s="422"/>
      <c r="C41" s="163" t="s">
        <v>164</v>
      </c>
      <c r="D41" s="430" t="s">
        <v>165</v>
      </c>
      <c r="E41" s="432"/>
      <c r="F41" s="9"/>
      <c r="G41" s="22"/>
    </row>
    <row r="42" spans="1:7" ht="17.25">
      <c r="A42" s="444"/>
      <c r="B42" s="422"/>
      <c r="C42" s="163"/>
      <c r="D42" s="430" t="s">
        <v>166</v>
      </c>
      <c r="E42" s="432"/>
      <c r="F42" s="9"/>
      <c r="G42" s="22">
        <v>156408115</v>
      </c>
    </row>
    <row r="43" spans="1:7" ht="17.25">
      <c r="A43" s="444"/>
      <c r="B43" s="422"/>
      <c r="C43" s="163"/>
      <c r="D43" s="430"/>
      <c r="E43" s="432"/>
      <c r="F43" s="9"/>
      <c r="G43" s="22"/>
    </row>
    <row r="44" spans="1:7" ht="17.25">
      <c r="A44" s="444"/>
      <c r="B44" s="422"/>
      <c r="C44" s="163" t="s">
        <v>167</v>
      </c>
      <c r="D44" s="430" t="s">
        <v>168</v>
      </c>
      <c r="E44" s="432"/>
      <c r="F44" s="9"/>
      <c r="G44" s="22"/>
    </row>
    <row r="45" spans="1:7" ht="17.25">
      <c r="A45" s="444"/>
      <c r="B45" s="422"/>
      <c r="C45" s="163"/>
      <c r="D45" s="430" t="s">
        <v>169</v>
      </c>
      <c r="E45" s="432"/>
      <c r="F45" s="9"/>
      <c r="G45" s="22">
        <v>183187621</v>
      </c>
    </row>
    <row r="46" spans="1:7" ht="17.25">
      <c r="A46" s="444"/>
      <c r="B46" s="422"/>
      <c r="C46" s="163"/>
      <c r="D46" s="430"/>
      <c r="E46" s="432"/>
      <c r="F46" s="9"/>
      <c r="G46" s="22"/>
    </row>
    <row r="47" spans="1:7" ht="17.25">
      <c r="A47" s="444"/>
      <c r="B47" s="422"/>
      <c r="C47" s="163" t="s">
        <v>170</v>
      </c>
      <c r="D47" s="430" t="s">
        <v>171</v>
      </c>
      <c r="E47" s="432"/>
      <c r="F47" s="9"/>
      <c r="G47" s="22"/>
    </row>
    <row r="48" spans="1:7" ht="17.25">
      <c r="A48" s="444"/>
      <c r="B48" s="422"/>
      <c r="C48" s="163"/>
      <c r="D48" s="430" t="s">
        <v>172</v>
      </c>
      <c r="E48" s="432"/>
      <c r="F48" s="9"/>
      <c r="G48" s="22">
        <v>47690060</v>
      </c>
    </row>
    <row r="49" spans="1:13" ht="17.25">
      <c r="A49" s="444"/>
      <c r="B49" s="422"/>
      <c r="C49" s="163"/>
      <c r="D49" s="430"/>
      <c r="E49" s="432"/>
      <c r="F49" s="9"/>
      <c r="G49" s="22"/>
    </row>
    <row r="50" spans="1:13" ht="17.25">
      <c r="A50" s="444"/>
      <c r="B50" s="422"/>
      <c r="C50" s="163" t="s">
        <v>173</v>
      </c>
      <c r="D50" s="430" t="s">
        <v>174</v>
      </c>
      <c r="E50" s="432"/>
      <c r="F50" s="9"/>
      <c r="G50" s="22"/>
    </row>
    <row r="51" spans="1:13" ht="17.25">
      <c r="A51" s="444"/>
      <c r="B51" s="422"/>
      <c r="C51" s="163"/>
      <c r="D51" s="430" t="s">
        <v>175</v>
      </c>
      <c r="E51" s="432"/>
      <c r="F51" s="9"/>
      <c r="G51" s="22">
        <v>5403786</v>
      </c>
    </row>
    <row r="52" spans="1:13" ht="17.25">
      <c r="A52" s="444"/>
      <c r="B52" s="422"/>
      <c r="C52" s="163"/>
      <c r="D52" s="430"/>
      <c r="E52" s="432"/>
      <c r="F52" s="9"/>
      <c r="G52" s="22"/>
    </row>
    <row r="53" spans="1:13" ht="17.25">
      <c r="A53" s="444"/>
      <c r="B53" s="422"/>
      <c r="C53" s="163"/>
      <c r="D53" s="427"/>
      <c r="E53" s="429"/>
      <c r="F53" s="9"/>
      <c r="G53" s="22"/>
      <c r="M53" s="19"/>
    </row>
    <row r="54" spans="1:13" ht="17.25">
      <c r="A54" s="444"/>
      <c r="B54" s="422"/>
      <c r="C54" s="163"/>
      <c r="D54" s="453" t="s">
        <v>176</v>
      </c>
      <c r="E54" s="454"/>
      <c r="F54" s="9"/>
      <c r="G54" s="56">
        <v>-23876579</v>
      </c>
    </row>
    <row r="55" spans="1:13" ht="17.25">
      <c r="A55" s="444"/>
      <c r="B55" s="422"/>
      <c r="C55" s="10"/>
      <c r="D55" s="427"/>
      <c r="E55" s="429"/>
      <c r="F55" s="9"/>
      <c r="G55" s="22"/>
    </row>
    <row r="56" spans="1:13" ht="17.25">
      <c r="A56" s="444"/>
      <c r="B56" s="423"/>
      <c r="C56" s="3"/>
      <c r="D56" s="3"/>
      <c r="E56" s="433" t="s">
        <v>66</v>
      </c>
      <c r="F56" s="434"/>
      <c r="G56" s="23">
        <f>SUM(G38:G55)</f>
        <v>786454093</v>
      </c>
    </row>
    <row r="57" spans="1:13" ht="17.25" customHeight="1">
      <c r="A57" s="444"/>
      <c r="B57" s="436" t="s">
        <v>56</v>
      </c>
      <c r="C57" s="164" t="s">
        <v>160</v>
      </c>
      <c r="D57" s="427" t="s">
        <v>177</v>
      </c>
      <c r="E57" s="429"/>
      <c r="F57" s="11"/>
      <c r="G57" s="22">
        <v>637349134</v>
      </c>
    </row>
    <row r="58" spans="1:13" ht="17.25">
      <c r="A58" s="444"/>
      <c r="B58" s="436"/>
      <c r="C58" s="164"/>
      <c r="D58" s="427"/>
      <c r="E58" s="429"/>
      <c r="F58" s="11"/>
      <c r="G58" s="22"/>
    </row>
    <row r="59" spans="1:13" ht="17.25">
      <c r="A59" s="444"/>
      <c r="B59" s="436"/>
      <c r="C59" s="164" t="s">
        <v>164</v>
      </c>
      <c r="D59" s="427" t="s">
        <v>178</v>
      </c>
      <c r="E59" s="429"/>
      <c r="F59" s="11"/>
      <c r="G59" s="22">
        <v>238689581</v>
      </c>
    </row>
    <row r="60" spans="1:13" ht="17.25">
      <c r="A60" s="444"/>
      <c r="B60" s="436"/>
      <c r="C60" s="164"/>
      <c r="D60" s="427"/>
      <c r="E60" s="429"/>
      <c r="F60" s="11"/>
      <c r="G60" s="22"/>
    </row>
    <row r="61" spans="1:13" ht="17.25">
      <c r="A61" s="444"/>
      <c r="B61" s="436"/>
      <c r="C61" s="164" t="s">
        <v>167</v>
      </c>
      <c r="D61" s="427" t="s">
        <v>179</v>
      </c>
      <c r="E61" s="429"/>
      <c r="F61" s="11"/>
      <c r="G61" s="22">
        <v>279556955</v>
      </c>
    </row>
    <row r="62" spans="1:13" ht="17.25">
      <c r="A62" s="444"/>
      <c r="B62" s="436"/>
      <c r="C62" s="164"/>
      <c r="D62" s="427"/>
      <c r="E62" s="429"/>
      <c r="F62" s="11"/>
      <c r="G62" s="22"/>
    </row>
    <row r="63" spans="1:13" ht="17.25">
      <c r="A63" s="444"/>
      <c r="B63" s="436"/>
      <c r="C63" s="164" t="s">
        <v>170</v>
      </c>
      <c r="D63" s="427" t="s">
        <v>180</v>
      </c>
      <c r="E63" s="429"/>
      <c r="F63" s="11"/>
      <c r="G63" s="22">
        <v>72778324</v>
      </c>
    </row>
    <row r="64" spans="1:13" ht="17.25">
      <c r="A64" s="444"/>
      <c r="B64" s="436"/>
      <c r="C64" s="164"/>
      <c r="D64" s="427"/>
      <c r="E64" s="429"/>
      <c r="F64" s="11"/>
      <c r="G64" s="22"/>
    </row>
    <row r="65" spans="1:7" ht="17.25">
      <c r="A65" s="444"/>
      <c r="B65" s="436"/>
      <c r="C65" s="164" t="s">
        <v>173</v>
      </c>
      <c r="D65" s="427" t="s">
        <v>181</v>
      </c>
      <c r="E65" s="429"/>
      <c r="F65" s="11"/>
      <c r="G65" s="22">
        <v>8246550</v>
      </c>
    </row>
    <row r="66" spans="1:7" ht="17.25">
      <c r="A66" s="444"/>
      <c r="B66" s="436"/>
      <c r="C66" s="164"/>
      <c r="D66" s="427"/>
      <c r="E66" s="429"/>
      <c r="F66" s="11"/>
      <c r="G66" s="22"/>
    </row>
    <row r="67" spans="1:7" ht="17.25">
      <c r="A67" s="444"/>
      <c r="B67" s="436"/>
      <c r="C67" s="164" t="s">
        <v>182</v>
      </c>
      <c r="D67" s="427"/>
      <c r="E67" s="429"/>
      <c r="F67" s="11"/>
      <c r="G67" s="22">
        <v>200649744</v>
      </c>
    </row>
    <row r="68" spans="1:7" ht="17.25">
      <c r="A68" s="444"/>
      <c r="B68" s="436"/>
      <c r="C68" s="164"/>
      <c r="D68" s="462"/>
      <c r="E68" s="463"/>
      <c r="F68" s="11"/>
      <c r="G68" s="22"/>
    </row>
    <row r="69" spans="1:7" ht="17.25">
      <c r="A69" s="444"/>
      <c r="B69" s="436"/>
      <c r="C69" s="164"/>
      <c r="D69" s="462"/>
      <c r="E69" s="463"/>
      <c r="F69" s="11"/>
      <c r="G69" s="22"/>
    </row>
    <row r="70" spans="1:7" ht="17.25">
      <c r="A70" s="444"/>
      <c r="B70" s="436"/>
      <c r="C70" s="164"/>
      <c r="D70" s="455" t="s">
        <v>176</v>
      </c>
      <c r="E70" s="456"/>
      <c r="F70" s="11"/>
      <c r="G70" s="57">
        <v>23876579</v>
      </c>
    </row>
    <row r="71" spans="1:7" ht="17.25">
      <c r="A71" s="444"/>
      <c r="B71" s="436"/>
      <c r="C71" s="10"/>
      <c r="D71" s="427"/>
      <c r="E71" s="429"/>
      <c r="F71" s="9"/>
      <c r="G71" s="22"/>
    </row>
    <row r="72" spans="1:7" ht="18" thickBot="1">
      <c r="A72" s="444"/>
      <c r="B72" s="437"/>
      <c r="C72" s="12"/>
      <c r="D72" s="163"/>
      <c r="E72" s="438" t="s">
        <v>67</v>
      </c>
      <c r="F72" s="457"/>
      <c r="G72" s="26">
        <f>SUM(G57:G71)</f>
        <v>1461146867</v>
      </c>
    </row>
    <row r="73" spans="1:7" ht="18" thickBot="1">
      <c r="A73" s="33"/>
      <c r="B73" s="31"/>
      <c r="C73" s="5"/>
      <c r="D73" s="5"/>
      <c r="E73" s="5"/>
      <c r="F73" s="7" t="s">
        <v>68</v>
      </c>
      <c r="G73" s="27">
        <f>G56+G72</f>
        <v>2247600960</v>
      </c>
    </row>
    <row r="74" spans="1:7" ht="13.5" customHeight="1" thickBot="1">
      <c r="A74" s="458"/>
      <c r="B74" s="459"/>
      <c r="C74" s="460"/>
      <c r="D74" s="461"/>
      <c r="E74" s="13"/>
      <c r="F74" s="14" t="s">
        <v>69</v>
      </c>
      <c r="G74" s="28">
        <f>G17+G36+G73</f>
        <v>2280739460</v>
      </c>
    </row>
    <row r="75" spans="1:7" ht="17.25" customHeight="1">
      <c r="G75" s="20"/>
    </row>
    <row r="76" spans="1:7">
      <c r="G76" s="20"/>
    </row>
    <row r="81" ht="17.25" customHeight="1"/>
    <row r="88" ht="13.5" customHeight="1"/>
    <row r="89" ht="17.25" customHeight="1"/>
    <row r="97" ht="17.25" customHeight="1"/>
    <row r="105" ht="13.5" customHeight="1"/>
    <row r="106" ht="17.25" customHeight="1"/>
    <row r="112" ht="17.25" customHeight="1"/>
    <row r="119" ht="13.5" customHeight="1"/>
    <row r="120" ht="17.25" customHeight="1"/>
    <row r="128" ht="17.25" customHeight="1"/>
    <row r="136" ht="13.5" customHeight="1"/>
    <row r="137" ht="17.25" customHeight="1"/>
    <row r="143" ht="17.25" customHeight="1"/>
    <row r="150" ht="17.25" customHeight="1"/>
    <row r="158" ht="17.25" customHeight="1"/>
  </sheetData>
  <mergeCells count="79">
    <mergeCell ref="A74:D74"/>
    <mergeCell ref="D64:E64"/>
    <mergeCell ref="D65:E65"/>
    <mergeCell ref="D66:E66"/>
    <mergeCell ref="D67:E67"/>
    <mergeCell ref="D68:E68"/>
    <mergeCell ref="D69:E69"/>
    <mergeCell ref="D53:E53"/>
    <mergeCell ref="D55:E55"/>
    <mergeCell ref="E56:F56"/>
    <mergeCell ref="B57:B72"/>
    <mergeCell ref="D57:E57"/>
    <mergeCell ref="D58:E58"/>
    <mergeCell ref="D59:E59"/>
    <mergeCell ref="D60:E60"/>
    <mergeCell ref="D61:E61"/>
    <mergeCell ref="D62:E62"/>
    <mergeCell ref="D63:E63"/>
    <mergeCell ref="D70:E70"/>
    <mergeCell ref="D71:E71"/>
    <mergeCell ref="E72:F72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C23:E23"/>
    <mergeCell ref="E35:F35"/>
    <mergeCell ref="A37:A72"/>
    <mergeCell ref="B37:C37"/>
    <mergeCell ref="D37:E37"/>
    <mergeCell ref="B38:B56"/>
    <mergeCell ref="D38:E38"/>
    <mergeCell ref="D39:E39"/>
    <mergeCell ref="D40:E40"/>
    <mergeCell ref="D41:E41"/>
    <mergeCell ref="D42:E42"/>
    <mergeCell ref="A18:A36"/>
    <mergeCell ref="B18:E18"/>
    <mergeCell ref="C24:E24"/>
    <mergeCell ref="C25:E25"/>
    <mergeCell ref="D54:E54"/>
    <mergeCell ref="E16:F16"/>
    <mergeCell ref="C26:E26"/>
    <mergeCell ref="C27:E27"/>
    <mergeCell ref="E28:F28"/>
    <mergeCell ref="B29:B35"/>
    <mergeCell ref="C29:E29"/>
    <mergeCell ref="C30:E30"/>
    <mergeCell ref="C31:E31"/>
    <mergeCell ref="C32:E32"/>
    <mergeCell ref="C33:E33"/>
    <mergeCell ref="C34:E34"/>
    <mergeCell ref="B19:B28"/>
    <mergeCell ref="C19:E19"/>
    <mergeCell ref="C20:E20"/>
    <mergeCell ref="C21:E21"/>
    <mergeCell ref="C22:E22"/>
    <mergeCell ref="A2:G2"/>
    <mergeCell ref="A4:A17"/>
    <mergeCell ref="B4:E4"/>
    <mergeCell ref="B5:B10"/>
    <mergeCell ref="C5:E5"/>
    <mergeCell ref="C6:E6"/>
    <mergeCell ref="C7:E7"/>
    <mergeCell ref="C8:E8"/>
    <mergeCell ref="C9:E9"/>
    <mergeCell ref="E10:F10"/>
    <mergeCell ref="B11:B16"/>
    <mergeCell ref="C11:E11"/>
    <mergeCell ref="C12:E12"/>
    <mergeCell ref="C13:E13"/>
    <mergeCell ref="C14:E14"/>
    <mergeCell ref="C15:E15"/>
  </mergeCells>
  <phoneticPr fontId="10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N59"/>
  <sheetViews>
    <sheetView view="pageBreakPreview" zoomScaleNormal="100" zoomScaleSheetLayoutView="100" workbookViewId="0">
      <selection activeCell="B2" sqref="B2:J3"/>
    </sheetView>
  </sheetViews>
  <sheetFormatPr defaultColWidth="9" defaultRowHeight="13.5"/>
  <cols>
    <col min="1" max="1" width="2.125" style="60" customWidth="1"/>
    <col min="2" max="2" width="3.125" style="122" customWidth="1"/>
    <col min="3" max="3" width="17.625" style="60" customWidth="1"/>
    <col min="4" max="4" width="17" style="60" customWidth="1"/>
    <col min="5" max="5" width="9" style="60"/>
    <col min="6" max="6" width="6.5" style="60" customWidth="1"/>
    <col min="7" max="7" width="9" style="60"/>
    <col min="8" max="8" width="10.25" style="123" customWidth="1"/>
    <col min="9" max="9" width="14.75" style="123" customWidth="1"/>
    <col min="10" max="10" width="9" style="60"/>
    <col min="11" max="11" width="2.125" style="60" customWidth="1"/>
    <col min="12" max="16384" width="9" style="60"/>
  </cols>
  <sheetData>
    <row r="1" spans="2:10" ht="13.5" customHeight="1">
      <c r="B1" s="58"/>
      <c r="C1" s="58"/>
      <c r="D1" s="58"/>
      <c r="E1" s="58"/>
      <c r="F1" s="58"/>
      <c r="G1" s="58"/>
      <c r="H1" s="58"/>
      <c r="I1" s="58"/>
      <c r="J1" s="59" t="s">
        <v>70</v>
      </c>
    </row>
    <row r="2" spans="2:10" ht="13.5" customHeight="1">
      <c r="B2" s="477" t="s">
        <v>71</v>
      </c>
      <c r="C2" s="477"/>
      <c r="D2" s="477"/>
      <c r="E2" s="477"/>
      <c r="F2" s="477"/>
      <c r="G2" s="477"/>
      <c r="H2" s="477"/>
      <c r="I2" s="477"/>
      <c r="J2" s="477"/>
    </row>
    <row r="3" spans="2:10" ht="13.5" customHeight="1">
      <c r="B3" s="477"/>
      <c r="C3" s="477"/>
      <c r="D3" s="477"/>
      <c r="E3" s="477"/>
      <c r="F3" s="477"/>
      <c r="G3" s="477"/>
      <c r="H3" s="477"/>
      <c r="I3" s="477"/>
      <c r="J3" s="477"/>
    </row>
    <row r="4" spans="2:10" ht="15" customHeight="1">
      <c r="B4" s="58"/>
      <c r="C4" s="58"/>
      <c r="D4" s="58"/>
      <c r="E4" s="58"/>
      <c r="F4" s="58"/>
      <c r="G4" s="58"/>
      <c r="H4" s="58"/>
      <c r="I4" s="58"/>
      <c r="J4" s="58"/>
    </row>
    <row r="5" spans="2:10" s="62" customFormat="1" ht="15" customHeight="1">
      <c r="B5" s="65" t="s">
        <v>72</v>
      </c>
      <c r="C5" s="66"/>
      <c r="D5" s="465" t="s">
        <v>183</v>
      </c>
      <c r="E5" s="466"/>
      <c r="F5" s="466"/>
      <c r="G5" s="467"/>
      <c r="H5" s="63"/>
      <c r="I5" s="64"/>
      <c r="J5" s="61"/>
    </row>
    <row r="6" spans="2:10" s="62" customFormat="1" ht="15" customHeight="1">
      <c r="B6" s="124" t="s">
        <v>73</v>
      </c>
      <c r="C6" s="125"/>
      <c r="D6" s="468" t="s">
        <v>184</v>
      </c>
      <c r="E6" s="469"/>
      <c r="F6" s="469"/>
      <c r="G6" s="470"/>
      <c r="H6" s="67"/>
      <c r="I6" s="64"/>
      <c r="J6" s="61"/>
    </row>
    <row r="7" spans="2:10" s="62" customFormat="1" ht="15" customHeight="1">
      <c r="B7" s="68" t="s">
        <v>74</v>
      </c>
      <c r="C7" s="69"/>
      <c r="D7" s="471" t="s">
        <v>185</v>
      </c>
      <c r="E7" s="472"/>
      <c r="F7" s="472"/>
      <c r="G7" s="473"/>
      <c r="H7" s="67"/>
      <c r="I7" s="64"/>
      <c r="J7" s="61"/>
    </row>
    <row r="8" spans="2:10" s="62" customFormat="1" ht="15" customHeight="1">
      <c r="B8" s="70" t="s">
        <v>75</v>
      </c>
      <c r="C8" s="71"/>
      <c r="D8" s="474" t="s">
        <v>186</v>
      </c>
      <c r="E8" s="475"/>
      <c r="F8" s="475"/>
      <c r="G8" s="476"/>
      <c r="H8" s="67"/>
      <c r="I8" s="64"/>
      <c r="J8" s="61"/>
    </row>
    <row r="9" spans="2:10" s="72" customFormat="1" ht="11.45" customHeight="1" thickBot="1">
      <c r="B9" s="478"/>
      <c r="C9" s="478"/>
      <c r="H9" s="73"/>
      <c r="I9" s="73"/>
    </row>
    <row r="10" spans="2:10" s="61" customFormat="1" ht="15" customHeight="1">
      <c r="B10" s="479" t="s">
        <v>76</v>
      </c>
      <c r="C10" s="480"/>
      <c r="D10" s="160" t="s">
        <v>77</v>
      </c>
      <c r="E10" s="481" t="s">
        <v>78</v>
      </c>
      <c r="F10" s="481"/>
      <c r="G10" s="160" t="s">
        <v>79</v>
      </c>
      <c r="H10" s="74" t="s">
        <v>80</v>
      </c>
      <c r="I10" s="481" t="s">
        <v>81</v>
      </c>
      <c r="J10" s="482"/>
    </row>
    <row r="11" spans="2:10" s="61" customFormat="1" ht="15" customHeight="1">
      <c r="B11" s="75"/>
      <c r="C11" s="76"/>
      <c r="D11" s="76"/>
      <c r="E11" s="76"/>
      <c r="F11" s="76"/>
      <c r="G11" s="76"/>
      <c r="H11" s="77"/>
      <c r="I11" s="76"/>
      <c r="J11" s="78"/>
    </row>
    <row r="12" spans="2:10" s="62" customFormat="1" ht="12" customHeight="1">
      <c r="B12" s="79"/>
      <c r="C12" s="80"/>
      <c r="D12" s="81"/>
      <c r="E12" s="81"/>
      <c r="F12" s="81"/>
      <c r="G12" s="81"/>
      <c r="H12" s="127"/>
      <c r="I12" s="127"/>
      <c r="J12" s="128"/>
    </row>
    <row r="13" spans="2:10" s="62" customFormat="1" ht="15" customHeight="1">
      <c r="B13" s="82" t="s">
        <v>82</v>
      </c>
      <c r="C13" s="83" t="s">
        <v>187</v>
      </c>
      <c r="D13" s="62" t="s">
        <v>142</v>
      </c>
      <c r="E13" s="129">
        <v>3889</v>
      </c>
      <c r="F13" s="62" t="s">
        <v>83</v>
      </c>
      <c r="H13" s="63"/>
      <c r="I13" s="63"/>
      <c r="J13" s="84"/>
    </row>
    <row r="14" spans="2:10" s="62" customFormat="1" ht="10.15" customHeight="1">
      <c r="B14" s="82"/>
      <c r="C14" s="83"/>
      <c r="H14" s="63"/>
      <c r="I14" s="63"/>
      <c r="J14" s="84"/>
    </row>
    <row r="15" spans="2:10" s="62" customFormat="1" ht="10.15" customHeight="1">
      <c r="B15" s="82" t="s">
        <v>84</v>
      </c>
      <c r="C15" s="83"/>
      <c r="H15" s="63"/>
      <c r="I15" s="63"/>
      <c r="J15" s="84"/>
    </row>
    <row r="16" spans="2:10" s="62" customFormat="1" ht="15" customHeight="1">
      <c r="B16" s="82"/>
      <c r="C16" s="85" t="s">
        <v>85</v>
      </c>
      <c r="D16" s="130" t="s">
        <v>188</v>
      </c>
      <c r="E16" s="130"/>
      <c r="F16" s="130"/>
      <c r="G16" s="130">
        <v>188.9</v>
      </c>
      <c r="H16" s="131"/>
      <c r="I16" s="131"/>
      <c r="J16" s="86"/>
    </row>
    <row r="17" spans="2:10" s="62" customFormat="1" ht="15" customHeight="1">
      <c r="B17" s="82" t="s">
        <v>86</v>
      </c>
      <c r="C17" s="83" t="s">
        <v>87</v>
      </c>
      <c r="D17" s="62" t="s">
        <v>183</v>
      </c>
      <c r="G17" s="132">
        <v>1</v>
      </c>
      <c r="H17" s="63"/>
      <c r="I17" s="63"/>
      <c r="J17" s="84"/>
    </row>
    <row r="18" spans="2:10" s="62" customFormat="1" ht="15" customHeight="1">
      <c r="B18" s="82"/>
      <c r="C18" s="83"/>
      <c r="H18" s="63"/>
      <c r="I18" s="63"/>
      <c r="J18" s="84"/>
    </row>
    <row r="19" spans="2:10" s="62" customFormat="1" ht="15" customHeight="1">
      <c r="B19" s="82" t="s">
        <v>88</v>
      </c>
      <c r="C19" s="83"/>
      <c r="H19" s="63"/>
      <c r="I19" s="63"/>
      <c r="J19" s="84"/>
    </row>
    <row r="20" spans="2:10" s="62" customFormat="1" ht="15" customHeight="1">
      <c r="B20" s="82"/>
      <c r="C20" s="34" t="s">
        <v>89</v>
      </c>
      <c r="D20" s="87"/>
      <c r="E20" s="87"/>
      <c r="F20" s="87"/>
      <c r="G20" s="133"/>
      <c r="H20" s="88"/>
      <c r="I20" s="88"/>
      <c r="J20" s="35"/>
    </row>
    <row r="21" spans="2:10" s="62" customFormat="1" ht="15" customHeight="1">
      <c r="B21" s="82" t="s">
        <v>90</v>
      </c>
      <c r="C21" s="89" t="s">
        <v>91</v>
      </c>
      <c r="D21" s="134"/>
      <c r="E21" s="134"/>
      <c r="F21" s="134"/>
      <c r="G21" s="134"/>
      <c r="H21" s="90">
        <f>G16*G17</f>
        <v>188.9</v>
      </c>
      <c r="I21" s="135"/>
      <c r="J21" s="136"/>
    </row>
    <row r="22" spans="2:10" s="62" customFormat="1" ht="15" customHeight="1">
      <c r="B22" s="91"/>
      <c r="C22" s="92"/>
      <c r="D22" s="93"/>
      <c r="E22" s="93"/>
      <c r="F22" s="93"/>
      <c r="G22" s="464" t="s">
        <v>92</v>
      </c>
      <c r="H22" s="464"/>
      <c r="I22" s="94">
        <f>E13*H21*1000</f>
        <v>734632100</v>
      </c>
      <c r="J22" s="95" t="s">
        <v>93</v>
      </c>
    </row>
    <row r="23" spans="2:10" s="62" customFormat="1" ht="15" customHeight="1">
      <c r="B23" s="96"/>
      <c r="C23" s="97" t="s">
        <v>189</v>
      </c>
      <c r="D23" s="98"/>
      <c r="E23" s="98"/>
      <c r="F23" s="98"/>
      <c r="G23" s="98"/>
      <c r="H23" s="99"/>
      <c r="I23" s="99"/>
      <c r="J23" s="100"/>
    </row>
    <row r="24" spans="2:10" s="62" customFormat="1" ht="15" customHeight="1">
      <c r="B24" s="101"/>
      <c r="C24" s="34" t="s">
        <v>190</v>
      </c>
      <c r="D24" s="36"/>
      <c r="E24" s="37">
        <v>1000</v>
      </c>
      <c r="F24" s="38" t="s">
        <v>83</v>
      </c>
      <c r="G24" s="39">
        <v>2.2999999999999998</v>
      </c>
      <c r="H24" s="40">
        <f>E24*G24*1000</f>
        <v>2300000</v>
      </c>
      <c r="I24" s="165"/>
      <c r="J24" s="35"/>
    </row>
    <row r="25" spans="2:10" s="62" customFormat="1" ht="15" customHeight="1">
      <c r="B25" s="101"/>
      <c r="C25" s="34" t="s">
        <v>191</v>
      </c>
      <c r="D25" s="36" t="s">
        <v>192</v>
      </c>
      <c r="E25" s="37">
        <v>1</v>
      </c>
      <c r="F25" s="38" t="s">
        <v>193</v>
      </c>
      <c r="G25" s="39"/>
      <c r="H25" s="40">
        <f>29.9*20*3*1000</f>
        <v>1794000</v>
      </c>
      <c r="I25" s="165" t="s">
        <v>194</v>
      </c>
      <c r="J25" s="35"/>
    </row>
    <row r="26" spans="2:10" s="62" customFormat="1" ht="15" customHeight="1">
      <c r="B26" s="101"/>
      <c r="C26" s="34" t="s">
        <v>195</v>
      </c>
      <c r="D26" s="36" t="s">
        <v>196</v>
      </c>
      <c r="E26" s="37">
        <v>1</v>
      </c>
      <c r="F26" s="38" t="s">
        <v>193</v>
      </c>
      <c r="G26" s="39"/>
      <c r="H26" s="40">
        <v>7560000</v>
      </c>
      <c r="I26" s="165" t="s">
        <v>197</v>
      </c>
      <c r="J26" s="35"/>
    </row>
    <row r="27" spans="2:10" s="62" customFormat="1" ht="15" customHeight="1">
      <c r="B27" s="101"/>
      <c r="C27" s="55" t="s">
        <v>198</v>
      </c>
      <c r="D27" s="41"/>
      <c r="E27" s="37">
        <v>1</v>
      </c>
      <c r="F27" s="38" t="s">
        <v>193</v>
      </c>
      <c r="G27" s="41"/>
      <c r="H27" s="52">
        <v>37800000</v>
      </c>
      <c r="I27" s="42"/>
      <c r="J27" s="35"/>
    </row>
    <row r="28" spans="2:10" s="62" customFormat="1" ht="15" customHeight="1">
      <c r="B28" s="101" t="s">
        <v>94</v>
      </c>
      <c r="C28" s="55" t="s">
        <v>199</v>
      </c>
      <c r="D28" s="41"/>
      <c r="E28" s="37">
        <v>1</v>
      </c>
      <c r="F28" s="38" t="s">
        <v>193</v>
      </c>
      <c r="G28" s="41"/>
      <c r="H28" s="52">
        <v>4320000</v>
      </c>
      <c r="I28" s="42"/>
      <c r="J28" s="35"/>
    </row>
    <row r="29" spans="2:10" s="62" customFormat="1" ht="15" customHeight="1">
      <c r="B29" s="101"/>
      <c r="C29" s="34"/>
      <c r="D29" s="36"/>
      <c r="E29" s="37"/>
      <c r="F29" s="38"/>
      <c r="G29" s="39"/>
      <c r="H29" s="102" t="s">
        <v>95</v>
      </c>
      <c r="I29" s="103">
        <f>SUM(H24:H28)</f>
        <v>53774000</v>
      </c>
      <c r="J29" s="35"/>
    </row>
    <row r="30" spans="2:10" s="62" customFormat="1" ht="15" customHeight="1">
      <c r="B30" s="101" t="s">
        <v>96</v>
      </c>
      <c r="C30" s="104" t="s">
        <v>97</v>
      </c>
      <c r="D30" s="87"/>
      <c r="E30" s="137"/>
      <c r="F30" s="87"/>
      <c r="G30" s="137"/>
      <c r="H30" s="88"/>
      <c r="I30" s="88"/>
      <c r="J30" s="35"/>
    </row>
    <row r="31" spans="2:10" s="62" customFormat="1" ht="15" customHeight="1">
      <c r="B31" s="101"/>
      <c r="C31" s="34" t="s">
        <v>200</v>
      </c>
      <c r="D31" s="36" t="s">
        <v>201</v>
      </c>
      <c r="E31" s="37">
        <v>100</v>
      </c>
      <c r="F31" s="38" t="s">
        <v>202</v>
      </c>
      <c r="G31" s="39">
        <v>23.6</v>
      </c>
      <c r="H31" s="40">
        <f>E31*G31*1000</f>
        <v>2360000</v>
      </c>
      <c r="I31" s="165"/>
      <c r="J31" s="35"/>
    </row>
    <row r="32" spans="2:10" s="62" customFormat="1" ht="15" customHeight="1">
      <c r="B32" s="101" t="s">
        <v>86</v>
      </c>
      <c r="C32" s="34"/>
      <c r="D32" s="36"/>
      <c r="E32" s="37"/>
      <c r="F32" s="38"/>
      <c r="G32" s="39"/>
      <c r="H32" s="40"/>
      <c r="I32" s="485"/>
      <c r="J32" s="486"/>
    </row>
    <row r="33" spans="2:10" s="62" customFormat="1" ht="15" customHeight="1">
      <c r="B33" s="101"/>
      <c r="C33" s="138"/>
      <c r="D33" s="41"/>
      <c r="E33" s="487"/>
      <c r="F33" s="488"/>
      <c r="G33" s="41"/>
      <c r="H33" s="52"/>
      <c r="I33" s="42"/>
      <c r="J33" s="35"/>
    </row>
    <row r="34" spans="2:10" s="62" customFormat="1" ht="15" customHeight="1">
      <c r="B34" s="101" t="s">
        <v>88</v>
      </c>
      <c r="C34" s="139"/>
      <c r="D34" s="41"/>
      <c r="E34" s="487"/>
      <c r="F34" s="488"/>
      <c r="G34" s="41"/>
      <c r="H34" s="41"/>
      <c r="I34" s="42"/>
      <c r="J34" s="140"/>
    </row>
    <row r="35" spans="2:10" s="62" customFormat="1" ht="15" customHeight="1">
      <c r="B35" s="101"/>
      <c r="C35" s="85"/>
      <c r="D35" s="141"/>
      <c r="E35" s="142"/>
      <c r="F35" s="143"/>
      <c r="G35" s="144"/>
      <c r="H35" s="102" t="s">
        <v>98</v>
      </c>
      <c r="I35" s="103">
        <f>SUM(H31:H34)</f>
        <v>2360000</v>
      </c>
      <c r="J35" s="84"/>
    </row>
    <row r="36" spans="2:10" s="62" customFormat="1" ht="15" customHeight="1">
      <c r="B36" s="101" t="s">
        <v>90</v>
      </c>
      <c r="C36" s="104" t="s">
        <v>99</v>
      </c>
      <c r="D36" s="87"/>
      <c r="E36" s="137"/>
      <c r="F36" s="87"/>
      <c r="G36" s="137"/>
      <c r="H36" s="88"/>
      <c r="I36" s="88"/>
      <c r="J36" s="35"/>
    </row>
    <row r="37" spans="2:10" s="62" customFormat="1" ht="15" customHeight="1">
      <c r="B37" s="101"/>
      <c r="C37" s="34" t="s">
        <v>203</v>
      </c>
      <c r="D37" s="36"/>
      <c r="E37" s="37">
        <v>1</v>
      </c>
      <c r="F37" s="38" t="s">
        <v>204</v>
      </c>
      <c r="G37" s="43">
        <v>3010</v>
      </c>
      <c r="H37" s="40">
        <f>E37*G37*1000</f>
        <v>3010000</v>
      </c>
      <c r="I37" s="165"/>
      <c r="J37" s="35"/>
    </row>
    <row r="38" spans="2:10" s="62" customFormat="1" ht="15" customHeight="1">
      <c r="B38" s="101"/>
      <c r="C38" s="34" t="s">
        <v>205</v>
      </c>
      <c r="D38" s="36" t="s">
        <v>206</v>
      </c>
      <c r="E38" s="37">
        <v>1</v>
      </c>
      <c r="F38" s="38" t="s">
        <v>207</v>
      </c>
      <c r="G38" s="43">
        <v>11912</v>
      </c>
      <c r="H38" s="40">
        <f>E38*G38*1000</f>
        <v>11912000</v>
      </c>
      <c r="I38" s="165"/>
      <c r="J38" s="35"/>
    </row>
    <row r="39" spans="2:10" s="62" customFormat="1" ht="15" customHeight="1">
      <c r="B39" s="101"/>
      <c r="C39" s="138"/>
      <c r="D39" s="41"/>
      <c r="E39" s="487"/>
      <c r="F39" s="488"/>
      <c r="G39" s="41"/>
      <c r="H39" s="52"/>
      <c r="I39" s="42"/>
      <c r="J39" s="35"/>
    </row>
    <row r="40" spans="2:10" s="62" customFormat="1" ht="15" customHeight="1">
      <c r="B40" s="101"/>
      <c r="C40" s="139"/>
      <c r="D40" s="41"/>
      <c r="E40" s="487"/>
      <c r="F40" s="488"/>
      <c r="G40" s="41"/>
      <c r="H40" s="41"/>
      <c r="I40" s="42"/>
      <c r="J40" s="140"/>
    </row>
    <row r="41" spans="2:10" s="62" customFormat="1" ht="15" customHeight="1">
      <c r="B41" s="101"/>
      <c r="C41" s="85"/>
      <c r="D41" s="141"/>
      <c r="E41" s="142"/>
      <c r="F41" s="143"/>
      <c r="G41" s="145"/>
      <c r="H41" s="102" t="s">
        <v>100</v>
      </c>
      <c r="I41" s="103">
        <f>SUM(H37:H40)</f>
        <v>14922000</v>
      </c>
      <c r="J41" s="86"/>
    </row>
    <row r="42" spans="2:10" s="62" customFormat="1" ht="15" customHeight="1">
      <c r="B42" s="101"/>
      <c r="C42" s="104" t="s">
        <v>101</v>
      </c>
      <c r="D42" s="87"/>
      <c r="E42" s="137"/>
      <c r="F42" s="87"/>
      <c r="G42" s="137"/>
      <c r="H42" s="88"/>
      <c r="I42" s="88"/>
      <c r="J42" s="35"/>
    </row>
    <row r="43" spans="2:10" s="62" customFormat="1" ht="15" customHeight="1">
      <c r="B43" s="101"/>
      <c r="C43" s="34" t="s">
        <v>208</v>
      </c>
      <c r="D43" s="36" t="s">
        <v>209</v>
      </c>
      <c r="E43" s="37">
        <v>1</v>
      </c>
      <c r="F43" s="38" t="s">
        <v>193</v>
      </c>
      <c r="G43" s="39"/>
      <c r="H43" s="40">
        <v>1700000</v>
      </c>
      <c r="I43" s="165"/>
      <c r="J43" s="35"/>
    </row>
    <row r="44" spans="2:10" s="62" customFormat="1" ht="15" customHeight="1">
      <c r="B44" s="101"/>
      <c r="C44" s="138"/>
      <c r="D44" s="41"/>
      <c r="E44" s="487"/>
      <c r="F44" s="488"/>
      <c r="G44" s="41"/>
      <c r="H44" s="52"/>
      <c r="I44" s="146"/>
      <c r="J44" s="86"/>
    </row>
    <row r="45" spans="2:10" s="62" customFormat="1" ht="15" customHeight="1">
      <c r="B45" s="101"/>
      <c r="C45" s="126"/>
      <c r="D45" s="147"/>
      <c r="E45" s="148"/>
      <c r="F45" s="149"/>
      <c r="G45" s="150"/>
      <c r="H45" s="105" t="s">
        <v>102</v>
      </c>
      <c r="I45" s="106">
        <f>SUM(H43:H44)</f>
        <v>1700000</v>
      </c>
      <c r="J45" s="107"/>
    </row>
    <row r="46" spans="2:10" s="62" customFormat="1" ht="15" customHeight="1">
      <c r="B46" s="82"/>
      <c r="C46" s="108"/>
      <c r="D46" s="109"/>
      <c r="E46" s="151"/>
      <c r="F46" s="109"/>
      <c r="G46" s="151"/>
      <c r="H46" s="161" t="s">
        <v>103</v>
      </c>
      <c r="I46" s="110">
        <f>SUM(I29,I35,I41,I45)</f>
        <v>72756000</v>
      </c>
      <c r="J46" s="152"/>
    </row>
    <row r="47" spans="2:10" s="62" customFormat="1" ht="15" customHeight="1">
      <c r="B47" s="82"/>
      <c r="C47" s="80"/>
      <c r="D47" s="81"/>
      <c r="E47" s="153"/>
      <c r="F47" s="111"/>
      <c r="G47" s="39" t="s">
        <v>104</v>
      </c>
      <c r="H47" s="40">
        <v>5460</v>
      </c>
      <c r="I47" s="165"/>
      <c r="J47" s="35"/>
    </row>
    <row r="48" spans="2:10" s="62" customFormat="1" ht="15" customHeight="1">
      <c r="B48" s="82"/>
      <c r="C48" s="112"/>
      <c r="D48" s="113"/>
      <c r="E48" s="489"/>
      <c r="F48" s="490"/>
      <c r="G48" s="41" t="s">
        <v>105</v>
      </c>
      <c r="H48" s="114">
        <f>E13/H47</f>
        <v>0.71227106227106229</v>
      </c>
      <c r="I48" s="146"/>
      <c r="J48" s="86"/>
    </row>
    <row r="49" spans="2:14" s="62" customFormat="1" ht="15" customHeight="1">
      <c r="B49" s="82"/>
      <c r="C49" s="108"/>
      <c r="D49" s="109"/>
      <c r="E49" s="151"/>
      <c r="F49" s="109"/>
      <c r="G49" s="491" t="s">
        <v>106</v>
      </c>
      <c r="H49" s="491"/>
      <c r="I49" s="110">
        <f>I46*H48</f>
        <v>51821993.406593405</v>
      </c>
      <c r="J49" s="152"/>
    </row>
    <row r="50" spans="2:14" s="62" customFormat="1" ht="15" customHeight="1">
      <c r="B50" s="82"/>
      <c r="C50" s="104" t="s">
        <v>107</v>
      </c>
      <c r="D50" s="87"/>
      <c r="E50" s="137"/>
      <c r="F50" s="87"/>
      <c r="G50" s="137"/>
      <c r="H50" s="88"/>
      <c r="I50" s="88"/>
      <c r="J50" s="35"/>
    </row>
    <row r="51" spans="2:14" s="62" customFormat="1" ht="15" customHeight="1">
      <c r="B51" s="82"/>
      <c r="C51" s="34"/>
      <c r="D51" s="36"/>
      <c r="E51" s="37"/>
      <c r="F51" s="38"/>
      <c r="G51" s="39"/>
      <c r="H51" s="40"/>
      <c r="I51" s="165"/>
      <c r="J51" s="35"/>
    </row>
    <row r="52" spans="2:14" s="62" customFormat="1" ht="15" customHeight="1">
      <c r="B52" s="82"/>
      <c r="C52" s="34"/>
      <c r="D52" s="36"/>
      <c r="E52" s="37"/>
      <c r="F52" s="38"/>
      <c r="G52" s="39"/>
      <c r="H52" s="40"/>
      <c r="I52" s="146"/>
      <c r="J52" s="86"/>
    </row>
    <row r="53" spans="2:14" s="62" customFormat="1" ht="15" customHeight="1">
      <c r="B53" s="82"/>
      <c r="C53" s="138"/>
      <c r="D53" s="41"/>
      <c r="E53" s="487"/>
      <c r="F53" s="488"/>
      <c r="G53" s="41"/>
      <c r="H53" s="52"/>
      <c r="I53" s="146"/>
      <c r="J53" s="86"/>
    </row>
    <row r="54" spans="2:14" s="62" customFormat="1" ht="15" customHeight="1">
      <c r="B54" s="82"/>
      <c r="C54" s="126"/>
      <c r="D54" s="147"/>
      <c r="E54" s="148"/>
      <c r="F54" s="149"/>
      <c r="G54" s="150"/>
      <c r="H54" s="105" t="s">
        <v>102</v>
      </c>
      <c r="I54" s="106">
        <f>SUM(H51:H53)</f>
        <v>0</v>
      </c>
      <c r="J54" s="107"/>
    </row>
    <row r="55" spans="2:14" s="62" customFormat="1" ht="15" customHeight="1" thickBot="1">
      <c r="B55" s="115"/>
      <c r="C55" s="116"/>
      <c r="D55" s="117"/>
      <c r="E55" s="117"/>
      <c r="F55" s="117"/>
      <c r="G55" s="492" t="s">
        <v>108</v>
      </c>
      <c r="H55" s="492"/>
      <c r="I55" s="118">
        <f>I54+I49</f>
        <v>51821993.406593405</v>
      </c>
      <c r="J55" s="154"/>
    </row>
    <row r="56" spans="2:14" s="72" customFormat="1" ht="15" customHeight="1" thickBot="1">
      <c r="B56" s="119"/>
      <c r="G56" s="493" t="s">
        <v>109</v>
      </c>
      <c r="H56" s="494"/>
      <c r="I56" s="483">
        <f>I22+I55</f>
        <v>786454093.40659344</v>
      </c>
      <c r="J56" s="484"/>
    </row>
    <row r="57" spans="2:14" s="62" customFormat="1" ht="14.25" customHeight="1">
      <c r="B57" s="61"/>
      <c r="H57" s="63"/>
      <c r="I57" s="63"/>
    </row>
    <row r="58" spans="2:14" s="62" customFormat="1" ht="35.25" customHeight="1">
      <c r="B58" s="61"/>
      <c r="H58" s="63"/>
      <c r="I58" s="63"/>
    </row>
    <row r="59" spans="2:14" s="62" customFormat="1" ht="35.25" customHeight="1">
      <c r="B59" s="61"/>
      <c r="H59" s="63"/>
      <c r="I59" s="120"/>
      <c r="J59" s="121"/>
      <c r="L59" s="61"/>
      <c r="M59" s="61"/>
      <c r="N59" s="61"/>
    </row>
  </sheetData>
  <sheetProtection formatColumns="0" formatRows="0"/>
  <mergeCells count="22">
    <mergeCell ref="I56:J56"/>
    <mergeCell ref="I32:J32"/>
    <mergeCell ref="E33:F33"/>
    <mergeCell ref="E34:F34"/>
    <mergeCell ref="E39:F39"/>
    <mergeCell ref="E40:F40"/>
    <mergeCell ref="E44:F44"/>
    <mergeCell ref="E48:F48"/>
    <mergeCell ref="G49:H49"/>
    <mergeCell ref="E53:F53"/>
    <mergeCell ref="G55:H55"/>
    <mergeCell ref="G56:H56"/>
    <mergeCell ref="B2:J3"/>
    <mergeCell ref="B9:C9"/>
    <mergeCell ref="B10:C10"/>
    <mergeCell ref="E10:F10"/>
    <mergeCell ref="I10:J10"/>
    <mergeCell ref="G22:H22"/>
    <mergeCell ref="D5:G5"/>
    <mergeCell ref="D6:G6"/>
    <mergeCell ref="D7:G7"/>
    <mergeCell ref="D8:G8"/>
  </mergeCells>
  <phoneticPr fontId="10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N60"/>
  <sheetViews>
    <sheetView view="pageBreakPreview" zoomScaleNormal="100" zoomScaleSheetLayoutView="100" workbookViewId="0">
      <selection activeCell="B2" sqref="B2:J3"/>
    </sheetView>
  </sheetViews>
  <sheetFormatPr defaultColWidth="9" defaultRowHeight="13.5"/>
  <cols>
    <col min="1" max="1" width="2.125" style="60" customWidth="1"/>
    <col min="2" max="2" width="3.125" style="122" customWidth="1"/>
    <col min="3" max="3" width="17.625" style="60" customWidth="1"/>
    <col min="4" max="4" width="17" style="60" customWidth="1"/>
    <col min="5" max="5" width="9" style="60"/>
    <col min="6" max="6" width="6.5" style="60" customWidth="1"/>
    <col min="7" max="7" width="9" style="60"/>
    <col min="8" max="8" width="10.25" style="123" customWidth="1"/>
    <col min="9" max="9" width="14.75" style="123" customWidth="1"/>
    <col min="10" max="10" width="9" style="60"/>
    <col min="11" max="11" width="2.125" style="60" customWidth="1"/>
    <col min="12" max="16384" width="9" style="60"/>
  </cols>
  <sheetData>
    <row r="1" spans="2:10" ht="13.5" customHeight="1">
      <c r="B1" s="58"/>
      <c r="C1" s="58"/>
      <c r="D1" s="58"/>
      <c r="E1" s="58"/>
      <c r="F1" s="58"/>
      <c r="G1" s="58"/>
      <c r="H1" s="58"/>
      <c r="I1" s="58"/>
      <c r="J1" s="59" t="s">
        <v>70</v>
      </c>
    </row>
    <row r="2" spans="2:10" ht="13.5" customHeight="1">
      <c r="B2" s="477" t="s">
        <v>71</v>
      </c>
      <c r="C2" s="477"/>
      <c r="D2" s="477"/>
      <c r="E2" s="477"/>
      <c r="F2" s="477"/>
      <c r="G2" s="477"/>
      <c r="H2" s="477"/>
      <c r="I2" s="477"/>
      <c r="J2" s="477"/>
    </row>
    <row r="3" spans="2:10" ht="13.5" customHeight="1">
      <c r="B3" s="477"/>
      <c r="C3" s="477"/>
      <c r="D3" s="477"/>
      <c r="E3" s="477"/>
      <c r="F3" s="477"/>
      <c r="G3" s="477"/>
      <c r="H3" s="477"/>
      <c r="I3" s="477"/>
      <c r="J3" s="477"/>
    </row>
    <row r="4" spans="2:10" ht="12" customHeight="1">
      <c r="B4" s="58"/>
      <c r="C4" s="58"/>
      <c r="D4" s="58"/>
      <c r="E4" s="58"/>
      <c r="F4" s="58"/>
      <c r="G4" s="58"/>
      <c r="H4" s="58"/>
      <c r="I4" s="58"/>
      <c r="J4" s="58"/>
    </row>
    <row r="5" spans="2:10" s="62" customFormat="1" ht="15" customHeight="1">
      <c r="B5" s="65" t="s">
        <v>72</v>
      </c>
      <c r="C5" s="66"/>
      <c r="D5" s="465" t="s">
        <v>183</v>
      </c>
      <c r="E5" s="466"/>
      <c r="F5" s="466"/>
      <c r="G5" s="467"/>
      <c r="H5" s="63"/>
      <c r="I5" s="64"/>
      <c r="J5" s="61"/>
    </row>
    <row r="6" spans="2:10" s="62" customFormat="1" ht="15" customHeight="1">
      <c r="B6" s="124" t="s">
        <v>73</v>
      </c>
      <c r="C6" s="125"/>
      <c r="D6" s="468" t="s">
        <v>184</v>
      </c>
      <c r="E6" s="469"/>
      <c r="F6" s="469"/>
      <c r="G6" s="470"/>
      <c r="H6" s="67"/>
      <c r="I6" s="64"/>
      <c r="J6" s="61"/>
    </row>
    <row r="7" spans="2:10" s="62" customFormat="1" ht="15" customHeight="1">
      <c r="B7" s="68" t="s">
        <v>74</v>
      </c>
      <c r="C7" s="69"/>
      <c r="D7" s="471" t="s">
        <v>185</v>
      </c>
      <c r="E7" s="472"/>
      <c r="F7" s="472"/>
      <c r="G7" s="473"/>
      <c r="H7" s="67"/>
      <c r="I7" s="64"/>
      <c r="J7" s="61"/>
    </row>
    <row r="8" spans="2:10" s="62" customFormat="1" ht="15" customHeight="1">
      <c r="B8" s="70" t="s">
        <v>75</v>
      </c>
      <c r="C8" s="71"/>
      <c r="D8" s="474" t="s">
        <v>186</v>
      </c>
      <c r="E8" s="475"/>
      <c r="F8" s="475"/>
      <c r="G8" s="476"/>
      <c r="H8" s="67"/>
      <c r="I8" s="64"/>
      <c r="J8" s="61"/>
    </row>
    <row r="9" spans="2:10" s="72" customFormat="1" ht="15" customHeight="1" thickBot="1">
      <c r="B9" s="478"/>
      <c r="C9" s="478"/>
      <c r="H9" s="73"/>
      <c r="I9" s="73"/>
    </row>
    <row r="10" spans="2:10" s="61" customFormat="1" ht="15" customHeight="1">
      <c r="B10" s="479" t="s">
        <v>76</v>
      </c>
      <c r="C10" s="480"/>
      <c r="D10" s="160" t="s">
        <v>77</v>
      </c>
      <c r="E10" s="481" t="s">
        <v>78</v>
      </c>
      <c r="F10" s="481"/>
      <c r="G10" s="160" t="s">
        <v>79</v>
      </c>
      <c r="H10" s="74" t="s">
        <v>80</v>
      </c>
      <c r="I10" s="481" t="s">
        <v>81</v>
      </c>
      <c r="J10" s="482"/>
    </row>
    <row r="11" spans="2:10" s="61" customFormat="1" ht="15" customHeight="1">
      <c r="B11" s="75"/>
      <c r="C11" s="76"/>
      <c r="D11" s="76"/>
      <c r="E11" s="76"/>
      <c r="F11" s="76"/>
      <c r="G11" s="76"/>
      <c r="H11" s="77"/>
      <c r="I11" s="76"/>
      <c r="J11" s="78"/>
    </row>
    <row r="12" spans="2:10" s="62" customFormat="1" ht="14.45" customHeight="1">
      <c r="B12" s="79"/>
      <c r="C12" s="80"/>
      <c r="D12" s="81"/>
      <c r="E12" s="81"/>
      <c r="F12" s="81"/>
      <c r="G12" s="81"/>
      <c r="H12" s="127"/>
      <c r="I12" s="127"/>
      <c r="J12" s="128"/>
    </row>
    <row r="13" spans="2:10" s="62" customFormat="1" ht="15" customHeight="1">
      <c r="B13" s="82" t="s">
        <v>82</v>
      </c>
      <c r="C13" s="83" t="s">
        <v>187</v>
      </c>
      <c r="D13" s="62" t="s">
        <v>142</v>
      </c>
      <c r="E13" s="129">
        <v>3889</v>
      </c>
      <c r="F13" s="62" t="s">
        <v>83</v>
      </c>
      <c r="H13" s="63"/>
      <c r="I13" s="63"/>
      <c r="J13" s="84"/>
    </row>
    <row r="14" spans="2:10" s="62" customFormat="1" ht="7.15" customHeight="1">
      <c r="B14" s="82"/>
      <c r="C14" s="83"/>
      <c r="H14" s="63"/>
      <c r="I14" s="63"/>
      <c r="J14" s="84"/>
    </row>
    <row r="15" spans="2:10" s="62" customFormat="1" ht="7.15" customHeight="1">
      <c r="B15" s="82" t="s">
        <v>84</v>
      </c>
      <c r="C15" s="83"/>
      <c r="H15" s="63"/>
      <c r="I15" s="63"/>
      <c r="J15" s="84"/>
    </row>
    <row r="16" spans="2:10" s="62" customFormat="1" ht="15" customHeight="1">
      <c r="B16" s="82"/>
      <c r="C16" s="85" t="s">
        <v>85</v>
      </c>
      <c r="D16" s="211" t="s">
        <v>188</v>
      </c>
      <c r="E16" s="130"/>
      <c r="F16" s="130"/>
      <c r="G16" s="212">
        <v>188.9</v>
      </c>
      <c r="H16" s="131"/>
      <c r="I16" s="131"/>
      <c r="J16" s="86"/>
    </row>
    <row r="17" spans="2:10" s="62" customFormat="1" ht="15" customHeight="1">
      <c r="B17" s="82" t="s">
        <v>86</v>
      </c>
      <c r="C17" s="83" t="s">
        <v>87</v>
      </c>
      <c r="D17" s="210" t="s">
        <v>183</v>
      </c>
      <c r="G17" s="213">
        <v>1</v>
      </c>
      <c r="H17" s="63"/>
      <c r="I17" s="63"/>
      <c r="J17" s="84"/>
    </row>
    <row r="18" spans="2:10" s="62" customFormat="1" ht="15" customHeight="1">
      <c r="B18" s="82"/>
      <c r="C18" s="83"/>
      <c r="G18" s="214"/>
      <c r="H18" s="63"/>
      <c r="I18" s="63"/>
      <c r="J18" s="84"/>
    </row>
    <row r="19" spans="2:10" s="62" customFormat="1" ht="15" customHeight="1">
      <c r="B19" s="82"/>
      <c r="C19" s="155" t="s">
        <v>230</v>
      </c>
      <c r="D19" s="210" t="s">
        <v>231</v>
      </c>
      <c r="G19" s="215">
        <v>0.60199999999999998</v>
      </c>
      <c r="H19" s="63"/>
      <c r="I19" s="63"/>
      <c r="J19" s="84"/>
    </row>
    <row r="20" spans="2:10" s="62" customFormat="1" ht="15" customHeight="1">
      <c r="B20" s="82" t="s">
        <v>88</v>
      </c>
      <c r="C20" s="83"/>
      <c r="H20" s="63"/>
      <c r="I20" s="63"/>
      <c r="J20" s="84"/>
    </row>
    <row r="21" spans="2:10" s="62" customFormat="1" ht="15" customHeight="1">
      <c r="B21" s="82"/>
      <c r="C21" s="34" t="s">
        <v>89</v>
      </c>
      <c r="D21" s="87"/>
      <c r="E21" s="87"/>
      <c r="F21" s="87"/>
      <c r="G21" s="133"/>
      <c r="H21" s="88"/>
      <c r="I21" s="88"/>
      <c r="J21" s="35"/>
    </row>
    <row r="22" spans="2:10" s="62" customFormat="1" ht="15" customHeight="1">
      <c r="B22" s="82" t="s">
        <v>90</v>
      </c>
      <c r="C22" s="89" t="s">
        <v>91</v>
      </c>
      <c r="D22" s="134"/>
      <c r="E22" s="134"/>
      <c r="F22" s="134"/>
      <c r="G22" s="134"/>
      <c r="H22" s="156">
        <f>ROUNDDOWN(G16*G17*G19,1)</f>
        <v>113.7</v>
      </c>
      <c r="I22" s="135"/>
      <c r="J22" s="136"/>
    </row>
    <row r="23" spans="2:10" s="62" customFormat="1" ht="15" customHeight="1">
      <c r="B23" s="91"/>
      <c r="C23" s="92"/>
      <c r="D23" s="93"/>
      <c r="E23" s="93"/>
      <c r="F23" s="93"/>
      <c r="G23" s="464" t="s">
        <v>92</v>
      </c>
      <c r="H23" s="464"/>
      <c r="I23" s="94">
        <f>E13*H22*1000</f>
        <v>442179300</v>
      </c>
      <c r="J23" s="95" t="s">
        <v>93</v>
      </c>
    </row>
    <row r="24" spans="2:10" s="62" customFormat="1" ht="15" customHeight="1">
      <c r="B24" s="96"/>
      <c r="C24" s="97" t="s">
        <v>189</v>
      </c>
      <c r="D24" s="98"/>
      <c r="E24" s="98"/>
      <c r="F24" s="98"/>
      <c r="G24" s="98"/>
      <c r="H24" s="99"/>
      <c r="I24" s="99"/>
      <c r="J24" s="100"/>
    </row>
    <row r="25" spans="2:10" s="62" customFormat="1" ht="15" customHeight="1">
      <c r="B25" s="101"/>
      <c r="C25" s="34" t="s">
        <v>190</v>
      </c>
      <c r="D25" s="36"/>
      <c r="E25" s="37">
        <v>1000</v>
      </c>
      <c r="F25" s="38" t="s">
        <v>83</v>
      </c>
      <c r="G25" s="39">
        <v>2.2999999999999998</v>
      </c>
      <c r="H25" s="40">
        <f>E25*G25*1000</f>
        <v>2300000</v>
      </c>
      <c r="I25" s="165"/>
      <c r="J25" s="35"/>
    </row>
    <row r="26" spans="2:10" s="62" customFormat="1" ht="15" customHeight="1">
      <c r="B26" s="101"/>
      <c r="C26" s="34" t="s">
        <v>191</v>
      </c>
      <c r="D26" s="36" t="s">
        <v>192</v>
      </c>
      <c r="E26" s="37">
        <v>1</v>
      </c>
      <c r="F26" s="38" t="s">
        <v>193</v>
      </c>
      <c r="G26" s="39"/>
      <c r="H26" s="40">
        <f>29.9*20*3*1000</f>
        <v>1794000</v>
      </c>
      <c r="I26" s="165" t="s">
        <v>194</v>
      </c>
      <c r="J26" s="35"/>
    </row>
    <row r="27" spans="2:10" s="62" customFormat="1" ht="15" customHeight="1">
      <c r="B27" s="101"/>
      <c r="C27" s="34" t="s">
        <v>195</v>
      </c>
      <c r="D27" s="36" t="s">
        <v>196</v>
      </c>
      <c r="E27" s="37">
        <v>1</v>
      </c>
      <c r="F27" s="38" t="s">
        <v>193</v>
      </c>
      <c r="G27" s="39"/>
      <c r="H27" s="40">
        <v>7560000</v>
      </c>
      <c r="I27" s="165" t="s">
        <v>197</v>
      </c>
      <c r="J27" s="35"/>
    </row>
    <row r="28" spans="2:10" s="62" customFormat="1" ht="15" customHeight="1">
      <c r="B28" s="101"/>
      <c r="C28" s="55" t="s">
        <v>198</v>
      </c>
      <c r="D28" s="41"/>
      <c r="E28" s="37">
        <v>1</v>
      </c>
      <c r="F28" s="38" t="s">
        <v>193</v>
      </c>
      <c r="G28" s="41"/>
      <c r="H28" s="52">
        <v>37800000</v>
      </c>
      <c r="I28" s="42"/>
      <c r="J28" s="35"/>
    </row>
    <row r="29" spans="2:10" s="62" customFormat="1" ht="15" customHeight="1">
      <c r="B29" s="101" t="s">
        <v>94</v>
      </c>
      <c r="C29" s="55" t="s">
        <v>199</v>
      </c>
      <c r="D29" s="41"/>
      <c r="E29" s="37">
        <v>1</v>
      </c>
      <c r="F29" s="38" t="s">
        <v>193</v>
      </c>
      <c r="G29" s="41"/>
      <c r="H29" s="52">
        <v>4320000</v>
      </c>
      <c r="I29" s="42"/>
      <c r="J29" s="35"/>
    </row>
    <row r="30" spans="2:10" s="62" customFormat="1" ht="15" customHeight="1">
      <c r="B30" s="101"/>
      <c r="C30" s="34"/>
      <c r="D30" s="36"/>
      <c r="E30" s="37"/>
      <c r="F30" s="38"/>
      <c r="G30" s="39"/>
      <c r="H30" s="102" t="s">
        <v>95</v>
      </c>
      <c r="I30" s="103">
        <f>SUM(H25:H29)</f>
        <v>53774000</v>
      </c>
      <c r="J30" s="35"/>
    </row>
    <row r="31" spans="2:10" s="62" customFormat="1" ht="15" customHeight="1">
      <c r="B31" s="101" t="s">
        <v>96</v>
      </c>
      <c r="C31" s="104" t="s">
        <v>97</v>
      </c>
      <c r="D31" s="87"/>
      <c r="E31" s="137"/>
      <c r="F31" s="87"/>
      <c r="G31" s="137"/>
      <c r="H31" s="88"/>
      <c r="I31" s="88"/>
      <c r="J31" s="35"/>
    </row>
    <row r="32" spans="2:10" s="62" customFormat="1" ht="15" customHeight="1">
      <c r="B32" s="101"/>
      <c r="C32" s="34" t="s">
        <v>200</v>
      </c>
      <c r="D32" s="36" t="s">
        <v>201</v>
      </c>
      <c r="E32" s="37">
        <v>100</v>
      </c>
      <c r="F32" s="38" t="s">
        <v>202</v>
      </c>
      <c r="G32" s="39">
        <v>23.6</v>
      </c>
      <c r="H32" s="40">
        <f>E32*G32*1000</f>
        <v>2360000</v>
      </c>
      <c r="I32" s="165"/>
      <c r="J32" s="35"/>
    </row>
    <row r="33" spans="2:10" s="62" customFormat="1" ht="15" customHeight="1">
      <c r="B33" s="101" t="s">
        <v>86</v>
      </c>
      <c r="C33" s="34"/>
      <c r="D33" s="36"/>
      <c r="E33" s="37"/>
      <c r="F33" s="38"/>
      <c r="G33" s="39"/>
      <c r="H33" s="40"/>
      <c r="I33" s="485"/>
      <c r="J33" s="486"/>
    </row>
    <row r="34" spans="2:10" s="62" customFormat="1" ht="15" customHeight="1">
      <c r="B34" s="101"/>
      <c r="C34" s="138"/>
      <c r="D34" s="41"/>
      <c r="E34" s="487"/>
      <c r="F34" s="488"/>
      <c r="G34" s="41"/>
      <c r="H34" s="52"/>
      <c r="I34" s="42"/>
      <c r="J34" s="35"/>
    </row>
    <row r="35" spans="2:10" s="62" customFormat="1" ht="15" customHeight="1">
      <c r="B35" s="101" t="s">
        <v>88</v>
      </c>
      <c r="C35" s="139"/>
      <c r="D35" s="41"/>
      <c r="E35" s="487"/>
      <c r="F35" s="488"/>
      <c r="G35" s="41"/>
      <c r="H35" s="41"/>
      <c r="I35" s="42"/>
      <c r="J35" s="140"/>
    </row>
    <row r="36" spans="2:10" s="62" customFormat="1" ht="15" customHeight="1">
      <c r="B36" s="101"/>
      <c r="C36" s="85"/>
      <c r="D36" s="141"/>
      <c r="E36" s="142"/>
      <c r="F36" s="143"/>
      <c r="G36" s="144"/>
      <c r="H36" s="102" t="s">
        <v>98</v>
      </c>
      <c r="I36" s="103">
        <f>SUM(H32:H35)</f>
        <v>2360000</v>
      </c>
      <c r="J36" s="84"/>
    </row>
    <row r="37" spans="2:10" s="62" customFormat="1" ht="15" customHeight="1">
      <c r="B37" s="101" t="s">
        <v>90</v>
      </c>
      <c r="C37" s="104" t="s">
        <v>99</v>
      </c>
      <c r="D37" s="87"/>
      <c r="E37" s="137"/>
      <c r="F37" s="87"/>
      <c r="G37" s="137"/>
      <c r="H37" s="88"/>
      <c r="I37" s="88"/>
      <c r="J37" s="35"/>
    </row>
    <row r="38" spans="2:10" s="62" customFormat="1" ht="15" customHeight="1">
      <c r="B38" s="101"/>
      <c r="C38" s="34" t="s">
        <v>203</v>
      </c>
      <c r="D38" s="36"/>
      <c r="E38" s="37">
        <v>1</v>
      </c>
      <c r="F38" s="38" t="s">
        <v>204</v>
      </c>
      <c r="G38" s="43">
        <v>3010</v>
      </c>
      <c r="H38" s="40">
        <f>E38*G38*1000</f>
        <v>3010000</v>
      </c>
      <c r="I38" s="165"/>
      <c r="J38" s="35"/>
    </row>
    <row r="39" spans="2:10" s="62" customFormat="1" ht="15" customHeight="1">
      <c r="B39" s="101"/>
      <c r="C39" s="34" t="s">
        <v>205</v>
      </c>
      <c r="D39" s="36" t="s">
        <v>206</v>
      </c>
      <c r="E39" s="37">
        <v>1</v>
      </c>
      <c r="F39" s="38" t="s">
        <v>207</v>
      </c>
      <c r="G39" s="43">
        <v>11912</v>
      </c>
      <c r="H39" s="40">
        <f>E39*G39*1000</f>
        <v>11912000</v>
      </c>
      <c r="I39" s="165"/>
      <c r="J39" s="35"/>
    </row>
    <row r="40" spans="2:10" s="62" customFormat="1" ht="15" customHeight="1">
      <c r="B40" s="101"/>
      <c r="C40" s="138"/>
      <c r="D40" s="41"/>
      <c r="E40" s="487"/>
      <c r="F40" s="488"/>
      <c r="G40" s="41"/>
      <c r="H40" s="52"/>
      <c r="I40" s="42"/>
      <c r="J40" s="35"/>
    </row>
    <row r="41" spans="2:10" s="62" customFormat="1" ht="15" customHeight="1">
      <c r="B41" s="101"/>
      <c r="C41" s="139"/>
      <c r="D41" s="41"/>
      <c r="E41" s="487"/>
      <c r="F41" s="488"/>
      <c r="G41" s="41"/>
      <c r="H41" s="41"/>
      <c r="I41" s="42"/>
      <c r="J41" s="140"/>
    </row>
    <row r="42" spans="2:10" s="62" customFormat="1" ht="15" customHeight="1">
      <c r="B42" s="101"/>
      <c r="C42" s="85"/>
      <c r="D42" s="141"/>
      <c r="E42" s="142"/>
      <c r="F42" s="143"/>
      <c r="G42" s="145"/>
      <c r="H42" s="102" t="s">
        <v>100</v>
      </c>
      <c r="I42" s="103">
        <f>SUM(H38:H41)</f>
        <v>14922000</v>
      </c>
      <c r="J42" s="86"/>
    </row>
    <row r="43" spans="2:10" s="62" customFormat="1" ht="15" customHeight="1">
      <c r="B43" s="101"/>
      <c r="C43" s="104" t="s">
        <v>101</v>
      </c>
      <c r="D43" s="87"/>
      <c r="E43" s="137"/>
      <c r="F43" s="87"/>
      <c r="G43" s="137"/>
      <c r="H43" s="88"/>
      <c r="I43" s="88"/>
      <c r="J43" s="35"/>
    </row>
    <row r="44" spans="2:10" s="62" customFormat="1" ht="15" customHeight="1">
      <c r="B44" s="101"/>
      <c r="C44" s="34" t="s">
        <v>208</v>
      </c>
      <c r="D44" s="36" t="s">
        <v>209</v>
      </c>
      <c r="E44" s="37">
        <v>1</v>
      </c>
      <c r="F44" s="38" t="s">
        <v>193</v>
      </c>
      <c r="G44" s="39"/>
      <c r="H44" s="40">
        <v>1700000</v>
      </c>
      <c r="I44" s="165"/>
      <c r="J44" s="35"/>
    </row>
    <row r="45" spans="2:10" s="62" customFormat="1" ht="15" customHeight="1">
      <c r="B45" s="101"/>
      <c r="C45" s="138"/>
      <c r="D45" s="41"/>
      <c r="E45" s="487"/>
      <c r="F45" s="488"/>
      <c r="G45" s="41"/>
      <c r="H45" s="52"/>
      <c r="I45" s="146"/>
      <c r="J45" s="86"/>
    </row>
    <row r="46" spans="2:10" s="62" customFormat="1" ht="15" customHeight="1">
      <c r="B46" s="101"/>
      <c r="C46" s="126"/>
      <c r="D46" s="147"/>
      <c r="E46" s="148"/>
      <c r="F46" s="149"/>
      <c r="G46" s="150"/>
      <c r="H46" s="105" t="s">
        <v>102</v>
      </c>
      <c r="I46" s="106">
        <f>SUM(H44:H45)</f>
        <v>1700000</v>
      </c>
      <c r="J46" s="107"/>
    </row>
    <row r="47" spans="2:10" s="62" customFormat="1" ht="15" customHeight="1">
      <c r="B47" s="82"/>
      <c r="C47" s="108"/>
      <c r="D47" s="109"/>
      <c r="E47" s="151"/>
      <c r="F47" s="109"/>
      <c r="G47" s="151"/>
      <c r="H47" s="161" t="s">
        <v>103</v>
      </c>
      <c r="I47" s="110">
        <f>SUM(I30,I36,I42,I46)</f>
        <v>72756000</v>
      </c>
      <c r="J47" s="152"/>
    </row>
    <row r="48" spans="2:10" s="62" customFormat="1" ht="15" customHeight="1">
      <c r="B48" s="82"/>
      <c r="C48" s="80"/>
      <c r="D48" s="81"/>
      <c r="E48" s="153"/>
      <c r="F48" s="111"/>
      <c r="G48" s="39" t="s">
        <v>104</v>
      </c>
      <c r="H48" s="40">
        <v>5460</v>
      </c>
      <c r="I48" s="165"/>
      <c r="J48" s="35"/>
    </row>
    <row r="49" spans="2:14" s="62" customFormat="1" ht="15" customHeight="1">
      <c r="B49" s="82"/>
      <c r="C49" s="112"/>
      <c r="D49" s="113"/>
      <c r="E49" s="489"/>
      <c r="F49" s="490"/>
      <c r="G49" s="41" t="s">
        <v>105</v>
      </c>
      <c r="H49" s="114">
        <f>E13/H48</f>
        <v>0.71227106227106229</v>
      </c>
      <c r="I49" s="146"/>
      <c r="J49" s="86"/>
    </row>
    <row r="50" spans="2:14" s="62" customFormat="1" ht="15" customHeight="1">
      <c r="B50" s="82"/>
      <c r="C50" s="108"/>
      <c r="D50" s="109"/>
      <c r="E50" s="151"/>
      <c r="F50" s="109"/>
      <c r="G50" s="491" t="s">
        <v>106</v>
      </c>
      <c r="H50" s="491"/>
      <c r="I50" s="110">
        <f>I47*H49</f>
        <v>51821993.406593405</v>
      </c>
      <c r="J50" s="152"/>
    </row>
    <row r="51" spans="2:14" s="62" customFormat="1" ht="15" customHeight="1">
      <c r="B51" s="82"/>
      <c r="C51" s="104" t="s">
        <v>107</v>
      </c>
      <c r="D51" s="87"/>
      <c r="E51" s="137"/>
      <c r="F51" s="87"/>
      <c r="G51" s="137"/>
      <c r="H51" s="88"/>
      <c r="I51" s="88"/>
      <c r="J51" s="35"/>
    </row>
    <row r="52" spans="2:14" s="62" customFormat="1" ht="12.75" customHeight="1">
      <c r="B52" s="82"/>
      <c r="C52" s="34"/>
      <c r="D52" s="36"/>
      <c r="E52" s="37"/>
      <c r="F52" s="38"/>
      <c r="G52" s="39"/>
      <c r="H52" s="40"/>
      <c r="I52" s="165"/>
      <c r="J52" s="35"/>
    </row>
    <row r="53" spans="2:14" s="62" customFormat="1" ht="12.75" customHeight="1">
      <c r="B53" s="82"/>
      <c r="C53" s="34"/>
      <c r="D53" s="36"/>
      <c r="E53" s="37"/>
      <c r="F53" s="38"/>
      <c r="G53" s="39"/>
      <c r="H53" s="40"/>
      <c r="I53" s="146"/>
      <c r="J53" s="86"/>
    </row>
    <row r="54" spans="2:14" s="62" customFormat="1" ht="12.75" customHeight="1">
      <c r="B54" s="82"/>
      <c r="C54" s="138"/>
      <c r="D54" s="41"/>
      <c r="E54" s="487"/>
      <c r="F54" s="488"/>
      <c r="G54" s="41"/>
      <c r="H54" s="52"/>
      <c r="I54" s="146"/>
      <c r="J54" s="86"/>
    </row>
    <row r="55" spans="2:14" s="62" customFormat="1" ht="15" customHeight="1">
      <c r="B55" s="82"/>
      <c r="C55" s="126"/>
      <c r="D55" s="147"/>
      <c r="E55" s="148"/>
      <c r="F55" s="149"/>
      <c r="G55" s="150"/>
      <c r="H55" s="105" t="s">
        <v>102</v>
      </c>
      <c r="I55" s="106">
        <f>SUM(H52:H54)</f>
        <v>0</v>
      </c>
      <c r="J55" s="107"/>
    </row>
    <row r="56" spans="2:14" s="62" customFormat="1" ht="15" customHeight="1" thickBot="1">
      <c r="B56" s="115"/>
      <c r="C56" s="116"/>
      <c r="D56" s="117"/>
      <c r="E56" s="117"/>
      <c r="F56" s="117"/>
      <c r="G56" s="492" t="s">
        <v>108</v>
      </c>
      <c r="H56" s="492"/>
      <c r="I56" s="118">
        <f>I55+I50</f>
        <v>51821993.406593405</v>
      </c>
      <c r="J56" s="154"/>
    </row>
    <row r="57" spans="2:14" s="72" customFormat="1" ht="15" customHeight="1" thickBot="1">
      <c r="B57" s="119"/>
      <c r="G57" s="493" t="s">
        <v>109</v>
      </c>
      <c r="H57" s="494"/>
      <c r="I57" s="483">
        <f>I23+I56</f>
        <v>494001293.40659338</v>
      </c>
      <c r="J57" s="484"/>
    </row>
    <row r="58" spans="2:14" s="62" customFormat="1" ht="14.25" customHeight="1">
      <c r="B58" s="61"/>
      <c r="H58" s="63"/>
      <c r="I58" s="63"/>
    </row>
    <row r="59" spans="2:14" s="62" customFormat="1" ht="35.25" customHeight="1">
      <c r="B59" s="61"/>
      <c r="H59" s="63"/>
      <c r="I59" s="63"/>
    </row>
    <row r="60" spans="2:14" s="62" customFormat="1" ht="35.25" customHeight="1">
      <c r="B60" s="61"/>
      <c r="H60" s="63"/>
      <c r="I60" s="120"/>
      <c r="J60" s="121"/>
      <c r="L60" s="61"/>
      <c r="M60" s="61"/>
      <c r="N60" s="61"/>
    </row>
  </sheetData>
  <sheetProtection formatColumns="0" formatRows="0"/>
  <mergeCells count="22">
    <mergeCell ref="E54:F54"/>
    <mergeCell ref="G56:H56"/>
    <mergeCell ref="G57:H57"/>
    <mergeCell ref="I57:J57"/>
    <mergeCell ref="E35:F35"/>
    <mergeCell ref="E40:F40"/>
    <mergeCell ref="E41:F41"/>
    <mergeCell ref="E45:F45"/>
    <mergeCell ref="E49:F49"/>
    <mergeCell ref="G50:H50"/>
    <mergeCell ref="E34:F34"/>
    <mergeCell ref="B2:J3"/>
    <mergeCell ref="D5:G5"/>
    <mergeCell ref="D6:G6"/>
    <mergeCell ref="D7:G7"/>
    <mergeCell ref="D8:G8"/>
    <mergeCell ref="B9:C9"/>
    <mergeCell ref="B10:C10"/>
    <mergeCell ref="E10:F10"/>
    <mergeCell ref="I10:J10"/>
    <mergeCell ref="G23:H23"/>
    <mergeCell ref="I33:J33"/>
  </mergeCells>
  <phoneticPr fontId="10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様式8-1</vt:lpstr>
      <vt:lpstr>8-2</vt:lpstr>
      <vt:lpstr>←シートの複製・追加、名前の変更は不可</vt:lpstr>
      <vt:lpstr>8-1（記入例）</vt:lpstr>
      <vt:lpstr>8-2(記入例)</vt:lpstr>
      <vt:lpstr>8-3 (記入例)</vt:lpstr>
      <vt:lpstr>8-3 (記入例) (継続事業)</vt:lpstr>
      <vt:lpstr>'8-1（記入例）'!Print_Area</vt:lpstr>
      <vt:lpstr>'8-2'!Print_Area</vt:lpstr>
      <vt:lpstr>'8-2(記入例)'!Print_Area</vt:lpstr>
      <vt:lpstr>'8-3 (記入例)'!Print_Area</vt:lpstr>
      <vt:lpstr>'8-3 (記入例) (継続事業)'!Print_Area</vt:lpstr>
      <vt:lpstr>'様式8-1'!Print_Area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2004-04-16T09:07:56Z</dcterms:created>
  <dcterms:modified xsi:type="dcterms:W3CDTF">2026-01-19T05:50:15Z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2022-01-27T02:20:49Z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f98d9fec-2630-446e-95e6-42363c147477</vt:lpwstr>
  </property>
  <property fmtid="{D5CDD505-2E9C-101B-9397-08002B2CF9AE}" pid="8" name="MSIP_Label_d899a617-f30e-4fb8-b81c-fb6d0b94ac5b_ContentBits">
    <vt:lpwstr>0</vt:lpwstr>
  </property>
</Properties>
</file>