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6D87C8F2-6923-4A1E-9180-3FD2BF7964DD}" xr6:coauthVersionLast="47" xr6:coauthVersionMax="47" xr10:uidLastSave="{00000000-0000-0000-0000-000000000000}"/>
  <bookViews>
    <workbookView xWindow="-15" yWindow="-16320" windowWidth="29040" windowHeight="15840" tabRatio="890" xr2:uid="{00000000-000D-0000-FFFF-FFFF00000000}"/>
  </bookViews>
  <sheets>
    <sheet name="様式8-1" sheetId="84" r:id="rId1"/>
    <sheet name="8-2" sheetId="60" r:id="rId2"/>
    <sheet name="8-3" sheetId="77" r:id="rId3"/>
    <sheet name="按分根拠" sheetId="90" r:id="rId4"/>
    <sheet name="8-4" sheetId="82" r:id="rId5"/>
    <sheet name="←シートの複製・追加、名前の変更は不可" sheetId="89" r:id="rId6"/>
    <sheet name="【参考】提出書類チェック表" sheetId="70" r:id="rId7"/>
    <sheet name="8-1（記入例）" sheetId="87" r:id="rId8"/>
    <sheet name="8-2(記入例)" sheetId="80" r:id="rId9"/>
    <sheet name="8-3 (記入例)" sheetId="81" r:id="rId10"/>
    <sheet name="8-3 (記入例) (継続事業)" sheetId="83" r:id="rId11"/>
  </sheets>
  <externalReferences>
    <externalReference r:id="rId12"/>
    <externalReference r:id="rId13"/>
    <externalReference r:id="rId14"/>
    <externalReference r:id="rId15"/>
  </externalReferences>
  <definedNames>
    <definedName name="_1回目提出">#REF!</definedName>
    <definedName name="_413教授医歯なし">#REF!</definedName>
    <definedName name="_413教授南関文系">#REF!</definedName>
    <definedName name="_413講師南関文系">#REF!</definedName>
    <definedName name="_413助教授南関文系">#REF!</definedName>
    <definedName name="_413助手南関文系">#REF!</definedName>
    <definedName name="_413新設大学教授">#REF!</definedName>
    <definedName name="_413新設大学講師">#REF!</definedName>
    <definedName name="_413新設大学助教授">#REF!</definedName>
    <definedName name="_413新設大学助手">#REF!</definedName>
    <definedName name="_413大学教授近畿医歯なし">#REF!</definedName>
    <definedName name="_413大学教授全国">#REF!</definedName>
    <definedName name="_413大学教授東北医歯なし">#REF!</definedName>
    <definedName name="_413大学教授北海道医歯なし">#REF!</definedName>
    <definedName name="_413大学講師近畿医歯なし">#REF!</definedName>
    <definedName name="_413大学講師全国">#REF!</definedName>
    <definedName name="_413大学講師東北医歯なし">#REF!</definedName>
    <definedName name="_413大学講師北海道医歯なし">#REF!</definedName>
    <definedName name="_413大学助教授近畿医歯なし">#REF!</definedName>
    <definedName name="_413大学助教授東北医歯なし">#REF!</definedName>
    <definedName name="_413大学助教授北海道医歯なし">#REF!</definedName>
    <definedName name="_413大学助手近畿医歯なし">#REF!</definedName>
    <definedName name="_413大学助手東北医歯なし">#REF!</definedName>
    <definedName name="_413大学助手北海道医歯なし">#REF!</definedName>
    <definedName name="■年度1■">[1]リスト!$L$3:$L$12</definedName>
    <definedName name="■年度2■">[1]リスト!#REF!</definedName>
    <definedName name="IDOU_GAKUSEI_W1_1">#REF!</definedName>
    <definedName name="IDOU_GAKUSEI_W1_2">#REF!</definedName>
    <definedName name="_xlnm.Print_Area" localSheetId="6">【参考】提出書類チェック表!$A$1:$X$21</definedName>
    <definedName name="_xlnm.Print_Area" localSheetId="7">'8-1（記入例）'!$A$1:$H$33</definedName>
    <definedName name="_xlnm.Print_Area" localSheetId="1">'8-2'!$A$1:$G$63</definedName>
    <definedName name="_xlnm.Print_Area" localSheetId="8">'8-2(記入例)'!$A$1:$G$74</definedName>
    <definedName name="_xlnm.Print_Area" localSheetId="2">'8-3'!$A$1:$K$57</definedName>
    <definedName name="_xlnm.Print_Area" localSheetId="9">'8-3 (記入例)'!$A$1:$K$57</definedName>
    <definedName name="_xlnm.Print_Area" localSheetId="10">'8-3 (記入例) (継続事業)'!$A$1:$K$58</definedName>
    <definedName name="_xlnm.Print_Area" localSheetId="4">'8-4'!$A$1:$J$26</definedName>
    <definedName name="_xlnm.Print_Area" localSheetId="3">按分根拠!$A$1:$P$67</definedName>
    <definedName name="_xlnm.Print_Area" localSheetId="0">'様式8-1'!$A$1:$H$33</definedName>
    <definedName name="その他">#REF!</definedName>
    <definedName name="その他１">#REF!</definedName>
    <definedName name="その他支出">#REF!</definedName>
    <definedName name="その他支出１">#REF!</definedName>
    <definedName name="階数" localSheetId="10">#REF!</definedName>
    <definedName name="階数">#REF!</definedName>
    <definedName name="学校番号" localSheetId="7">#REF!</definedName>
    <definedName name="学校番号" localSheetId="0">#REF!</definedName>
    <definedName name="学生納付金">#REF!</definedName>
    <definedName name="学生納付金１">#REF!</definedName>
    <definedName name="学内LAN">#REF!</definedName>
    <definedName name="管理">#REF!</definedName>
    <definedName name="管理１">#REF!</definedName>
    <definedName name="寄付金">#REF!</definedName>
    <definedName name="寄付金１">#REF!</definedName>
    <definedName name="教育研究">#REF!</definedName>
    <definedName name="教育研究１">#REF!</definedName>
    <definedName name="教授データ">#REF!</definedName>
    <definedName name="月" localSheetId="7">#REF!</definedName>
    <definedName name="月" localSheetId="0">#REF!</definedName>
    <definedName name="月">[1]リスト!$N$3:$N$14</definedName>
    <definedName name="元号" localSheetId="7">#REF!</definedName>
    <definedName name="元号" localSheetId="0">#REF!</definedName>
    <definedName name="後">#REF!</definedName>
    <definedName name="構造" localSheetId="7">#REF!</definedName>
    <definedName name="構造" localSheetId="10">#REF!</definedName>
    <definedName name="構造" localSheetId="0">#REF!</definedName>
    <definedName name="構造">#REF!</definedName>
    <definedName name="高校県">#REF!</definedName>
    <definedName name="高校県平均">#REF!</definedName>
    <definedName name="高校地域">#REF!</definedName>
    <definedName name="高校地域規模">#REF!</definedName>
    <definedName name="高校地域規模平均">#REF!</definedName>
    <definedName name="高校地域男女">#REF!</definedName>
    <definedName name="高校地域男女平均">#REF!</definedName>
    <definedName name="高校地域平均">#REF!</definedName>
    <definedName name="雑">#REF!</definedName>
    <definedName name="雑１">#REF!</definedName>
    <definedName name="支出決算">#REF!</definedName>
    <definedName name="支出予算">#REF!</definedName>
    <definedName name="施設">#REF!</definedName>
    <definedName name="施設１">#REF!</definedName>
    <definedName name="資金支出">#REF!</definedName>
    <definedName name="資金支出１">#REF!</definedName>
    <definedName name="資金収入">#REF!</definedName>
    <definedName name="資金収入１">#REF!</definedName>
    <definedName name="資金調製">#REF!</definedName>
    <definedName name="資金調製１">#REF!</definedName>
    <definedName name="資産運用">#REF!</definedName>
    <definedName name="資産運用１">#REF!</definedName>
    <definedName name="資産運用支出">#REF!</definedName>
    <definedName name="資産運用支出１">#REF!</definedName>
    <definedName name="資産売却">#REF!</definedName>
    <definedName name="資産売却１">#REF!</definedName>
    <definedName name="事業">#REF!</definedName>
    <definedName name="事業１">#REF!</definedName>
    <definedName name="事業種">#REF!</definedName>
    <definedName name="次年度繰越">#REF!</definedName>
    <definedName name="次年度繰越１">#REF!</definedName>
    <definedName name="借入金">#REF!</definedName>
    <definedName name="借入金１">#REF!</definedName>
    <definedName name="借入金返済">#REF!</definedName>
    <definedName name="借入金返済１">#REF!</definedName>
    <definedName name="借入金利息">#REF!</definedName>
    <definedName name="借入金利息１">#REF!</definedName>
    <definedName name="手数料">#REF!</definedName>
    <definedName name="手数料１">#REF!</definedName>
    <definedName name="収入決算">#REF!</definedName>
    <definedName name="収入予算">#REF!</definedName>
    <definedName name="消費集計">#REF!</definedName>
    <definedName name="審査区分" localSheetId="7">[2]リスト!$D$4:$D$8</definedName>
    <definedName name="審査区分" localSheetId="0">[2]リスト!$D$4:$D$8</definedName>
    <definedName name="人件費">#REF!</definedName>
    <definedName name="人件費１">#REF!</definedName>
    <definedName name="水平耐力" localSheetId="7">[3]データ!$G$5:$G$7</definedName>
    <definedName name="水平耐力" localSheetId="10">#REF!</definedName>
    <definedName name="水平耐力" localSheetId="4">[4]データ!$G$5:$G$7</definedName>
    <definedName name="水平耐力" localSheetId="0">[3]データ!$G$5:$G$7</definedName>
    <definedName name="水平耐力">#REF!</definedName>
    <definedName name="設備">#REF!</definedName>
    <definedName name="設備１">#REF!</definedName>
    <definedName name="選択" localSheetId="7">[3]データ!$L$5:$L$7</definedName>
    <definedName name="選択" localSheetId="10">#REF!</definedName>
    <definedName name="選択" localSheetId="4">[4]データ!$L$5:$L$7</definedName>
    <definedName name="選択" localSheetId="0">[3]データ!$L$5:$L$7</definedName>
    <definedName name="選択">#REF!</definedName>
    <definedName name="前">#REF!</definedName>
    <definedName name="前受金">#REF!</definedName>
    <definedName name="前受金１">#REF!</definedName>
    <definedName name="前年度繰越">#REF!</definedName>
    <definedName name="前年度繰越１">#REF!</definedName>
    <definedName name="耐震指標" localSheetId="7">[3]データ!$F$5:$F$7</definedName>
    <definedName name="耐震指標" localSheetId="10">#REF!</definedName>
    <definedName name="耐震指標" localSheetId="4">[4]データ!$F$5:$F$7</definedName>
    <definedName name="耐震指標" localSheetId="0">[3]データ!$F$5:$F$7</definedName>
    <definedName name="耐震指標">#REF!</definedName>
    <definedName name="耐震用元号">[1]リスト!$V$4:$V$6</definedName>
    <definedName name="貸借集計">#REF!</definedName>
    <definedName name="地域合計">#REF!</definedName>
    <definedName name="日" localSheetId="7">#REF!</definedName>
    <definedName name="日" localSheetId="0">#REF!</definedName>
    <definedName name="日">[1]リスト!$P$3:$P$33</definedName>
    <definedName name="年・回数" localSheetId="7">[3]データ!$N$5:$N$9</definedName>
    <definedName name="年・回数" localSheetId="10">#REF!</definedName>
    <definedName name="年・回数" localSheetId="4">[4]データ!$N$5:$N$9</definedName>
    <definedName name="年・回数" localSheetId="0">[3]データ!$N$5:$N$9</definedName>
    <definedName name="年・回数">#REF!</definedName>
    <definedName name="年度" localSheetId="7">#REF!</definedName>
    <definedName name="年度" localSheetId="0">#REF!</definedName>
    <definedName name="年度">[1]リスト!#REF!</definedName>
    <definedName name="補助金">#REF!</definedName>
    <definedName name="補助金１">#REF!</definedName>
    <definedName name="補助種別" localSheetId="7">[2]リスト!$B$3:$B$5</definedName>
    <definedName name="補助種別" localSheetId="0">[2]リスト!$B$3:$B$5</definedName>
    <definedName name="法人番号" localSheetId="7">#REF!</definedName>
    <definedName name="法人番号" localSheetId="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5" i="82" l="1"/>
  <c r="B109" i="82"/>
  <c r="G108" i="82"/>
  <c r="B108" i="82"/>
  <c r="I99" i="82"/>
  <c r="B83" i="82"/>
  <c r="G82" i="82"/>
  <c r="B82" i="82"/>
  <c r="I73" i="82"/>
  <c r="B57" i="82"/>
  <c r="G56" i="82"/>
  <c r="B56" i="82"/>
  <c r="I47" i="82"/>
  <c r="B31" i="82"/>
  <c r="G30" i="82"/>
  <c r="B30" i="82"/>
  <c r="B5" i="82"/>
  <c r="G4" i="82"/>
  <c r="B4" i="82"/>
  <c r="J27" i="82"/>
  <c r="J53" i="82" s="1"/>
  <c r="J79" i="82" s="1"/>
  <c r="J105" i="82" s="1"/>
  <c r="I21" i="82"/>
  <c r="F30" i="87" l="1"/>
  <c r="D30" i="87"/>
  <c r="D31" i="87" s="1"/>
  <c r="H29" i="87"/>
  <c r="H28" i="87"/>
  <c r="H27" i="87"/>
  <c r="H30" i="87" l="1"/>
  <c r="H31" i="87" s="1"/>
  <c r="H22" i="83" l="1"/>
  <c r="I55" i="83" l="1"/>
  <c r="H49" i="83"/>
  <c r="I46" i="83"/>
  <c r="I42" i="83"/>
  <c r="H39" i="83"/>
  <c r="H38" i="83"/>
  <c r="H32" i="83"/>
  <c r="I36" i="83" s="1"/>
  <c r="H26" i="83"/>
  <c r="H25" i="83"/>
  <c r="I23" i="83"/>
  <c r="H21" i="81"/>
  <c r="I30" i="83" l="1"/>
  <c r="I47" i="83"/>
  <c r="I50" i="83" s="1"/>
  <c r="I56" i="83" s="1"/>
  <c r="I57" i="83" s="1"/>
  <c r="I22" i="81" l="1"/>
  <c r="I54" i="81" l="1"/>
  <c r="H48" i="81"/>
  <c r="I45" i="81"/>
  <c r="H38" i="81"/>
  <c r="H37" i="81"/>
  <c r="H31" i="81"/>
  <c r="I35" i="81" s="1"/>
  <c r="H25" i="81"/>
  <c r="H24" i="81"/>
  <c r="I29" i="81" s="1"/>
  <c r="G72" i="80"/>
  <c r="G56" i="80"/>
  <c r="G35" i="80"/>
  <c r="G28" i="80"/>
  <c r="G36" i="80" s="1"/>
  <c r="G16" i="80"/>
  <c r="G10" i="80"/>
  <c r="G17" i="80" s="1"/>
  <c r="I41" i="81" l="1"/>
  <c r="I46" i="81"/>
  <c r="I49" i="81" s="1"/>
  <c r="I55" i="81" s="1"/>
  <c r="I56" i="81" s="1"/>
  <c r="G73" i="80"/>
  <c r="G74" i="80"/>
  <c r="G48" i="60" l="1"/>
  <c r="D29" i="84" s="1"/>
  <c r="H21" i="77" l="1"/>
  <c r="I22" i="77" s="1"/>
  <c r="H48" i="77" l="1"/>
  <c r="I29" i="77" l="1"/>
  <c r="I41" i="77" l="1"/>
  <c r="I35" i="77"/>
  <c r="G10" i="60"/>
  <c r="D27" i="84" s="1"/>
  <c r="I54" i="77" l="1"/>
  <c r="I45" i="77"/>
  <c r="I46" i="77"/>
  <c r="I49" i="77" s="1"/>
  <c r="I55" i="77" l="1"/>
  <c r="I56" i="77" s="1"/>
  <c r="G16" i="60" l="1"/>
  <c r="F27" i="84" s="1"/>
  <c r="G25" i="60"/>
  <c r="D28" i="84" s="1"/>
  <c r="D30" i="84" s="1"/>
  <c r="D31" i="84" s="1"/>
  <c r="G32" i="60"/>
  <c r="F28" i="84" s="1"/>
  <c r="G61" i="60"/>
  <c r="G62" i="60" l="1"/>
  <c r="H29" i="84" s="1"/>
  <c r="F29" i="84"/>
  <c r="F30" i="84" s="1"/>
  <c r="G33" i="60"/>
  <c r="H28" i="84" s="1"/>
  <c r="G17" i="60"/>
  <c r="G63" i="60" l="1"/>
  <c r="H27" i="84"/>
  <c r="H30" i="84" s="1"/>
  <c r="H31" i="8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8" authorId="0" shapeId="0" xr:uid="{B8BBD4EF-C4EE-42A7-B91B-1F5D2F78E0C8}">
      <text>
        <r>
          <rPr>
            <b/>
            <sz val="9"/>
            <color indexed="81"/>
            <rFont val="MS P ゴシック"/>
            <family val="3"/>
            <charset val="128"/>
          </rPr>
          <t>一連の耐震改築工事を複数年度にわたって実施する場合は、当該年度の出来高割合を乗じる。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3" authorId="0" shapeId="0" xr:uid="{00000000-0006-0000-0500-000001000000}">
      <text>
        <r>
          <rPr>
            <b/>
            <sz val="9"/>
            <color indexed="81"/>
            <rFont val="MS P ゴシック"/>
            <family val="3"/>
            <charset val="128"/>
          </rPr>
          <t>単価は小数点第一位で四捨五入し、整数を記載すること。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3" authorId="0" shapeId="0" xr:uid="{00000000-0006-0000-0600-000001000000}">
      <text>
        <r>
          <rPr>
            <b/>
            <sz val="9"/>
            <color indexed="81"/>
            <rFont val="MS P ゴシック"/>
            <family val="3"/>
            <charset val="128"/>
          </rPr>
          <t>単価は小数点第一位で四捨五入し、整数を記載すること。</t>
        </r>
      </text>
    </comment>
    <comment ref="G19" authorId="0" shapeId="0" xr:uid="{00000000-0006-0000-0600-000002000000}">
      <text>
        <r>
          <rPr>
            <b/>
            <sz val="9"/>
            <color indexed="81"/>
            <rFont val="MS P ゴシック"/>
            <family val="3"/>
            <charset val="128"/>
          </rPr>
          <t>一連の耐震改築工事を複数年度にわたって実施する場合は、当該年度の出来高割合を乗じる。</t>
        </r>
      </text>
    </comment>
  </commentList>
</comments>
</file>

<file path=xl/sharedStrings.xml><?xml version="1.0" encoding="utf-8"?>
<sst xmlns="http://schemas.openxmlformats.org/spreadsheetml/2006/main" count="800" uniqueCount="300">
  <si>
    <t>様式８－１（耐震改築）</t>
    <rPh sb="0" eb="2">
      <t>ヨウシキ</t>
    </rPh>
    <rPh sb="8" eb="10">
      <t>カイチク</t>
    </rPh>
    <phoneticPr fontId="10"/>
  </si>
  <si>
    <t>都道府県名</t>
    <rPh sb="0" eb="5">
      <t>トドウフケンメイ</t>
    </rPh>
    <phoneticPr fontId="10"/>
  </si>
  <si>
    <t>法人名</t>
    <rPh sb="0" eb="3">
      <t>ホウジンメイ</t>
    </rPh>
    <phoneticPr fontId="10"/>
  </si>
  <si>
    <t>学校名</t>
    <rPh sb="0" eb="3">
      <t>ガッコウメイ</t>
    </rPh>
    <phoneticPr fontId="10"/>
  </si>
  <si>
    <t>ふりがな</t>
    <phoneticPr fontId="10"/>
  </si>
  <si>
    <t>電話番号</t>
    <rPh sb="0" eb="4">
      <t>デンワバンゴウ</t>
    </rPh>
    <phoneticPr fontId="10"/>
  </si>
  <si>
    <t>事業名</t>
    <rPh sb="0" eb="3">
      <t>ジギョウメイ</t>
    </rPh>
    <phoneticPr fontId="10"/>
  </si>
  <si>
    <t>既　　存　　建　　物　　①</t>
    <rPh sb="0" eb="1">
      <t>キ</t>
    </rPh>
    <rPh sb="3" eb="4">
      <t>ゾン</t>
    </rPh>
    <rPh sb="6" eb="7">
      <t>タツル</t>
    </rPh>
    <rPh sb="9" eb="10">
      <t>モノ</t>
    </rPh>
    <phoneticPr fontId="10"/>
  </si>
  <si>
    <t>施設の名称</t>
    <rPh sb="0" eb="2">
      <t>シセツ</t>
    </rPh>
    <rPh sb="3" eb="5">
      <t>メイショウ</t>
    </rPh>
    <phoneticPr fontId="10"/>
  </si>
  <si>
    <t>建築年月日</t>
    <rPh sb="0" eb="5">
      <t>ケンチクネンガッピ</t>
    </rPh>
    <phoneticPr fontId="10"/>
  </si>
  <si>
    <t>耐震指標</t>
    <rPh sb="0" eb="4">
      <t>タイシンシヒョウ</t>
    </rPh>
    <phoneticPr fontId="10"/>
  </si>
  <si>
    <t>（↓選択すること）</t>
  </si>
  <si>
    <t>コンクリート強度</t>
    <rPh sb="6" eb="8">
      <t>キョウド</t>
    </rPh>
    <phoneticPr fontId="10"/>
  </si>
  <si>
    <t>構造階数</t>
    <rPh sb="0" eb="4">
      <t>コウゾウカイスウ</t>
    </rPh>
    <phoneticPr fontId="10"/>
  </si>
  <si>
    <t>水平耐力</t>
    <rPh sb="0" eb="2">
      <t>スイヘイ</t>
    </rPh>
    <rPh sb="2" eb="4">
      <t>タイリョク</t>
    </rPh>
    <phoneticPr fontId="10"/>
  </si>
  <si>
    <t>補助対象面積</t>
    <rPh sb="0" eb="6">
      <t>ホジョタイショウメンセキ</t>
    </rPh>
    <phoneticPr fontId="10"/>
  </si>
  <si>
    <t>用途</t>
    <rPh sb="0" eb="2">
      <t>ヨウト</t>
    </rPh>
    <phoneticPr fontId="10"/>
  </si>
  <si>
    <t>↓（選択すること）</t>
  </si>
  <si>
    <t>既　　存　　建　　物　　②</t>
    <rPh sb="0" eb="1">
      <t>キ</t>
    </rPh>
    <rPh sb="3" eb="4">
      <t>ゾン</t>
    </rPh>
    <rPh sb="6" eb="7">
      <t>タツル</t>
    </rPh>
    <rPh sb="9" eb="10">
      <t>モノ</t>
    </rPh>
    <phoneticPr fontId="10"/>
  </si>
  <si>
    <t>新　　棟　　①　</t>
    <rPh sb="0" eb="1">
      <t>シン</t>
    </rPh>
    <rPh sb="3" eb="4">
      <t>トウ</t>
    </rPh>
    <phoneticPr fontId="10"/>
  </si>
  <si>
    <t>延べ床面積</t>
    <rPh sb="0" eb="1">
      <t>ノ</t>
    </rPh>
    <rPh sb="2" eb="5">
      <t>ユカメンセキ</t>
    </rPh>
    <phoneticPr fontId="10"/>
  </si>
  <si>
    <t>新　　棟　　②</t>
    <rPh sb="0" eb="1">
      <t>シン</t>
    </rPh>
    <rPh sb="3" eb="4">
      <t>トウ</t>
    </rPh>
    <phoneticPr fontId="10"/>
  </si>
  <si>
    <t>（単位：円）</t>
    <rPh sb="1" eb="3">
      <t>タンイ</t>
    </rPh>
    <rPh sb="4" eb="5">
      <t>エン</t>
    </rPh>
    <phoneticPr fontId="10"/>
  </si>
  <si>
    <t>区　　　分</t>
    <rPh sb="0" eb="1">
      <t>ク</t>
    </rPh>
    <rPh sb="4" eb="5">
      <t>ブン</t>
    </rPh>
    <phoneticPr fontId="10"/>
  </si>
  <si>
    <t>補助対象経費</t>
    <rPh sb="0" eb="6">
      <t>ホジョタイショウケイヒ</t>
    </rPh>
    <phoneticPr fontId="10"/>
  </si>
  <si>
    <t>補助対象外経費</t>
    <rPh sb="0" eb="7">
      <t>ホジョタイショウガイケイヒ</t>
    </rPh>
    <phoneticPr fontId="10"/>
  </si>
  <si>
    <t>合　　　計</t>
    <rPh sb="0" eb="1">
      <t>ゴウ</t>
    </rPh>
    <rPh sb="4" eb="5">
      <t>ケイ</t>
    </rPh>
    <phoneticPr fontId="10"/>
  </si>
  <si>
    <t>耐震診断費（耐震改築）</t>
    <rPh sb="0" eb="5">
      <t>タイシンシンダンヒ</t>
    </rPh>
    <rPh sb="6" eb="10">
      <t>タイシンカイチク</t>
    </rPh>
    <phoneticPr fontId="10"/>
  </si>
  <si>
    <t>①</t>
    <phoneticPr fontId="10"/>
  </si>
  <si>
    <t>②</t>
    <phoneticPr fontId="10"/>
  </si>
  <si>
    <t>③</t>
    <phoneticPr fontId="10"/>
  </si>
  <si>
    <t>実施設計費（耐震改築）</t>
    <rPh sb="0" eb="5">
      <t>ジッシセッケイヒ</t>
    </rPh>
    <rPh sb="6" eb="10">
      <t>タイシンカイチク</t>
    </rPh>
    <phoneticPr fontId="10"/>
  </si>
  <si>
    <t>④</t>
    <phoneticPr fontId="10"/>
  </si>
  <si>
    <t>⑤</t>
    <phoneticPr fontId="10"/>
  </si>
  <si>
    <t>⑥</t>
    <phoneticPr fontId="10"/>
  </si>
  <si>
    <t>工事費</t>
    <rPh sb="0" eb="3">
      <t>コウジヒ</t>
    </rPh>
    <phoneticPr fontId="10"/>
  </si>
  <si>
    <t>⑦</t>
    <phoneticPr fontId="10"/>
  </si>
  <si>
    <t>⑧</t>
    <phoneticPr fontId="10"/>
  </si>
  <si>
    <t>⑨</t>
    <phoneticPr fontId="10"/>
  </si>
  <si>
    <t>事業経費</t>
    <rPh sb="0" eb="4">
      <t>ジギョウケイヒ</t>
    </rPh>
    <phoneticPr fontId="10"/>
  </si>
  <si>
    <t>⑩</t>
    <phoneticPr fontId="10"/>
  </si>
  <si>
    <t>⑪</t>
    <phoneticPr fontId="10"/>
  </si>
  <si>
    <t>⑫</t>
    <phoneticPr fontId="10"/>
  </si>
  <si>
    <t>⑬</t>
    <phoneticPr fontId="10"/>
  </si>
  <si>
    <t>学校法人負担額</t>
    <rPh sb="0" eb="7">
      <t>ガッコウホウジンフタンガク</t>
    </rPh>
    <phoneticPr fontId="10"/>
  </si>
  <si>
    <t>⑭</t>
    <phoneticPr fontId="10"/>
  </si>
  <si>
    <t>既存建物の
現在の利用状況</t>
    <rPh sb="0" eb="4">
      <t>キゾンタテモノ</t>
    </rPh>
    <rPh sb="6" eb="8">
      <t>ゲンザイ</t>
    </rPh>
    <rPh sb="9" eb="13">
      <t>リヨウジョウキョウ</t>
    </rPh>
    <phoneticPr fontId="10"/>
  </si>
  <si>
    <t>備考</t>
    <rPh sb="0" eb="2">
      <t>ビコウ</t>
    </rPh>
    <phoneticPr fontId="10"/>
  </si>
  <si>
    <t>様式８－２（耐震改築）</t>
    <rPh sb="0" eb="2">
      <t>ヨウシキ</t>
    </rPh>
    <rPh sb="8" eb="10">
      <t>カイチク</t>
    </rPh>
    <phoneticPr fontId="10"/>
  </si>
  <si>
    <t>耐震診断費・実施設計費・工事費の内訳</t>
    <rPh sb="0" eb="2">
      <t>タイシン</t>
    </rPh>
    <rPh sb="2" eb="4">
      <t>シンダン</t>
    </rPh>
    <rPh sb="4" eb="5">
      <t>ヒ</t>
    </rPh>
    <rPh sb="12" eb="15">
      <t>コウジヒ</t>
    </rPh>
    <phoneticPr fontId="10"/>
  </si>
  <si>
    <t>耐震診断費</t>
    <rPh sb="0" eb="2">
      <t>タイシン</t>
    </rPh>
    <rPh sb="2" eb="4">
      <t>シンダン</t>
    </rPh>
    <rPh sb="4" eb="5">
      <t>ヒ</t>
    </rPh>
    <phoneticPr fontId="10"/>
  </si>
  <si>
    <t>内　　　　　　　　　容</t>
    <rPh sb="0" eb="1">
      <t>ウチ</t>
    </rPh>
    <rPh sb="10" eb="11">
      <t>カタチ</t>
    </rPh>
    <phoneticPr fontId="10"/>
  </si>
  <si>
    <t>数　量</t>
    <rPh sb="0" eb="1">
      <t>カズ</t>
    </rPh>
    <rPh sb="2" eb="3">
      <t>リョウ</t>
    </rPh>
    <phoneticPr fontId="10"/>
  </si>
  <si>
    <t>金　額　（円）</t>
    <phoneticPr fontId="10"/>
  </si>
  <si>
    <t>補助対象</t>
    <rPh sb="0" eb="2">
      <t>ホジョ</t>
    </rPh>
    <rPh sb="2" eb="4">
      <t>タイショウ</t>
    </rPh>
    <phoneticPr fontId="10"/>
  </si>
  <si>
    <t>補助対象耐震診断費計（＝①）</t>
    <rPh sb="4" eb="6">
      <t>タイシン</t>
    </rPh>
    <rPh sb="6" eb="8">
      <t>シンダン</t>
    </rPh>
    <rPh sb="8" eb="9">
      <t>ヒ</t>
    </rPh>
    <rPh sb="9" eb="10">
      <t>ケイ</t>
    </rPh>
    <phoneticPr fontId="10"/>
  </si>
  <si>
    <t>補助対象外</t>
    <rPh sb="0" eb="2">
      <t>ホジョ</t>
    </rPh>
    <rPh sb="2" eb="5">
      <t>タイショウガイ</t>
    </rPh>
    <phoneticPr fontId="10"/>
  </si>
  <si>
    <t>補助対象外耐震診断費計（＝②）</t>
    <rPh sb="0" eb="2">
      <t>ホジョ</t>
    </rPh>
    <rPh sb="2" eb="5">
      <t>タイショウガイ</t>
    </rPh>
    <rPh sb="5" eb="7">
      <t>タイシン</t>
    </rPh>
    <rPh sb="7" eb="9">
      <t>シンダン</t>
    </rPh>
    <rPh sb="9" eb="10">
      <t>ヒ</t>
    </rPh>
    <rPh sb="10" eb="11">
      <t>ケイ</t>
    </rPh>
    <phoneticPr fontId="10"/>
  </si>
  <si>
    <t>耐震診断費計（＝③）</t>
    <rPh sb="0" eb="2">
      <t>タイシン</t>
    </rPh>
    <rPh sb="2" eb="4">
      <t>シンダン</t>
    </rPh>
    <rPh sb="4" eb="5">
      <t>ヒ</t>
    </rPh>
    <rPh sb="5" eb="6">
      <t>ケイ</t>
    </rPh>
    <phoneticPr fontId="10"/>
  </si>
  <si>
    <t>実施設計費</t>
    <rPh sb="0" eb="2">
      <t>ジッシ</t>
    </rPh>
    <rPh sb="2" eb="4">
      <t>セッケイ</t>
    </rPh>
    <rPh sb="4" eb="5">
      <t>ヒ</t>
    </rPh>
    <phoneticPr fontId="10"/>
  </si>
  <si>
    <t>補助対象実施設計費計（＝④）</t>
    <phoneticPr fontId="10"/>
  </si>
  <si>
    <t>補助対象外実施設計費計（＝⑤）</t>
    <rPh sb="0" eb="2">
      <t>ホジョ</t>
    </rPh>
    <rPh sb="2" eb="5">
      <t>タイショウガイ</t>
    </rPh>
    <rPh sb="5" eb="7">
      <t>ジッシ</t>
    </rPh>
    <rPh sb="7" eb="9">
      <t>セッケイ</t>
    </rPh>
    <rPh sb="9" eb="10">
      <t>ヒ</t>
    </rPh>
    <rPh sb="10" eb="11">
      <t>ケイ</t>
    </rPh>
    <phoneticPr fontId="10"/>
  </si>
  <si>
    <t>実施設計費計（＝⑥）</t>
    <phoneticPr fontId="10"/>
  </si>
  <si>
    <t>工事明細</t>
    <rPh sb="0" eb="2">
      <t>コウジ</t>
    </rPh>
    <rPh sb="2" eb="4">
      <t>メイサイ</t>
    </rPh>
    <phoneticPr fontId="10"/>
  </si>
  <si>
    <t>内　　容　・　目　　的</t>
    <rPh sb="0" eb="1">
      <t>ウチ</t>
    </rPh>
    <rPh sb="3" eb="4">
      <t>カタチ</t>
    </rPh>
    <phoneticPr fontId="10"/>
  </si>
  <si>
    <t>数　　量</t>
    <rPh sb="0" eb="1">
      <t>カズ</t>
    </rPh>
    <rPh sb="3" eb="4">
      <t>リョウ</t>
    </rPh>
    <phoneticPr fontId="10"/>
  </si>
  <si>
    <t>補助対象工事費計（＝⑦）</t>
    <rPh sb="0" eb="2">
      <t>ホジョ</t>
    </rPh>
    <rPh sb="2" eb="4">
      <t>タイショウ</t>
    </rPh>
    <rPh sb="4" eb="7">
      <t>コウジヒ</t>
    </rPh>
    <rPh sb="7" eb="8">
      <t>ケイ</t>
    </rPh>
    <phoneticPr fontId="10"/>
  </si>
  <si>
    <t>補助対象外工事費計（＝⑧）</t>
    <rPh sb="0" eb="2">
      <t>ホジョ</t>
    </rPh>
    <rPh sb="2" eb="5">
      <t>タイショウガイ</t>
    </rPh>
    <rPh sb="5" eb="7">
      <t>コウジ</t>
    </rPh>
    <rPh sb="7" eb="8">
      <t>ヒ</t>
    </rPh>
    <rPh sb="8" eb="9">
      <t>ケイ</t>
    </rPh>
    <phoneticPr fontId="10"/>
  </si>
  <si>
    <t>耐震化工事費計（= ⑨）</t>
    <rPh sb="0" eb="3">
      <t>タイシンカ</t>
    </rPh>
    <phoneticPr fontId="10"/>
  </si>
  <si>
    <t>金額合計（事業経費＝ ⑫）</t>
    <rPh sb="0" eb="2">
      <t>キンガク</t>
    </rPh>
    <rPh sb="2" eb="4">
      <t>ゴウケイ</t>
    </rPh>
    <rPh sb="5" eb="7">
      <t>ジギョウ</t>
    </rPh>
    <rPh sb="7" eb="9">
      <t>ケイヒ</t>
    </rPh>
    <phoneticPr fontId="10"/>
  </si>
  <si>
    <t>様式８－３（耐震改築）</t>
    <rPh sb="0" eb="2">
      <t>ヨウシキ</t>
    </rPh>
    <rPh sb="8" eb="10">
      <t>カイチク</t>
    </rPh>
    <phoneticPr fontId="10"/>
  </si>
  <si>
    <t>建　物　工　事　費　調　書</t>
    <rPh sb="0" eb="1">
      <t>ケン</t>
    </rPh>
    <rPh sb="2" eb="3">
      <t>モノ</t>
    </rPh>
    <rPh sb="4" eb="5">
      <t>コウ</t>
    </rPh>
    <rPh sb="6" eb="7">
      <t>コト</t>
    </rPh>
    <rPh sb="8" eb="9">
      <t>ヒ</t>
    </rPh>
    <rPh sb="10" eb="11">
      <t>チョウ</t>
    </rPh>
    <rPh sb="12" eb="13">
      <t>ショ</t>
    </rPh>
    <phoneticPr fontId="10"/>
  </si>
  <si>
    <t>　都道府県名</t>
    <rPh sb="1" eb="5">
      <t>トドウフケン</t>
    </rPh>
    <rPh sb="5" eb="6">
      <t>メイ</t>
    </rPh>
    <phoneticPr fontId="10"/>
  </si>
  <si>
    <t>　法人名</t>
    <rPh sb="1" eb="3">
      <t>ホウジン</t>
    </rPh>
    <rPh sb="3" eb="4">
      <t>メイ</t>
    </rPh>
    <phoneticPr fontId="10"/>
  </si>
  <si>
    <t>　学校名</t>
    <rPh sb="1" eb="3">
      <t>ガッコウ</t>
    </rPh>
    <rPh sb="3" eb="4">
      <t>メイ</t>
    </rPh>
    <phoneticPr fontId="10"/>
  </si>
  <si>
    <t>　事業名</t>
    <rPh sb="1" eb="3">
      <t>ジギョウ</t>
    </rPh>
    <rPh sb="3" eb="4">
      <t>メイ</t>
    </rPh>
    <phoneticPr fontId="10"/>
  </si>
  <si>
    <t>①　区　　　分</t>
    <rPh sb="2" eb="3">
      <t>ク</t>
    </rPh>
    <rPh sb="6" eb="7">
      <t>ブン</t>
    </rPh>
    <phoneticPr fontId="10"/>
  </si>
  <si>
    <t>②構造・階又は規格・規模</t>
    <rPh sb="1" eb="3">
      <t>コウゾウ</t>
    </rPh>
    <rPh sb="4" eb="5">
      <t>カイ</t>
    </rPh>
    <rPh sb="5" eb="6">
      <t>マタ</t>
    </rPh>
    <rPh sb="7" eb="9">
      <t>キカク</t>
    </rPh>
    <rPh sb="10" eb="12">
      <t>キボ</t>
    </rPh>
    <phoneticPr fontId="10"/>
  </si>
  <si>
    <t>③数　量</t>
    <rPh sb="1" eb="2">
      <t>カズ</t>
    </rPh>
    <rPh sb="3" eb="4">
      <t>リョウ</t>
    </rPh>
    <phoneticPr fontId="10"/>
  </si>
  <si>
    <t>④単　価</t>
    <rPh sb="1" eb="2">
      <t>タン</t>
    </rPh>
    <rPh sb="3" eb="4">
      <t>アタイ</t>
    </rPh>
    <phoneticPr fontId="10"/>
  </si>
  <si>
    <t>⑤金　額</t>
    <rPh sb="1" eb="2">
      <t>キン</t>
    </rPh>
    <rPh sb="3" eb="4">
      <t>ガク</t>
    </rPh>
    <phoneticPr fontId="10"/>
  </si>
  <si>
    <t>⑥　備　　　考</t>
    <rPh sb="2" eb="3">
      <t>ソナエ</t>
    </rPh>
    <rPh sb="6" eb="7">
      <t>コウ</t>
    </rPh>
    <phoneticPr fontId="10"/>
  </si>
  <si>
    <t>一</t>
    <rPh sb="0" eb="1">
      <t>イチ</t>
    </rPh>
    <phoneticPr fontId="10"/>
  </si>
  <si>
    <t>㎡</t>
    <phoneticPr fontId="10"/>
  </si>
  <si>
    <t>般</t>
    <rPh sb="0" eb="1">
      <t>パン</t>
    </rPh>
    <phoneticPr fontId="10"/>
  </si>
  <si>
    <t>建物種別単価</t>
    <rPh sb="0" eb="2">
      <t>タテモノ</t>
    </rPh>
    <rPh sb="2" eb="4">
      <t>シュベツ</t>
    </rPh>
    <rPh sb="4" eb="6">
      <t>タンカ</t>
    </rPh>
    <phoneticPr fontId="10"/>
  </si>
  <si>
    <t>工</t>
    <rPh sb="0" eb="1">
      <t>コウ</t>
    </rPh>
    <phoneticPr fontId="10"/>
  </si>
  <si>
    <t>地域別補正係数</t>
    <rPh sb="0" eb="3">
      <t>チイキベツ</t>
    </rPh>
    <rPh sb="3" eb="5">
      <t>ホセイ</t>
    </rPh>
    <rPh sb="5" eb="7">
      <t>ケイスウ</t>
    </rPh>
    <phoneticPr fontId="10"/>
  </si>
  <si>
    <t>事</t>
    <rPh sb="0" eb="1">
      <t>コト</t>
    </rPh>
    <phoneticPr fontId="10"/>
  </si>
  <si>
    <t>改修率</t>
    <rPh sb="0" eb="3">
      <t>カイシュウリツ</t>
    </rPh>
    <phoneticPr fontId="10"/>
  </si>
  <si>
    <t>費</t>
    <rPh sb="0" eb="1">
      <t>ヒ</t>
    </rPh>
    <phoneticPr fontId="10"/>
  </si>
  <si>
    <t>補正後単価</t>
    <rPh sb="0" eb="3">
      <t>ホセイゴ</t>
    </rPh>
    <rPh sb="3" eb="5">
      <t>タンカ</t>
    </rPh>
    <phoneticPr fontId="10"/>
  </si>
  <si>
    <t>一般工事費小計</t>
    <rPh sb="0" eb="2">
      <t>イッパン</t>
    </rPh>
    <rPh sb="2" eb="4">
      <t>コウジ</t>
    </rPh>
    <rPh sb="4" eb="5">
      <t>ヒ</t>
    </rPh>
    <rPh sb="5" eb="6">
      <t>ショウ</t>
    </rPh>
    <rPh sb="6" eb="7">
      <t>ケイ</t>
    </rPh>
    <phoneticPr fontId="10"/>
  </si>
  <si>
    <t>円</t>
    <rPh sb="0" eb="1">
      <t>エン</t>
    </rPh>
    <phoneticPr fontId="10"/>
  </si>
  <si>
    <t>特</t>
    <rPh sb="0" eb="1">
      <t>トク</t>
    </rPh>
    <phoneticPr fontId="10"/>
  </si>
  <si>
    <t>建築小計</t>
    <rPh sb="0" eb="2">
      <t>ケンチク</t>
    </rPh>
    <rPh sb="2" eb="3">
      <t>ショウ</t>
    </rPh>
    <rPh sb="3" eb="4">
      <t>ケイ</t>
    </rPh>
    <phoneticPr fontId="10"/>
  </si>
  <si>
    <t>殊</t>
    <rPh sb="0" eb="1">
      <t>コト</t>
    </rPh>
    <phoneticPr fontId="10"/>
  </si>
  <si>
    <t>【電気】</t>
    <rPh sb="1" eb="3">
      <t>デンキ</t>
    </rPh>
    <phoneticPr fontId="10"/>
  </si>
  <si>
    <t>電気小計</t>
    <rPh sb="0" eb="2">
      <t>デンキ</t>
    </rPh>
    <rPh sb="2" eb="3">
      <t>ショウ</t>
    </rPh>
    <rPh sb="3" eb="4">
      <t>ケイ</t>
    </rPh>
    <phoneticPr fontId="10"/>
  </si>
  <si>
    <t>【機械】</t>
    <rPh sb="1" eb="3">
      <t>キカイ</t>
    </rPh>
    <phoneticPr fontId="10"/>
  </si>
  <si>
    <t>機械小計</t>
    <rPh sb="0" eb="2">
      <t>キカイ</t>
    </rPh>
    <rPh sb="2" eb="3">
      <t>ショウ</t>
    </rPh>
    <rPh sb="3" eb="4">
      <t>ケイ</t>
    </rPh>
    <phoneticPr fontId="10"/>
  </si>
  <si>
    <t>【その他】</t>
    <rPh sb="3" eb="4">
      <t>タ</t>
    </rPh>
    <phoneticPr fontId="10"/>
  </si>
  <si>
    <t>その他小計</t>
    <rPh sb="2" eb="3">
      <t>タ</t>
    </rPh>
    <rPh sb="3" eb="4">
      <t>ショウ</t>
    </rPh>
    <rPh sb="4" eb="5">
      <t>ケイ</t>
    </rPh>
    <phoneticPr fontId="10"/>
  </si>
  <si>
    <t>特殊工事費小計</t>
    <rPh sb="0" eb="2">
      <t>トクシュ</t>
    </rPh>
    <rPh sb="2" eb="5">
      <t>コウジヒ</t>
    </rPh>
    <rPh sb="5" eb="7">
      <t>ショウケイ</t>
    </rPh>
    <phoneticPr fontId="10"/>
  </si>
  <si>
    <t>新棟面積（㎡）</t>
    <rPh sb="0" eb="2">
      <t>シントウ</t>
    </rPh>
    <rPh sb="2" eb="4">
      <t>メンセキ</t>
    </rPh>
    <phoneticPr fontId="10"/>
  </si>
  <si>
    <t>圧縮率</t>
    <rPh sb="0" eb="3">
      <t>アッシュクリツ</t>
    </rPh>
    <phoneticPr fontId="10"/>
  </si>
  <si>
    <t>特殊工事費×圧縮率</t>
    <rPh sb="0" eb="2">
      <t>トクシュ</t>
    </rPh>
    <rPh sb="2" eb="5">
      <t>コウジヒ</t>
    </rPh>
    <rPh sb="6" eb="9">
      <t>アッシュクリツ</t>
    </rPh>
    <phoneticPr fontId="10"/>
  </si>
  <si>
    <t>【建物撤去費等】</t>
    <rPh sb="1" eb="3">
      <t>タテモノ</t>
    </rPh>
    <rPh sb="3" eb="5">
      <t>テッキョ</t>
    </rPh>
    <rPh sb="5" eb="6">
      <t>ヒ</t>
    </rPh>
    <rPh sb="6" eb="7">
      <t>ナド</t>
    </rPh>
    <phoneticPr fontId="10"/>
  </si>
  <si>
    <t>補助対象特殊工事費小計</t>
    <rPh sb="0" eb="2">
      <t>ホジョ</t>
    </rPh>
    <rPh sb="2" eb="4">
      <t>タイショウ</t>
    </rPh>
    <rPh sb="4" eb="8">
      <t>トクシュコウジ</t>
    </rPh>
    <rPh sb="8" eb="9">
      <t>ヒ</t>
    </rPh>
    <rPh sb="9" eb="10">
      <t>ショウ</t>
    </rPh>
    <rPh sb="10" eb="11">
      <t>ケイ</t>
    </rPh>
    <phoneticPr fontId="10"/>
  </si>
  <si>
    <t>建物工事費　小 計</t>
    <rPh sb="0" eb="2">
      <t>タテモノ</t>
    </rPh>
    <rPh sb="2" eb="5">
      <t>コウジヒ</t>
    </rPh>
    <rPh sb="6" eb="7">
      <t>ショウ</t>
    </rPh>
    <rPh sb="8" eb="9">
      <t>ケイ</t>
    </rPh>
    <phoneticPr fontId="10"/>
  </si>
  <si>
    <t>様式８－４（耐震改築）</t>
    <rPh sb="0" eb="2">
      <t>ヨウシキ</t>
    </rPh>
    <rPh sb="6" eb="8">
      <t>タイシン</t>
    </rPh>
    <rPh sb="8" eb="10">
      <t>カイチク</t>
    </rPh>
    <phoneticPr fontId="10"/>
  </si>
  <si>
    <t>事業名</t>
    <rPh sb="0" eb="2">
      <t>ジギョウ</t>
    </rPh>
    <rPh sb="2" eb="3">
      <t>メイ</t>
    </rPh>
    <phoneticPr fontId="10"/>
  </si>
  <si>
    <t>採択業者区分</t>
    <rPh sb="0" eb="2">
      <t>サイタク</t>
    </rPh>
    <rPh sb="2" eb="4">
      <t>ギョウシャ</t>
    </rPh>
    <rPh sb="4" eb="6">
      <t>クブン</t>
    </rPh>
    <phoneticPr fontId="10"/>
  </si>
  <si>
    <t>採択業者</t>
    <rPh sb="0" eb="2">
      <t>サイタク</t>
    </rPh>
    <rPh sb="2" eb="4">
      <t>ギョウシャ</t>
    </rPh>
    <phoneticPr fontId="10"/>
  </si>
  <si>
    <t>会社名：</t>
    <rPh sb="0" eb="2">
      <t>カイシャ</t>
    </rPh>
    <rPh sb="2" eb="3">
      <t>メイ</t>
    </rPh>
    <phoneticPr fontId="10"/>
  </si>
  <si>
    <t>入札金額：</t>
    <rPh sb="0" eb="2">
      <t>ニュウサツ</t>
    </rPh>
    <rPh sb="2" eb="4">
      <t>キンガク</t>
    </rPh>
    <phoneticPr fontId="10"/>
  </si>
  <si>
    <t>不採択業者１</t>
    <rPh sb="0" eb="1">
      <t>フ</t>
    </rPh>
    <rPh sb="1" eb="3">
      <t>サイタク</t>
    </rPh>
    <rPh sb="3" eb="5">
      <t>ギョウシャ</t>
    </rPh>
    <phoneticPr fontId="10"/>
  </si>
  <si>
    <t>不採択業者２</t>
    <rPh sb="0" eb="1">
      <t>フ</t>
    </rPh>
    <rPh sb="1" eb="3">
      <t>サイタク</t>
    </rPh>
    <rPh sb="3" eb="5">
      <t>ギョウシャ</t>
    </rPh>
    <phoneticPr fontId="10"/>
  </si>
  <si>
    <t>不採択業者３</t>
    <rPh sb="0" eb="1">
      <t>フ</t>
    </rPh>
    <rPh sb="1" eb="3">
      <t>サイタク</t>
    </rPh>
    <rPh sb="3" eb="5">
      <t>ギョウシャ</t>
    </rPh>
    <phoneticPr fontId="10"/>
  </si>
  <si>
    <t>不採択業者４</t>
    <rPh sb="0" eb="1">
      <t>フ</t>
    </rPh>
    <rPh sb="1" eb="3">
      <t>サイタク</t>
    </rPh>
    <rPh sb="3" eb="5">
      <t>ギョウシャ</t>
    </rPh>
    <phoneticPr fontId="10"/>
  </si>
  <si>
    <t>不採択業者５</t>
    <rPh sb="0" eb="1">
      <t>フ</t>
    </rPh>
    <rPh sb="1" eb="3">
      <t>サイタク</t>
    </rPh>
    <rPh sb="3" eb="5">
      <t>ギョウシャ</t>
    </rPh>
    <phoneticPr fontId="10"/>
  </si>
  <si>
    <t>（業者採択理由）</t>
    <rPh sb="1" eb="3">
      <t>ギョウシャ</t>
    </rPh>
    <rPh sb="3" eb="5">
      <t>サイタク</t>
    </rPh>
    <rPh sb="5" eb="7">
      <t>リユウ</t>
    </rPh>
    <phoneticPr fontId="10"/>
  </si>
  <si>
    <t>（業者選定後に金額が変更した理由）</t>
    <rPh sb="1" eb="3">
      <t>ギョウシャ</t>
    </rPh>
    <rPh sb="3" eb="5">
      <t>センテイ</t>
    </rPh>
    <rPh sb="5" eb="6">
      <t>ゴ</t>
    </rPh>
    <rPh sb="7" eb="9">
      <t>キンガク</t>
    </rPh>
    <rPh sb="10" eb="12">
      <t>ヘンコウ</t>
    </rPh>
    <rPh sb="14" eb="16">
      <t>リユウ</t>
    </rPh>
    <phoneticPr fontId="10"/>
  </si>
  <si>
    <t>変更前金額：</t>
    <rPh sb="0" eb="3">
      <t>ヘンコウマエ</t>
    </rPh>
    <rPh sb="3" eb="5">
      <t>キンガク</t>
    </rPh>
    <phoneticPr fontId="10"/>
  </si>
  <si>
    <t>変更後金額：</t>
    <rPh sb="0" eb="3">
      <t>ヘンコウゴ</t>
    </rPh>
    <rPh sb="3" eb="5">
      <t>キンガク</t>
    </rPh>
    <phoneticPr fontId="10"/>
  </si>
  <si>
    <t>差額：</t>
    <rPh sb="0" eb="2">
      <t>サガク</t>
    </rPh>
    <phoneticPr fontId="10"/>
  </si>
  <si>
    <t>参考</t>
    <rPh sb="0" eb="2">
      <t>サンコウ</t>
    </rPh>
    <phoneticPr fontId="10"/>
  </si>
  <si>
    <t>提出書類チェック表</t>
    <rPh sb="0" eb="1">
      <t>ツツミ</t>
    </rPh>
    <rPh sb="1" eb="2">
      <t>デ</t>
    </rPh>
    <rPh sb="2" eb="3">
      <t>ショ</t>
    </rPh>
    <rPh sb="3" eb="4">
      <t>タグイ</t>
    </rPh>
    <rPh sb="8" eb="9">
      <t>ヒョウ</t>
    </rPh>
    <phoneticPr fontId="10"/>
  </si>
  <si>
    <t>提　　　　出　　　　書　　　　類</t>
    <rPh sb="0" eb="1">
      <t>テイ</t>
    </rPh>
    <rPh sb="5" eb="6">
      <t>デ</t>
    </rPh>
    <rPh sb="10" eb="11">
      <t>ショ</t>
    </rPh>
    <rPh sb="15" eb="16">
      <t>タグイ</t>
    </rPh>
    <phoneticPr fontId="10"/>
  </si>
  <si>
    <t>チェック欄</t>
    <rPh sb="4" eb="5">
      <t>ラン</t>
    </rPh>
    <phoneticPr fontId="10"/>
  </si>
  <si>
    <t>①</t>
  </si>
  <si>
    <t>計画調書（８－１～８－４）
※様式８－４（採択理由書）は、耐震診断費、実施設計費、工事費分で３通作成すること。</t>
    <rPh sb="0" eb="4">
      <t>ケイカクチョウショ</t>
    </rPh>
    <rPh sb="15" eb="17">
      <t>ヨウシキ</t>
    </rPh>
    <rPh sb="21" eb="26">
      <t>サイタクリユウショ</t>
    </rPh>
    <rPh sb="29" eb="33">
      <t>タイシンシンダン</t>
    </rPh>
    <rPh sb="33" eb="34">
      <t>ヒ</t>
    </rPh>
    <rPh sb="35" eb="40">
      <t>ジッシセッケイヒ</t>
    </rPh>
    <rPh sb="41" eb="44">
      <t>コウジヒ</t>
    </rPh>
    <rPh sb="44" eb="45">
      <t>ブン</t>
    </rPh>
    <rPh sb="47" eb="48">
      <t>ツウ</t>
    </rPh>
    <rPh sb="48" eb="50">
      <t>サクセイ</t>
    </rPh>
    <phoneticPr fontId="10"/>
  </si>
  <si>
    <t>②</t>
  </si>
  <si>
    <t>耐震診断にかかる入札書又は見積書</t>
    <rPh sb="0" eb="2">
      <t>タイシン</t>
    </rPh>
    <rPh sb="2" eb="4">
      <t>シンダン</t>
    </rPh>
    <rPh sb="8" eb="10">
      <t>ニュウサツ</t>
    </rPh>
    <rPh sb="10" eb="11">
      <t>ショ</t>
    </rPh>
    <rPh sb="11" eb="12">
      <t>マタ</t>
    </rPh>
    <rPh sb="13" eb="16">
      <t>ミツモリショ</t>
    </rPh>
    <phoneticPr fontId="10"/>
  </si>
  <si>
    <t>③</t>
  </si>
  <si>
    <t>実施設計にかかる入札書又は見積書</t>
    <rPh sb="0" eb="2">
      <t>ジッシ</t>
    </rPh>
    <rPh sb="2" eb="4">
      <t>セッケイ</t>
    </rPh>
    <rPh sb="8" eb="10">
      <t>ニュウサツ</t>
    </rPh>
    <rPh sb="10" eb="11">
      <t>ショ</t>
    </rPh>
    <rPh sb="11" eb="12">
      <t>マタ</t>
    </rPh>
    <rPh sb="13" eb="16">
      <t>ミツモリショ</t>
    </rPh>
    <phoneticPr fontId="10"/>
  </si>
  <si>
    <t>④</t>
  </si>
  <si>
    <t>工事に係る入札の結果が分かる書類又は入札書等の写し</t>
    <rPh sb="8" eb="10">
      <t>ケッカ</t>
    </rPh>
    <rPh sb="16" eb="17">
      <t>マタ</t>
    </rPh>
    <rPh sb="18" eb="20">
      <t>ニュウサツ</t>
    </rPh>
    <rPh sb="20" eb="21">
      <t>ショ</t>
    </rPh>
    <rPh sb="21" eb="22">
      <t>トウ</t>
    </rPh>
    <phoneticPr fontId="10"/>
  </si>
  <si>
    <t>⑤</t>
  </si>
  <si>
    <t>耐震診断報告書等の写し（既存建物のＩｓ値等がわかる部分のみ）</t>
    <phoneticPr fontId="10"/>
  </si>
  <si>
    <t>⑥</t>
  </si>
  <si>
    <t>耐震診断についての公的機関等の確認結果</t>
    <rPh sb="0" eb="2">
      <t>タイシン</t>
    </rPh>
    <rPh sb="2" eb="4">
      <t>シンダン</t>
    </rPh>
    <rPh sb="9" eb="11">
      <t>コウテキ</t>
    </rPh>
    <rPh sb="11" eb="13">
      <t>キカン</t>
    </rPh>
    <rPh sb="13" eb="14">
      <t>トウ</t>
    </rPh>
    <rPh sb="15" eb="17">
      <t>カクニン</t>
    </rPh>
    <rPh sb="17" eb="19">
      <t>ケッカ</t>
    </rPh>
    <phoneticPr fontId="10"/>
  </si>
  <si>
    <t>⑦</t>
  </si>
  <si>
    <t>補強で対応することが困難な理由書（様式自由、該当する場合のみ）</t>
    <rPh sb="0" eb="2">
      <t>ホキョウ</t>
    </rPh>
    <rPh sb="3" eb="5">
      <t>タイオウ</t>
    </rPh>
    <rPh sb="10" eb="12">
      <t>コンナン</t>
    </rPh>
    <rPh sb="13" eb="16">
      <t>リユウショ</t>
    </rPh>
    <rPh sb="17" eb="19">
      <t>ヨウシキ</t>
    </rPh>
    <rPh sb="19" eb="21">
      <t>ジユウ</t>
    </rPh>
    <rPh sb="22" eb="24">
      <t>ガイトウ</t>
    </rPh>
    <rPh sb="26" eb="28">
      <t>バアイ</t>
    </rPh>
    <phoneticPr fontId="10"/>
  </si>
  <si>
    <t>⑧</t>
  </si>
  <si>
    <t xml:space="preserve">補強計画の写し及び補強計画についての公的機関等の確認資料（様式自由、該当する場合のみ）
</t>
    <rPh sb="0" eb="2">
      <t>ホキョウ</t>
    </rPh>
    <rPh sb="7" eb="8">
      <t>オヨ</t>
    </rPh>
    <rPh sb="9" eb="11">
      <t>ホキョウ</t>
    </rPh>
    <rPh sb="11" eb="13">
      <t>ケイカク</t>
    </rPh>
    <rPh sb="18" eb="20">
      <t>コウテキ</t>
    </rPh>
    <rPh sb="20" eb="22">
      <t>キカン</t>
    </rPh>
    <rPh sb="22" eb="23">
      <t>トウ</t>
    </rPh>
    <rPh sb="24" eb="26">
      <t>カクニン</t>
    </rPh>
    <rPh sb="26" eb="28">
      <t>シリョウ</t>
    </rPh>
    <phoneticPr fontId="10"/>
  </si>
  <si>
    <t>⑨</t>
  </si>
  <si>
    <t>コンクリート強度の平均値を算出した資料</t>
    <phoneticPr fontId="10"/>
  </si>
  <si>
    <t>⑩</t>
  </si>
  <si>
    <t>コンクリートコア試験報告書</t>
    <phoneticPr fontId="10"/>
  </si>
  <si>
    <t>⑪</t>
  </si>
  <si>
    <t>⑫</t>
  </si>
  <si>
    <t>⑬</t>
  </si>
  <si>
    <t>配置図（工事前・工事後、様式自由）</t>
    <rPh sb="0" eb="3">
      <t>ハイチズ</t>
    </rPh>
    <rPh sb="4" eb="6">
      <t>コウジ</t>
    </rPh>
    <rPh sb="6" eb="7">
      <t>マエ</t>
    </rPh>
    <rPh sb="8" eb="10">
      <t>コウジ</t>
    </rPh>
    <rPh sb="10" eb="11">
      <t>ゴ</t>
    </rPh>
    <rPh sb="12" eb="14">
      <t>ヨウシキ</t>
    </rPh>
    <rPh sb="14" eb="16">
      <t>ジユウ</t>
    </rPh>
    <phoneticPr fontId="10"/>
  </si>
  <si>
    <t>⑭</t>
  </si>
  <si>
    <t>⑮</t>
  </si>
  <si>
    <t>Ｉｓ値</t>
  </si>
  <si>
    <t>RC5</t>
    <phoneticPr fontId="10"/>
  </si>
  <si>
    <t>ｑ値</t>
  </si>
  <si>
    <t>新　　棟　　①</t>
    <rPh sb="0" eb="1">
      <t>シン</t>
    </rPh>
    <rPh sb="3" eb="4">
      <t>トウ</t>
    </rPh>
    <phoneticPr fontId="10"/>
  </si>
  <si>
    <t>新A棟</t>
    <rPh sb="0" eb="1">
      <t>シン</t>
    </rPh>
    <rPh sb="2" eb="3">
      <t>トウ</t>
    </rPh>
    <phoneticPr fontId="10"/>
  </si>
  <si>
    <t>SRC3-1</t>
    <phoneticPr fontId="10"/>
  </si>
  <si>
    <t>複数の学校</t>
  </si>
  <si>
    <t>１～４階は普通教室、５階は特別教室（音楽室、理科室、調理室等）として利用している。</t>
    <phoneticPr fontId="10"/>
  </si>
  <si>
    <t>【共通教育Ａ棟耐震診断業務】</t>
    <rPh sb="1" eb="3">
      <t>キョウツウ</t>
    </rPh>
    <rPh sb="3" eb="5">
      <t>キョウイク</t>
    </rPh>
    <rPh sb="6" eb="7">
      <t>トウ</t>
    </rPh>
    <rPh sb="7" eb="9">
      <t>タイシン</t>
    </rPh>
    <rPh sb="9" eb="11">
      <t>シンダン</t>
    </rPh>
    <rPh sb="11" eb="13">
      <t>ギョウム</t>
    </rPh>
    <phoneticPr fontId="10"/>
  </si>
  <si>
    <t>１式</t>
    <rPh sb="1" eb="2">
      <t>シキ</t>
    </rPh>
    <phoneticPr fontId="10"/>
  </si>
  <si>
    <t>　耐震診断費×高校按分率（※１）＝2,304,500円×55.6%＝1,281,302円</t>
    <rPh sb="1" eb="3">
      <t>タイシン</t>
    </rPh>
    <rPh sb="3" eb="5">
      <t>シンダン</t>
    </rPh>
    <rPh sb="5" eb="6">
      <t>ヒ</t>
    </rPh>
    <rPh sb="7" eb="9">
      <t>コウコウ</t>
    </rPh>
    <rPh sb="9" eb="11">
      <t>アンブン</t>
    </rPh>
    <rPh sb="11" eb="12">
      <t>リツ</t>
    </rPh>
    <rPh sb="26" eb="27">
      <t>エン</t>
    </rPh>
    <rPh sb="43" eb="44">
      <t>エン</t>
    </rPh>
    <phoneticPr fontId="10"/>
  </si>
  <si>
    <t>　※1　共通教育A棟は高校と大学で共用している。</t>
    <rPh sb="4" eb="6">
      <t>キョウツウ</t>
    </rPh>
    <rPh sb="6" eb="8">
      <t>キョウイク</t>
    </rPh>
    <rPh sb="9" eb="10">
      <t>トウ</t>
    </rPh>
    <rPh sb="11" eb="13">
      <t>コウコウ</t>
    </rPh>
    <rPh sb="14" eb="16">
      <t>ダイガク</t>
    </rPh>
    <rPh sb="17" eb="19">
      <t>キョウヨウ</t>
    </rPh>
    <phoneticPr fontId="10"/>
  </si>
  <si>
    <t>　　　　按分率（高校）： 55.6%＝3,889㎡（既存建物面積（高校分））÷7,000㎡（既存建物面積全体）</t>
    <rPh sb="4" eb="6">
      <t>アンブン</t>
    </rPh>
    <rPh sb="6" eb="7">
      <t>リツ</t>
    </rPh>
    <rPh sb="8" eb="10">
      <t>コウコウ</t>
    </rPh>
    <rPh sb="26" eb="28">
      <t>キゾン</t>
    </rPh>
    <rPh sb="28" eb="30">
      <t>タテモノ</t>
    </rPh>
    <rPh sb="30" eb="32">
      <t>メンセキ</t>
    </rPh>
    <rPh sb="33" eb="35">
      <t>コウコウ</t>
    </rPh>
    <rPh sb="35" eb="36">
      <t>ブン</t>
    </rPh>
    <rPh sb="36" eb="37">
      <t>オオイタ</t>
    </rPh>
    <rPh sb="46" eb="48">
      <t>キゾン</t>
    </rPh>
    <rPh sb="48" eb="50">
      <t>タテモノ</t>
    </rPh>
    <rPh sb="50" eb="52">
      <t>メンセキ</t>
    </rPh>
    <rPh sb="52" eb="54">
      <t>ゼンタイ</t>
    </rPh>
    <phoneticPr fontId="10"/>
  </si>
  <si>
    <t>　2,304,500円－1,281,302円＝1,023,198円</t>
    <rPh sb="10" eb="11">
      <t>エン</t>
    </rPh>
    <rPh sb="21" eb="22">
      <t>エン</t>
    </rPh>
    <rPh sb="32" eb="33">
      <t>エン</t>
    </rPh>
    <phoneticPr fontId="10"/>
  </si>
  <si>
    <t>【新Ａ棟実施設計業務】</t>
    <rPh sb="1" eb="2">
      <t>シン</t>
    </rPh>
    <rPh sb="3" eb="4">
      <t>トウ</t>
    </rPh>
    <rPh sb="4" eb="6">
      <t>ジッシ</t>
    </rPh>
    <rPh sb="6" eb="8">
      <t>セッケイ</t>
    </rPh>
    <rPh sb="8" eb="10">
      <t>ギョウム</t>
    </rPh>
    <phoneticPr fontId="10"/>
  </si>
  <si>
    <t>　実施設計費×按分率（※1）＝23,535,815円×55.6%＝13,085,913円</t>
    <rPh sb="1" eb="3">
      <t>ジッシ</t>
    </rPh>
    <rPh sb="3" eb="5">
      <t>セッケイ</t>
    </rPh>
    <rPh sb="5" eb="6">
      <t>ヒ</t>
    </rPh>
    <rPh sb="7" eb="9">
      <t>アンブン</t>
    </rPh>
    <rPh sb="9" eb="10">
      <t>リツ</t>
    </rPh>
    <rPh sb="25" eb="26">
      <t>エン</t>
    </rPh>
    <rPh sb="43" eb="44">
      <t>エン</t>
    </rPh>
    <phoneticPr fontId="10"/>
  </si>
  <si>
    <t>　13,085,913円×圧縮率（※2）＝13,085,913円×71.2%＝9,317,170円</t>
    <rPh sb="11" eb="12">
      <t>エン</t>
    </rPh>
    <rPh sb="13" eb="15">
      <t>アッシュク</t>
    </rPh>
    <rPh sb="15" eb="16">
      <t>リツ</t>
    </rPh>
    <rPh sb="31" eb="32">
      <t>エン</t>
    </rPh>
    <rPh sb="48" eb="49">
      <t>エン</t>
    </rPh>
    <phoneticPr fontId="10"/>
  </si>
  <si>
    <t>【新Ａ棟工事監理業務】</t>
    <rPh sb="1" eb="2">
      <t>シン</t>
    </rPh>
    <rPh sb="3" eb="4">
      <t>トウ</t>
    </rPh>
    <rPh sb="4" eb="6">
      <t>コウジ</t>
    </rPh>
    <rPh sb="6" eb="8">
      <t>カンリ</t>
    </rPh>
    <rPh sb="8" eb="10">
      <t>ギョウム</t>
    </rPh>
    <phoneticPr fontId="10"/>
  </si>
  <si>
    <t>　工事管理費×按分率（※1）＝7,298,185円×55.6%＝4,057,791円</t>
    <rPh sb="1" eb="3">
      <t>コウジ</t>
    </rPh>
    <rPh sb="3" eb="5">
      <t>カンリ</t>
    </rPh>
    <rPh sb="5" eb="6">
      <t>ヒ</t>
    </rPh>
    <rPh sb="7" eb="9">
      <t>アンブン</t>
    </rPh>
    <rPh sb="9" eb="10">
      <t>リツ</t>
    </rPh>
    <rPh sb="24" eb="25">
      <t>エン</t>
    </rPh>
    <rPh sb="41" eb="42">
      <t>エン</t>
    </rPh>
    <phoneticPr fontId="10"/>
  </si>
  <si>
    <t>　4,057,791円×圧縮率（※2）＝4,057,791円×71.2%＝2,889,147円</t>
    <rPh sb="10" eb="11">
      <t>エン</t>
    </rPh>
    <rPh sb="12" eb="14">
      <t>アッシュク</t>
    </rPh>
    <rPh sb="14" eb="15">
      <t>リツ</t>
    </rPh>
    <rPh sb="29" eb="30">
      <t>エン</t>
    </rPh>
    <rPh sb="46" eb="47">
      <t>エン</t>
    </rPh>
    <phoneticPr fontId="10"/>
  </si>
  <si>
    <t>　※2　圧縮率（補助対象）：71.2% = 補助対象面積3,889㎡÷新棟面積5,460㎡</t>
    <rPh sb="4" eb="6">
      <t>アッシュク</t>
    </rPh>
    <rPh sb="6" eb="7">
      <t>リツ</t>
    </rPh>
    <rPh sb="8" eb="10">
      <t>ホジョ</t>
    </rPh>
    <rPh sb="10" eb="12">
      <t>タイショウ</t>
    </rPh>
    <rPh sb="22" eb="24">
      <t>ホジョ</t>
    </rPh>
    <rPh sb="24" eb="26">
      <t>タイショウ</t>
    </rPh>
    <rPh sb="26" eb="28">
      <t>メンセキ</t>
    </rPh>
    <rPh sb="35" eb="37">
      <t>シントウ</t>
    </rPh>
    <rPh sb="37" eb="39">
      <t>メンセキ</t>
    </rPh>
    <phoneticPr fontId="10"/>
  </si>
  <si>
    <t>　23,535,815円－9,317,170円＝14,218,645円</t>
    <rPh sb="11" eb="12">
      <t>エン</t>
    </rPh>
    <rPh sb="22" eb="23">
      <t>エン</t>
    </rPh>
    <rPh sb="34" eb="35">
      <t>エン</t>
    </rPh>
    <phoneticPr fontId="10"/>
  </si>
  <si>
    <t>　7,298,185円－2,889,147円＝4,409,038円</t>
    <rPh sb="10" eb="11">
      <t>エン</t>
    </rPh>
    <rPh sb="21" eb="22">
      <t>エン</t>
    </rPh>
    <rPh sb="32" eb="33">
      <t>エン</t>
    </rPh>
    <phoneticPr fontId="10"/>
  </si>
  <si>
    <t>建築工事</t>
    <rPh sb="0" eb="2">
      <t>ケンチク</t>
    </rPh>
    <rPh sb="2" eb="4">
      <t>コウジ</t>
    </rPh>
    <phoneticPr fontId="10"/>
  </si>
  <si>
    <t>建築工事費×按分率（※1）＝1,054,990,224円×55.6%＝586,574,565円</t>
    <rPh sb="0" eb="2">
      <t>ケンチク</t>
    </rPh>
    <rPh sb="2" eb="4">
      <t>コウジ</t>
    </rPh>
    <rPh sb="4" eb="5">
      <t>ヒ</t>
    </rPh>
    <rPh sb="6" eb="8">
      <t>アンブン</t>
    </rPh>
    <rPh sb="8" eb="9">
      <t>リツ</t>
    </rPh>
    <rPh sb="27" eb="28">
      <t>エン</t>
    </rPh>
    <rPh sb="46" eb="47">
      <t>エン</t>
    </rPh>
    <phoneticPr fontId="10"/>
  </si>
  <si>
    <t>※消費税・諸経費を含むこと</t>
    <rPh sb="1" eb="4">
      <t>ショウヒゼイ</t>
    </rPh>
    <rPh sb="5" eb="8">
      <t>ショケイヒ</t>
    </rPh>
    <rPh sb="9" eb="10">
      <t>フク</t>
    </rPh>
    <phoneticPr fontId="10"/>
  </si>
  <si>
    <t>586,574,565円×圧縮率（※2）＝586,574,565円×71.2%＝417,641,090円</t>
    <rPh sb="11" eb="12">
      <t>エン</t>
    </rPh>
    <rPh sb="13" eb="15">
      <t>アッシュク</t>
    </rPh>
    <rPh sb="15" eb="16">
      <t>リツ</t>
    </rPh>
    <rPh sb="32" eb="33">
      <t>エン</t>
    </rPh>
    <rPh sb="51" eb="52">
      <t>エン</t>
    </rPh>
    <phoneticPr fontId="10"/>
  </si>
  <si>
    <t>電気工事</t>
    <rPh sb="0" eb="2">
      <t>デンキ</t>
    </rPh>
    <rPh sb="2" eb="4">
      <t>コウジ</t>
    </rPh>
    <phoneticPr fontId="10"/>
  </si>
  <si>
    <t>電気工事費×按分率（※1）＝395,097,696円×55.6%＝219,674,319円</t>
    <rPh sb="0" eb="2">
      <t>デンキ</t>
    </rPh>
    <rPh sb="2" eb="4">
      <t>コウジ</t>
    </rPh>
    <rPh sb="4" eb="5">
      <t>ヒ</t>
    </rPh>
    <rPh sb="6" eb="8">
      <t>アンブン</t>
    </rPh>
    <rPh sb="8" eb="9">
      <t>リツ</t>
    </rPh>
    <rPh sb="25" eb="26">
      <t>エン</t>
    </rPh>
    <rPh sb="44" eb="45">
      <t>エン</t>
    </rPh>
    <phoneticPr fontId="10"/>
  </si>
  <si>
    <t>219,674,319円×圧縮率（※2）＝219,674,319円×71.2%＝156,408,115円</t>
    <rPh sb="11" eb="12">
      <t>エン</t>
    </rPh>
    <rPh sb="13" eb="15">
      <t>アッシュク</t>
    </rPh>
    <rPh sb="15" eb="16">
      <t>リツ</t>
    </rPh>
    <rPh sb="32" eb="33">
      <t>エン</t>
    </rPh>
    <rPh sb="51" eb="52">
      <t>エン</t>
    </rPh>
    <phoneticPr fontId="10"/>
  </si>
  <si>
    <t>空調設備工事</t>
    <rPh sb="0" eb="2">
      <t>クウチョウ</t>
    </rPh>
    <rPh sb="2" eb="4">
      <t>セツビ</t>
    </rPh>
    <rPh sb="4" eb="6">
      <t>コウジ</t>
    </rPh>
    <phoneticPr fontId="10"/>
  </si>
  <si>
    <t>空調設備工事費×按分率（※1）＝462,744,576円×55.6%＝257,285,984円</t>
    <rPh sb="0" eb="2">
      <t>クウチョウ</t>
    </rPh>
    <rPh sb="2" eb="4">
      <t>セツビ</t>
    </rPh>
    <rPh sb="4" eb="6">
      <t>コウジ</t>
    </rPh>
    <rPh sb="6" eb="7">
      <t>ヒ</t>
    </rPh>
    <rPh sb="8" eb="10">
      <t>アンブン</t>
    </rPh>
    <rPh sb="10" eb="11">
      <t>リツ</t>
    </rPh>
    <rPh sb="27" eb="28">
      <t>エン</t>
    </rPh>
    <rPh sb="46" eb="47">
      <t>エン</t>
    </rPh>
    <phoneticPr fontId="10"/>
  </si>
  <si>
    <t>257,285,984円×圧縮率（※2）＝257,285,984円×71.2%＝183,187,621円</t>
    <rPh sb="11" eb="12">
      <t>エン</t>
    </rPh>
    <rPh sb="13" eb="15">
      <t>アッシュク</t>
    </rPh>
    <rPh sb="15" eb="16">
      <t>リツ</t>
    </rPh>
    <rPh sb="32" eb="33">
      <t>エン</t>
    </rPh>
    <rPh sb="51" eb="52">
      <t>エン</t>
    </rPh>
    <phoneticPr fontId="10"/>
  </si>
  <si>
    <t>衛生設備工事</t>
    <rPh sb="0" eb="2">
      <t>エイセイ</t>
    </rPh>
    <rPh sb="2" eb="4">
      <t>セツビ</t>
    </rPh>
    <rPh sb="4" eb="6">
      <t>コウジ</t>
    </rPh>
    <phoneticPr fontId="10"/>
  </si>
  <si>
    <t>衛生設備工事費×按分率（※1）＝120,468,384円×55.6%＝66,980,422円</t>
    <rPh sb="0" eb="2">
      <t>エイセイ</t>
    </rPh>
    <rPh sb="2" eb="4">
      <t>セツビ</t>
    </rPh>
    <rPh sb="4" eb="6">
      <t>コウジ</t>
    </rPh>
    <rPh sb="6" eb="7">
      <t>ヒ</t>
    </rPh>
    <rPh sb="8" eb="10">
      <t>アンブン</t>
    </rPh>
    <rPh sb="10" eb="11">
      <t>リツ</t>
    </rPh>
    <rPh sb="27" eb="28">
      <t>エン</t>
    </rPh>
    <rPh sb="45" eb="46">
      <t>エン</t>
    </rPh>
    <phoneticPr fontId="10"/>
  </si>
  <si>
    <t>66,980,422円×圧縮率（※2）＝66,980,422円×71.2%＝47,690,060円</t>
    <rPh sb="10" eb="11">
      <t>エン</t>
    </rPh>
    <rPh sb="12" eb="14">
      <t>アッシュク</t>
    </rPh>
    <rPh sb="14" eb="15">
      <t>リツ</t>
    </rPh>
    <rPh sb="30" eb="31">
      <t>エン</t>
    </rPh>
    <rPh sb="48" eb="49">
      <t>エン</t>
    </rPh>
    <phoneticPr fontId="10"/>
  </si>
  <si>
    <t>昇降機設備工事</t>
    <rPh sb="0" eb="3">
      <t>ショウコウキ</t>
    </rPh>
    <rPh sb="3" eb="5">
      <t>セツビ</t>
    </rPh>
    <rPh sb="5" eb="7">
      <t>コウジ</t>
    </rPh>
    <phoneticPr fontId="10"/>
  </si>
  <si>
    <t>昇降機設備工事費×按分率（※1）＝13,650,336円×55.6%＝7,589,587円</t>
    <rPh sb="0" eb="3">
      <t>ショウコウキ</t>
    </rPh>
    <rPh sb="3" eb="5">
      <t>セツビ</t>
    </rPh>
    <rPh sb="5" eb="7">
      <t>コウジ</t>
    </rPh>
    <rPh sb="7" eb="8">
      <t>ヒ</t>
    </rPh>
    <rPh sb="9" eb="11">
      <t>アンブン</t>
    </rPh>
    <rPh sb="11" eb="12">
      <t>リツ</t>
    </rPh>
    <rPh sb="27" eb="28">
      <t>エン</t>
    </rPh>
    <rPh sb="44" eb="45">
      <t>エン</t>
    </rPh>
    <phoneticPr fontId="10"/>
  </si>
  <si>
    <t>7,589,587円×圧縮率（※2）＝7,589,587円×71.2%＝5,403,786円</t>
    <rPh sb="9" eb="10">
      <t>エン</t>
    </rPh>
    <rPh sb="11" eb="13">
      <t>アッシュク</t>
    </rPh>
    <rPh sb="13" eb="14">
      <t>リツ</t>
    </rPh>
    <rPh sb="28" eb="29">
      <t>エン</t>
    </rPh>
    <rPh sb="45" eb="46">
      <t>エン</t>
    </rPh>
    <phoneticPr fontId="10"/>
  </si>
  <si>
    <t>建物工事費算定額を超える額</t>
    <rPh sb="0" eb="2">
      <t>タテモノ</t>
    </rPh>
    <rPh sb="2" eb="5">
      <t>コウジヒ</t>
    </rPh>
    <rPh sb="5" eb="8">
      <t>サンテイガク</t>
    </rPh>
    <rPh sb="9" eb="10">
      <t>コ</t>
    </rPh>
    <rPh sb="12" eb="13">
      <t>ガク</t>
    </rPh>
    <phoneticPr fontId="10"/>
  </si>
  <si>
    <t>1,054,990,224円－417,641,090円＝637,349,134円</t>
    <rPh sb="13" eb="14">
      <t>エン</t>
    </rPh>
    <rPh sb="26" eb="27">
      <t>エン</t>
    </rPh>
    <rPh sb="39" eb="40">
      <t>エン</t>
    </rPh>
    <phoneticPr fontId="10"/>
  </si>
  <si>
    <t>395,097,696円－156,408,115円＝238,689,581円</t>
    <rPh sb="11" eb="12">
      <t>エン</t>
    </rPh>
    <rPh sb="24" eb="25">
      <t>エン</t>
    </rPh>
    <rPh sb="37" eb="38">
      <t>エン</t>
    </rPh>
    <phoneticPr fontId="10"/>
  </si>
  <si>
    <t>462,744,576円－183,187,621円＝279,556,955円</t>
    <rPh sb="11" eb="12">
      <t>エン</t>
    </rPh>
    <rPh sb="24" eb="25">
      <t>エン</t>
    </rPh>
    <rPh sb="37" eb="38">
      <t>エン</t>
    </rPh>
    <phoneticPr fontId="10"/>
  </si>
  <si>
    <t>120,468,384円－47,690,060円＝72,778,324円</t>
    <rPh sb="11" eb="12">
      <t>エン</t>
    </rPh>
    <rPh sb="23" eb="24">
      <t>エン</t>
    </rPh>
    <rPh sb="35" eb="36">
      <t>エン</t>
    </rPh>
    <phoneticPr fontId="10"/>
  </si>
  <si>
    <t>13,650,336円－5,403,786円＝8,246,550円</t>
    <rPh sb="10" eb="11">
      <t>エン</t>
    </rPh>
    <rPh sb="21" eb="22">
      <t>エン</t>
    </rPh>
    <rPh sb="32" eb="33">
      <t>エン</t>
    </rPh>
    <phoneticPr fontId="10"/>
  </si>
  <si>
    <t>屋外施設工事（対象外）</t>
    <rPh sb="0" eb="2">
      <t>オクガイ</t>
    </rPh>
    <rPh sb="2" eb="4">
      <t>シセツ</t>
    </rPh>
    <rPh sb="4" eb="6">
      <t>コウジ</t>
    </rPh>
    <rPh sb="7" eb="10">
      <t>タイショウガイ</t>
    </rPh>
    <phoneticPr fontId="10"/>
  </si>
  <si>
    <t>○○県</t>
    <rPh sb="2" eb="3">
      <t>ケン</t>
    </rPh>
    <phoneticPr fontId="10"/>
  </si>
  <si>
    <t>文部科学学園</t>
    <rPh sb="0" eb="6">
      <t>モンブカガクガクエン</t>
    </rPh>
    <phoneticPr fontId="10"/>
  </si>
  <si>
    <t>文部科学高等学校</t>
    <rPh sb="0" eb="2">
      <t>モンブ</t>
    </rPh>
    <rPh sb="2" eb="4">
      <t>カガク</t>
    </rPh>
    <rPh sb="4" eb="6">
      <t>コウトウ</t>
    </rPh>
    <rPh sb="6" eb="8">
      <t>ガッコウ</t>
    </rPh>
    <phoneticPr fontId="10"/>
  </si>
  <si>
    <t>校舎Ａ棟耐震改築事業</t>
    <rPh sb="0" eb="2">
      <t>コウシャ</t>
    </rPh>
    <rPh sb="3" eb="4">
      <t>トウ</t>
    </rPh>
    <rPh sb="4" eb="10">
      <t>タイシンカイチクジギョウ</t>
    </rPh>
    <phoneticPr fontId="10"/>
  </si>
  <si>
    <t>校舎Ａ棟</t>
    <rPh sb="0" eb="2">
      <t>コウシャ</t>
    </rPh>
    <rPh sb="3" eb="4">
      <t>トウ</t>
    </rPh>
    <phoneticPr fontId="10"/>
  </si>
  <si>
    <t>高校校舎</t>
    <rPh sb="0" eb="2">
      <t>コウコウ</t>
    </rPh>
    <rPh sb="2" eb="4">
      <t>コウシャ</t>
    </rPh>
    <phoneticPr fontId="10"/>
  </si>
  <si>
    <r>
      <t>【建築】</t>
    </r>
    <r>
      <rPr>
        <sz val="8"/>
        <color rgb="FFFF0000"/>
        <rFont val="ＭＳ Ｐゴシック"/>
        <family val="3"/>
        <charset val="128"/>
      </rPr>
      <t>※消費税・諸経費を含むこと</t>
    </r>
    <rPh sb="1" eb="3">
      <t>ケンチク</t>
    </rPh>
    <phoneticPr fontId="10"/>
  </si>
  <si>
    <t>防音シート</t>
    <rPh sb="0" eb="2">
      <t>ボウオン</t>
    </rPh>
    <phoneticPr fontId="10"/>
  </si>
  <si>
    <t>ボーリング</t>
    <phoneticPr fontId="10"/>
  </si>
  <si>
    <t>66φ20m×3本</t>
    <rPh sb="8" eb="9">
      <t>ホン</t>
    </rPh>
    <phoneticPr fontId="10"/>
  </si>
  <si>
    <t>式</t>
    <rPh sb="0" eb="1">
      <t>シキ</t>
    </rPh>
    <phoneticPr fontId="10"/>
  </si>
  <si>
    <t>29.9×20m×3本</t>
    <rPh sb="10" eb="11">
      <t>ホン</t>
    </rPh>
    <phoneticPr fontId="10"/>
  </si>
  <si>
    <t>山留め</t>
    <rPh sb="0" eb="1">
      <t>ヤマ</t>
    </rPh>
    <rPh sb="1" eb="2">
      <t>ド</t>
    </rPh>
    <phoneticPr fontId="10"/>
  </si>
  <si>
    <t>鋼矢板工法</t>
    <rPh sb="0" eb="1">
      <t>コウ</t>
    </rPh>
    <rPh sb="1" eb="3">
      <t>ヤイタ</t>
    </rPh>
    <rPh sb="3" eb="5">
      <t>コウホウ</t>
    </rPh>
    <phoneticPr fontId="10"/>
  </si>
  <si>
    <t>軟弱地盤のため　物価資料</t>
    <rPh sb="0" eb="2">
      <t>ナンジャク</t>
    </rPh>
    <rPh sb="2" eb="4">
      <t>ジバン</t>
    </rPh>
    <rPh sb="8" eb="10">
      <t>ブッカ</t>
    </rPh>
    <rPh sb="10" eb="12">
      <t>シリョウ</t>
    </rPh>
    <phoneticPr fontId="10"/>
  </si>
  <si>
    <t>杭工事</t>
    <rPh sb="0" eb="1">
      <t>クイ</t>
    </rPh>
    <rPh sb="1" eb="3">
      <t>コウジ</t>
    </rPh>
    <phoneticPr fontId="10"/>
  </si>
  <si>
    <t>不用土処分</t>
    <rPh sb="0" eb="3">
      <t>フヨウド</t>
    </rPh>
    <rPh sb="3" eb="5">
      <t>ショブン</t>
    </rPh>
    <phoneticPr fontId="10"/>
  </si>
  <si>
    <t>ｹｰﾌﾞﾙﾗｯｸ</t>
    <phoneticPr fontId="10"/>
  </si>
  <si>
    <t>W=500 2段</t>
    <rPh sb="7" eb="8">
      <t>ダン</t>
    </rPh>
    <phoneticPr fontId="10"/>
  </si>
  <si>
    <t>m</t>
    <phoneticPr fontId="10"/>
  </si>
  <si>
    <t>消火ﾎﾟﾝﾌﾟ設備</t>
    <rPh sb="0" eb="2">
      <t>ショウカ</t>
    </rPh>
    <rPh sb="7" eb="9">
      <t>セツビ</t>
    </rPh>
    <phoneticPr fontId="10"/>
  </si>
  <si>
    <t>箇所</t>
    <rPh sb="0" eb="2">
      <t>カショ</t>
    </rPh>
    <phoneticPr fontId="10"/>
  </si>
  <si>
    <t>ｴﾚﾍﾞｰﾀ</t>
    <phoneticPr fontId="10"/>
  </si>
  <si>
    <t>一般用 11人用 750kg 60m/分</t>
    <rPh sb="0" eb="2">
      <t>イッパン</t>
    </rPh>
    <rPh sb="2" eb="3">
      <t>ヨウ</t>
    </rPh>
    <rPh sb="6" eb="7">
      <t>ニン</t>
    </rPh>
    <rPh sb="7" eb="8">
      <t>ヨウ</t>
    </rPh>
    <rPh sb="19" eb="20">
      <t>フン</t>
    </rPh>
    <phoneticPr fontId="10"/>
  </si>
  <si>
    <t>台</t>
    <rPh sb="0" eb="1">
      <t>ダイ</t>
    </rPh>
    <phoneticPr fontId="10"/>
  </si>
  <si>
    <t>連結椅子</t>
    <rPh sb="0" eb="2">
      <t>レンケツ</t>
    </rPh>
    <rPh sb="2" eb="4">
      <t>イス</t>
    </rPh>
    <phoneticPr fontId="10"/>
  </si>
  <si>
    <t>固定式</t>
    <rPh sb="0" eb="3">
      <t>コテイシキ</t>
    </rPh>
    <phoneticPr fontId="10"/>
  </si>
  <si>
    <r>
      <t>【建築】</t>
    </r>
    <r>
      <rPr>
        <sz val="8"/>
        <color rgb="FFFF0000"/>
        <rFont val="BIZ UDPゴシック"/>
        <family val="3"/>
        <charset val="128"/>
      </rPr>
      <t>※消費税・諸経費を含むこと　</t>
    </r>
    <rPh sb="1" eb="3">
      <t>ケンチク</t>
    </rPh>
    <phoneticPr fontId="10"/>
  </si>
  <si>
    <t>私立高等学校等施設高機能化整備事業　計画調書</t>
    <rPh sb="0" eb="2">
      <t>シリツ</t>
    </rPh>
    <rPh sb="2" eb="4">
      <t>コウトウ</t>
    </rPh>
    <rPh sb="4" eb="6">
      <t>ガッコウ</t>
    </rPh>
    <rPh sb="6" eb="7">
      <t>ナド</t>
    </rPh>
    <rPh sb="7" eb="9">
      <t>シセツ</t>
    </rPh>
    <rPh sb="9" eb="13">
      <t>コウキノウカ</t>
    </rPh>
    <rPh sb="13" eb="15">
      <t>セイビ</t>
    </rPh>
    <rPh sb="15" eb="17">
      <t>ジギョウ</t>
    </rPh>
    <rPh sb="18" eb="20">
      <t>ケイカク</t>
    </rPh>
    <rPh sb="20" eb="22">
      <t>チョウショ</t>
    </rPh>
    <phoneticPr fontId="10"/>
  </si>
  <si>
    <t>国税庁法人番号検索</t>
    <rPh sb="0" eb="3">
      <t>コクゼイチョウ</t>
    </rPh>
    <rPh sb="3" eb="5">
      <t>ホウジン</t>
    </rPh>
    <rPh sb="5" eb="7">
      <t>バンゴウ</t>
    </rPh>
    <rPh sb="7" eb="9">
      <t>ケンサク</t>
    </rPh>
    <phoneticPr fontId="10"/>
  </si>
  <si>
    <t>https://www.houjin-bangou.nta.go.jp/</t>
    <phoneticPr fontId="10"/>
  </si>
  <si>
    <t>Ⅰ．基本事項</t>
    <rPh sb="2" eb="4">
      <t>キホン</t>
    </rPh>
    <rPh sb="4" eb="6">
      <t>ジコウ</t>
    </rPh>
    <phoneticPr fontId="17"/>
  </si>
  <si>
    <t>私学事業団
法人番号</t>
    <rPh sb="0" eb="5">
      <t>シガクジギョウダン</t>
    </rPh>
    <rPh sb="6" eb="10">
      <t>ホウジンバンゴウ</t>
    </rPh>
    <phoneticPr fontId="10"/>
  </si>
  <si>
    <t>国税庁
法人番号</t>
    <rPh sb="0" eb="3">
      <t>コクゼイチョウ</t>
    </rPh>
    <rPh sb="4" eb="8">
      <t>ホウジンバンゴウ</t>
    </rPh>
    <phoneticPr fontId="10"/>
  </si>
  <si>
    <t>補助金事務主担当者
所属部課等・役職名</t>
    <rPh sb="0" eb="3">
      <t>ホジョキン</t>
    </rPh>
    <rPh sb="3" eb="5">
      <t>ジム</t>
    </rPh>
    <rPh sb="5" eb="6">
      <t>シュ</t>
    </rPh>
    <rPh sb="6" eb="9">
      <t>タントウシャ</t>
    </rPh>
    <rPh sb="10" eb="12">
      <t>ショゾク</t>
    </rPh>
    <rPh sb="12" eb="14">
      <t>ブカ</t>
    </rPh>
    <rPh sb="14" eb="15">
      <t>トウ</t>
    </rPh>
    <rPh sb="16" eb="18">
      <t>ヤクショク</t>
    </rPh>
    <rPh sb="18" eb="19">
      <t>メイ</t>
    </rPh>
    <phoneticPr fontId="17"/>
  </si>
  <si>
    <t>補助金事務
主担当者氏名</t>
    <rPh sb="0" eb="3">
      <t>ホジョキン</t>
    </rPh>
    <rPh sb="3" eb="5">
      <t>ジム</t>
    </rPh>
    <rPh sb="6" eb="7">
      <t>シュ</t>
    </rPh>
    <rPh sb="7" eb="10">
      <t>タントウシャ</t>
    </rPh>
    <rPh sb="10" eb="12">
      <t>シメイ</t>
    </rPh>
    <phoneticPr fontId="17"/>
  </si>
  <si>
    <t>副担当者氏名</t>
    <rPh sb="0" eb="1">
      <t>フク</t>
    </rPh>
    <rPh sb="1" eb="4">
      <t>タントウシャ</t>
    </rPh>
    <rPh sb="4" eb="6">
      <t>シメイ</t>
    </rPh>
    <phoneticPr fontId="17"/>
  </si>
  <si>
    <t>E-mail①</t>
    <phoneticPr fontId="10"/>
  </si>
  <si>
    <t>E-mail②</t>
    <phoneticPr fontId="10"/>
  </si>
  <si>
    <t>Ⅱ．指定避難所等のバリアフリー化状況</t>
    <phoneticPr fontId="10"/>
  </si>
  <si>
    <t>左記のうち、バリアフリー化が完了している棟数</t>
    <rPh sb="0" eb="2">
      <t>サキ</t>
    </rPh>
    <rPh sb="12" eb="13">
      <t>カ</t>
    </rPh>
    <rPh sb="14" eb="16">
      <t>カンリョウ</t>
    </rPh>
    <rPh sb="20" eb="22">
      <t>トウスウ</t>
    </rPh>
    <phoneticPr fontId="10"/>
  </si>
  <si>
    <t>Ⅲ．事業内容</t>
    <rPh sb="2" eb="4">
      <t>ジギョウ</t>
    </rPh>
    <rPh sb="4" eb="6">
      <t>ナイヨウ</t>
    </rPh>
    <phoneticPr fontId="10"/>
  </si>
  <si>
    <t>着手年月日
（予定）</t>
    <rPh sb="0" eb="2">
      <t>チャクシュ</t>
    </rPh>
    <rPh sb="2" eb="4">
      <t>ネンゲツ</t>
    </rPh>
    <rPh sb="4" eb="5">
      <t>ヒ</t>
    </rPh>
    <rPh sb="7" eb="9">
      <t>ヨテイ</t>
    </rPh>
    <phoneticPr fontId="10"/>
  </si>
  <si>
    <t>しゅん工年月日
（予定）</t>
    <rPh sb="3" eb="4">
      <t>コウ</t>
    </rPh>
    <rPh sb="4" eb="6">
      <t>ネンゲツ</t>
    </rPh>
    <rPh sb="6" eb="7">
      <t>ヒ</t>
    </rPh>
    <rPh sb="9" eb="11">
      <t>ヨテイ</t>
    </rPh>
    <phoneticPr fontId="10"/>
  </si>
  <si>
    <t>（↓リストから選択）</t>
    <rPh sb="7" eb="9">
      <t>センタク</t>
    </rPh>
    <phoneticPr fontId="10"/>
  </si>
  <si>
    <t>当該事業の計画年数
（分割耐震化工事）</t>
    <rPh sb="0" eb="2">
      <t>トウガイ</t>
    </rPh>
    <rPh sb="2" eb="4">
      <t>ジギョウ</t>
    </rPh>
    <rPh sb="5" eb="7">
      <t>ケイカク</t>
    </rPh>
    <rPh sb="7" eb="8">
      <t>ネン</t>
    </rPh>
    <rPh sb="8" eb="9">
      <t>スウ</t>
    </rPh>
    <rPh sb="11" eb="18">
      <t>ブンカツタイシンカコウジ</t>
    </rPh>
    <phoneticPr fontId="10"/>
  </si>
  <si>
    <t>整備の概要</t>
    <rPh sb="0" eb="2">
      <t>セイビ</t>
    </rPh>
    <rPh sb="3" eb="5">
      <t>ガイヨウ</t>
    </rPh>
    <phoneticPr fontId="10"/>
  </si>
  <si>
    <t>採択理由書１</t>
    <rPh sb="0" eb="2">
      <t>サイタク</t>
    </rPh>
    <rPh sb="2" eb="5">
      <t>リユウショ</t>
    </rPh>
    <phoneticPr fontId="10"/>
  </si>
  <si>
    <t>学校法人名</t>
    <phoneticPr fontId="10"/>
  </si>
  <si>
    <t>学校名</t>
    <rPh sb="0" eb="2">
      <t>ガッコウ</t>
    </rPh>
    <rPh sb="2" eb="3">
      <t>メイ</t>
    </rPh>
    <phoneticPr fontId="10"/>
  </si>
  <si>
    <t>（リストから選択）</t>
  </si>
  <si>
    <t>入札金額：</t>
    <rPh sb="2" eb="4">
      <t>キンガク</t>
    </rPh>
    <phoneticPr fontId="10"/>
  </si>
  <si>
    <r>
      <t>・最低価格の者を採択した場合は、右欄に「</t>
    </r>
    <r>
      <rPr>
        <sz val="11"/>
        <rFont val="Segoe UI Symbol"/>
        <family val="3"/>
      </rPr>
      <t>☑</t>
    </r>
    <r>
      <rPr>
        <sz val="11"/>
        <rFont val="BIZ UDPゴシック"/>
        <family val="3"/>
        <charset val="128"/>
      </rPr>
      <t>（チェック）」を選択してください。</t>
    </r>
    <rPh sb="1" eb="3">
      <t>サイテイ</t>
    </rPh>
    <rPh sb="3" eb="5">
      <t>カカク</t>
    </rPh>
    <rPh sb="6" eb="7">
      <t>シャ</t>
    </rPh>
    <rPh sb="8" eb="10">
      <t>サイタク</t>
    </rPh>
    <rPh sb="12" eb="14">
      <t>バアイ</t>
    </rPh>
    <rPh sb="16" eb="18">
      <t>ウラン</t>
    </rPh>
    <rPh sb="29" eb="31">
      <t>センタク</t>
    </rPh>
    <phoneticPr fontId="17"/>
  </si>
  <si>
    <t>・その他</t>
    <rPh sb="3" eb="4">
      <t>タ</t>
    </rPh>
    <phoneticPr fontId="17"/>
  </si>
  <si>
    <t>採択理由書２</t>
    <rPh sb="0" eb="2">
      <t>サイタク</t>
    </rPh>
    <rPh sb="2" eb="5">
      <t>リユウショ</t>
    </rPh>
    <phoneticPr fontId="10"/>
  </si>
  <si>
    <t>採択理由書３</t>
    <rPh sb="0" eb="2">
      <t>サイタク</t>
    </rPh>
    <rPh sb="2" eb="5">
      <t>リユウショ</t>
    </rPh>
    <phoneticPr fontId="10"/>
  </si>
  <si>
    <t>採択理由書４</t>
    <rPh sb="0" eb="2">
      <t>サイタク</t>
    </rPh>
    <rPh sb="2" eb="5">
      <t>リユウショ</t>
    </rPh>
    <phoneticPr fontId="10"/>
  </si>
  <si>
    <t>採択理由書５</t>
    <rPh sb="0" eb="2">
      <t>サイタク</t>
    </rPh>
    <rPh sb="2" eb="5">
      <t>リユウショ</t>
    </rPh>
    <phoneticPr fontId="10"/>
  </si>
  <si>
    <t>補助対象内外の算定根拠資料（様式自由、該当する場合のみ）</t>
    <rPh sb="0" eb="2">
      <t>ホジョ</t>
    </rPh>
    <rPh sb="2" eb="4">
      <t>タイショウ</t>
    </rPh>
    <rPh sb="4" eb="6">
      <t>ナイガイ</t>
    </rPh>
    <rPh sb="7" eb="9">
      <t>サンテイ</t>
    </rPh>
    <rPh sb="9" eb="11">
      <t>コンキョ</t>
    </rPh>
    <rPh sb="14" eb="16">
      <t>ヨウシキ</t>
    </rPh>
    <rPh sb="16" eb="18">
      <t>ジユウ</t>
    </rPh>
    <rPh sb="19" eb="21">
      <t>ガイトウ</t>
    </rPh>
    <rPh sb="23" eb="25">
      <t>バアイ</t>
    </rPh>
    <phoneticPr fontId="10"/>
  </si>
  <si>
    <t>指定避難所等にかかる自治体との協定書（該当する場合のみ）</t>
    <rPh sb="0" eb="2">
      <t>シテイ</t>
    </rPh>
    <rPh sb="5" eb="6">
      <t>トウ</t>
    </rPh>
    <phoneticPr fontId="10"/>
  </si>
  <si>
    <t>出来高</t>
    <phoneticPr fontId="10"/>
  </si>
  <si>
    <t>R○年度</t>
  </si>
  <si>
    <t>※着手とは、当該補助事業の補助対象経費を含む契約の締結を指します。（原則、交付決定後）</t>
    <rPh sb="13" eb="17">
      <t>ホジョタイショウ</t>
    </rPh>
    <rPh sb="17" eb="19">
      <t>ケイヒ</t>
    </rPh>
    <rPh sb="20" eb="21">
      <t>フク</t>
    </rPh>
    <rPh sb="34" eb="36">
      <t>ゲンソク</t>
    </rPh>
    <rPh sb="37" eb="39">
      <t>コウフ</t>
    </rPh>
    <rPh sb="39" eb="41">
      <t>ケッテイ</t>
    </rPh>
    <rPh sb="41" eb="42">
      <t>ゴ</t>
    </rPh>
    <phoneticPr fontId="18"/>
  </si>
  <si>
    <t>対象施設の所在
（都道府県）</t>
    <rPh sb="0" eb="2">
      <t>タイショウ</t>
    </rPh>
    <rPh sb="2" eb="4">
      <t>シセツ</t>
    </rPh>
    <rPh sb="5" eb="7">
      <t>ショザイ</t>
    </rPh>
    <rPh sb="9" eb="13">
      <t>トドウフケン</t>
    </rPh>
    <phoneticPr fontId="3"/>
  </si>
  <si>
    <t>市区町村
（番地以降は不要）</t>
    <rPh sb="0" eb="4">
      <t>シクチョウソン</t>
    </rPh>
    <rPh sb="6" eb="8">
      <t>バンチ</t>
    </rPh>
    <rPh sb="8" eb="10">
      <t>イコウ</t>
    </rPh>
    <rPh sb="11" eb="13">
      <t>フヨウ</t>
    </rPh>
    <phoneticPr fontId="3"/>
  </si>
  <si>
    <t>複数年度に渡る場合
全体計画と当該計画</t>
    <rPh sb="0" eb="4">
      <t>フクスウネンド</t>
    </rPh>
    <rPh sb="5" eb="6">
      <t>ワタ</t>
    </rPh>
    <rPh sb="7" eb="9">
      <t>バアイ</t>
    </rPh>
    <rPh sb="10" eb="12">
      <t>ゼンタイ</t>
    </rPh>
    <rPh sb="12" eb="14">
      <t>ケイカク</t>
    </rPh>
    <rPh sb="15" eb="17">
      <t>トウガイ</t>
    </rPh>
    <rPh sb="17" eb="19">
      <t>ケイカク</t>
    </rPh>
    <phoneticPr fontId="10"/>
  </si>
  <si>
    <t>法人本部・事務局長</t>
    <rPh sb="0" eb="2">
      <t>ホウジン</t>
    </rPh>
    <rPh sb="2" eb="4">
      <t>ホンブ</t>
    </rPh>
    <rPh sb="5" eb="9">
      <t>ジムキョクチョウ</t>
    </rPh>
    <phoneticPr fontId="10"/>
  </si>
  <si>
    <t>科学　次郎</t>
    <rPh sb="0" eb="2">
      <t>カガク</t>
    </rPh>
    <rPh sb="3" eb="5">
      <t>ジロウ</t>
    </rPh>
    <phoneticPr fontId="10"/>
  </si>
  <si>
    <t>xxx@monbu.ac.jp</t>
  </si>
  <si>
    <t>ｙｙｙ@monbu.ac.jp</t>
    <phoneticPr fontId="10"/>
  </si>
  <si>
    <t>999999</t>
  </si>
  <si>
    <t>もんぶ　たろう</t>
  </si>
  <si>
    <t>文部　太郎</t>
  </si>
  <si>
    <t>A99999999</t>
  </si>
  <si>
    <t>文部科学学園</t>
  </si>
  <si>
    <t>xxx-xxx-xxxx</t>
  </si>
  <si>
    <t>文部科学高等学校</t>
  </si>
  <si>
    <t>校舎Ａ棟耐震改築事業</t>
  </si>
  <si>
    <t>様式８－１（耐震改築）（記入例）</t>
    <rPh sb="0" eb="2">
      <t>ヨウシキ</t>
    </rPh>
    <rPh sb="8" eb="10">
      <t>カイチク</t>
    </rPh>
    <rPh sb="12" eb="15">
      <t>キニュウレイ</t>
    </rPh>
    <phoneticPr fontId="10"/>
  </si>
  <si>
    <t>校舎Ａ棟</t>
    <phoneticPr fontId="10"/>
  </si>
  <si>
    <t>補助希望額（⑩×1/3　以内）</t>
    <rPh sb="0" eb="5">
      <t>ホジョキボウガク</t>
    </rPh>
    <phoneticPr fontId="10"/>
  </si>
  <si>
    <t>複数年度</t>
  </si>
  <si>
    <t>全２年計画の１年目</t>
    <rPh sb="0" eb="1">
      <t>ゼン</t>
    </rPh>
    <rPh sb="2" eb="3">
      <t>ネン</t>
    </rPh>
    <rPh sb="3" eb="5">
      <t>ケイカク</t>
    </rPh>
    <rPh sb="7" eb="9">
      <t>ネンメ</t>
    </rPh>
    <phoneticPr fontId="10"/>
  </si>
  <si>
    <t>所轄庁と同じ</t>
    <rPh sb="0" eb="3">
      <t>ショカツチョウ</t>
    </rPh>
    <rPh sb="4" eb="5">
      <t>オナ</t>
    </rPh>
    <phoneticPr fontId="10"/>
  </si>
  <si>
    <t>所在地による</t>
    <rPh sb="0" eb="3">
      <t>ショザイチ</t>
    </rPh>
    <phoneticPr fontId="10"/>
  </si>
  <si>
    <t>指定避難所、福祉避難所、指定緊急
避難場所又は一時滞在施設の棟数</t>
    <rPh sb="0" eb="2">
      <t>シテイ</t>
    </rPh>
    <rPh sb="2" eb="5">
      <t>ヒナンジョ</t>
    </rPh>
    <rPh sb="6" eb="8">
      <t>フクシ</t>
    </rPh>
    <rPh sb="8" eb="11">
      <t>ヒナンジョ</t>
    </rPh>
    <rPh sb="12" eb="14">
      <t>シテイ</t>
    </rPh>
    <rPh sb="14" eb="16">
      <t>キンキュウ</t>
    </rPh>
    <rPh sb="17" eb="21">
      <t>ヒナンバショ</t>
    </rPh>
    <rPh sb="21" eb="22">
      <t>マタ</t>
    </rPh>
    <rPh sb="23" eb="29">
      <t>イチジタイザイシセツ</t>
    </rPh>
    <rPh sb="30" eb="32">
      <t>トウスウ</t>
    </rPh>
    <phoneticPr fontId="5"/>
  </si>
  <si>
    <t>補助対象内外の算定根拠資料</t>
    <rPh sb="0" eb="4">
      <t>ホジョタイショウ</t>
    </rPh>
    <rPh sb="4" eb="6">
      <t>ナイガイ</t>
    </rPh>
    <rPh sb="7" eb="9">
      <t>サンテイ</t>
    </rPh>
    <rPh sb="9" eb="11">
      <t>コンキョ</t>
    </rPh>
    <rPh sb="11" eb="13">
      <t>シリョウ</t>
    </rPh>
    <phoneticPr fontId="10"/>
  </si>
  <si>
    <t>今あるシートの複製、追加及び名前の変更はしないでください。</t>
    <rPh sb="0" eb="1">
      <t>イマ</t>
    </rPh>
    <rPh sb="7" eb="9">
      <t>フクセイ</t>
    </rPh>
    <rPh sb="10" eb="12">
      <t>ツイカ</t>
    </rPh>
    <rPh sb="12" eb="13">
      <t>オヨ</t>
    </rPh>
    <rPh sb="14" eb="16">
      <t>ナマエ</t>
    </rPh>
    <rPh sb="17" eb="19">
      <t>ヘンコウ</t>
    </rPh>
    <phoneticPr fontId="10"/>
  </si>
  <si>
    <t>←提出</t>
    <rPh sb="1" eb="3">
      <t>テイシュツ</t>
    </rPh>
    <phoneticPr fontId="10"/>
  </si>
  <si>
    <t>←保管（提出不要）</t>
    <rPh sb="1" eb="3">
      <t>ホカン</t>
    </rPh>
    <rPh sb="4" eb="6">
      <t>テイシュツ</t>
    </rPh>
    <rPh sb="6" eb="8">
      <t>フヨウ</t>
    </rPh>
    <phoneticPr fontId="10"/>
  </si>
  <si>
    <t>工程表（様式自由）</t>
    <rPh sb="0" eb="2">
      <t>コウテイ</t>
    </rPh>
    <rPh sb="4" eb="6">
      <t>ヨウシキ</t>
    </rPh>
    <rPh sb="6" eb="8">
      <t>ジユウ</t>
    </rPh>
    <phoneticPr fontId="10"/>
  </si>
  <si>
    <t>⑯</t>
    <phoneticPr fontId="10"/>
  </si>
  <si>
    <t>⑰</t>
    <phoneticPr fontId="10"/>
  </si>
  <si>
    <t>⑱</t>
    <phoneticPr fontId="10"/>
  </si>
  <si>
    <t>解体予定の既存建物の図面（様式自由　※⑯の面積表と整合するよう用途を表示）</t>
    <rPh sb="0" eb="2">
      <t>カイタイ</t>
    </rPh>
    <rPh sb="2" eb="4">
      <t>ヨテイ</t>
    </rPh>
    <rPh sb="5" eb="7">
      <t>キソン</t>
    </rPh>
    <rPh sb="7" eb="9">
      <t>タテモノ</t>
    </rPh>
    <rPh sb="10" eb="12">
      <t>ズメン</t>
    </rPh>
    <rPh sb="13" eb="15">
      <t>ヨウシキ</t>
    </rPh>
    <rPh sb="15" eb="17">
      <t>ジユウ</t>
    </rPh>
    <rPh sb="21" eb="23">
      <t>メンセキ</t>
    </rPh>
    <rPh sb="23" eb="24">
      <t>ヒョウ</t>
    </rPh>
    <rPh sb="25" eb="27">
      <t>セイゴウ</t>
    </rPh>
    <rPh sb="31" eb="33">
      <t>ヨウト</t>
    </rPh>
    <rPh sb="34" eb="36">
      <t>ヒョウジ</t>
    </rPh>
    <phoneticPr fontId="10"/>
  </si>
  <si>
    <t>新棟の計画図面（様式自由　※⑯の面積表と整合するよう用途を表示）</t>
    <phoneticPr fontId="10"/>
  </si>
  <si>
    <t>既設建物と新棟の用途・面積が分かる面積表</t>
    <phoneticPr fontId="10"/>
  </si>
  <si>
    <t>３棟目以降の解体建物の計画調書上の必要事項（３棟以上の解体建物のみ、様式自由）</t>
    <rPh sb="34" eb="36">
      <t>ヨウシキ</t>
    </rPh>
    <rPh sb="36" eb="38">
      <t>ジユウ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</si>
</sst>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_ "/>
    <numFmt numFmtId="177" formatCode="[$-411]ggge&quot;年&quot;m&quot;月&quot;d&quot;日&quot;;@"/>
    <numFmt numFmtId="178" formatCode="#,##0_);[Red]\(#,##0\)"/>
    <numFmt numFmtId="179" formatCode="#,##0&quot;円&quot;"/>
    <numFmt numFmtId="180" formatCode="#,##0;&quot;▲ &quot;#,##0"/>
    <numFmt numFmtId="181" formatCode="#,##0.0_ "/>
    <numFmt numFmtId="182" formatCode="#,##0.0;[Red]\-#,##0.0"/>
    <numFmt numFmtId="183" formatCode="#,##0.0_ &quot;千円/㎡&quot;"/>
    <numFmt numFmtId="184" formatCode="#,##0.0_ &quot;%&quot;"/>
    <numFmt numFmtId="185" formatCode="#,##0;&quot;△ &quot;#,##0"/>
    <numFmt numFmtId="186" formatCode="0_);[Red]\(0\)"/>
    <numFmt numFmtId="187" formatCode="&quot;¥&quot;#,##0_);[Red]\(&quot;¥&quot;#,##0\)"/>
    <numFmt numFmtId="188" formatCode="0.0&quot;(N/mm2) &quot;"/>
    <numFmt numFmtId="189" formatCode="[$-F800]dddd\,\ mmmm\ dd\,\ yyyy"/>
    <numFmt numFmtId="190" formatCode="#,###&quot;㎡ &quot;"/>
    <numFmt numFmtId="191" formatCode="###,###,###"/>
    <numFmt numFmtId="192" formatCode="0.0"/>
    <numFmt numFmtId="193" formatCode="0&quot;棟&quot;"/>
    <numFmt numFmtId="194"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b/>
      <sz val="16"/>
      <name val="ＭＳ Ｐ明朝"/>
      <family val="1"/>
      <charset val="128"/>
    </font>
    <font>
      <sz val="12"/>
      <name val="ＭＳ Ｐゴシック"/>
      <family val="3"/>
      <charset val="128"/>
    </font>
    <font>
      <sz val="9"/>
      <name val="ＭＳ Ｐゴシック"/>
      <family val="3"/>
      <charset val="128"/>
    </font>
    <font>
      <sz val="1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明朝"/>
      <family val="1"/>
      <charset val="128"/>
    </font>
    <font>
      <sz val="8"/>
      <name val="ＭＳ Ｐゴシック"/>
      <family val="3"/>
      <charset val="128"/>
    </font>
    <font>
      <sz val="9"/>
      <color indexed="9"/>
      <name val="ＭＳ Ｐゴシック"/>
      <family val="3"/>
      <charset val="128"/>
    </font>
    <font>
      <sz val="8"/>
      <color indexed="9"/>
      <name val="ＭＳ Ｐゴシック"/>
      <family val="3"/>
      <charset val="128"/>
    </font>
    <font>
      <sz val="8"/>
      <color indexed="12"/>
      <name val="ＭＳ Ｐゴシック"/>
      <family val="3"/>
      <charset val="128"/>
    </font>
    <font>
      <sz val="8"/>
      <color rgb="FF0000FF"/>
      <name val="ＭＳ Ｐゴシック"/>
      <family val="3"/>
      <charset val="128"/>
    </font>
    <font>
      <sz val="11"/>
      <color rgb="FFFF0000"/>
      <name val="ＭＳ Ｐ明朝"/>
      <family val="1"/>
      <charset val="128"/>
    </font>
    <font>
      <sz val="11"/>
      <color theme="1"/>
      <name val="ＭＳ Ｐゴシック"/>
      <family val="3"/>
      <charset val="128"/>
      <scheme val="minor"/>
    </font>
    <font>
      <sz val="12"/>
      <name val="ＭＳ Ｐ明朝"/>
      <family val="1"/>
      <charset val="128"/>
    </font>
    <font>
      <sz val="14"/>
      <color rgb="FFFF0000"/>
      <name val="ＭＳ Ｐ明朝"/>
      <family val="1"/>
      <charset val="128"/>
    </font>
    <font>
      <sz val="8"/>
      <color rgb="FFFF0000"/>
      <name val="ＭＳ Ｐゴシック"/>
      <family val="3"/>
      <charset val="128"/>
    </font>
    <font>
      <b/>
      <sz val="9"/>
      <color indexed="81"/>
      <name val="MS P ゴシック"/>
      <family val="3"/>
      <charset val="128"/>
    </font>
    <font>
      <strike/>
      <sz val="11"/>
      <color rgb="FFFF0000"/>
      <name val="ＭＳ Ｐ明朝"/>
      <family val="1"/>
      <charset val="128"/>
    </font>
    <font>
      <sz val="11"/>
      <name val="BIZ UDPゴシック"/>
      <family val="3"/>
      <charset val="128"/>
    </font>
    <font>
      <sz val="12"/>
      <name val="BIZ UDPゴシック"/>
      <family val="3"/>
      <charset val="128"/>
    </font>
    <font>
      <sz val="14"/>
      <name val="BIZ UDPゴシック"/>
      <family val="3"/>
      <charset val="128"/>
    </font>
    <font>
      <b/>
      <sz val="12"/>
      <color rgb="FFFF0000"/>
      <name val="BIZ UDPゴシック"/>
      <family val="3"/>
      <charset val="128"/>
    </font>
    <font>
      <sz val="16"/>
      <name val="BIZ UDPゴシック"/>
      <family val="3"/>
      <charset val="128"/>
    </font>
    <font>
      <b/>
      <sz val="16"/>
      <name val="BIZ UDPゴシック"/>
      <family val="3"/>
      <charset val="128"/>
    </font>
    <font>
      <sz val="11"/>
      <color rgb="FFFF0000"/>
      <name val="BIZ UDPゴシック"/>
      <family val="3"/>
      <charset val="128"/>
    </font>
    <font>
      <sz val="8"/>
      <name val="BIZ UDPゴシック"/>
      <family val="3"/>
      <charset val="128"/>
    </font>
    <font>
      <sz val="9"/>
      <color indexed="9"/>
      <name val="BIZ UDPゴシック"/>
      <family val="3"/>
      <charset val="128"/>
    </font>
    <font>
      <sz val="9"/>
      <name val="BIZ UDPゴシック"/>
      <family val="3"/>
      <charset val="128"/>
    </font>
    <font>
      <sz val="8"/>
      <color indexed="9"/>
      <name val="BIZ UDPゴシック"/>
      <family val="3"/>
      <charset val="128"/>
    </font>
    <font>
      <sz val="8"/>
      <color indexed="12"/>
      <name val="BIZ UDPゴシック"/>
      <family val="3"/>
      <charset val="128"/>
    </font>
    <font>
      <sz val="8"/>
      <color rgb="FF0000FF"/>
      <name val="BIZ UDPゴシック"/>
      <family val="3"/>
      <charset val="128"/>
    </font>
    <font>
      <sz val="8"/>
      <color rgb="FFFF0000"/>
      <name val="BIZ UDPゴシック"/>
      <family val="3"/>
      <charset val="128"/>
    </font>
    <font>
      <sz val="10"/>
      <name val="BIZ UDPゴシック"/>
      <family val="3"/>
      <charset val="128"/>
    </font>
    <font>
      <b/>
      <sz val="22"/>
      <name val="BIZ UDPゴシック"/>
      <family val="3"/>
      <charset val="128"/>
    </font>
    <font>
      <u/>
      <sz val="11"/>
      <color theme="10"/>
      <name val="ＭＳ Ｐゴシック"/>
      <family val="3"/>
      <charset val="128"/>
    </font>
    <font>
      <sz val="12"/>
      <color rgb="FFFF0000"/>
      <name val="BIZ UDPゴシック"/>
      <family val="3"/>
      <charset val="128"/>
    </font>
    <font>
      <sz val="12"/>
      <color theme="1"/>
      <name val="BIZ UDPゴシック"/>
      <family val="3"/>
      <charset val="128"/>
    </font>
    <font>
      <sz val="11"/>
      <name val="Segoe UI Symbol"/>
      <family val="3"/>
    </font>
    <font>
      <b/>
      <sz val="11"/>
      <color theme="1"/>
      <name val="ＭＳ Ｐゴシック"/>
      <family val="3"/>
      <charset val="128"/>
      <scheme val="minor"/>
    </font>
    <font>
      <b/>
      <sz val="11"/>
      <name val="BIZ UDP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indexed="23"/>
        <bgColor indexed="64"/>
      </patternFill>
    </fill>
    <fill>
      <patternFill patternType="gray125">
        <fgColor indexed="23"/>
        <bgColor indexed="9"/>
      </patternFill>
    </fill>
    <fill>
      <patternFill patternType="solid">
        <fgColor theme="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DDD9C4"/>
        <bgColor indexed="64"/>
      </patternFill>
    </fill>
    <fill>
      <patternFill patternType="solid">
        <fgColor theme="0" tint="-0.249977111117893"/>
        <bgColor indexed="64"/>
      </patternFill>
    </fill>
  </fills>
  <borders count="1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dashed">
        <color indexed="64"/>
      </bottom>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bottom style="hair">
        <color indexed="64"/>
      </bottom>
      <diagonal/>
    </border>
    <border>
      <left/>
      <right style="hair">
        <color indexed="64"/>
      </right>
      <top style="hair">
        <color indexed="64"/>
      </top>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style="hair">
        <color indexed="64"/>
      </left>
      <right style="hair">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hair">
        <color indexed="64"/>
      </right>
      <top/>
      <bottom style="thin">
        <color indexed="64"/>
      </bottom>
      <diagonal/>
    </border>
    <border>
      <left style="thin">
        <color indexed="64"/>
      </left>
      <right/>
      <top style="thick">
        <color rgb="FFFF0000"/>
      </top>
      <bottom style="thick">
        <color rgb="FFFF0000"/>
      </bottom>
      <diagonal/>
    </border>
    <border>
      <left/>
      <right style="thin">
        <color indexed="64"/>
      </right>
      <top style="thick">
        <color rgb="FFFF0000"/>
      </top>
      <bottom style="thick">
        <color rgb="FFFF0000"/>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style="hair">
        <color indexed="64"/>
      </right>
      <top style="thin">
        <color indexed="64"/>
      </top>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theme="1"/>
      </right>
      <top/>
      <bottom style="thin">
        <color indexed="64"/>
      </bottom>
      <diagonal/>
    </border>
    <border>
      <left style="thin">
        <color theme="1"/>
      </left>
      <right style="hair">
        <color indexed="64"/>
      </right>
      <top/>
      <bottom style="thin">
        <color indexed="64"/>
      </bottom>
      <diagonal/>
    </border>
    <border>
      <left style="thin">
        <color theme="1"/>
      </left>
      <right style="hair">
        <color indexed="64"/>
      </right>
      <top/>
      <bottom/>
      <diagonal/>
    </border>
    <border>
      <left style="thick">
        <color rgb="FFFF0000"/>
      </left>
      <right/>
      <top style="thick">
        <color rgb="FFFF0000"/>
      </top>
      <bottom style="thick">
        <color rgb="FFFF0000"/>
      </bottom>
      <diagonal/>
    </border>
    <border>
      <left style="hair">
        <color indexed="64"/>
      </left>
      <right style="thick">
        <color rgb="FFFF0000"/>
      </right>
      <top style="thick">
        <color rgb="FFFF0000"/>
      </top>
      <bottom style="thick">
        <color rgb="FFFF0000"/>
      </bottom>
      <diagonal/>
    </border>
    <border>
      <left style="thin">
        <color indexed="64"/>
      </left>
      <right/>
      <top style="medium">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ck">
        <color rgb="FFFF0000"/>
      </left>
      <right/>
      <top style="thin">
        <color auto="1"/>
      </top>
      <bottom style="double">
        <color auto="1"/>
      </bottom>
      <diagonal/>
    </border>
    <border>
      <left/>
      <right style="thin">
        <color indexed="64"/>
      </right>
      <top style="thin">
        <color auto="1"/>
      </top>
      <bottom style="double">
        <color auto="1"/>
      </bottom>
      <diagonal/>
    </border>
    <border>
      <left style="thin">
        <color indexed="64"/>
      </left>
      <right style="hair">
        <color indexed="64"/>
      </right>
      <top style="thin">
        <color auto="1"/>
      </top>
      <bottom style="double">
        <color auto="1"/>
      </bottom>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s>
  <cellStyleXfs count="54">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9"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38" fontId="9" fillId="0" borderId="0" applyFon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33" fillId="4" borderId="0" applyNumberFormat="0" applyBorder="0" applyAlignment="0" applyProtection="0">
      <alignment vertical="center"/>
    </xf>
    <xf numFmtId="9" fontId="9" fillId="0" borderId="0" applyFont="0" applyFill="0" applyBorder="0" applyAlignment="0" applyProtection="0">
      <alignment vertical="center"/>
    </xf>
    <xf numFmtId="0" fontId="8" fillId="0" borderId="0">
      <alignment vertical="center"/>
    </xf>
    <xf numFmtId="0" fontId="41" fillId="0" borderId="0">
      <alignment vertical="center"/>
    </xf>
    <xf numFmtId="0" fontId="9"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63" fillId="0" borderId="0" applyNumberFormat="0" applyFill="0" applyBorder="0" applyAlignment="0" applyProtection="0">
      <alignment vertical="center"/>
    </xf>
    <xf numFmtId="0" fontId="2" fillId="0" borderId="0">
      <alignment vertical="center"/>
    </xf>
    <xf numFmtId="0" fontId="1" fillId="0" borderId="0">
      <alignment vertical="center"/>
    </xf>
  </cellStyleXfs>
  <cellXfs count="785">
    <xf numFmtId="0" fontId="0" fillId="0" borderId="0" xfId="0">
      <alignment vertical="center"/>
    </xf>
    <xf numFmtId="0" fontId="11" fillId="0" borderId="0" xfId="0" applyFont="1">
      <alignment vertical="center"/>
    </xf>
    <xf numFmtId="0" fontId="12" fillId="0" borderId="0" xfId="0" applyFont="1" applyAlignment="1">
      <alignment horizontal="centerContinuous" vertical="center"/>
    </xf>
    <xf numFmtId="0" fontId="11" fillId="0" borderId="20" xfId="0" applyFont="1" applyBorder="1">
      <alignment vertical="center"/>
    </xf>
    <xf numFmtId="0" fontId="11" fillId="0" borderId="21" xfId="0" applyFont="1" applyBorder="1">
      <alignment vertical="center"/>
    </xf>
    <xf numFmtId="0" fontId="11" fillId="0" borderId="18" xfId="0" applyFont="1" applyBorder="1">
      <alignment vertical="center"/>
    </xf>
    <xf numFmtId="0" fontId="11" fillId="0" borderId="15" xfId="0" applyFont="1" applyBorder="1">
      <alignment vertical="center"/>
    </xf>
    <xf numFmtId="0" fontId="11" fillId="0" borderId="23" xfId="0" applyFont="1" applyBorder="1" applyAlignment="1">
      <alignment horizontal="right" vertical="center"/>
    </xf>
    <xf numFmtId="176" fontId="11" fillId="0" borderId="26" xfId="0" applyNumberFormat="1" applyFont="1" applyBorder="1">
      <alignment vertical="center"/>
    </xf>
    <xf numFmtId="176" fontId="11" fillId="0" borderId="27" xfId="0" applyNumberFormat="1" applyFont="1" applyBorder="1">
      <alignment vertical="center"/>
    </xf>
    <xf numFmtId="0" fontId="11" fillId="0" borderId="28" xfId="0" applyFont="1" applyBorder="1">
      <alignment vertical="center"/>
    </xf>
    <xf numFmtId="176" fontId="11" fillId="0" borderId="27" xfId="0" applyNumberFormat="1" applyFont="1" applyBorder="1" applyAlignment="1">
      <alignment horizontal="center" vertical="center"/>
    </xf>
    <xf numFmtId="0" fontId="11" fillId="0" borderId="29" xfId="0" applyFont="1" applyBorder="1">
      <alignment vertical="center"/>
    </xf>
    <xf numFmtId="0" fontId="11" fillId="0" borderId="31" xfId="0" applyFont="1" applyBorder="1">
      <alignment vertical="center"/>
    </xf>
    <xf numFmtId="0" fontId="11" fillId="0" borderId="32" xfId="0" applyFont="1" applyBorder="1" applyAlignment="1">
      <alignment horizontal="right" vertical="center"/>
    </xf>
    <xf numFmtId="0" fontId="11" fillId="0" borderId="41" xfId="0" applyFont="1" applyBorder="1">
      <alignment vertical="center"/>
    </xf>
    <xf numFmtId="0" fontId="11" fillId="0" borderId="17" xfId="0" applyFont="1" applyBorder="1">
      <alignment vertical="center"/>
    </xf>
    <xf numFmtId="0" fontId="11" fillId="0" borderId="42" xfId="0" applyFont="1" applyBorder="1">
      <alignment vertical="center"/>
    </xf>
    <xf numFmtId="0" fontId="9" fillId="0" borderId="28" xfId="0" applyFont="1" applyBorder="1">
      <alignment vertical="center"/>
    </xf>
    <xf numFmtId="178" fontId="11" fillId="0" borderId="0" xfId="0" applyNumberFormat="1" applyFont="1">
      <alignment vertical="center"/>
    </xf>
    <xf numFmtId="178" fontId="11" fillId="0" borderId="0" xfId="0" applyNumberFormat="1" applyFont="1" applyAlignment="1">
      <alignment vertical="center" shrinkToFit="1"/>
    </xf>
    <xf numFmtId="178" fontId="34" fillId="0" borderId="45" xfId="0" applyNumberFormat="1" applyFont="1" applyBorder="1" applyAlignment="1">
      <alignment vertical="center" shrinkToFit="1"/>
    </xf>
    <xf numFmtId="178" fontId="34" fillId="0" borderId="46" xfId="0" applyNumberFormat="1" applyFont="1" applyBorder="1" applyAlignment="1">
      <alignment vertical="center" shrinkToFit="1"/>
    </xf>
    <xf numFmtId="178" fontId="34" fillId="0" borderId="47" xfId="0" applyNumberFormat="1" applyFont="1" applyBorder="1" applyAlignment="1">
      <alignment vertical="center" shrinkToFit="1"/>
    </xf>
    <xf numFmtId="178" fontId="34" fillId="0" borderId="48" xfId="0" applyNumberFormat="1" applyFont="1" applyBorder="1">
      <alignment vertical="center"/>
    </xf>
    <xf numFmtId="178" fontId="34" fillId="0" borderId="49" xfId="0" applyNumberFormat="1" applyFont="1" applyBorder="1" applyAlignment="1">
      <alignment vertical="center" shrinkToFit="1"/>
    </xf>
    <xf numFmtId="178" fontId="34" fillId="0" borderId="50" xfId="0" applyNumberFormat="1" applyFont="1" applyBorder="1" applyAlignment="1">
      <alignment vertical="center" shrinkToFit="1"/>
    </xf>
    <xf numFmtId="178" fontId="34" fillId="0" borderId="51" xfId="0" applyNumberFormat="1" applyFont="1" applyBorder="1" applyAlignment="1">
      <alignment vertical="center" shrinkToFit="1"/>
    </xf>
    <xf numFmtId="178" fontId="34" fillId="0" borderId="50" xfId="0" applyNumberFormat="1" applyFont="1" applyBorder="1" applyAlignment="1">
      <alignment vertical="center" justifyLastLine="1" shrinkToFit="1"/>
    </xf>
    <xf numFmtId="0" fontId="11" fillId="0" borderId="0" xfId="0" applyFont="1" applyAlignment="1">
      <alignment vertical="center" textRotation="255" shrinkToFit="1"/>
    </xf>
    <xf numFmtId="0" fontId="11" fillId="0" borderId="17" xfId="0" applyFont="1" applyBorder="1" applyAlignment="1">
      <alignment horizontal="center" vertical="center" textRotation="255" shrinkToFit="1"/>
    </xf>
    <xf numFmtId="0" fontId="11" fillId="0" borderId="18" xfId="0" applyFont="1" applyBorder="1" applyAlignment="1">
      <alignment horizontal="center" vertical="center" textRotation="255" shrinkToFit="1"/>
    </xf>
    <xf numFmtId="178" fontId="34" fillId="0" borderId="34" xfId="0" applyNumberFormat="1" applyFont="1" applyBorder="1">
      <alignment vertical="center"/>
    </xf>
    <xf numFmtId="0" fontId="11" fillId="0" borderId="72" xfId="0" applyFont="1" applyBorder="1" applyAlignment="1">
      <alignment vertical="distributed" textRotation="255" justifyLastLine="1"/>
    </xf>
    <xf numFmtId="0" fontId="35" fillId="25" borderId="78" xfId="0" applyFont="1" applyFill="1" applyBorder="1">
      <alignment vertical="center"/>
    </xf>
    <xf numFmtId="0" fontId="35" fillId="25" borderId="93" xfId="0" applyFont="1" applyFill="1" applyBorder="1">
      <alignment vertical="center"/>
    </xf>
    <xf numFmtId="0" fontId="35" fillId="25" borderId="95" xfId="0" applyFont="1" applyFill="1" applyBorder="1">
      <alignment vertical="center"/>
    </xf>
    <xf numFmtId="38" fontId="35" fillId="25" borderId="96" xfId="33" applyFont="1" applyFill="1" applyBorder="1">
      <alignment vertical="center"/>
    </xf>
    <xf numFmtId="0" fontId="35" fillId="25" borderId="97" xfId="0" applyFont="1" applyFill="1" applyBorder="1">
      <alignment vertical="center"/>
    </xf>
    <xf numFmtId="182" fontId="35" fillId="25" borderId="95" xfId="33" applyNumberFormat="1" applyFont="1" applyFill="1" applyBorder="1">
      <alignment vertical="center"/>
    </xf>
    <xf numFmtId="176" fontId="35" fillId="25" borderId="95" xfId="0" applyNumberFormat="1" applyFont="1" applyFill="1" applyBorder="1">
      <alignment vertical="center"/>
    </xf>
    <xf numFmtId="0" fontId="35" fillId="25" borderId="95" xfId="0" applyFont="1" applyFill="1" applyBorder="1" applyAlignment="1">
      <alignment horizontal="center" vertical="center"/>
    </xf>
    <xf numFmtId="0" fontId="35" fillId="25" borderId="96" xfId="0" applyFont="1" applyFill="1" applyBorder="1" applyAlignment="1">
      <alignment horizontal="center" vertical="center"/>
    </xf>
    <xf numFmtId="38" fontId="35" fillId="25" borderId="95" xfId="33" applyFont="1" applyFill="1" applyBorder="1">
      <alignment vertical="center"/>
    </xf>
    <xf numFmtId="178" fontId="14" fillId="0" borderId="0" xfId="0" applyNumberFormat="1" applyFont="1" applyAlignment="1">
      <alignment horizontal="right" vertical="center"/>
    </xf>
    <xf numFmtId="0" fontId="11" fillId="30" borderId="33" xfId="0" applyFont="1" applyFill="1" applyBorder="1" applyAlignment="1">
      <alignment horizontal="center" vertical="center" wrapText="1" justifyLastLine="1"/>
    </xf>
    <xf numFmtId="178" fontId="11" fillId="30" borderId="44" xfId="0" applyNumberFormat="1" applyFont="1" applyFill="1" applyBorder="1" applyAlignment="1">
      <alignment horizontal="center" vertical="center" justifyLastLine="1"/>
    </xf>
    <xf numFmtId="0" fontId="11" fillId="30" borderId="29" xfId="0" applyFont="1" applyFill="1" applyBorder="1" applyAlignment="1">
      <alignment horizontal="center" vertical="center" wrapText="1" justifyLastLine="1"/>
    </xf>
    <xf numFmtId="178" fontId="11" fillId="30" borderId="30" xfId="0" applyNumberFormat="1" applyFont="1" applyFill="1" applyBorder="1" applyAlignment="1">
      <alignment horizontal="center" vertical="center" justifyLastLine="1"/>
    </xf>
    <xf numFmtId="0" fontId="11" fillId="30" borderId="24" xfId="0" applyFont="1" applyFill="1" applyBorder="1" applyAlignment="1">
      <alignment horizontal="center" vertical="center" wrapText="1" justifyLastLine="1"/>
    </xf>
    <xf numFmtId="178" fontId="11" fillId="30" borderId="25" xfId="0" applyNumberFormat="1" applyFont="1" applyFill="1" applyBorder="1" applyAlignment="1">
      <alignment horizontal="center" vertical="center" justifyLastLine="1"/>
    </xf>
    <xf numFmtId="0" fontId="11" fillId="0" borderId="0" xfId="0" applyFont="1" applyAlignment="1">
      <alignment horizontal="center" vertical="center"/>
    </xf>
    <xf numFmtId="176" fontId="35" fillId="25" borderId="95" xfId="0" applyNumberFormat="1" applyFont="1" applyFill="1" applyBorder="1" applyAlignment="1">
      <alignment horizontal="right" vertical="center"/>
    </xf>
    <xf numFmtId="0" fontId="0" fillId="0" borderId="43" xfId="0" applyBorder="1">
      <alignment vertical="center"/>
    </xf>
    <xf numFmtId="0" fontId="0" fillId="0" borderId="28" xfId="0" applyBorder="1">
      <alignment vertical="center"/>
    </xf>
    <xf numFmtId="0" fontId="35" fillId="25" borderId="78" xfId="0" applyFont="1" applyFill="1" applyBorder="1" applyAlignment="1">
      <alignment horizontal="left" vertical="center"/>
    </xf>
    <xf numFmtId="185" fontId="43" fillId="0" borderId="46" xfId="0" applyNumberFormat="1" applyFont="1" applyBorder="1" applyAlignment="1">
      <alignment vertical="center" shrinkToFit="1"/>
    </xf>
    <xf numFmtId="178" fontId="43" fillId="0" borderId="46" xfId="0" applyNumberFormat="1" applyFont="1" applyBorder="1" applyAlignment="1">
      <alignment vertical="center" shrinkToFit="1"/>
    </xf>
    <xf numFmtId="0" fontId="42" fillId="0" borderId="0" xfId="0" applyFont="1" applyAlignment="1">
      <alignment horizontal="right" vertical="center"/>
    </xf>
    <xf numFmtId="0" fontId="16" fillId="25" borderId="0" xfId="0" applyFont="1" applyFill="1">
      <alignment vertical="center"/>
    </xf>
    <xf numFmtId="178" fontId="0" fillId="0" borderId="0" xfId="0" applyNumberFormat="1" applyAlignment="1">
      <alignment horizontal="right" vertical="center"/>
    </xf>
    <xf numFmtId="0" fontId="0" fillId="25" borderId="0" xfId="0" applyFill="1">
      <alignment vertical="center"/>
    </xf>
    <xf numFmtId="0" fontId="35" fillId="25" borderId="0" xfId="0" applyFont="1" applyFill="1" applyAlignment="1">
      <alignment horizontal="center" vertical="center"/>
    </xf>
    <xf numFmtId="0" fontId="35" fillId="25" borderId="0" xfId="0" applyFont="1" applyFill="1">
      <alignment vertical="center"/>
    </xf>
    <xf numFmtId="176" fontId="35" fillId="25" borderId="0" xfId="0" applyNumberFormat="1" applyFont="1" applyFill="1">
      <alignment vertical="center"/>
    </xf>
    <xf numFmtId="176" fontId="35" fillId="25" borderId="0" xfId="0" applyNumberFormat="1" applyFont="1" applyFill="1" applyAlignment="1">
      <alignment horizontal="left" vertical="center"/>
    </xf>
    <xf numFmtId="0" fontId="35" fillId="30" borderId="77" xfId="0" applyFont="1" applyFill="1" applyBorder="1" applyAlignment="1">
      <alignment horizontal="left" vertical="center"/>
    </xf>
    <xf numFmtId="0" fontId="35" fillId="30" borderId="79" xfId="0" applyFont="1" applyFill="1" applyBorder="1">
      <alignment vertical="center"/>
    </xf>
    <xf numFmtId="176" fontId="35" fillId="25" borderId="22" xfId="0" applyNumberFormat="1" applyFont="1" applyFill="1" applyBorder="1">
      <alignment vertical="center"/>
    </xf>
    <xf numFmtId="0" fontId="35" fillId="30" borderId="78" xfId="0" applyFont="1" applyFill="1" applyBorder="1" applyAlignment="1">
      <alignment horizontal="left" vertical="center"/>
    </xf>
    <xf numFmtId="0" fontId="35" fillId="30" borderId="81" xfId="0" applyFont="1" applyFill="1" applyBorder="1">
      <alignment vertical="center"/>
    </xf>
    <xf numFmtId="0" fontId="35" fillId="30" borderId="83" xfId="0" applyFont="1" applyFill="1" applyBorder="1" applyAlignment="1">
      <alignment horizontal="left" vertical="center"/>
    </xf>
    <xf numFmtId="0" fontId="35" fillId="30" borderId="84" xfId="0" applyFont="1" applyFill="1" applyBorder="1">
      <alignment vertical="center"/>
    </xf>
    <xf numFmtId="0" fontId="15" fillId="25" borderId="0" xfId="0" applyFont="1" applyFill="1">
      <alignment vertical="center"/>
    </xf>
    <xf numFmtId="176" fontId="15" fillId="25" borderId="0" xfId="0" applyNumberFormat="1" applyFont="1" applyFill="1">
      <alignment vertical="center"/>
    </xf>
    <xf numFmtId="176" fontId="37" fillId="27" borderId="88" xfId="0" applyNumberFormat="1" applyFont="1" applyFill="1" applyBorder="1" applyAlignment="1">
      <alignment horizontal="center" vertical="center"/>
    </xf>
    <xf numFmtId="0" fontId="35" fillId="28" borderId="14" xfId="0" applyFont="1" applyFill="1" applyBorder="1" applyAlignment="1">
      <alignment horizontal="left" vertical="center"/>
    </xf>
    <xf numFmtId="0" fontId="37" fillId="28" borderId="0" xfId="0" applyFont="1" applyFill="1" applyAlignment="1">
      <alignment horizontal="center" vertical="center"/>
    </xf>
    <xf numFmtId="176" fontId="37" fillId="28" borderId="0" xfId="0" applyNumberFormat="1" applyFont="1" applyFill="1" applyAlignment="1">
      <alignment horizontal="center" vertical="center"/>
    </xf>
    <xf numFmtId="0" fontId="37" fillId="28" borderId="34" xfId="0" applyFont="1" applyFill="1" applyBorder="1" applyAlignment="1">
      <alignment horizontal="center" vertical="center"/>
    </xf>
    <xf numFmtId="0" fontId="35" fillId="24" borderId="13" xfId="0" applyFont="1" applyFill="1" applyBorder="1" applyAlignment="1">
      <alignment horizontal="center" vertical="center"/>
    </xf>
    <xf numFmtId="0" fontId="35" fillId="25" borderId="41" xfId="0" applyFont="1" applyFill="1" applyBorder="1">
      <alignment vertical="center"/>
    </xf>
    <xf numFmtId="0" fontId="35" fillId="25" borderId="17" xfId="0" applyFont="1" applyFill="1" applyBorder="1">
      <alignment vertical="center"/>
    </xf>
    <xf numFmtId="0" fontId="35" fillId="24" borderId="14" xfId="0" applyFont="1" applyFill="1" applyBorder="1" applyAlignment="1">
      <alignment horizontal="center" vertical="center"/>
    </xf>
    <xf numFmtId="0" fontId="35" fillId="25" borderId="22" xfId="0" applyFont="1" applyFill="1" applyBorder="1">
      <alignment vertical="center"/>
    </xf>
    <xf numFmtId="0" fontId="35" fillId="25" borderId="34" xfId="0" applyFont="1" applyFill="1" applyBorder="1">
      <alignment vertical="center"/>
    </xf>
    <xf numFmtId="0" fontId="35" fillId="25" borderId="90" xfId="0" applyFont="1" applyFill="1" applyBorder="1">
      <alignment vertical="center"/>
    </xf>
    <xf numFmtId="0" fontId="35" fillId="25" borderId="92" xfId="0" applyFont="1" applyFill="1" applyBorder="1">
      <alignment vertical="center"/>
    </xf>
    <xf numFmtId="0" fontId="35" fillId="25" borderId="82" xfId="0" applyFont="1" applyFill="1" applyBorder="1">
      <alignment vertical="center"/>
    </xf>
    <xf numFmtId="176" fontId="35" fillId="25" borderId="82" xfId="0" applyNumberFormat="1" applyFont="1" applyFill="1" applyBorder="1">
      <alignment vertical="center"/>
    </xf>
    <xf numFmtId="0" fontId="35" fillId="25" borderId="29" xfId="0" applyFont="1" applyFill="1" applyBorder="1">
      <alignment vertical="center"/>
    </xf>
    <xf numFmtId="181" fontId="35" fillId="25" borderId="73" xfId="0" applyNumberFormat="1" applyFont="1" applyFill="1" applyBorder="1">
      <alignment vertical="center"/>
    </xf>
    <xf numFmtId="0" fontId="35" fillId="24" borderId="72" xfId="0" applyFont="1" applyFill="1" applyBorder="1" applyAlignment="1">
      <alignment horizontal="center" vertical="center"/>
    </xf>
    <xf numFmtId="0" fontId="35" fillId="24" borderId="10" xfId="0" applyFont="1" applyFill="1" applyBorder="1">
      <alignment vertical="center"/>
    </xf>
    <xf numFmtId="0" fontId="35" fillId="24" borderId="18" xfId="0" applyFont="1" applyFill="1" applyBorder="1">
      <alignment vertical="center"/>
    </xf>
    <xf numFmtId="176" fontId="38" fillId="24" borderId="18" xfId="0" applyNumberFormat="1" applyFont="1" applyFill="1" applyBorder="1">
      <alignment vertical="center"/>
    </xf>
    <xf numFmtId="0" fontId="39" fillId="24" borderId="15" xfId="0" applyFont="1" applyFill="1" applyBorder="1">
      <alignment vertical="center"/>
    </xf>
    <xf numFmtId="0" fontId="35" fillId="24" borderId="39" xfId="0" applyFont="1" applyFill="1" applyBorder="1" applyAlignment="1">
      <alignment horizontal="center" vertical="center"/>
    </xf>
    <xf numFmtId="0" fontId="38" fillId="25" borderId="77" xfId="0" applyFont="1" applyFill="1" applyBorder="1">
      <alignment vertical="center"/>
    </xf>
    <xf numFmtId="0" fontId="35" fillId="25" borderId="80" xfId="0" applyFont="1" applyFill="1" applyBorder="1">
      <alignment vertical="center"/>
    </xf>
    <xf numFmtId="176" fontId="35" fillId="25" borderId="80" xfId="0" applyNumberFormat="1" applyFont="1" applyFill="1" applyBorder="1">
      <alignment vertical="center"/>
    </xf>
    <xf numFmtId="0" fontId="35" fillId="25" borderId="94" xfId="0" applyFont="1" applyFill="1" applyBorder="1">
      <alignment vertical="center"/>
    </xf>
    <xf numFmtId="0" fontId="35" fillId="24" borderId="66" xfId="0" applyFont="1" applyFill="1" applyBorder="1" applyAlignment="1">
      <alignment horizontal="center" vertical="center"/>
    </xf>
    <xf numFmtId="176" fontId="38" fillId="25" borderId="98" xfId="0" applyNumberFormat="1" applyFont="1" applyFill="1" applyBorder="1" applyAlignment="1">
      <alignment horizontal="right" vertical="center"/>
    </xf>
    <xf numFmtId="176" fontId="38" fillId="25" borderId="99" xfId="0" applyNumberFormat="1" applyFont="1" applyFill="1" applyBorder="1">
      <alignment vertical="center"/>
    </xf>
    <xf numFmtId="0" fontId="38" fillId="25" borderId="78" xfId="0" applyFont="1" applyFill="1" applyBorder="1">
      <alignment vertical="center"/>
    </xf>
    <xf numFmtId="176" fontId="38" fillId="25" borderId="104" xfId="0" applyNumberFormat="1" applyFont="1" applyFill="1" applyBorder="1" applyAlignment="1">
      <alignment horizontal="right" vertical="center"/>
    </xf>
    <xf numFmtId="176" fontId="38" fillId="25" borderId="112" xfId="0" applyNumberFormat="1" applyFont="1" applyFill="1" applyBorder="1">
      <alignment vertical="center"/>
    </xf>
    <xf numFmtId="0" fontId="35" fillId="25" borderId="102" xfId="0" applyFont="1" applyFill="1" applyBorder="1">
      <alignment vertical="center"/>
    </xf>
    <xf numFmtId="0" fontId="35" fillId="31" borderId="10" xfId="0" applyFont="1" applyFill="1" applyBorder="1">
      <alignment vertical="center"/>
    </xf>
    <xf numFmtId="0" fontId="35" fillId="31" borderId="18" xfId="0" applyFont="1" applyFill="1" applyBorder="1">
      <alignment vertical="center"/>
    </xf>
    <xf numFmtId="176" fontId="38" fillId="31" borderId="18" xfId="0" applyNumberFormat="1" applyFont="1" applyFill="1" applyBorder="1">
      <alignment vertical="center"/>
    </xf>
    <xf numFmtId="0" fontId="35" fillId="25" borderId="111" xfId="0" applyFont="1" applyFill="1" applyBorder="1">
      <alignment vertical="center"/>
    </xf>
    <xf numFmtId="0" fontId="35" fillId="25" borderId="105" xfId="0" applyFont="1" applyFill="1" applyBorder="1" applyAlignment="1">
      <alignment horizontal="right" vertical="center"/>
    </xf>
    <xf numFmtId="0" fontId="35" fillId="25" borderId="107" xfId="0" applyFont="1" applyFill="1" applyBorder="1" applyAlignment="1">
      <alignment horizontal="center" vertical="center"/>
    </xf>
    <xf numFmtId="10" fontId="35" fillId="25" borderId="95" xfId="0" applyNumberFormat="1" applyFont="1" applyFill="1" applyBorder="1" applyAlignment="1">
      <alignment horizontal="right" vertical="center"/>
    </xf>
    <xf numFmtId="0" fontId="35" fillId="24" borderId="55" xfId="0" applyFont="1" applyFill="1" applyBorder="1" applyAlignment="1">
      <alignment horizontal="center" vertical="center"/>
    </xf>
    <xf numFmtId="0" fontId="35" fillId="24" borderId="53" xfId="0" applyFont="1" applyFill="1" applyBorder="1">
      <alignment vertical="center"/>
    </xf>
    <xf numFmtId="0" fontId="35" fillId="24" borderId="70" xfId="0" applyFont="1" applyFill="1" applyBorder="1">
      <alignment vertical="center"/>
    </xf>
    <xf numFmtId="176" fontId="38" fillId="24" borderId="70" xfId="0" applyNumberFormat="1" applyFont="1" applyFill="1" applyBorder="1">
      <alignment vertical="center"/>
    </xf>
    <xf numFmtId="0" fontId="15" fillId="25" borderId="0" xfId="0" applyFont="1" applyFill="1" applyAlignment="1">
      <alignment horizontal="center" vertical="center"/>
    </xf>
    <xf numFmtId="183" fontId="38" fillId="25" borderId="0" xfId="0" applyNumberFormat="1" applyFont="1" applyFill="1">
      <alignment vertical="center"/>
    </xf>
    <xf numFmtId="184" fontId="38" fillId="25" borderId="0" xfId="0" applyNumberFormat="1" applyFont="1" applyFill="1">
      <alignment vertical="center"/>
    </xf>
    <xf numFmtId="0" fontId="0" fillId="25" borderId="0" xfId="0" applyFill="1" applyAlignment="1">
      <alignment horizontal="center" vertical="center"/>
    </xf>
    <xf numFmtId="176" fontId="0" fillId="25" borderId="0" xfId="0" applyNumberFormat="1" applyFill="1">
      <alignment vertical="center"/>
    </xf>
    <xf numFmtId="0" fontId="35" fillId="30" borderId="105" xfId="0" applyFont="1" applyFill="1" applyBorder="1" applyAlignment="1">
      <alignment horizontal="left" vertical="center"/>
    </xf>
    <xf numFmtId="0" fontId="35" fillId="30" borderId="106" xfId="0" applyFont="1" applyFill="1" applyBorder="1">
      <alignment vertical="center"/>
    </xf>
    <xf numFmtId="0" fontId="35" fillId="25" borderId="83" xfId="0" applyFont="1" applyFill="1" applyBorder="1">
      <alignment vertical="center"/>
    </xf>
    <xf numFmtId="176" fontId="35" fillId="25" borderId="17" xfId="0" applyNumberFormat="1" applyFont="1" applyFill="1" applyBorder="1">
      <alignment vertical="center"/>
    </xf>
    <xf numFmtId="0" fontId="35" fillId="25" borderId="42" xfId="0" applyFont="1" applyFill="1" applyBorder="1">
      <alignment vertical="center"/>
    </xf>
    <xf numFmtId="176" fontId="35" fillId="32" borderId="0" xfId="0" applyNumberFormat="1" applyFont="1" applyFill="1">
      <alignment vertical="center"/>
    </xf>
    <xf numFmtId="0" fontId="35" fillId="25" borderId="91" xfId="0" applyFont="1" applyFill="1" applyBorder="1">
      <alignment vertical="center"/>
    </xf>
    <xf numFmtId="176" fontId="35" fillId="25" borderId="91" xfId="0" applyNumberFormat="1" applyFont="1" applyFill="1" applyBorder="1">
      <alignment vertical="center"/>
    </xf>
    <xf numFmtId="9" fontId="35" fillId="25" borderId="0" xfId="43" applyFont="1" applyFill="1" applyBorder="1">
      <alignment vertical="center"/>
    </xf>
    <xf numFmtId="0" fontId="35" fillId="25" borderId="82" xfId="0" applyFont="1" applyFill="1" applyBorder="1" applyAlignment="1">
      <alignment horizontal="right" vertical="center"/>
    </xf>
    <xf numFmtId="0" fontId="35" fillId="25" borderId="73" xfId="0" applyFont="1" applyFill="1" applyBorder="1">
      <alignment vertical="center"/>
    </xf>
    <xf numFmtId="176" fontId="35" fillId="25" borderId="73" xfId="0" applyNumberFormat="1" applyFont="1" applyFill="1" applyBorder="1">
      <alignment vertical="center"/>
    </xf>
    <xf numFmtId="0" fontId="35" fillId="25" borderId="25" xfId="0" applyFont="1" applyFill="1" applyBorder="1">
      <alignment vertical="center"/>
    </xf>
    <xf numFmtId="38" fontId="35" fillId="25" borderId="82" xfId="33" applyFont="1" applyFill="1" applyBorder="1">
      <alignment vertical="center"/>
    </xf>
    <xf numFmtId="0" fontId="35" fillId="25" borderId="78" xfId="0" applyFont="1" applyFill="1" applyBorder="1" applyAlignment="1">
      <alignment horizontal="right" vertical="center"/>
    </xf>
    <xf numFmtId="0" fontId="35" fillId="25" borderId="78" xfId="0" applyFont="1" applyFill="1" applyBorder="1" applyAlignment="1">
      <alignment horizontal="center" vertical="center"/>
    </xf>
    <xf numFmtId="0" fontId="35" fillId="25" borderId="100" xfId="0" applyFont="1" applyFill="1" applyBorder="1">
      <alignment vertical="center"/>
    </xf>
    <xf numFmtId="0" fontId="35" fillId="25" borderId="98" xfId="0" applyFont="1" applyFill="1" applyBorder="1">
      <alignment vertical="center"/>
    </xf>
    <xf numFmtId="38" fontId="35" fillId="25" borderId="99" xfId="33" applyFont="1" applyFill="1" applyBorder="1">
      <alignment vertical="center"/>
    </xf>
    <xf numFmtId="0" fontId="35" fillId="25" borderId="101" xfId="0" applyFont="1" applyFill="1" applyBorder="1">
      <alignment vertical="center"/>
    </xf>
    <xf numFmtId="182" fontId="35" fillId="25" borderId="98" xfId="33" applyNumberFormat="1" applyFont="1" applyFill="1" applyBorder="1">
      <alignment vertical="center"/>
    </xf>
    <xf numFmtId="38" fontId="35" fillId="25" borderId="98" xfId="33" applyFont="1" applyFill="1" applyBorder="1">
      <alignment vertical="center"/>
    </xf>
    <xf numFmtId="176" fontId="35" fillId="25" borderId="99" xfId="0" applyNumberFormat="1" applyFont="1" applyFill="1" applyBorder="1">
      <alignment vertical="center"/>
    </xf>
    <xf numFmtId="0" fontId="35" fillId="25" borderId="104" xfId="0" applyFont="1" applyFill="1" applyBorder="1">
      <alignment vertical="center"/>
    </xf>
    <xf numFmtId="38" fontId="35" fillId="25" borderId="112" xfId="33" applyFont="1" applyFill="1" applyBorder="1">
      <alignment vertical="center"/>
    </xf>
    <xf numFmtId="0" fontId="35" fillId="25" borderId="113" xfId="0" applyFont="1" applyFill="1" applyBorder="1">
      <alignment vertical="center"/>
    </xf>
    <xf numFmtId="38" fontId="35" fillId="25" borderId="104" xfId="33" applyFont="1" applyFill="1" applyBorder="1">
      <alignment vertical="center"/>
    </xf>
    <xf numFmtId="38" fontId="35" fillId="31" borderId="18" xfId="33" applyFont="1" applyFill="1" applyBorder="1">
      <alignment vertical="center"/>
    </xf>
    <xf numFmtId="0" fontId="35" fillId="31" borderId="40" xfId="0" applyFont="1" applyFill="1" applyBorder="1">
      <alignment vertical="center"/>
    </xf>
    <xf numFmtId="38" fontId="35" fillId="25" borderId="17" xfId="33" applyFont="1" applyFill="1" applyBorder="1">
      <alignment vertical="center"/>
    </xf>
    <xf numFmtId="0" fontId="35" fillId="24" borderId="71" xfId="0" applyFont="1" applyFill="1" applyBorder="1">
      <alignment vertical="center"/>
    </xf>
    <xf numFmtId="0" fontId="35" fillId="32" borderId="22" xfId="0" applyFont="1" applyFill="1" applyBorder="1">
      <alignment vertical="center"/>
    </xf>
    <xf numFmtId="181" fontId="35" fillId="32" borderId="73" xfId="0" applyNumberFormat="1" applyFont="1" applyFill="1" applyBorder="1">
      <alignment vertical="center"/>
    </xf>
    <xf numFmtId="0" fontId="11" fillId="0" borderId="0" xfId="0" applyFont="1" applyAlignment="1">
      <alignment vertical="center" wrapText="1"/>
    </xf>
    <xf numFmtId="0" fontId="34" fillId="0" borderId="0" xfId="0" applyFont="1" applyAlignment="1">
      <alignment vertical="center" wrapText="1"/>
    </xf>
    <xf numFmtId="0" fontId="11" fillId="0" borderId="0" xfId="0" applyFont="1" applyAlignment="1">
      <alignment horizontal="right" vertical="center"/>
    </xf>
    <xf numFmtId="0" fontId="37" fillId="27" borderId="88" xfId="0" applyFont="1" applyFill="1" applyBorder="1" applyAlignment="1">
      <alignment horizontal="center" vertical="center"/>
    </xf>
    <xf numFmtId="176" fontId="38" fillId="31" borderId="18" xfId="0" applyNumberFormat="1" applyFont="1" applyFill="1" applyBorder="1" applyAlignment="1">
      <alignment horizontal="right" vertical="center"/>
    </xf>
    <xf numFmtId="0" fontId="40" fillId="0" borderId="22" xfId="0" applyFont="1" applyBorder="1">
      <alignment vertical="center"/>
    </xf>
    <xf numFmtId="0" fontId="11" fillId="0" borderId="22" xfId="0" applyFont="1" applyBorder="1">
      <alignment vertical="center"/>
    </xf>
    <xf numFmtId="0" fontId="11" fillId="0" borderId="27" xfId="0" applyFont="1" applyBorder="1">
      <alignment vertical="center"/>
    </xf>
    <xf numFmtId="176" fontId="35" fillId="25" borderId="96" xfId="0" applyNumberFormat="1" applyFont="1" applyFill="1" applyBorder="1">
      <alignment vertical="center"/>
    </xf>
    <xf numFmtId="0" fontId="47" fillId="0" borderId="0" xfId="0" applyFont="1" applyAlignment="1">
      <alignment vertical="center" wrapText="1"/>
    </xf>
    <xf numFmtId="0" fontId="47" fillId="0" borderId="0" xfId="0" applyFont="1" applyAlignment="1">
      <alignment horizontal="right" vertical="center"/>
    </xf>
    <xf numFmtId="178" fontId="48" fillId="0" borderId="0" xfId="0" applyNumberFormat="1" applyFont="1" applyAlignment="1">
      <alignment horizontal="right" vertical="center"/>
    </xf>
    <xf numFmtId="0" fontId="49" fillId="0" borderId="0" xfId="0" applyFont="1" applyAlignment="1">
      <alignment vertical="center" wrapText="1"/>
    </xf>
    <xf numFmtId="0" fontId="47" fillId="0" borderId="0" xfId="0" applyFont="1">
      <alignment vertical="center"/>
    </xf>
    <xf numFmtId="0" fontId="47" fillId="0" borderId="0" xfId="0" applyFont="1" applyAlignment="1" applyProtection="1">
      <alignment horizontal="center" vertical="center" shrinkToFit="1"/>
      <protection locked="0"/>
    </xf>
    <xf numFmtId="0" fontId="47" fillId="0" borderId="0" xfId="0" applyFont="1" applyAlignment="1">
      <alignment horizontal="center" vertical="center" wrapText="1" justifyLastLine="1"/>
    </xf>
    <xf numFmtId="0" fontId="47" fillId="0" borderId="0" xfId="0" applyFont="1" applyAlignment="1">
      <alignment vertical="center" shrinkToFit="1"/>
    </xf>
    <xf numFmtId="0" fontId="48" fillId="0" borderId="0" xfId="0" applyFont="1" applyAlignment="1">
      <alignment horizontal="right" shrinkToFit="1"/>
    </xf>
    <xf numFmtId="0" fontId="47" fillId="0" borderId="0" xfId="0" applyFont="1" applyAlignment="1">
      <alignment vertical="center" textRotation="255" shrinkToFit="1"/>
    </xf>
    <xf numFmtId="0" fontId="51" fillId="0" borderId="0" xfId="0" applyFont="1" applyAlignment="1">
      <alignment horizontal="centerContinuous" vertical="center"/>
    </xf>
    <xf numFmtId="178" fontId="47" fillId="0" borderId="0" xfId="0" applyNumberFormat="1" applyFont="1">
      <alignment vertical="center"/>
    </xf>
    <xf numFmtId="0" fontId="47" fillId="30" borderId="33" xfId="0" applyFont="1" applyFill="1" applyBorder="1" applyAlignment="1">
      <alignment horizontal="center" vertical="center" wrapText="1" justifyLastLine="1"/>
    </xf>
    <xf numFmtId="178" fontId="47" fillId="30" borderId="44" xfId="0" applyNumberFormat="1" applyFont="1" applyFill="1" applyBorder="1" applyAlignment="1">
      <alignment horizontal="center" vertical="center" justifyLastLine="1"/>
    </xf>
    <xf numFmtId="0" fontId="47" fillId="0" borderId="43" xfId="0" applyFont="1" applyBorder="1" applyAlignment="1" applyProtection="1">
      <alignment horizontal="right" vertical="center"/>
      <protection locked="0"/>
    </xf>
    <xf numFmtId="0" fontId="47" fillId="0" borderId="28" xfId="0" applyFont="1" applyBorder="1" applyAlignment="1" applyProtection="1">
      <alignment horizontal="right" vertical="center"/>
      <protection locked="0"/>
    </xf>
    <xf numFmtId="0" fontId="47" fillId="0" borderId="20" xfId="0" applyFont="1" applyBorder="1">
      <alignment vertical="center"/>
    </xf>
    <xf numFmtId="0" fontId="47" fillId="0" borderId="21" xfId="0" applyFont="1" applyBorder="1">
      <alignment vertical="center"/>
    </xf>
    <xf numFmtId="0" fontId="47" fillId="0" borderId="22" xfId="0" applyFont="1" applyBorder="1">
      <alignment vertical="center"/>
    </xf>
    <xf numFmtId="0" fontId="47" fillId="0" borderId="17" xfId="0" applyFont="1" applyBorder="1" applyAlignment="1">
      <alignment horizontal="center" vertical="center" textRotation="255" shrinkToFit="1"/>
    </xf>
    <xf numFmtId="0" fontId="47" fillId="0" borderId="17" xfId="0" applyFont="1" applyBorder="1">
      <alignment vertical="center"/>
    </xf>
    <xf numFmtId="0" fontId="47" fillId="0" borderId="42" xfId="0" applyFont="1" applyBorder="1">
      <alignment vertical="center"/>
    </xf>
    <xf numFmtId="0" fontId="47" fillId="0" borderId="23" xfId="0" applyFont="1" applyBorder="1" applyAlignment="1">
      <alignment horizontal="right" vertical="center"/>
    </xf>
    <xf numFmtId="0" fontId="47" fillId="30" borderId="29" xfId="0" applyFont="1" applyFill="1" applyBorder="1" applyAlignment="1">
      <alignment horizontal="center" vertical="center" wrapText="1" justifyLastLine="1"/>
    </xf>
    <xf numFmtId="178" fontId="47" fillId="30" borderId="30" xfId="0" applyNumberFormat="1" applyFont="1" applyFill="1" applyBorder="1" applyAlignment="1">
      <alignment horizontal="center" vertical="center" justifyLastLine="1"/>
    </xf>
    <xf numFmtId="0" fontId="47" fillId="0" borderId="41" xfId="0" applyFont="1" applyBorder="1" applyAlignment="1" applyProtection="1">
      <alignment horizontal="left" vertical="center"/>
      <protection locked="0"/>
    </xf>
    <xf numFmtId="0" fontId="47" fillId="0" borderId="22" xfId="0" applyFont="1" applyBorder="1" applyAlignment="1" applyProtection="1">
      <alignment horizontal="left" vertical="center"/>
      <protection locked="0"/>
    </xf>
    <xf numFmtId="0" fontId="47" fillId="0" borderId="27" xfId="0" applyFont="1" applyBorder="1" applyAlignment="1" applyProtection="1">
      <alignment horizontal="left" vertical="center"/>
      <protection locked="0"/>
    </xf>
    <xf numFmtId="0" fontId="47" fillId="0" borderId="18" xfId="0" applyFont="1" applyBorder="1" applyAlignment="1">
      <alignment horizontal="center" vertical="center" textRotation="255" shrinkToFit="1"/>
    </xf>
    <xf numFmtId="0" fontId="47" fillId="0" borderId="18" xfId="0" applyFont="1" applyBorder="1">
      <alignment vertical="center"/>
    </xf>
    <xf numFmtId="0" fontId="47" fillId="0" borderId="15" xfId="0" applyFont="1" applyBorder="1">
      <alignment vertical="center"/>
    </xf>
    <xf numFmtId="0" fontId="47" fillId="30" borderId="24" xfId="0" applyFont="1" applyFill="1" applyBorder="1" applyAlignment="1">
      <alignment horizontal="center" vertical="center" wrapText="1" justifyLastLine="1"/>
    </xf>
    <xf numFmtId="178" fontId="47" fillId="30" borderId="25" xfId="0" applyNumberFormat="1" applyFont="1" applyFill="1" applyBorder="1" applyAlignment="1">
      <alignment horizontal="center" vertical="center" justifyLastLine="1"/>
    </xf>
    <xf numFmtId="176" fontId="47" fillId="0" borderId="26" xfId="0" applyNumberFormat="1" applyFont="1" applyBorder="1" applyAlignment="1" applyProtection="1">
      <alignment horizontal="right" vertical="center"/>
      <protection locked="0"/>
    </xf>
    <xf numFmtId="176" fontId="47" fillId="0" borderId="27" xfId="0" applyNumberFormat="1" applyFont="1" applyBorder="1" applyAlignment="1" applyProtection="1">
      <alignment horizontal="right" vertical="center"/>
      <protection locked="0"/>
    </xf>
    <xf numFmtId="0" fontId="47" fillId="0" borderId="28" xfId="0" applyFont="1" applyBorder="1" applyAlignment="1" applyProtection="1">
      <alignment horizontal="left" vertical="center"/>
      <protection locked="0"/>
    </xf>
    <xf numFmtId="0" fontId="47" fillId="0" borderId="20" xfId="0" applyFont="1" applyBorder="1" applyAlignment="1" applyProtection="1">
      <alignment horizontal="left" vertical="center"/>
      <protection locked="0"/>
    </xf>
    <xf numFmtId="0" fontId="47" fillId="0" borderId="29" xfId="0" applyFont="1" applyBorder="1" applyAlignment="1" applyProtection="1">
      <alignment horizontal="left" vertical="center"/>
      <protection locked="0"/>
    </xf>
    <xf numFmtId="0" fontId="47" fillId="0" borderId="72" xfId="0" applyFont="1" applyBorder="1" applyAlignment="1">
      <alignment vertical="distributed" textRotation="255" justifyLastLine="1"/>
    </xf>
    <xf numFmtId="0" fontId="47" fillId="0" borderId="31" xfId="0" applyFont="1" applyBorder="1">
      <alignment vertical="center"/>
    </xf>
    <xf numFmtId="0" fontId="47" fillId="0" borderId="32" xfId="0" applyFont="1" applyBorder="1" applyAlignment="1">
      <alignment horizontal="right" vertical="center"/>
    </xf>
    <xf numFmtId="178" fontId="47" fillId="0" borderId="0" xfId="0" applyNumberFormat="1" applyFont="1" applyAlignment="1">
      <alignment vertical="center" shrinkToFit="1"/>
    </xf>
    <xf numFmtId="0" fontId="51" fillId="25" borderId="0" xfId="0" applyFont="1" applyFill="1">
      <alignment vertical="center"/>
    </xf>
    <xf numFmtId="178" fontId="47" fillId="0" borderId="0" xfId="0" applyNumberFormat="1" applyFont="1" applyAlignment="1">
      <alignment horizontal="right" vertical="center"/>
    </xf>
    <xf numFmtId="0" fontId="47" fillId="25" borderId="0" xfId="0" applyFont="1" applyFill="1">
      <alignment vertical="center"/>
    </xf>
    <xf numFmtId="0" fontId="54" fillId="30" borderId="77" xfId="0" applyFont="1" applyFill="1" applyBorder="1" applyAlignment="1">
      <alignment horizontal="left" vertical="center"/>
    </xf>
    <xf numFmtId="0" fontId="54" fillId="30" borderId="79" xfId="0" applyFont="1" applyFill="1" applyBorder="1">
      <alignment vertical="center"/>
    </xf>
    <xf numFmtId="176" fontId="54" fillId="25" borderId="0" xfId="0" applyNumberFormat="1" applyFont="1" applyFill="1">
      <alignment vertical="center"/>
    </xf>
    <xf numFmtId="176" fontId="54" fillId="25" borderId="0" xfId="0" applyNumberFormat="1" applyFont="1" applyFill="1" applyAlignment="1">
      <alignment horizontal="left" vertical="center"/>
    </xf>
    <xf numFmtId="0" fontId="54" fillId="25" borderId="0" xfId="0" applyFont="1" applyFill="1" applyAlignment="1">
      <alignment horizontal="center" vertical="center"/>
    </xf>
    <xf numFmtId="0" fontId="54" fillId="25" borderId="0" xfId="0" applyFont="1" applyFill="1">
      <alignment vertical="center"/>
    </xf>
    <xf numFmtId="0" fontId="54" fillId="30" borderId="105" xfId="0" applyFont="1" applyFill="1" applyBorder="1" applyAlignment="1">
      <alignment horizontal="left" vertical="center"/>
    </xf>
    <xf numFmtId="0" fontId="54" fillId="30" borderId="106" xfId="0" applyFont="1" applyFill="1" applyBorder="1">
      <alignment vertical="center"/>
    </xf>
    <xf numFmtId="176" fontId="54" fillId="25" borderId="22" xfId="0" applyNumberFormat="1" applyFont="1" applyFill="1" applyBorder="1">
      <alignment vertical="center"/>
    </xf>
    <xf numFmtId="0" fontId="54" fillId="30" borderId="78" xfId="0" applyFont="1" applyFill="1" applyBorder="1" applyAlignment="1">
      <alignment horizontal="left" vertical="center"/>
    </xf>
    <xf numFmtId="0" fontId="54" fillId="30" borderId="81" xfId="0" applyFont="1" applyFill="1" applyBorder="1">
      <alignment vertical="center"/>
    </xf>
    <xf numFmtId="0" fontId="54" fillId="25" borderId="78" xfId="0" applyFont="1" applyFill="1" applyBorder="1" applyProtection="1">
      <alignment vertical="center"/>
      <protection locked="0"/>
    </xf>
    <xf numFmtId="0" fontId="54" fillId="25" borderId="82" xfId="0" applyFont="1" applyFill="1" applyBorder="1" applyProtection="1">
      <alignment vertical="center"/>
      <protection locked="0"/>
    </xf>
    <xf numFmtId="0" fontId="54" fillId="30" borderId="83" xfId="0" applyFont="1" applyFill="1" applyBorder="1" applyAlignment="1">
      <alignment horizontal="left" vertical="center"/>
    </xf>
    <xf numFmtId="0" fontId="54" fillId="30" borderId="84" xfId="0" applyFont="1" applyFill="1" applyBorder="1">
      <alignment vertical="center"/>
    </xf>
    <xf numFmtId="0" fontId="54" fillId="25" borderId="83" xfId="0" applyFont="1" applyFill="1" applyBorder="1" applyProtection="1">
      <alignment vertical="center"/>
      <protection locked="0"/>
    </xf>
    <xf numFmtId="0" fontId="56" fillId="25" borderId="0" xfId="0" applyFont="1" applyFill="1">
      <alignment vertical="center"/>
    </xf>
    <xf numFmtId="176" fontId="56" fillId="25" borderId="0" xfId="0" applyNumberFormat="1" applyFont="1" applyFill="1">
      <alignment vertical="center"/>
    </xf>
    <xf numFmtId="0" fontId="57" fillId="27" borderId="88" xfId="0" applyFont="1" applyFill="1" applyBorder="1" applyAlignment="1">
      <alignment horizontal="center" vertical="center"/>
    </xf>
    <xf numFmtId="176" fontId="57" fillId="27" borderId="88" xfId="0" applyNumberFormat="1" applyFont="1" applyFill="1" applyBorder="1" applyAlignment="1">
      <alignment horizontal="center" vertical="center"/>
    </xf>
    <xf numFmtId="0" fontId="54" fillId="28" borderId="14" xfId="0" applyFont="1" applyFill="1" applyBorder="1" applyAlignment="1">
      <alignment horizontal="left" vertical="center"/>
    </xf>
    <xf numFmtId="0" fontId="57" fillId="28" borderId="0" xfId="0" applyFont="1" applyFill="1" applyAlignment="1">
      <alignment horizontal="center" vertical="center"/>
    </xf>
    <xf numFmtId="176" fontId="57" fillId="28" borderId="0" xfId="0" applyNumberFormat="1" applyFont="1" applyFill="1" applyAlignment="1">
      <alignment horizontal="center" vertical="center"/>
    </xf>
    <xf numFmtId="0" fontId="57" fillId="28" borderId="34" xfId="0" applyFont="1" applyFill="1" applyBorder="1" applyAlignment="1">
      <alignment horizontal="center" vertical="center"/>
    </xf>
    <xf numFmtId="0" fontId="54" fillId="24" borderId="13" xfId="0" applyFont="1" applyFill="1" applyBorder="1" applyAlignment="1">
      <alignment horizontal="center" vertical="center"/>
    </xf>
    <xf numFmtId="0" fontId="54" fillId="25" borderId="41" xfId="0" applyFont="1" applyFill="1" applyBorder="1" applyProtection="1">
      <alignment vertical="center"/>
      <protection locked="0"/>
    </xf>
    <xf numFmtId="0" fontId="54" fillId="25" borderId="17" xfId="0" applyFont="1" applyFill="1" applyBorder="1" applyProtection="1">
      <alignment vertical="center"/>
      <protection locked="0"/>
    </xf>
    <xf numFmtId="176" fontId="54" fillId="25" borderId="17" xfId="0" applyNumberFormat="1" applyFont="1" applyFill="1" applyBorder="1" applyProtection="1">
      <alignment vertical="center"/>
      <protection locked="0"/>
    </xf>
    <xf numFmtId="0" fontId="54" fillId="25" borderId="42" xfId="0" applyFont="1" applyFill="1" applyBorder="1" applyProtection="1">
      <alignment vertical="center"/>
      <protection locked="0"/>
    </xf>
    <xf numFmtId="0" fontId="54" fillId="24" borderId="14" xfId="0" applyFont="1" applyFill="1" applyBorder="1" applyAlignment="1">
      <alignment horizontal="center" vertical="center"/>
    </xf>
    <xf numFmtId="0" fontId="54" fillId="25" borderId="22" xfId="0" applyFont="1" applyFill="1" applyBorder="1" applyProtection="1">
      <alignment vertical="center"/>
      <protection locked="0"/>
    </xf>
    <xf numFmtId="0" fontId="54" fillId="25" borderId="0" xfId="0" applyFont="1" applyFill="1" applyProtection="1">
      <alignment vertical="center"/>
      <protection locked="0"/>
    </xf>
    <xf numFmtId="176" fontId="54" fillId="25" borderId="0" xfId="0" applyNumberFormat="1" applyFont="1" applyFill="1" applyProtection="1">
      <alignment vertical="center"/>
      <protection locked="0"/>
    </xf>
    <xf numFmtId="0" fontId="54" fillId="25" borderId="34" xfId="0" applyFont="1" applyFill="1" applyBorder="1" applyProtection="1">
      <alignment vertical="center"/>
      <protection locked="0"/>
    </xf>
    <xf numFmtId="0" fontId="54" fillId="25" borderId="90" xfId="0" applyFont="1" applyFill="1" applyBorder="1">
      <alignment vertical="center"/>
    </xf>
    <xf numFmtId="0" fontId="54" fillId="25" borderId="91" xfId="0" applyFont="1" applyFill="1" applyBorder="1" applyProtection="1">
      <alignment vertical="center"/>
      <protection locked="0"/>
    </xf>
    <xf numFmtId="176" fontId="54" fillId="25" borderId="91" xfId="0" applyNumberFormat="1" applyFont="1" applyFill="1" applyBorder="1" applyProtection="1">
      <alignment vertical="center"/>
      <protection locked="0"/>
    </xf>
    <xf numFmtId="0" fontId="54" fillId="25" borderId="92" xfId="0" applyFont="1" applyFill="1" applyBorder="1" applyProtection="1">
      <alignment vertical="center"/>
      <protection locked="0"/>
    </xf>
    <xf numFmtId="0" fontId="54" fillId="25" borderId="22" xfId="0" applyFont="1" applyFill="1" applyBorder="1">
      <alignment vertical="center"/>
    </xf>
    <xf numFmtId="0" fontId="54" fillId="25" borderId="78" xfId="0" applyFont="1" applyFill="1" applyBorder="1">
      <alignment vertical="center"/>
    </xf>
    <xf numFmtId="0" fontId="54" fillId="25" borderId="82" xfId="0" applyFont="1" applyFill="1" applyBorder="1" applyAlignment="1" applyProtection="1">
      <alignment horizontal="right" vertical="center"/>
      <protection locked="0"/>
    </xf>
    <xf numFmtId="176" fontId="54" fillId="25" borderId="82" xfId="0" applyNumberFormat="1" applyFont="1" applyFill="1" applyBorder="1" applyProtection="1">
      <alignment vertical="center"/>
      <protection locked="0"/>
    </xf>
    <xf numFmtId="0" fontId="54" fillId="25" borderId="93" xfId="0" applyFont="1" applyFill="1" applyBorder="1">
      <alignment vertical="center"/>
    </xf>
    <xf numFmtId="0" fontId="54" fillId="25" borderId="29" xfId="0" applyFont="1" applyFill="1" applyBorder="1">
      <alignment vertical="center"/>
    </xf>
    <xf numFmtId="0" fontId="54" fillId="25" borderId="73" xfId="0" applyFont="1" applyFill="1" applyBorder="1" applyProtection="1">
      <alignment vertical="center"/>
      <protection locked="0"/>
    </xf>
    <xf numFmtId="181" fontId="54" fillId="25" borderId="73" xfId="0" applyNumberFormat="1" applyFont="1" applyFill="1" applyBorder="1">
      <alignment vertical="center"/>
    </xf>
    <xf numFmtId="176" fontId="54" fillId="25" borderId="73" xfId="0" applyNumberFormat="1" applyFont="1" applyFill="1" applyBorder="1" applyProtection="1">
      <alignment vertical="center"/>
      <protection locked="0"/>
    </xf>
    <xf numFmtId="0" fontId="54" fillId="25" borderId="25" xfId="0" applyFont="1" applyFill="1" applyBorder="1" applyProtection="1">
      <alignment vertical="center"/>
      <protection locked="0"/>
    </xf>
    <xf numFmtId="0" fontId="54" fillId="24" borderId="72" xfId="0" applyFont="1" applyFill="1" applyBorder="1" applyAlignment="1">
      <alignment horizontal="center" vertical="center"/>
    </xf>
    <xf numFmtId="0" fontId="54" fillId="24" borderId="10" xfId="0" applyFont="1" applyFill="1" applyBorder="1">
      <alignment vertical="center"/>
    </xf>
    <xf numFmtId="0" fontId="54" fillId="24" borderId="18" xfId="0" applyFont="1" applyFill="1" applyBorder="1">
      <alignment vertical="center"/>
    </xf>
    <xf numFmtId="176" fontId="58" fillId="24" borderId="18" xfId="0" applyNumberFormat="1" applyFont="1" applyFill="1" applyBorder="1">
      <alignment vertical="center"/>
    </xf>
    <xf numFmtId="0" fontId="59" fillId="24" borderId="15" xfId="0" applyFont="1" applyFill="1" applyBorder="1">
      <alignment vertical="center"/>
    </xf>
    <xf numFmtId="0" fontId="54" fillId="24" borderId="39" xfId="0" applyFont="1" applyFill="1" applyBorder="1" applyAlignment="1">
      <alignment horizontal="center" vertical="center"/>
    </xf>
    <xf numFmtId="0" fontId="58" fillId="25" borderId="77" xfId="0" applyFont="1" applyFill="1" applyBorder="1">
      <alignment vertical="center"/>
    </xf>
    <xf numFmtId="0" fontId="54" fillId="25" borderId="80" xfId="0" applyFont="1" applyFill="1" applyBorder="1">
      <alignment vertical="center"/>
    </xf>
    <xf numFmtId="176" fontId="54" fillId="25" borderId="80" xfId="0" applyNumberFormat="1" applyFont="1" applyFill="1" applyBorder="1">
      <alignment vertical="center"/>
    </xf>
    <xf numFmtId="0" fontId="54" fillId="25" borderId="94" xfId="0" applyFont="1" applyFill="1" applyBorder="1">
      <alignment vertical="center"/>
    </xf>
    <xf numFmtId="0" fontId="54" fillId="24" borderId="66" xfId="0" applyFont="1" applyFill="1" applyBorder="1" applyAlignment="1">
      <alignment horizontal="center" vertical="center"/>
    </xf>
    <xf numFmtId="0" fontId="54" fillId="25" borderId="95" xfId="0" applyFont="1" applyFill="1" applyBorder="1" applyProtection="1">
      <alignment vertical="center"/>
      <protection locked="0"/>
    </xf>
    <xf numFmtId="187" fontId="54" fillId="25" borderId="96" xfId="33" applyNumberFormat="1" applyFont="1" applyFill="1" applyBorder="1" applyAlignment="1" applyProtection="1">
      <alignment vertical="center"/>
      <protection locked="0"/>
    </xf>
    <xf numFmtId="0" fontId="54" fillId="25" borderId="97" xfId="0" applyFont="1" applyFill="1" applyBorder="1" applyProtection="1">
      <alignment vertical="center"/>
      <protection locked="0"/>
    </xf>
    <xf numFmtId="182" fontId="54" fillId="25" borderId="95" xfId="33" applyNumberFormat="1" applyFont="1" applyFill="1" applyBorder="1" applyAlignment="1" applyProtection="1">
      <alignment vertical="center"/>
      <protection locked="0"/>
    </xf>
    <xf numFmtId="176" fontId="54" fillId="25" borderId="95" xfId="0" applyNumberFormat="1" applyFont="1" applyFill="1" applyBorder="1" applyProtection="1">
      <alignment vertical="center"/>
      <protection locked="0"/>
    </xf>
    <xf numFmtId="186" fontId="54" fillId="25" borderId="96" xfId="0" applyNumberFormat="1" applyFont="1" applyFill="1" applyBorder="1">
      <alignment vertical="center"/>
    </xf>
    <xf numFmtId="186" fontId="54" fillId="25" borderId="96" xfId="0" applyNumberFormat="1" applyFont="1" applyFill="1" applyBorder="1" applyProtection="1">
      <alignment vertical="center"/>
      <protection locked="0"/>
    </xf>
    <xf numFmtId="0" fontId="54" fillId="25" borderId="93" xfId="0" applyFont="1" applyFill="1" applyBorder="1" applyProtection="1">
      <alignment vertical="center"/>
      <protection locked="0"/>
    </xf>
    <xf numFmtId="187" fontId="54" fillId="25" borderId="96" xfId="33" applyNumberFormat="1" applyFont="1" applyFill="1" applyBorder="1" applyProtection="1">
      <alignment vertical="center"/>
      <protection locked="0"/>
    </xf>
    <xf numFmtId="182" fontId="54" fillId="25" borderId="95" xfId="33" applyNumberFormat="1" applyFont="1" applyFill="1" applyBorder="1" applyProtection="1">
      <alignment vertical="center"/>
      <protection locked="0"/>
    </xf>
    <xf numFmtId="176" fontId="58" fillId="25" borderId="98" xfId="0" applyNumberFormat="1" applyFont="1" applyFill="1" applyBorder="1" applyAlignment="1">
      <alignment horizontal="right" vertical="center"/>
    </xf>
    <xf numFmtId="176" fontId="58" fillId="25" borderId="99" xfId="0" applyNumberFormat="1" applyFont="1" applyFill="1" applyBorder="1">
      <alignment vertical="center"/>
    </xf>
    <xf numFmtId="0" fontId="58" fillId="25" borderId="78" xfId="0" applyFont="1" applyFill="1" applyBorder="1">
      <alignment vertical="center"/>
    </xf>
    <xf numFmtId="0" fontId="54" fillId="25" borderId="82" xfId="0" applyFont="1" applyFill="1" applyBorder="1">
      <alignment vertical="center"/>
    </xf>
    <xf numFmtId="38" fontId="54" fillId="25" borderId="82" xfId="33" applyFont="1" applyFill="1" applyBorder="1" applyProtection="1">
      <alignment vertical="center"/>
    </xf>
    <xf numFmtId="176" fontId="54" fillId="25" borderId="82" xfId="0" applyNumberFormat="1" applyFont="1" applyFill="1" applyBorder="1">
      <alignment vertical="center"/>
    </xf>
    <xf numFmtId="38" fontId="54" fillId="25" borderId="97" xfId="33" applyFont="1" applyFill="1" applyBorder="1" applyAlignment="1" applyProtection="1">
      <alignment vertical="center"/>
      <protection locked="0"/>
    </xf>
    <xf numFmtId="187" fontId="54" fillId="25" borderId="95" xfId="0" applyNumberFormat="1" applyFont="1" applyFill="1" applyBorder="1" applyProtection="1">
      <alignment vertical="center"/>
      <protection locked="0"/>
    </xf>
    <xf numFmtId="186" fontId="54" fillId="25" borderId="95" xfId="0" applyNumberFormat="1" applyFont="1" applyFill="1" applyBorder="1" applyProtection="1">
      <alignment vertical="center"/>
      <protection locked="0"/>
    </xf>
    <xf numFmtId="0" fontId="54" fillId="25" borderId="100" xfId="0" applyFont="1" applyFill="1" applyBorder="1" applyProtection="1">
      <alignment vertical="center"/>
      <protection locked="0"/>
    </xf>
    <xf numFmtId="0" fontId="54" fillId="25" borderId="90" xfId="0" applyFont="1" applyFill="1" applyBorder="1" applyProtection="1">
      <alignment vertical="center"/>
      <protection locked="0"/>
    </xf>
    <xf numFmtId="0" fontId="54" fillId="25" borderId="98" xfId="0" applyFont="1" applyFill="1" applyBorder="1" applyProtection="1">
      <alignment vertical="center"/>
      <protection locked="0"/>
    </xf>
    <xf numFmtId="187" fontId="54" fillId="25" borderId="99" xfId="33" applyNumberFormat="1" applyFont="1" applyFill="1" applyBorder="1" applyProtection="1">
      <alignment vertical="center"/>
      <protection locked="0"/>
    </xf>
    <xf numFmtId="0" fontId="54" fillId="25" borderId="101" xfId="0" applyFont="1" applyFill="1" applyBorder="1" applyProtection="1">
      <alignment vertical="center"/>
      <protection locked="0"/>
    </xf>
    <xf numFmtId="182" fontId="54" fillId="25" borderId="98" xfId="33" applyNumberFormat="1" applyFont="1" applyFill="1" applyBorder="1" applyProtection="1">
      <alignment vertical="center"/>
      <protection locked="0"/>
    </xf>
    <xf numFmtId="0" fontId="54" fillId="25" borderId="34" xfId="0" applyFont="1" applyFill="1" applyBorder="1">
      <alignment vertical="center"/>
    </xf>
    <xf numFmtId="38" fontId="54" fillId="25" borderId="95" xfId="33" applyFont="1" applyFill="1" applyBorder="1" applyAlignment="1" applyProtection="1">
      <alignment vertical="center"/>
      <protection locked="0"/>
    </xf>
    <xf numFmtId="38" fontId="54" fillId="25" borderId="98" xfId="33" applyFont="1" applyFill="1" applyBorder="1" applyProtection="1">
      <alignment vertical="center"/>
      <protection locked="0"/>
    </xf>
    <xf numFmtId="0" fontId="54" fillId="25" borderId="92" xfId="0" applyFont="1" applyFill="1" applyBorder="1">
      <alignment vertical="center"/>
    </xf>
    <xf numFmtId="186" fontId="54" fillId="25" borderId="99" xfId="0" applyNumberFormat="1" applyFont="1" applyFill="1" applyBorder="1" applyProtection="1">
      <alignment vertical="center"/>
      <protection locked="0"/>
    </xf>
    <xf numFmtId="0" fontId="54" fillId="25" borderId="104" xfId="0" applyFont="1" applyFill="1" applyBorder="1" applyProtection="1">
      <alignment vertical="center"/>
      <protection locked="0"/>
    </xf>
    <xf numFmtId="187" fontId="54" fillId="25" borderId="112" xfId="33" applyNumberFormat="1" applyFont="1" applyFill="1" applyBorder="1" applyProtection="1">
      <alignment vertical="center"/>
      <protection locked="0"/>
    </xf>
    <xf numFmtId="0" fontId="54" fillId="25" borderId="113" xfId="0" applyFont="1" applyFill="1" applyBorder="1" applyProtection="1">
      <alignment vertical="center"/>
      <protection locked="0"/>
    </xf>
    <xf numFmtId="38" fontId="54" fillId="25" borderId="104" xfId="33" applyFont="1" applyFill="1" applyBorder="1" applyProtection="1">
      <alignment vertical="center"/>
      <protection locked="0"/>
    </xf>
    <xf numFmtId="176" fontId="58" fillId="25" borderId="104" xfId="0" applyNumberFormat="1" applyFont="1" applyFill="1" applyBorder="1" applyAlignment="1">
      <alignment horizontal="right" vertical="center"/>
    </xf>
    <xf numFmtId="176" fontId="58" fillId="25" borderId="112" xfId="0" applyNumberFormat="1" applyFont="1" applyFill="1" applyBorder="1">
      <alignment vertical="center"/>
    </xf>
    <xf numFmtId="0" fontId="54" fillId="25" borderId="102" xfId="0" applyFont="1" applyFill="1" applyBorder="1">
      <alignment vertical="center"/>
    </xf>
    <xf numFmtId="0" fontId="54" fillId="31" borderId="10" xfId="0" applyFont="1" applyFill="1" applyBorder="1">
      <alignment vertical="center"/>
    </xf>
    <xf numFmtId="0" fontId="54" fillId="31" borderId="18" xfId="0" applyFont="1" applyFill="1" applyBorder="1">
      <alignment vertical="center"/>
    </xf>
    <xf numFmtId="38" fontId="54" fillId="31" borderId="18" xfId="33" applyFont="1" applyFill="1" applyBorder="1" applyProtection="1">
      <alignment vertical="center"/>
    </xf>
    <xf numFmtId="176" fontId="58" fillId="31" borderId="18" xfId="0" applyNumberFormat="1" applyFont="1" applyFill="1" applyBorder="1" applyAlignment="1">
      <alignment horizontal="right" vertical="center"/>
    </xf>
    <xf numFmtId="176" fontId="58" fillId="31" borderId="18" xfId="0" applyNumberFormat="1" applyFont="1" applyFill="1" applyBorder="1">
      <alignment vertical="center"/>
    </xf>
    <xf numFmtId="0" fontId="59" fillId="31" borderId="15" xfId="0" applyFont="1" applyFill="1" applyBorder="1">
      <alignment vertical="center"/>
    </xf>
    <xf numFmtId="0" fontId="54" fillId="25" borderId="41" xfId="0" applyFont="1" applyFill="1" applyBorder="1">
      <alignment vertical="center"/>
    </xf>
    <xf numFmtId="0" fontId="54" fillId="25" borderId="17" xfId="0" applyFont="1" applyFill="1" applyBorder="1">
      <alignment vertical="center"/>
    </xf>
    <xf numFmtId="38" fontId="54" fillId="25" borderId="17" xfId="33" applyFont="1" applyFill="1" applyBorder="1" applyProtection="1">
      <alignment vertical="center"/>
    </xf>
    <xf numFmtId="0" fontId="54" fillId="25" borderId="111" xfId="0" applyFont="1" applyFill="1" applyBorder="1">
      <alignment vertical="center"/>
    </xf>
    <xf numFmtId="182" fontId="54" fillId="25" borderId="95" xfId="33" applyNumberFormat="1" applyFont="1" applyFill="1" applyBorder="1" applyProtection="1">
      <alignment vertical="center"/>
    </xf>
    <xf numFmtId="181" fontId="54" fillId="25" borderId="95" xfId="0" applyNumberFormat="1" applyFont="1" applyFill="1" applyBorder="1" applyProtection="1">
      <alignment vertical="center"/>
      <protection locked="0"/>
    </xf>
    <xf numFmtId="0" fontId="54" fillId="25" borderId="105" xfId="0" applyFont="1" applyFill="1" applyBorder="1" applyAlignment="1">
      <alignment horizontal="right" vertical="center"/>
    </xf>
    <xf numFmtId="0" fontId="54" fillId="25" borderId="107" xfId="0" applyFont="1" applyFill="1" applyBorder="1" applyAlignment="1">
      <alignment horizontal="center" vertical="center"/>
    </xf>
    <xf numFmtId="0" fontId="54" fillId="25" borderId="95" xfId="0" applyFont="1" applyFill="1" applyBorder="1" applyAlignment="1">
      <alignment horizontal="center" vertical="center"/>
    </xf>
    <xf numFmtId="10" fontId="54" fillId="25" borderId="95" xfId="0" applyNumberFormat="1" applyFont="1" applyFill="1" applyBorder="1" applyAlignment="1">
      <alignment horizontal="right" vertical="center"/>
    </xf>
    <xf numFmtId="0" fontId="54" fillId="24" borderId="55" xfId="0" applyFont="1" applyFill="1" applyBorder="1" applyAlignment="1">
      <alignment horizontal="center" vertical="center"/>
    </xf>
    <xf numFmtId="0" fontId="54" fillId="24" borderId="53" xfId="0" applyFont="1" applyFill="1" applyBorder="1">
      <alignment vertical="center"/>
    </xf>
    <xf numFmtId="0" fontId="54" fillId="24" borderId="70" xfId="0" applyFont="1" applyFill="1" applyBorder="1">
      <alignment vertical="center"/>
    </xf>
    <xf numFmtId="176" fontId="58" fillId="24" borderId="70" xfId="0" applyNumberFormat="1" applyFont="1" applyFill="1" applyBorder="1">
      <alignment vertical="center"/>
    </xf>
    <xf numFmtId="0" fontId="56" fillId="25" borderId="0" xfId="0" applyFont="1" applyFill="1" applyAlignment="1">
      <alignment horizontal="center" vertical="center"/>
    </xf>
    <xf numFmtId="183" fontId="58" fillId="25" borderId="0" xfId="0" applyNumberFormat="1" applyFont="1" applyFill="1">
      <alignment vertical="center"/>
    </xf>
    <xf numFmtId="184" fontId="58" fillId="25" borderId="0" xfId="0" applyNumberFormat="1" applyFont="1" applyFill="1">
      <alignment vertical="center"/>
    </xf>
    <xf numFmtId="0" fontId="47" fillId="25" borderId="0" xfId="0" applyFont="1" applyFill="1" applyAlignment="1">
      <alignment horizontal="center" vertical="center"/>
    </xf>
    <xf numFmtId="176" fontId="47" fillId="25" borderId="0" xfId="0" applyNumberFormat="1" applyFont="1" applyFill="1">
      <alignment vertical="center"/>
    </xf>
    <xf numFmtId="0" fontId="47" fillId="0" borderId="14" xfId="0" applyFont="1" applyBorder="1" applyAlignment="1">
      <alignment vertical="center" shrinkToFit="1"/>
    </xf>
    <xf numFmtId="0" fontId="47" fillId="0" borderId="14" xfId="0" applyFont="1" applyBorder="1">
      <alignment vertical="center"/>
    </xf>
    <xf numFmtId="179" fontId="47" fillId="0" borderId="0" xfId="0" applyNumberFormat="1" applyFont="1">
      <alignment vertical="center"/>
    </xf>
    <xf numFmtId="180" fontId="47" fillId="0" borderId="0" xfId="0" applyNumberFormat="1" applyFont="1">
      <alignment vertical="center"/>
    </xf>
    <xf numFmtId="0" fontId="47" fillId="0" borderId="34" xfId="0" applyFont="1" applyBorder="1" applyAlignment="1">
      <alignment horizontal="left" vertical="center"/>
    </xf>
    <xf numFmtId="0" fontId="47" fillId="0" borderId="0" xfId="0" applyFont="1" applyAlignment="1">
      <alignment horizontal="left" vertical="center"/>
    </xf>
    <xf numFmtId="0" fontId="47" fillId="30" borderId="11" xfId="46" applyFont="1" applyFill="1" applyBorder="1" applyAlignment="1">
      <alignment horizontal="center" vertical="center" wrapText="1"/>
    </xf>
    <xf numFmtId="0" fontId="47" fillId="30" borderId="134" xfId="46" applyFont="1" applyFill="1" applyBorder="1" applyAlignment="1">
      <alignment horizontal="center" vertical="center" wrapText="1"/>
    </xf>
    <xf numFmtId="0" fontId="54" fillId="25" borderId="85" xfId="0" applyFont="1" applyFill="1" applyBorder="1" applyProtection="1">
      <alignment vertical="center"/>
      <protection locked="0"/>
    </xf>
    <xf numFmtId="0" fontId="14" fillId="0" borderId="0" xfId="0" applyFont="1">
      <alignment vertical="center"/>
    </xf>
    <xf numFmtId="0" fontId="63" fillId="0" borderId="0" xfId="51">
      <alignment vertical="center"/>
    </xf>
    <xf numFmtId="178" fontId="49" fillId="0" borderId="0" xfId="0" applyNumberFormat="1" applyFont="1" applyAlignment="1">
      <alignment horizontal="right" vertical="center"/>
    </xf>
    <xf numFmtId="0" fontId="48" fillId="0" borderId="67" xfId="0" applyFont="1" applyBorder="1" applyAlignment="1">
      <alignment horizontal="left" wrapText="1"/>
    </xf>
    <xf numFmtId="0" fontId="47" fillId="0" borderId="67" xfId="0" applyFont="1" applyBorder="1" applyAlignment="1" applyProtection="1">
      <alignment horizontal="center" vertical="center"/>
      <protection locked="0"/>
    </xf>
    <xf numFmtId="189" fontId="47" fillId="0" borderId="0" xfId="0" applyNumberFormat="1" applyFont="1" applyAlignment="1" applyProtection="1">
      <alignment horizontal="center" vertical="center"/>
      <protection locked="0"/>
    </xf>
    <xf numFmtId="0" fontId="48" fillId="0" borderId="120" xfId="0" applyFont="1" applyBorder="1" applyAlignment="1" applyProtection="1">
      <alignment horizontal="center" vertical="center" shrinkToFit="1"/>
      <protection locked="0"/>
    </xf>
    <xf numFmtId="186" fontId="48" fillId="0" borderId="38" xfId="0" applyNumberFormat="1" applyFont="1" applyBorder="1" applyAlignment="1" applyProtection="1">
      <alignment horizontal="center" vertical="center" shrinkToFit="1"/>
      <protection locked="0"/>
    </xf>
    <xf numFmtId="0" fontId="48" fillId="0" borderId="38" xfId="0" applyFont="1" applyBorder="1" applyAlignment="1" applyProtection="1">
      <alignment horizontal="center" vertical="center" justifyLastLine="1"/>
      <protection locked="0"/>
    </xf>
    <xf numFmtId="0" fontId="48" fillId="0" borderId="44" xfId="0" applyFont="1" applyBorder="1" applyAlignment="1" applyProtection="1">
      <alignment horizontal="center" vertical="center" shrinkToFit="1"/>
      <protection locked="0"/>
    </xf>
    <xf numFmtId="0" fontId="48" fillId="0" borderId="139" xfId="0" applyFont="1" applyBorder="1" applyAlignment="1" applyProtection="1">
      <alignment horizontal="center" vertical="center" shrinkToFit="1"/>
      <protection locked="0"/>
    </xf>
    <xf numFmtId="0" fontId="48" fillId="0" borderId="35" xfId="0" applyFont="1" applyBorder="1" applyAlignment="1" applyProtection="1">
      <alignment horizontal="center" vertical="center" shrinkToFit="1"/>
      <protection locked="0"/>
    </xf>
    <xf numFmtId="0" fontId="48" fillId="0" borderId="52" xfId="0" applyFont="1" applyBorder="1" applyAlignment="1">
      <alignment vertical="center" wrapText="1" justifyLastLine="1"/>
    </xf>
    <xf numFmtId="0" fontId="48" fillId="0" borderId="32" xfId="0" applyFont="1" applyBorder="1" applyAlignment="1" applyProtection="1">
      <alignment horizontal="center" vertical="center" shrinkToFit="1"/>
      <protection locked="0"/>
    </xf>
    <xf numFmtId="0" fontId="48" fillId="0" borderId="36" xfId="0" applyFont="1" applyBorder="1" applyAlignment="1" applyProtection="1">
      <alignment horizontal="center" vertical="center" shrinkToFit="1"/>
      <protection locked="0"/>
    </xf>
    <xf numFmtId="0" fontId="48" fillId="0" borderId="136" xfId="0" applyFont="1" applyBorder="1" applyAlignment="1">
      <alignment vertical="center" wrapText="1" justifyLastLine="1"/>
    </xf>
    <xf numFmtId="0" fontId="48" fillId="0" borderId="0" xfId="0" applyFont="1" applyAlignment="1">
      <alignment horizontal="distributed" vertical="center" shrinkToFit="1"/>
    </xf>
    <xf numFmtId="192" fontId="65" fillId="0" borderId="0" xfId="43" quotePrefix="1" applyNumberFormat="1" applyFont="1" applyFill="1" applyBorder="1" applyAlignment="1" applyProtection="1">
      <alignment horizontal="left" vertical="center"/>
      <protection locked="0"/>
    </xf>
    <xf numFmtId="0" fontId="48" fillId="0" borderId="0" xfId="0" applyFont="1" applyAlignment="1">
      <alignment horizontal="right" vertical="center"/>
    </xf>
    <xf numFmtId="0" fontId="47" fillId="0" borderId="0" xfId="0" applyFont="1" applyAlignment="1">
      <alignment horizontal="distributed" vertical="center" shrinkToFit="1"/>
    </xf>
    <xf numFmtId="0" fontId="56" fillId="0" borderId="0" xfId="0" applyFont="1" applyAlignment="1">
      <alignment horizontal="distributed" vertical="center" wrapText="1"/>
    </xf>
    <xf numFmtId="0" fontId="47" fillId="0" borderId="0" xfId="0" quotePrefix="1" applyFont="1" applyAlignment="1" applyProtection="1">
      <alignment horizontal="center" vertical="center" shrinkToFit="1"/>
      <protection locked="0"/>
    </xf>
    <xf numFmtId="0" fontId="47" fillId="0" borderId="0" xfId="0" applyFont="1" applyAlignment="1">
      <alignment horizontal="distributed" vertical="center"/>
    </xf>
    <xf numFmtId="0" fontId="48" fillId="33" borderId="38" xfId="0" applyFont="1" applyFill="1" applyBorder="1" applyAlignment="1">
      <alignment horizontal="distributed" vertical="center" justifyLastLine="1"/>
    </xf>
    <xf numFmtId="0" fontId="48" fillId="33" borderId="35" xfId="0" applyFont="1" applyFill="1" applyBorder="1" applyAlignment="1">
      <alignment horizontal="distributed" vertical="center" justifyLastLine="1"/>
    </xf>
    <xf numFmtId="0" fontId="48" fillId="33" borderId="36" xfId="0" applyFont="1" applyFill="1" applyBorder="1" applyAlignment="1">
      <alignment horizontal="distributed" vertical="center" justifyLastLine="1"/>
    </xf>
    <xf numFmtId="0" fontId="48" fillId="33" borderId="38" xfId="0" applyFont="1" applyFill="1" applyBorder="1" applyAlignment="1">
      <alignment horizontal="distributed" vertical="center" wrapText="1" justifyLastLine="1"/>
    </xf>
    <xf numFmtId="0" fontId="48" fillId="33" borderId="35" xfId="0" applyFont="1" applyFill="1" applyBorder="1" applyAlignment="1">
      <alignment horizontal="center" vertical="center" wrapText="1" justifyLastLine="1"/>
    </xf>
    <xf numFmtId="0" fontId="61" fillId="33" borderId="35" xfId="0" applyFont="1" applyFill="1" applyBorder="1" applyAlignment="1">
      <alignment horizontal="distributed" vertical="center" wrapText="1" justifyLastLine="1"/>
    </xf>
    <xf numFmtId="0" fontId="48" fillId="33" borderId="36" xfId="0" applyFont="1" applyFill="1" applyBorder="1" applyAlignment="1">
      <alignment horizontal="distributed" vertical="center" wrapText="1" justifyLastLine="1"/>
    </xf>
    <xf numFmtId="0" fontId="48" fillId="33" borderId="137" xfId="0" applyFont="1" applyFill="1" applyBorder="1" applyAlignment="1">
      <alignment horizontal="distributed" vertical="center" wrapText="1" justifyLastLine="1"/>
    </xf>
    <xf numFmtId="0" fontId="48" fillId="33" borderId="138" xfId="0" applyFont="1" applyFill="1" applyBorder="1" applyAlignment="1">
      <alignment horizontal="distributed" vertical="center" wrapText="1" justifyLastLine="1"/>
    </xf>
    <xf numFmtId="0" fontId="48" fillId="33" borderId="75" xfId="0" applyFont="1" applyFill="1" applyBorder="1" applyAlignment="1">
      <alignment horizontal="distributed" vertical="center" wrapText="1" justifyLastLine="1"/>
    </xf>
    <xf numFmtId="0" fontId="47" fillId="0" borderId="67" xfId="0" applyFont="1" applyBorder="1" applyAlignment="1">
      <alignment vertical="center" wrapText="1"/>
    </xf>
    <xf numFmtId="0" fontId="47" fillId="0" borderId="67" xfId="0" applyFont="1" applyBorder="1" applyAlignment="1" applyProtection="1">
      <alignment horizontal="left" vertical="center"/>
      <protection locked="0"/>
    </xf>
    <xf numFmtId="178" fontId="48" fillId="0" borderId="0" xfId="0" applyNumberFormat="1" applyFont="1">
      <alignment vertical="center"/>
    </xf>
    <xf numFmtId="0" fontId="47" fillId="0" borderId="10" xfId="0" applyFont="1" applyBorder="1" applyAlignment="1">
      <alignment horizontal="distributed" vertical="center" justifyLastLine="1"/>
    </xf>
    <xf numFmtId="176" fontId="47" fillId="0" borderId="18" xfId="0" applyNumberFormat="1" applyFont="1" applyBorder="1" applyAlignment="1">
      <alignment horizontal="right" vertical="center" shrinkToFit="1"/>
    </xf>
    <xf numFmtId="0" fontId="47" fillId="0" borderId="15" xfId="0" applyFont="1" applyBorder="1" applyAlignment="1">
      <alignment horizontal="left" vertical="center"/>
    </xf>
    <xf numFmtId="0" fontId="47" fillId="0" borderId="12" xfId="0" applyFont="1" applyBorder="1" applyAlignment="1">
      <alignment horizontal="distributed" vertical="center" justifyLastLine="1"/>
    </xf>
    <xf numFmtId="176" fontId="47" fillId="0" borderId="19" xfId="0" applyNumberFormat="1" applyFont="1" applyBorder="1" applyAlignment="1">
      <alignment horizontal="right" vertical="center" shrinkToFit="1"/>
    </xf>
    <xf numFmtId="0" fontId="47" fillId="0" borderId="16" xfId="0" applyFont="1" applyBorder="1" applyAlignment="1">
      <alignment horizontal="left" vertical="center"/>
    </xf>
    <xf numFmtId="0" fontId="48" fillId="0" borderId="0" xfId="0" applyFont="1" applyAlignment="1">
      <alignment horizontal="left"/>
    </xf>
    <xf numFmtId="0" fontId="35" fillId="25" borderId="73" xfId="0" applyFont="1" applyFill="1" applyBorder="1" applyAlignment="1">
      <alignment horizontal="center" vertical="center"/>
    </xf>
    <xf numFmtId="0" fontId="35" fillId="25" borderId="85" xfId="0" applyFont="1" applyFill="1" applyBorder="1" applyAlignment="1">
      <alignment horizontal="center" vertical="center"/>
    </xf>
    <xf numFmtId="0" fontId="35" fillId="25" borderId="85" xfId="0" applyFont="1" applyFill="1" applyBorder="1" applyAlignment="1">
      <alignment horizontal="right" vertical="center"/>
    </xf>
    <xf numFmtId="9" fontId="35" fillId="25" borderId="73" xfId="43" applyFont="1" applyFill="1" applyBorder="1" applyAlignment="1">
      <alignment horizontal="right" vertical="center"/>
    </xf>
    <xf numFmtId="0" fontId="35" fillId="25" borderId="0" xfId="0" applyFont="1" applyFill="1" applyAlignment="1">
      <alignment horizontal="right" vertical="center"/>
    </xf>
    <xf numFmtId="194" fontId="35" fillId="32" borderId="73" xfId="0" applyNumberFormat="1" applyFont="1" applyFill="1" applyBorder="1" applyAlignment="1">
      <alignment horizontal="right" vertical="center"/>
    </xf>
    <xf numFmtId="0" fontId="54" fillId="25" borderId="73" xfId="0" applyFont="1" applyFill="1" applyBorder="1" applyAlignment="1">
      <alignment horizontal="center" vertical="center"/>
    </xf>
    <xf numFmtId="9" fontId="54" fillId="25" borderId="73" xfId="43" applyFont="1" applyFill="1" applyBorder="1" applyProtection="1">
      <alignment vertical="center"/>
      <protection locked="0"/>
    </xf>
    <xf numFmtId="0" fontId="54" fillId="25" borderId="29" xfId="0" applyFont="1" applyFill="1" applyBorder="1" applyProtection="1">
      <alignment vertical="center"/>
      <protection locked="0"/>
    </xf>
    <xf numFmtId="176" fontId="54" fillId="0" borderId="73" xfId="0" applyNumberFormat="1" applyFont="1" applyBorder="1" applyProtection="1">
      <alignment vertical="center"/>
      <protection locked="0"/>
    </xf>
    <xf numFmtId="0" fontId="54" fillId="0" borderId="22" xfId="0" applyFont="1" applyBorder="1">
      <alignment vertical="center"/>
    </xf>
    <xf numFmtId="194" fontId="54" fillId="0" borderId="73" xfId="0" applyNumberFormat="1" applyFont="1" applyBorder="1" applyAlignment="1">
      <alignment horizontal="right" vertical="center"/>
    </xf>
    <xf numFmtId="0" fontId="48" fillId="0" borderId="14" xfId="0" applyFont="1" applyBorder="1" applyAlignment="1">
      <alignment vertical="top"/>
    </xf>
    <xf numFmtId="0" fontId="49" fillId="0" borderId="0" xfId="0" applyFont="1" applyAlignment="1">
      <alignment horizontal="right" shrinkToFit="1"/>
    </xf>
    <xf numFmtId="0" fontId="48" fillId="0" borderId="0" xfId="0" applyFont="1" applyAlignment="1">
      <alignment horizontal="left" shrinkToFit="1"/>
    </xf>
    <xf numFmtId="0" fontId="48" fillId="33" borderId="37" xfId="0" applyFont="1" applyFill="1" applyBorder="1" applyAlignment="1">
      <alignment horizontal="center" vertical="center" wrapText="1"/>
    </xf>
    <xf numFmtId="0" fontId="48" fillId="33" borderId="38" xfId="0" applyFont="1" applyFill="1" applyBorder="1" applyAlignment="1">
      <alignment horizontal="center" vertical="center" wrapText="1"/>
    </xf>
    <xf numFmtId="191" fontId="48" fillId="0" borderId="38" xfId="33" applyNumberFormat="1" applyFont="1" applyFill="1" applyBorder="1" applyAlignment="1" applyProtection="1">
      <alignment horizontal="center" vertical="center"/>
      <protection locked="0"/>
    </xf>
    <xf numFmtId="191" fontId="48" fillId="0" borderId="44" xfId="33" applyNumberFormat="1" applyFont="1" applyFill="1" applyBorder="1" applyProtection="1">
      <alignment vertical="center"/>
      <protection locked="0"/>
    </xf>
    <xf numFmtId="0" fontId="48" fillId="33" borderId="134" xfId="0" applyFont="1" applyFill="1" applyBorder="1" applyAlignment="1">
      <alignment horizontal="center" vertical="center" wrapText="1"/>
    </xf>
    <xf numFmtId="189" fontId="48" fillId="0" borderId="36" xfId="0" applyNumberFormat="1" applyFont="1" applyBorder="1" applyAlignment="1" applyProtection="1">
      <alignment horizontal="center" vertical="center" shrinkToFit="1"/>
      <protection locked="0"/>
    </xf>
    <xf numFmtId="0" fontId="48" fillId="33" borderId="36" xfId="0" applyFont="1" applyFill="1" applyBorder="1" applyAlignment="1">
      <alignment horizontal="center" vertical="center" wrapText="1"/>
    </xf>
    <xf numFmtId="0" fontId="48" fillId="33" borderId="11" xfId="0" applyFont="1" applyFill="1" applyBorder="1" applyAlignment="1">
      <alignment horizontal="distributed" vertical="center"/>
    </xf>
    <xf numFmtId="0" fontId="48" fillId="0" borderId="18" xfId="0" applyFont="1" applyBorder="1" applyAlignment="1" applyProtection="1">
      <alignment horizontal="center" vertical="center" shrinkToFit="1"/>
      <protection locked="0"/>
    </xf>
    <xf numFmtId="0" fontId="48" fillId="33" borderId="35" xfId="0" applyFont="1" applyFill="1" applyBorder="1" applyAlignment="1">
      <alignment horizontal="distributed" vertical="center"/>
    </xf>
    <xf numFmtId="189" fontId="48" fillId="0" borderId="35" xfId="0" applyNumberFormat="1" applyFont="1" applyBorder="1" applyAlignment="1" applyProtection="1">
      <alignment horizontal="center" vertical="center" shrinkToFit="1"/>
      <protection locked="0"/>
    </xf>
    <xf numFmtId="0" fontId="48" fillId="0" borderId="133" xfId="0" applyFont="1" applyBorder="1" applyProtection="1">
      <alignment vertical="center"/>
      <protection locked="0"/>
    </xf>
    <xf numFmtId="0" fontId="48" fillId="33" borderId="130" xfId="0" applyFont="1" applyFill="1" applyBorder="1">
      <alignment vertical="center"/>
    </xf>
    <xf numFmtId="188" fontId="48" fillId="0" borderId="10" xfId="0" applyNumberFormat="1" applyFont="1" applyBorder="1" applyAlignment="1" applyProtection="1">
      <alignment horizontal="center" vertical="center" shrinkToFit="1"/>
      <protection locked="0"/>
    </xf>
    <xf numFmtId="0" fontId="48" fillId="33" borderId="35" xfId="0" applyFont="1" applyFill="1" applyBorder="1" applyAlignment="1">
      <alignment horizontal="distributed" vertical="center" wrapText="1"/>
    </xf>
    <xf numFmtId="0" fontId="48" fillId="0" borderId="0" xfId="0" applyFont="1" applyAlignment="1" applyProtection="1">
      <alignment horizontal="center" vertical="center" shrinkToFit="1"/>
      <protection locked="0"/>
    </xf>
    <xf numFmtId="0" fontId="48" fillId="33" borderId="28" xfId="0" applyFont="1" applyFill="1" applyBorder="1" applyAlignment="1">
      <alignment horizontal="distributed" vertical="center" wrapText="1"/>
    </xf>
    <xf numFmtId="0" fontId="48" fillId="33" borderId="43" xfId="0" applyFont="1" applyFill="1" applyBorder="1" applyAlignment="1">
      <alignment horizontal="distributed" vertical="center" wrapText="1"/>
    </xf>
    <xf numFmtId="190" fontId="48" fillId="0" borderId="43" xfId="33" applyNumberFormat="1" applyFont="1" applyBorder="1" applyAlignment="1" applyProtection="1">
      <alignment horizontal="center" vertical="center" shrinkToFit="1"/>
      <protection locked="0"/>
    </xf>
    <xf numFmtId="0" fontId="48" fillId="33" borderId="28" xfId="0" applyFont="1" applyFill="1" applyBorder="1" applyAlignment="1">
      <alignment horizontal="distributed" vertical="center"/>
    </xf>
    <xf numFmtId="0" fontId="48" fillId="0" borderId="41" xfId="0" applyFont="1" applyBorder="1" applyAlignment="1" applyProtection="1">
      <alignment horizontal="center" vertical="center" shrinkToFit="1"/>
      <protection locked="0"/>
    </xf>
    <xf numFmtId="0" fontId="48" fillId="33" borderId="134" xfId="0" applyFont="1" applyFill="1" applyBorder="1" applyAlignment="1">
      <alignment horizontal="distributed" vertical="center"/>
    </xf>
    <xf numFmtId="0" fontId="48" fillId="33" borderId="36" xfId="0" applyFont="1" applyFill="1" applyBorder="1" applyAlignment="1">
      <alignment horizontal="distributed" vertical="center" wrapText="1"/>
    </xf>
    <xf numFmtId="0" fontId="48" fillId="33" borderId="36" xfId="0" applyFont="1" applyFill="1" applyBorder="1" applyAlignment="1">
      <alignment horizontal="distributed" vertical="center"/>
    </xf>
    <xf numFmtId="190" fontId="48" fillId="0" borderId="36" xfId="33" applyNumberFormat="1" applyFont="1" applyBorder="1" applyAlignment="1" applyProtection="1">
      <alignment horizontal="center" vertical="center" shrinkToFit="1"/>
      <protection locked="0"/>
    </xf>
    <xf numFmtId="0" fontId="48" fillId="0" borderId="136" xfId="0" applyFont="1" applyBorder="1" applyAlignment="1" applyProtection="1">
      <alignment horizontal="center" vertical="center" shrinkToFit="1"/>
      <protection locked="0"/>
    </xf>
    <xf numFmtId="180" fontId="48" fillId="33" borderId="121" xfId="0" applyNumberFormat="1" applyFont="1" applyFill="1" applyBorder="1" applyAlignment="1">
      <alignment horizontal="center" vertical="center" wrapText="1"/>
    </xf>
    <xf numFmtId="191" fontId="48" fillId="33" borderId="26" xfId="33" applyNumberFormat="1" applyFont="1" applyFill="1" applyBorder="1" applyAlignment="1" applyProtection="1">
      <alignment horizontal="right" vertical="center"/>
      <protection locked="0"/>
    </xf>
    <xf numFmtId="0" fontId="48" fillId="33" borderId="121" xfId="0" applyFont="1" applyFill="1" applyBorder="1" applyAlignment="1">
      <alignment horizontal="center" vertical="center" wrapText="1"/>
    </xf>
    <xf numFmtId="191" fontId="48" fillId="33" borderId="26" xfId="33" applyNumberFormat="1" applyFont="1" applyFill="1" applyBorder="1" applyAlignment="1" applyProtection="1">
      <alignment vertical="center" shrinkToFit="1"/>
      <protection locked="0"/>
    </xf>
    <xf numFmtId="191" fontId="48" fillId="33" borderId="42" xfId="33" applyNumberFormat="1" applyFont="1" applyFill="1" applyBorder="1" applyAlignment="1" applyProtection="1">
      <alignment horizontal="right" vertical="center"/>
    </xf>
    <xf numFmtId="180" fontId="48" fillId="33" borderId="123" xfId="0" applyNumberFormat="1" applyFont="1" applyFill="1" applyBorder="1" applyAlignment="1">
      <alignment horizontal="center" vertical="center" wrapText="1"/>
    </xf>
    <xf numFmtId="191" fontId="48" fillId="33" borderId="81" xfId="33" applyNumberFormat="1" applyFont="1" applyFill="1" applyBorder="1" applyAlignment="1" applyProtection="1">
      <alignment vertical="center" wrapText="1"/>
      <protection locked="0"/>
    </xf>
    <xf numFmtId="0" fontId="48" fillId="33" borderId="123" xfId="0" applyFont="1" applyFill="1" applyBorder="1" applyAlignment="1">
      <alignment horizontal="center" vertical="center" wrapText="1"/>
    </xf>
    <xf numFmtId="191" fontId="48" fillId="33" borderId="81" xfId="33" applyNumberFormat="1" applyFont="1" applyFill="1" applyBorder="1" applyProtection="1">
      <alignment vertical="center"/>
      <protection locked="0"/>
    </xf>
    <xf numFmtId="191" fontId="48" fillId="33" borderId="93" xfId="33" applyNumberFormat="1" applyFont="1" applyFill="1" applyBorder="1" applyAlignment="1" applyProtection="1">
      <alignment horizontal="right" vertical="center"/>
    </xf>
    <xf numFmtId="180" fontId="65" fillId="33" borderId="125" xfId="0" applyNumberFormat="1" applyFont="1" applyFill="1" applyBorder="1" applyAlignment="1">
      <alignment horizontal="center" vertical="center" wrapText="1"/>
    </xf>
    <xf numFmtId="191" fontId="48" fillId="33" borderId="27" xfId="33" applyNumberFormat="1" applyFont="1" applyFill="1" applyBorder="1" applyProtection="1">
      <alignment vertical="center"/>
      <protection locked="0"/>
    </xf>
    <xf numFmtId="0" fontId="48" fillId="33" borderId="108" xfId="0" applyFont="1" applyFill="1" applyBorder="1" applyAlignment="1">
      <alignment horizontal="center" vertical="center" wrapText="1"/>
    </xf>
    <xf numFmtId="191" fontId="48" fillId="33" borderId="73" xfId="33" applyNumberFormat="1" applyFont="1" applyFill="1" applyBorder="1" applyProtection="1">
      <alignment vertical="center"/>
      <protection locked="0"/>
    </xf>
    <xf numFmtId="180" fontId="65" fillId="33" borderId="126" xfId="0" applyNumberFormat="1" applyFont="1" applyFill="1" applyBorder="1" applyAlignment="1">
      <alignment horizontal="center" vertical="center" wrapText="1"/>
    </xf>
    <xf numFmtId="191" fontId="48" fillId="33" borderId="25" xfId="33" applyNumberFormat="1" applyFont="1" applyFill="1" applyBorder="1" applyAlignment="1" applyProtection="1">
      <alignment horizontal="right" vertical="center"/>
    </xf>
    <xf numFmtId="180" fontId="48" fillId="33" borderId="121" xfId="0" applyNumberFormat="1" applyFont="1" applyFill="1" applyBorder="1" applyAlignment="1">
      <alignment horizontal="center" vertical="center"/>
    </xf>
    <xf numFmtId="191" fontId="48" fillId="33" borderId="26" xfId="33" applyNumberFormat="1" applyFont="1" applyFill="1" applyBorder="1" applyProtection="1">
      <alignment vertical="center"/>
    </xf>
    <xf numFmtId="180" fontId="48" fillId="33" borderId="111" xfId="0" applyNumberFormat="1" applyFont="1" applyFill="1" applyBorder="1" applyAlignment="1">
      <alignment horizontal="center" vertical="center"/>
    </xf>
    <xf numFmtId="191" fontId="48" fillId="33" borderId="42" xfId="33" applyNumberFormat="1" applyFont="1" applyFill="1" applyBorder="1" applyProtection="1">
      <alignment vertical="center"/>
    </xf>
    <xf numFmtId="0" fontId="48" fillId="33" borderId="75" xfId="0" applyFont="1" applyFill="1" applyBorder="1" applyAlignment="1">
      <alignment horizontal="distributed" vertical="center"/>
    </xf>
    <xf numFmtId="0" fontId="48" fillId="33" borderId="23" xfId="0" applyFont="1" applyFill="1" applyBorder="1" applyAlignment="1">
      <alignment horizontal="distributed" vertical="center"/>
    </xf>
    <xf numFmtId="178" fontId="48" fillId="0" borderId="45" xfId="0" applyNumberFormat="1" applyFont="1" applyBorder="1" applyAlignment="1" applyProtection="1">
      <alignment horizontal="right" vertical="center" shrinkToFit="1"/>
      <protection locked="0"/>
    </xf>
    <xf numFmtId="178" fontId="48" fillId="0" borderId="46" xfId="0" applyNumberFormat="1" applyFont="1" applyBorder="1" applyAlignment="1" applyProtection="1">
      <alignment horizontal="right" vertical="center" shrinkToFit="1"/>
      <protection locked="0"/>
    </xf>
    <xf numFmtId="178" fontId="48" fillId="0" borderId="47" xfId="0" applyNumberFormat="1" applyFont="1" applyBorder="1" applyAlignment="1">
      <alignment vertical="center" shrinkToFit="1"/>
    </xf>
    <xf numFmtId="178" fontId="48" fillId="0" borderId="48" xfId="0" applyNumberFormat="1" applyFont="1" applyBorder="1" applyAlignment="1" applyProtection="1">
      <alignment horizontal="right" vertical="center"/>
      <protection locked="0"/>
    </xf>
    <xf numFmtId="178" fontId="48" fillId="0" borderId="34" xfId="0" applyNumberFormat="1" applyFont="1" applyBorder="1" applyAlignment="1" applyProtection="1">
      <alignment horizontal="right" vertical="center"/>
      <protection locked="0"/>
    </xf>
    <xf numFmtId="178" fontId="48" fillId="0" borderId="46" xfId="0" applyNumberFormat="1" applyFont="1" applyBorder="1" applyAlignment="1">
      <alignment vertical="center" shrinkToFit="1"/>
    </xf>
    <xf numFmtId="178" fontId="48" fillId="0" borderId="49" xfId="0" applyNumberFormat="1" applyFont="1" applyBorder="1" applyAlignment="1">
      <alignment vertical="center" shrinkToFit="1"/>
    </xf>
    <xf numFmtId="178" fontId="48" fillId="0" borderId="46" xfId="0" applyNumberFormat="1" applyFont="1" applyBorder="1" applyAlignment="1" applyProtection="1">
      <alignment horizontal="right" vertical="center" wrapText="1" shrinkToFit="1"/>
      <protection locked="0"/>
    </xf>
    <xf numFmtId="178" fontId="48" fillId="0" borderId="50" xfId="0" applyNumberFormat="1" applyFont="1" applyBorder="1" applyAlignment="1">
      <alignment vertical="center" shrinkToFit="1"/>
    </xf>
    <xf numFmtId="178" fontId="48" fillId="0" borderId="51" xfId="0" applyNumberFormat="1" applyFont="1" applyBorder="1" applyAlignment="1">
      <alignment vertical="center" shrinkToFit="1"/>
    </xf>
    <xf numFmtId="178" fontId="48" fillId="0" borderId="50" xfId="0" applyNumberFormat="1" applyFont="1" applyBorder="1" applyAlignment="1">
      <alignment vertical="center" justifyLastLine="1" shrinkToFit="1"/>
    </xf>
    <xf numFmtId="0" fontId="64" fillId="0" borderId="18" xfId="0" applyFont="1" applyBorder="1" applyAlignment="1" applyProtection="1">
      <alignment horizontal="center" vertical="center" shrinkToFit="1"/>
      <protection locked="0"/>
    </xf>
    <xf numFmtId="189" fontId="64" fillId="0" borderId="35" xfId="0" applyNumberFormat="1" applyFont="1" applyBorder="1" applyAlignment="1" applyProtection="1">
      <alignment horizontal="center" vertical="center" shrinkToFit="1"/>
      <protection locked="0"/>
    </xf>
    <xf numFmtId="0" fontId="64" fillId="0" borderId="133" xfId="0" applyFont="1" applyBorder="1" applyProtection="1">
      <alignment vertical="center"/>
      <protection locked="0"/>
    </xf>
    <xf numFmtId="188" fontId="64" fillId="0" borderId="10" xfId="0" applyNumberFormat="1" applyFont="1" applyBorder="1" applyAlignment="1" applyProtection="1">
      <alignment horizontal="center" vertical="center" shrinkToFit="1"/>
      <protection locked="0"/>
    </xf>
    <xf numFmtId="0" fontId="64" fillId="0" borderId="0" xfId="0" applyFont="1" applyAlignment="1" applyProtection="1">
      <alignment horizontal="center" vertical="center" shrinkToFit="1"/>
      <protection locked="0"/>
    </xf>
    <xf numFmtId="190" fontId="64" fillId="0" borderId="43" xfId="33" applyNumberFormat="1" applyFont="1" applyBorder="1" applyAlignment="1" applyProtection="1">
      <alignment horizontal="center" vertical="center" shrinkToFit="1"/>
      <protection locked="0"/>
    </xf>
    <xf numFmtId="0" fontId="64" fillId="0" borderId="41" xfId="0" applyFont="1" applyBorder="1" applyAlignment="1" applyProtection="1">
      <alignment horizontal="center" vertical="center" shrinkToFit="1"/>
      <protection locked="0"/>
    </xf>
    <xf numFmtId="0" fontId="48" fillId="0" borderId="133" xfId="0" applyFont="1" applyBorder="1">
      <alignment vertical="center"/>
    </xf>
    <xf numFmtId="190" fontId="64" fillId="0" borderId="36" xfId="33" applyNumberFormat="1" applyFont="1" applyBorder="1" applyAlignment="1" applyProtection="1">
      <alignment horizontal="center" vertical="center" shrinkToFit="1"/>
      <protection locked="0"/>
    </xf>
    <xf numFmtId="0" fontId="64" fillId="0" borderId="36" xfId="0" applyFont="1" applyBorder="1" applyAlignment="1" applyProtection="1">
      <alignment horizontal="center" vertical="center" shrinkToFit="1"/>
      <protection locked="0"/>
    </xf>
    <xf numFmtId="0" fontId="48" fillId="0" borderId="0" xfId="0" applyFont="1" applyAlignment="1">
      <alignment horizontal="center" vertical="center" wrapText="1" justifyLastLine="1"/>
    </xf>
    <xf numFmtId="0" fontId="48" fillId="0" borderId="0" xfId="0" applyFont="1" applyAlignment="1">
      <alignment vertical="center" shrinkToFit="1"/>
    </xf>
    <xf numFmtId="191" fontId="64" fillId="0" borderId="26" xfId="33" applyNumberFormat="1" applyFont="1" applyFill="1" applyBorder="1" applyAlignment="1" applyProtection="1">
      <alignment horizontal="right" vertical="center"/>
      <protection locked="0"/>
    </xf>
    <xf numFmtId="191" fontId="64" fillId="0" borderId="26" xfId="33" applyNumberFormat="1" applyFont="1" applyFill="1" applyBorder="1" applyAlignment="1" applyProtection="1">
      <alignment vertical="center" shrinkToFit="1"/>
      <protection locked="0"/>
    </xf>
    <xf numFmtId="191" fontId="64" fillId="0" borderId="42" xfId="33" applyNumberFormat="1" applyFont="1" applyFill="1" applyBorder="1" applyAlignment="1" applyProtection="1">
      <alignment horizontal="right" vertical="center"/>
    </xf>
    <xf numFmtId="38" fontId="64" fillId="0" borderId="81" xfId="33" applyFont="1" applyFill="1" applyBorder="1" applyAlignment="1" applyProtection="1">
      <alignment vertical="center" wrapText="1"/>
      <protection locked="0"/>
    </xf>
    <xf numFmtId="38" fontId="64" fillId="0" borderId="81" xfId="33" applyFont="1" applyFill="1" applyBorder="1" applyProtection="1">
      <alignment vertical="center"/>
      <protection locked="0"/>
    </xf>
    <xf numFmtId="191" fontId="64" fillId="0" borderId="93" xfId="33" applyNumberFormat="1" applyFont="1" applyFill="1" applyBorder="1" applyAlignment="1" applyProtection="1">
      <alignment horizontal="right" vertical="center"/>
    </xf>
    <xf numFmtId="191" fontId="64" fillId="0" borderId="27" xfId="33" applyNumberFormat="1" applyFont="1" applyFill="1" applyBorder="1" applyProtection="1">
      <alignment vertical="center"/>
      <protection locked="0"/>
    </xf>
    <xf numFmtId="191" fontId="64" fillId="0" borderId="73" xfId="33" applyNumberFormat="1" applyFont="1" applyFill="1" applyBorder="1" applyProtection="1">
      <alignment vertical="center"/>
      <protection locked="0"/>
    </xf>
    <xf numFmtId="191" fontId="64" fillId="0" borderId="25" xfId="33" applyNumberFormat="1" applyFont="1" applyFill="1" applyBorder="1" applyAlignment="1" applyProtection="1">
      <alignment horizontal="right" vertical="center"/>
    </xf>
    <xf numFmtId="0" fontId="48" fillId="0" borderId="0" xfId="0" applyFont="1" applyAlignment="1">
      <alignment vertical="center" wrapText="1"/>
    </xf>
    <xf numFmtId="0" fontId="64" fillId="0" borderId="136" xfId="0" applyFont="1" applyBorder="1" applyAlignment="1" applyProtection="1">
      <alignment horizontal="center" vertical="center" shrinkToFit="1"/>
      <protection locked="0"/>
    </xf>
    <xf numFmtId="180" fontId="50" fillId="33" borderId="109" xfId="0" applyNumberFormat="1" applyFont="1" applyFill="1" applyBorder="1" applyAlignment="1">
      <alignment horizontal="center" vertical="center" wrapText="1"/>
    </xf>
    <xf numFmtId="38" fontId="50" fillId="33" borderId="128" xfId="33" applyFont="1" applyFill="1" applyBorder="1" applyAlignment="1" applyProtection="1">
      <alignment horizontal="right" vertical="center"/>
    </xf>
    <xf numFmtId="180" fontId="48" fillId="33" borderId="149" xfId="0" applyNumberFormat="1" applyFont="1" applyFill="1" applyBorder="1" applyAlignment="1">
      <alignment horizontal="center" vertical="center" wrapText="1"/>
    </xf>
    <xf numFmtId="38" fontId="48" fillId="33" borderId="16" xfId="33" applyFont="1" applyFill="1" applyBorder="1" applyAlignment="1" applyProtection="1">
      <alignment horizontal="right" vertical="center"/>
    </xf>
    <xf numFmtId="191" fontId="64" fillId="0" borderId="38" xfId="33" applyNumberFormat="1" applyFont="1" applyFill="1" applyBorder="1" applyAlignment="1" applyProtection="1">
      <alignment horizontal="center" vertical="center"/>
      <protection locked="0"/>
    </xf>
    <xf numFmtId="49" fontId="64" fillId="0" borderId="120" xfId="0" applyNumberFormat="1" applyFont="1" applyBorder="1" applyAlignment="1" applyProtection="1">
      <alignment horizontal="center" vertical="center" shrinkToFit="1"/>
      <protection locked="0"/>
    </xf>
    <xf numFmtId="0" fontId="64" fillId="0" borderId="139" xfId="0" applyFont="1" applyBorder="1" applyAlignment="1" applyProtection="1">
      <alignment horizontal="center" vertical="center" shrinkToFit="1"/>
      <protection locked="0"/>
    </xf>
    <xf numFmtId="0" fontId="64" fillId="0" borderId="32" xfId="0" applyFont="1" applyBorder="1" applyAlignment="1" applyProtection="1">
      <alignment horizontal="center" vertical="center" shrinkToFit="1"/>
      <protection locked="0"/>
    </xf>
    <xf numFmtId="186" fontId="64" fillId="0" borderId="38" xfId="0" applyNumberFormat="1" applyFont="1" applyBorder="1" applyAlignment="1" applyProtection="1">
      <alignment horizontal="center" vertical="center" shrinkToFit="1"/>
      <protection locked="0"/>
    </xf>
    <xf numFmtId="0" fontId="64" fillId="0" borderId="35" xfId="0" applyFont="1" applyBorder="1" applyAlignment="1" applyProtection="1">
      <alignment horizontal="center" vertical="center" shrinkToFit="1"/>
      <protection locked="0"/>
    </xf>
    <xf numFmtId="49" fontId="64" fillId="0" borderId="38" xfId="0" applyNumberFormat="1" applyFont="1" applyBorder="1" applyAlignment="1" applyProtection="1">
      <alignment horizontal="center" vertical="center" justifyLastLine="1"/>
      <protection locked="0"/>
    </xf>
    <xf numFmtId="49" fontId="64" fillId="0" borderId="44" xfId="0" applyNumberFormat="1" applyFont="1" applyBorder="1" applyAlignment="1" applyProtection="1">
      <alignment horizontal="center" vertical="center" shrinkToFit="1"/>
      <protection locked="0"/>
    </xf>
    <xf numFmtId="0" fontId="64" fillId="0" borderId="52" xfId="0" applyFont="1" applyBorder="1" applyAlignment="1">
      <alignment horizontal="center" vertical="center" wrapText="1" justifyLastLine="1"/>
    </xf>
    <xf numFmtId="189" fontId="64" fillId="0" borderId="36" xfId="0" applyNumberFormat="1" applyFont="1" applyBorder="1" applyAlignment="1" applyProtection="1">
      <alignment horizontal="center" vertical="center" shrinkToFit="1"/>
      <protection locked="0"/>
    </xf>
    <xf numFmtId="191" fontId="64" fillId="0" borderId="44" xfId="33" applyNumberFormat="1" applyFont="1" applyFill="1" applyBorder="1" applyAlignment="1" applyProtection="1">
      <alignment horizontal="center" vertical="center"/>
      <protection locked="0"/>
    </xf>
    <xf numFmtId="0" fontId="64" fillId="0" borderId="136" xfId="0" applyFont="1" applyBorder="1" applyAlignment="1">
      <alignment horizontal="center" vertical="center" wrapText="1" justifyLastLine="1"/>
    </xf>
    <xf numFmtId="0" fontId="48" fillId="0" borderId="36" xfId="0" applyFont="1" applyBorder="1" applyAlignment="1">
      <alignment horizontal="center" vertical="center" wrapText="1"/>
    </xf>
    <xf numFmtId="0" fontId="64" fillId="0" borderId="36" xfId="0" applyFont="1" applyBorder="1" applyAlignment="1">
      <alignment horizontal="center" vertical="center" wrapText="1"/>
    </xf>
    <xf numFmtId="0" fontId="48" fillId="0" borderId="136" xfId="0" applyFont="1" applyBorder="1" applyAlignment="1">
      <alignment horizontal="center" vertical="center" wrapText="1"/>
    </xf>
    <xf numFmtId="0" fontId="64" fillId="0" borderId="136" xfId="0" applyFont="1" applyBorder="1" applyAlignment="1">
      <alignment horizontal="center" vertical="center" wrapText="1"/>
    </xf>
    <xf numFmtId="0" fontId="2" fillId="0" borderId="0" xfId="52">
      <alignment vertical="center"/>
    </xf>
    <xf numFmtId="0" fontId="68" fillId="0" borderId="0" xfId="0" applyFont="1">
      <alignment vertical="center"/>
    </xf>
    <xf numFmtId="0" fontId="47" fillId="33" borderId="37" xfId="0" applyFont="1" applyFill="1" applyBorder="1" applyAlignment="1">
      <alignment horizontal="distributed" vertical="center" justifyLastLine="1"/>
    </xf>
    <xf numFmtId="0" fontId="47" fillId="33" borderId="11" xfId="0" applyFont="1" applyFill="1" applyBorder="1" applyAlignment="1">
      <alignment horizontal="distributed" vertical="center" justifyLastLine="1"/>
    </xf>
    <xf numFmtId="0" fontId="47" fillId="33" borderId="33" xfId="0" applyFont="1" applyFill="1" applyBorder="1" applyAlignment="1">
      <alignment horizontal="distributed" vertical="center"/>
    </xf>
    <xf numFmtId="0" fontId="62" fillId="0" borderId="0" xfId="0" applyFont="1" applyAlignment="1">
      <alignment horizontal="center" vertical="center"/>
    </xf>
    <xf numFmtId="0" fontId="48" fillId="33" borderId="76" xfId="0" applyFont="1" applyFill="1" applyBorder="1" applyAlignment="1">
      <alignment horizontal="center" vertical="center"/>
    </xf>
    <xf numFmtId="0" fontId="48" fillId="33" borderId="56" xfId="0" applyFont="1" applyFill="1" applyBorder="1" applyAlignment="1">
      <alignment horizontal="center" vertical="center"/>
    </xf>
    <xf numFmtId="0" fontId="48" fillId="33" borderId="74" xfId="0" applyFont="1" applyFill="1" applyBorder="1" applyAlignment="1">
      <alignment horizontal="center" vertical="center"/>
    </xf>
    <xf numFmtId="0" fontId="48" fillId="33" borderId="37" xfId="0" applyFont="1" applyFill="1" applyBorder="1" applyAlignment="1">
      <alignment horizontal="center" vertical="center"/>
    </xf>
    <xf numFmtId="0" fontId="48" fillId="33" borderId="38" xfId="0" applyFont="1" applyFill="1" applyBorder="1" applyAlignment="1">
      <alignment horizontal="center" vertical="center"/>
    </xf>
    <xf numFmtId="0" fontId="48" fillId="33" borderId="44" xfId="0" applyFont="1" applyFill="1" applyBorder="1" applyAlignment="1">
      <alignment horizontal="center" vertical="center"/>
    </xf>
    <xf numFmtId="0" fontId="48" fillId="33" borderId="118" xfId="0" applyFont="1" applyFill="1" applyBorder="1" applyAlignment="1">
      <alignment horizontal="center" vertical="center"/>
    </xf>
    <xf numFmtId="0" fontId="48" fillId="33" borderId="119" xfId="0" applyFont="1" applyFill="1" applyBorder="1" applyAlignment="1">
      <alignment horizontal="center" vertical="center"/>
    </xf>
    <xf numFmtId="0" fontId="48" fillId="33" borderId="131" xfId="0" applyFont="1" applyFill="1" applyBorder="1" applyAlignment="1">
      <alignment horizontal="center" vertical="center"/>
    </xf>
    <xf numFmtId="0" fontId="48" fillId="33" borderId="132" xfId="0" applyFont="1" applyFill="1" applyBorder="1" applyAlignment="1">
      <alignment horizontal="center" vertical="center"/>
    </xf>
    <xf numFmtId="0" fontId="48" fillId="0" borderId="0" xfId="0" applyFont="1" applyAlignment="1">
      <alignment horizontal="center" vertical="center"/>
    </xf>
    <xf numFmtId="0" fontId="48" fillId="0" borderId="38" xfId="0" applyFont="1" applyBorder="1" applyAlignment="1" applyProtection="1">
      <alignment horizontal="left" vertical="center" wrapText="1"/>
      <protection locked="0"/>
    </xf>
    <xf numFmtId="0" fontId="48" fillId="34" borderId="86" xfId="0" applyFont="1" applyFill="1" applyBorder="1" applyAlignment="1">
      <alignment horizontal="center" vertical="center" wrapText="1"/>
    </xf>
    <xf numFmtId="0" fontId="48" fillId="34" borderId="103" xfId="0" applyFont="1" applyFill="1" applyBorder="1" applyAlignment="1">
      <alignment horizontal="center" vertical="center" wrapText="1"/>
    </xf>
    <xf numFmtId="0" fontId="48" fillId="34" borderId="49" xfId="0" applyFont="1" applyFill="1" applyBorder="1" applyAlignment="1">
      <alignment horizontal="center" vertical="center" wrapText="1"/>
    </xf>
    <xf numFmtId="0" fontId="48" fillId="0" borderId="54" xfId="0" quotePrefix="1" applyFont="1" applyBorder="1" applyAlignment="1" applyProtection="1">
      <alignment horizontal="left" vertical="center" wrapText="1"/>
      <protection locked="0"/>
    </xf>
    <xf numFmtId="0" fontId="48" fillId="0" borderId="67" xfId="0" applyFont="1" applyBorder="1" applyAlignment="1" applyProtection="1">
      <alignment horizontal="left" vertical="center" wrapText="1"/>
      <protection locked="0"/>
    </xf>
    <xf numFmtId="0" fontId="48" fillId="0" borderId="50" xfId="0" applyFont="1" applyBorder="1" applyAlignment="1" applyProtection="1">
      <alignment horizontal="left" vertical="center" wrapText="1"/>
      <protection locked="0"/>
    </xf>
    <xf numFmtId="0" fontId="48" fillId="33" borderId="33" xfId="0" applyFont="1" applyFill="1" applyBorder="1" applyAlignment="1">
      <alignment horizontal="distributed" vertical="center"/>
    </xf>
    <xf numFmtId="0" fontId="48" fillId="33" borderId="57" xfId="0" applyFont="1" applyFill="1" applyBorder="1" applyAlignment="1">
      <alignment horizontal="distributed" vertical="center"/>
    </xf>
    <xf numFmtId="180" fontId="48" fillId="33" borderId="33" xfId="0" applyNumberFormat="1" applyFont="1" applyFill="1" applyBorder="1" applyAlignment="1">
      <alignment horizontal="center" vertical="center"/>
    </xf>
    <xf numFmtId="180" fontId="48" fillId="33" borderId="74" xfId="0" applyNumberFormat="1" applyFont="1" applyFill="1" applyBorder="1" applyAlignment="1">
      <alignment horizontal="center" vertical="center"/>
    </xf>
    <xf numFmtId="0" fontId="48" fillId="0" borderId="129" xfId="0" applyFont="1" applyBorder="1" applyAlignment="1" applyProtection="1">
      <alignment horizontal="left" vertical="center" wrapText="1"/>
      <protection locked="0"/>
    </xf>
    <xf numFmtId="0" fontId="48" fillId="0" borderId="103" xfId="0" applyFont="1" applyBorder="1" applyAlignment="1" applyProtection="1">
      <alignment horizontal="left" vertical="center" wrapText="1"/>
      <protection locked="0"/>
    </xf>
    <xf numFmtId="0" fontId="48" fillId="0" borderId="49" xfId="0" applyFont="1" applyBorder="1" applyAlignment="1" applyProtection="1">
      <alignment horizontal="left" vertical="center" wrapText="1"/>
      <protection locked="0"/>
    </xf>
    <xf numFmtId="0" fontId="48" fillId="33" borderId="13" xfId="0" applyFont="1" applyFill="1" applyBorder="1" applyAlignment="1">
      <alignment horizontal="distributed" vertical="center"/>
    </xf>
    <xf numFmtId="0" fontId="48" fillId="33" borderId="26" xfId="0" applyFont="1" applyFill="1" applyBorder="1" applyAlignment="1">
      <alignment horizontal="distributed" vertical="center"/>
    </xf>
    <xf numFmtId="0" fontId="48" fillId="33" borderId="122" xfId="0" applyFont="1" applyFill="1" applyBorder="1" applyAlignment="1">
      <alignment horizontal="distributed" vertical="center"/>
    </xf>
    <xf numFmtId="0" fontId="48" fillId="33" borderId="81" xfId="0" applyFont="1" applyFill="1" applyBorder="1" applyAlignment="1">
      <alignment horizontal="distributed" vertical="center"/>
    </xf>
    <xf numFmtId="0" fontId="48" fillId="33" borderId="72" xfId="0" applyFont="1" applyFill="1" applyBorder="1" applyAlignment="1">
      <alignment horizontal="distributed" vertical="center"/>
    </xf>
    <xf numFmtId="0" fontId="48" fillId="33" borderId="124" xfId="0" applyFont="1" applyFill="1" applyBorder="1" applyAlignment="1">
      <alignment horizontal="distributed" vertical="center"/>
    </xf>
    <xf numFmtId="0" fontId="50" fillId="33" borderId="127" xfId="0" applyFont="1" applyFill="1" applyBorder="1" applyAlignment="1">
      <alignment horizontal="distributed" vertical="center"/>
    </xf>
    <xf numFmtId="0" fontId="50" fillId="33" borderId="110" xfId="0" applyFont="1" applyFill="1" applyBorder="1" applyAlignment="1">
      <alignment horizontal="distributed" vertical="center"/>
    </xf>
    <xf numFmtId="0" fontId="48" fillId="33" borderId="147" xfId="0" applyFont="1" applyFill="1" applyBorder="1" applyAlignment="1">
      <alignment horizontal="distributed" vertical="center"/>
    </xf>
    <xf numFmtId="0" fontId="48" fillId="33" borderId="148" xfId="0" applyFont="1" applyFill="1" applyBorder="1" applyAlignment="1">
      <alignment horizontal="distributed" vertical="center"/>
    </xf>
    <xf numFmtId="0" fontId="48" fillId="33" borderId="76" xfId="0" applyFont="1" applyFill="1" applyBorder="1" applyAlignment="1">
      <alignment horizontal="center" vertical="center" wrapText="1"/>
    </xf>
    <xf numFmtId="0" fontId="48" fillId="33" borderId="57" xfId="0" applyFont="1" applyFill="1" applyBorder="1" applyAlignment="1">
      <alignment horizontal="center" vertical="center" wrapText="1"/>
    </xf>
    <xf numFmtId="180" fontId="48" fillId="33" borderId="33" xfId="0" applyNumberFormat="1" applyFont="1" applyFill="1" applyBorder="1" applyAlignment="1">
      <alignment horizontal="distributed" vertical="center"/>
    </xf>
    <xf numFmtId="180" fontId="48" fillId="33" borderId="57" xfId="0" applyNumberFormat="1" applyFont="1" applyFill="1" applyBorder="1" applyAlignment="1">
      <alignment horizontal="distributed" vertical="center"/>
    </xf>
    <xf numFmtId="0" fontId="47" fillId="0" borderId="22" xfId="0" applyFont="1" applyBorder="1" applyAlignment="1" applyProtection="1">
      <alignment horizontal="left" vertical="center"/>
      <protection locked="0"/>
    </xf>
    <xf numFmtId="0" fontId="47" fillId="0" borderId="0" xfId="0" applyFont="1" applyAlignment="1" applyProtection="1">
      <alignment horizontal="left" vertical="center"/>
      <protection locked="0"/>
    </xf>
    <xf numFmtId="0" fontId="47" fillId="0" borderId="27" xfId="0" applyFont="1" applyBorder="1" applyAlignment="1" applyProtection="1">
      <alignment horizontal="left" vertical="center"/>
      <protection locked="0"/>
    </xf>
    <xf numFmtId="0" fontId="47" fillId="0" borderId="22" xfId="0" applyFont="1" applyBorder="1" applyProtection="1">
      <alignment vertical="center"/>
      <protection locked="0"/>
    </xf>
    <xf numFmtId="0" fontId="47" fillId="0" borderId="27" xfId="0" applyFont="1" applyBorder="1" applyProtection="1">
      <alignment vertical="center"/>
      <protection locked="0"/>
    </xf>
    <xf numFmtId="0" fontId="47" fillId="0" borderId="63" xfId="0" applyFont="1" applyBorder="1">
      <alignment vertical="center"/>
    </xf>
    <xf numFmtId="0" fontId="47" fillId="0" borderId="64" xfId="0" applyFont="1" applyBorder="1">
      <alignment vertical="center"/>
    </xf>
    <xf numFmtId="0" fontId="47" fillId="0" borderId="65" xfId="0" applyFont="1" applyBorder="1">
      <alignment vertical="center"/>
    </xf>
    <xf numFmtId="0" fontId="47" fillId="30" borderId="11" xfId="0" applyFont="1" applyFill="1" applyBorder="1" applyAlignment="1">
      <alignment horizontal="center" vertical="distributed" textRotation="255" justifyLastLine="1"/>
    </xf>
    <xf numFmtId="0" fontId="47" fillId="30" borderId="61" xfId="0" applyFont="1" applyFill="1" applyBorder="1" applyAlignment="1">
      <alignment horizontal="center" vertical="distributed" textRotation="255" justifyLastLine="1"/>
    </xf>
    <xf numFmtId="0" fontId="47" fillId="30" borderId="10" xfId="0" applyFont="1" applyFill="1" applyBorder="1" applyAlignment="1">
      <alignment horizontal="center" vertical="center" justifyLastLine="1"/>
    </xf>
    <xf numFmtId="0" fontId="47" fillId="30" borderId="18" xfId="0" applyFont="1" applyFill="1" applyBorder="1" applyAlignment="1">
      <alignment horizontal="center" vertical="center" justifyLastLine="1"/>
    </xf>
    <xf numFmtId="0" fontId="47" fillId="30" borderId="40" xfId="0" applyFont="1" applyFill="1" applyBorder="1" applyAlignment="1">
      <alignment horizontal="center" vertical="center" justifyLastLine="1"/>
    </xf>
    <xf numFmtId="0" fontId="47" fillId="30" borderId="43" xfId="0" applyFont="1" applyFill="1" applyBorder="1" applyAlignment="1">
      <alignment horizontal="center" vertical="center" textRotation="255" shrinkToFit="1"/>
    </xf>
    <xf numFmtId="0" fontId="47" fillId="30" borderId="28" xfId="0" applyFont="1" applyFill="1" applyBorder="1" applyAlignment="1">
      <alignment horizontal="center" vertical="center" textRotation="255" shrinkToFit="1"/>
    </xf>
    <xf numFmtId="0" fontId="47" fillId="30" borderId="68" xfId="0" applyFont="1" applyFill="1" applyBorder="1" applyAlignment="1">
      <alignment horizontal="center" vertical="center" textRotation="255" shrinkToFit="1"/>
    </xf>
    <xf numFmtId="0" fontId="47" fillId="0" borderId="41" xfId="0" applyFont="1" applyBorder="1" applyAlignment="1" applyProtection="1">
      <alignment horizontal="left" vertical="center"/>
      <protection locked="0"/>
    </xf>
    <xf numFmtId="0" fontId="47" fillId="0" borderId="17" xfId="0" applyFont="1" applyBorder="1" applyAlignment="1" applyProtection="1">
      <alignment horizontal="left" vertical="center"/>
      <protection locked="0"/>
    </xf>
    <xf numFmtId="0" fontId="47" fillId="0" borderId="26" xfId="0" applyFont="1" applyBorder="1" applyAlignment="1" applyProtection="1">
      <alignment horizontal="left" vertical="center"/>
      <protection locked="0"/>
    </xf>
    <xf numFmtId="0" fontId="47" fillId="0" borderId="21" xfId="0" applyFont="1" applyBorder="1" applyAlignment="1">
      <alignment horizontal="right" vertical="center"/>
    </xf>
    <xf numFmtId="0" fontId="47" fillId="0" borderId="62" xfId="0" applyFont="1" applyBorder="1" applyAlignment="1">
      <alignment horizontal="right" vertical="center"/>
    </xf>
    <xf numFmtId="0" fontId="47" fillId="30" borderId="29" xfId="0" applyFont="1" applyFill="1" applyBorder="1" applyAlignment="1">
      <alignment horizontal="center" vertical="center" justifyLastLine="1"/>
    </xf>
    <xf numFmtId="0" fontId="47" fillId="30" borderId="60" xfId="0" applyFont="1" applyFill="1" applyBorder="1" applyAlignment="1">
      <alignment horizontal="center" vertical="center" justifyLastLine="1"/>
    </xf>
    <xf numFmtId="0" fontId="47" fillId="30" borderId="37" xfId="0" applyFont="1" applyFill="1" applyBorder="1" applyAlignment="1">
      <alignment horizontal="center" vertical="distributed" textRotation="255" justifyLastLine="1"/>
    </xf>
    <xf numFmtId="0" fontId="47" fillId="30" borderId="13" xfId="0" applyFont="1" applyFill="1" applyBorder="1" applyAlignment="1">
      <alignment horizontal="center" vertical="distributed" textRotation="255" justifyLastLine="1"/>
    </xf>
    <xf numFmtId="0" fontId="47" fillId="0" borderId="0" xfId="0" applyFont="1" applyProtection="1">
      <alignment vertical="center"/>
      <protection locked="0"/>
    </xf>
    <xf numFmtId="0" fontId="47" fillId="30" borderId="69" xfId="0" applyFont="1" applyFill="1" applyBorder="1" applyAlignment="1">
      <alignment horizontal="center" vertical="center" textRotation="255" shrinkToFit="1"/>
    </xf>
    <xf numFmtId="0" fontId="47" fillId="30" borderId="24" xfId="0" applyFont="1" applyFill="1" applyBorder="1" applyAlignment="1">
      <alignment horizontal="center" vertical="center" textRotation="255" shrinkToFit="1"/>
    </xf>
    <xf numFmtId="0" fontId="47" fillId="30" borderId="33" xfId="0" applyFont="1" applyFill="1" applyBorder="1" applyAlignment="1">
      <alignment horizontal="center" vertical="center" justifyLastLine="1"/>
    </xf>
    <xf numFmtId="0" fontId="47" fillId="30" borderId="56" xfId="0" applyFont="1" applyFill="1" applyBorder="1" applyAlignment="1">
      <alignment horizontal="center" vertical="center" justifyLastLine="1"/>
    </xf>
    <xf numFmtId="0" fontId="47" fillId="30" borderId="57" xfId="0" applyFont="1" applyFill="1" applyBorder="1" applyAlignment="1">
      <alignment horizontal="center" vertical="center" justifyLastLine="1"/>
    </xf>
    <xf numFmtId="0" fontId="52" fillId="0" borderId="0" xfId="0" applyFont="1" applyAlignment="1">
      <alignment horizontal="center" vertical="center"/>
    </xf>
    <xf numFmtId="0" fontId="47" fillId="0" borderId="58" xfId="0" applyFont="1" applyBorder="1" applyAlignment="1" applyProtection="1">
      <alignment horizontal="left" vertical="center"/>
      <protection locked="0"/>
    </xf>
    <xf numFmtId="0" fontId="47" fillId="0" borderId="59" xfId="0" applyFont="1" applyBorder="1" applyAlignment="1" applyProtection="1">
      <alignment horizontal="left" vertical="center"/>
      <protection locked="0"/>
    </xf>
    <xf numFmtId="0" fontId="47" fillId="0" borderId="41" xfId="0" applyFont="1" applyBorder="1" applyProtection="1">
      <alignment vertical="center"/>
      <protection locked="0"/>
    </xf>
    <xf numFmtId="0" fontId="47" fillId="0" borderId="17" xfId="0" applyFont="1" applyBorder="1" applyProtection="1">
      <alignment vertical="center"/>
      <protection locked="0"/>
    </xf>
    <xf numFmtId="0" fontId="47" fillId="0" borderId="26" xfId="0" applyFont="1" applyBorder="1" applyProtection="1">
      <alignment vertical="center"/>
      <protection locked="0"/>
    </xf>
    <xf numFmtId="0" fontId="47" fillId="0" borderId="0" xfId="0" applyFont="1" applyAlignment="1">
      <alignment horizontal="right" vertical="center"/>
    </xf>
    <xf numFmtId="0" fontId="47" fillId="0" borderId="27" xfId="0" applyFont="1" applyBorder="1" applyAlignment="1">
      <alignment horizontal="right" vertical="center"/>
    </xf>
    <xf numFmtId="0" fontId="53" fillId="30" borderId="28" xfId="0" applyFont="1" applyFill="1" applyBorder="1" applyAlignment="1">
      <alignment horizontal="center" vertical="center" textRotation="255" shrinkToFit="1"/>
    </xf>
    <xf numFmtId="0" fontId="53" fillId="30" borderId="24" xfId="0" applyFont="1" applyFill="1" applyBorder="1" applyAlignment="1">
      <alignment horizontal="center" vertical="center" textRotation="255" shrinkToFit="1"/>
    </xf>
    <xf numFmtId="0" fontId="47" fillId="0" borderId="31" xfId="0" applyFont="1" applyBorder="1" applyAlignment="1">
      <alignment horizontal="right" vertical="center"/>
    </xf>
    <xf numFmtId="0" fontId="47" fillId="30" borderId="29" xfId="0" applyFont="1" applyFill="1" applyBorder="1" applyAlignment="1">
      <alignment horizontal="distributed" vertical="center" justifyLastLine="1"/>
    </xf>
    <xf numFmtId="0" fontId="47" fillId="30" borderId="60" xfId="0" applyFont="1" applyFill="1" applyBorder="1" applyAlignment="1">
      <alignment horizontal="distributed" vertical="center" justifyLastLine="1"/>
    </xf>
    <xf numFmtId="0" fontId="47" fillId="30" borderId="39" xfId="0" applyFont="1" applyFill="1" applyBorder="1" applyAlignment="1">
      <alignment horizontal="center" vertical="distributed" textRotation="255" justifyLastLine="1"/>
    </xf>
    <xf numFmtId="0" fontId="47" fillId="30" borderId="66" xfId="0" applyFont="1" applyFill="1" applyBorder="1" applyAlignment="1">
      <alignment horizontal="center" vertical="distributed" textRotation="255" justifyLastLine="1"/>
    </xf>
    <xf numFmtId="0" fontId="58" fillId="24" borderId="18" xfId="0" applyFont="1" applyFill="1" applyBorder="1" applyAlignment="1">
      <alignment horizontal="right" vertical="center"/>
    </xf>
    <xf numFmtId="0" fontId="51" fillId="25" borderId="0" xfId="0" applyFont="1" applyFill="1" applyAlignment="1">
      <alignment horizontal="center" vertical="center"/>
    </xf>
    <xf numFmtId="0" fontId="55" fillId="0" borderId="67" xfId="0" applyFont="1" applyBorder="1" applyAlignment="1">
      <alignment horizontal="center" vertical="center"/>
    </xf>
    <xf numFmtId="0" fontId="57" fillId="27" borderId="76" xfId="0" applyFont="1" applyFill="1" applyBorder="1" applyAlignment="1">
      <alignment horizontal="center" vertical="center"/>
    </xf>
    <xf numFmtId="0" fontId="57" fillId="27" borderId="87" xfId="0" applyFont="1" applyFill="1" applyBorder="1" applyAlignment="1">
      <alignment horizontal="center" vertical="center"/>
    </xf>
    <xf numFmtId="0" fontId="57" fillId="27" borderId="88" xfId="0" applyFont="1" applyFill="1" applyBorder="1" applyAlignment="1">
      <alignment horizontal="center" vertical="center"/>
    </xf>
    <xf numFmtId="0" fontId="57" fillId="27" borderId="89" xfId="0" applyFont="1" applyFill="1" applyBorder="1" applyAlignment="1">
      <alignment horizontal="center" vertical="center"/>
    </xf>
    <xf numFmtId="0" fontId="54" fillId="25" borderId="105" xfId="0" applyFont="1" applyFill="1" applyBorder="1" applyProtection="1">
      <alignment vertical="center"/>
      <protection locked="0"/>
    </xf>
    <xf numFmtId="0" fontId="54" fillId="25" borderId="107" xfId="0" applyFont="1" applyFill="1" applyBorder="1" applyProtection="1">
      <alignment vertical="center"/>
      <protection locked="0"/>
    </xf>
    <xf numFmtId="0" fontId="54" fillId="25" borderId="106" xfId="0" applyFont="1" applyFill="1" applyBorder="1" applyProtection="1">
      <alignment vertical="center"/>
      <protection locked="0"/>
    </xf>
    <xf numFmtId="0" fontId="54" fillId="25" borderId="78" xfId="0" applyFont="1" applyFill="1" applyBorder="1" applyProtection="1">
      <alignment vertical="center"/>
      <protection locked="0"/>
    </xf>
    <xf numFmtId="0" fontId="54" fillId="25" borderId="82" xfId="0" applyFont="1" applyFill="1" applyBorder="1" applyProtection="1">
      <alignment vertical="center"/>
      <protection locked="0"/>
    </xf>
    <xf numFmtId="0" fontId="54" fillId="25" borderId="81" xfId="0" applyFont="1" applyFill="1" applyBorder="1" applyProtection="1">
      <alignment vertical="center"/>
      <protection locked="0"/>
    </xf>
    <xf numFmtId="0" fontId="54" fillId="25" borderId="83" xfId="0" applyFont="1" applyFill="1" applyBorder="1" applyProtection="1">
      <alignment vertical="center"/>
      <protection locked="0"/>
    </xf>
    <xf numFmtId="0" fontId="54" fillId="25" borderId="85" xfId="0" applyFont="1" applyFill="1" applyBorder="1" applyProtection="1">
      <alignment vertical="center"/>
      <protection locked="0"/>
    </xf>
    <xf numFmtId="0" fontId="54" fillId="25" borderId="84" xfId="0" applyFont="1" applyFill="1" applyBorder="1" applyProtection="1">
      <alignment vertical="center"/>
      <protection locked="0"/>
    </xf>
    <xf numFmtId="0" fontId="54" fillId="25" borderId="77" xfId="0" applyFont="1" applyFill="1" applyBorder="1" applyProtection="1">
      <alignment vertical="center"/>
      <protection locked="0"/>
    </xf>
    <xf numFmtId="0" fontId="54" fillId="25" borderId="80" xfId="0" applyFont="1" applyFill="1" applyBorder="1" applyProtection="1">
      <alignment vertical="center"/>
      <protection locked="0"/>
    </xf>
    <xf numFmtId="0" fontId="54" fillId="25" borderId="79" xfId="0" applyFont="1" applyFill="1" applyBorder="1" applyProtection="1">
      <alignment vertical="center"/>
      <protection locked="0"/>
    </xf>
    <xf numFmtId="176" fontId="55" fillId="26" borderId="103" xfId="0" applyNumberFormat="1" applyFont="1" applyFill="1" applyBorder="1">
      <alignment vertical="center"/>
    </xf>
    <xf numFmtId="0" fontId="47" fillId="0" borderId="49" xfId="0" applyFont="1" applyBorder="1">
      <alignment vertical="center"/>
    </xf>
    <xf numFmtId="38" fontId="54" fillId="25" borderId="107" xfId="33" applyFont="1" applyFill="1" applyBorder="1" applyAlignment="1" applyProtection="1">
      <alignment horizontal="center" vertical="center"/>
    </xf>
    <xf numFmtId="38" fontId="54" fillId="25" borderId="114" xfId="33" applyFont="1" applyFill="1" applyBorder="1" applyAlignment="1" applyProtection="1">
      <alignment horizontal="center" vertical="center"/>
    </xf>
    <xf numFmtId="176" fontId="58" fillId="31" borderId="18" xfId="0" applyNumberFormat="1" applyFont="1" applyFill="1" applyBorder="1" applyAlignment="1">
      <alignment horizontal="right" vertical="center"/>
    </xf>
    <xf numFmtId="0" fontId="58" fillId="24" borderId="70" xfId="0" applyFont="1" applyFill="1" applyBorder="1" applyAlignment="1">
      <alignment horizontal="right" vertical="center"/>
    </xf>
    <xf numFmtId="176" fontId="55" fillId="29" borderId="86" xfId="0" applyNumberFormat="1" applyFont="1" applyFill="1" applyBorder="1" applyAlignment="1">
      <alignment horizontal="center" vertical="center"/>
    </xf>
    <xf numFmtId="176" fontId="55" fillId="29" borderId="103" xfId="0" applyNumberFormat="1" applyFont="1" applyFill="1" applyBorder="1" applyAlignment="1">
      <alignment horizontal="center" vertical="center"/>
    </xf>
    <xf numFmtId="0" fontId="47" fillId="0" borderId="145" xfId="0" applyFont="1" applyBorder="1" applyAlignment="1">
      <alignment horizontal="center" vertical="center" shrinkToFit="1"/>
    </xf>
    <xf numFmtId="0" fontId="47" fillId="0" borderId="146" xfId="0" applyFont="1" applyBorder="1" applyAlignment="1">
      <alignment horizontal="center" vertical="center" shrinkToFit="1"/>
    </xf>
    <xf numFmtId="0" fontId="47" fillId="0" borderId="14" xfId="0" applyFont="1" applyBorder="1" applyAlignment="1">
      <alignment horizontal="left" vertical="top" wrapText="1"/>
    </xf>
    <xf numFmtId="0" fontId="47" fillId="0" borderId="0" xfId="0" applyFont="1" applyAlignment="1">
      <alignment horizontal="left" vertical="top" wrapText="1"/>
    </xf>
    <xf numFmtId="0" fontId="47" fillId="0" borderId="34" xfId="0" applyFont="1" applyBorder="1" applyAlignment="1">
      <alignment horizontal="left" vertical="top" wrapText="1"/>
    </xf>
    <xf numFmtId="0" fontId="47" fillId="0" borderId="72" xfId="0" applyFont="1" applyBorder="1" applyAlignment="1">
      <alignment horizontal="left" vertical="top" wrapText="1"/>
    </xf>
    <xf numFmtId="0" fontId="47" fillId="0" borderId="73" xfId="0" applyFont="1" applyBorder="1" applyAlignment="1">
      <alignment horizontal="left" vertical="top" wrapText="1"/>
    </xf>
    <xf numFmtId="0" fontId="47" fillId="0" borderId="25" xfId="0" applyFont="1" applyBorder="1" applyAlignment="1">
      <alignment horizontal="left" vertical="top" wrapText="1"/>
    </xf>
    <xf numFmtId="0" fontId="47" fillId="33" borderId="13" xfId="0" applyFont="1" applyFill="1" applyBorder="1">
      <alignment vertical="center"/>
    </xf>
    <xf numFmtId="0" fontId="47" fillId="33" borderId="17" xfId="0" applyFont="1" applyFill="1" applyBorder="1">
      <alignment vertical="center"/>
    </xf>
    <xf numFmtId="0" fontId="47" fillId="33" borderId="42" xfId="0" applyFont="1" applyFill="1" applyBorder="1">
      <alignment vertical="center"/>
    </xf>
    <xf numFmtId="0" fontId="47" fillId="0" borderId="14" xfId="0" applyFont="1" applyBorder="1" applyAlignment="1">
      <alignment horizontal="left" vertical="center"/>
    </xf>
    <xf numFmtId="0" fontId="47" fillId="0" borderId="0" xfId="0" applyFont="1">
      <alignment vertical="center"/>
    </xf>
    <xf numFmtId="0" fontId="47" fillId="0" borderId="34" xfId="0" applyFont="1" applyBorder="1">
      <alignment vertical="center"/>
    </xf>
    <xf numFmtId="0" fontId="47" fillId="0" borderId="14" xfId="0" applyFont="1" applyBorder="1">
      <alignment vertical="center"/>
    </xf>
    <xf numFmtId="0" fontId="47" fillId="0" borderId="55" xfId="0" applyFont="1" applyBorder="1">
      <alignment vertical="center"/>
    </xf>
    <xf numFmtId="0" fontId="47" fillId="0" borderId="67" xfId="0" applyFont="1" applyBorder="1">
      <alignment vertical="center"/>
    </xf>
    <xf numFmtId="0" fontId="47" fillId="0" borderId="50" xfId="0" applyFont="1" applyBorder="1">
      <alignment vertical="center"/>
    </xf>
    <xf numFmtId="0" fontId="47" fillId="0" borderId="142" xfId="0" applyFont="1" applyBorder="1" applyAlignment="1">
      <alignment horizontal="left" vertical="center"/>
    </xf>
    <xf numFmtId="0" fontId="47" fillId="0" borderId="143" xfId="0" applyFont="1" applyBorder="1" applyAlignment="1">
      <alignment horizontal="left" vertical="center"/>
    </xf>
    <xf numFmtId="0" fontId="47" fillId="0" borderId="144" xfId="0" applyFont="1" applyBorder="1" applyAlignment="1">
      <alignment horizontal="left" vertical="center"/>
    </xf>
    <xf numFmtId="0" fontId="47" fillId="0" borderId="153" xfId="0" applyFont="1" applyBorder="1" applyAlignment="1">
      <alignment horizontal="left" vertical="center"/>
    </xf>
    <xf numFmtId="0" fontId="47" fillId="0" borderId="116" xfId="0" applyFont="1" applyBorder="1" applyAlignment="1">
      <alignment horizontal="left" vertical="center"/>
    </xf>
    <xf numFmtId="0" fontId="47" fillId="0" borderId="154" xfId="0" applyFont="1" applyBorder="1" applyAlignment="1">
      <alignment horizontal="left" vertical="center"/>
    </xf>
    <xf numFmtId="0" fontId="47" fillId="0" borderId="18" xfId="0" applyFont="1" applyBorder="1" applyAlignment="1">
      <alignment horizontal="center" vertical="center" justifyLastLine="1"/>
    </xf>
    <xf numFmtId="0" fontId="47" fillId="0" borderId="40" xfId="0" applyFont="1" applyBorder="1" applyAlignment="1">
      <alignment horizontal="center" vertical="center" justifyLastLine="1"/>
    </xf>
    <xf numFmtId="0" fontId="47" fillId="33" borderId="150" xfId="0" applyFont="1" applyFill="1" applyBorder="1" applyAlignment="1">
      <alignment horizontal="left" vertical="center"/>
    </xf>
    <xf numFmtId="0" fontId="47" fillId="33" borderId="151" xfId="0" applyFont="1" applyFill="1" applyBorder="1" applyAlignment="1">
      <alignment horizontal="left" vertical="center"/>
    </xf>
    <xf numFmtId="0" fontId="47" fillId="33" borderId="152" xfId="0" applyFont="1" applyFill="1" applyBorder="1" applyAlignment="1">
      <alignment horizontal="left" vertical="center"/>
    </xf>
    <xf numFmtId="0" fontId="47" fillId="0" borderId="10" xfId="0" applyFont="1" applyBorder="1" applyAlignment="1">
      <alignment horizontal="center" vertical="center" wrapText="1"/>
    </xf>
    <xf numFmtId="0" fontId="47" fillId="0" borderId="18" xfId="0" applyFont="1" applyBorder="1" applyAlignment="1">
      <alignment horizontal="center" vertical="center" wrapText="1"/>
    </xf>
    <xf numFmtId="0" fontId="47" fillId="0" borderId="40" xfId="0" applyFont="1" applyBorder="1" applyAlignment="1">
      <alignment horizontal="center" vertical="center" wrapText="1"/>
    </xf>
    <xf numFmtId="0" fontId="47" fillId="33" borderId="10" xfId="0" applyFont="1" applyFill="1" applyBorder="1" applyAlignment="1">
      <alignment horizontal="center" vertical="center" justifyLastLine="1"/>
    </xf>
    <xf numFmtId="0" fontId="47" fillId="33" borderId="40" xfId="0" applyFont="1" applyFill="1" applyBorder="1" applyAlignment="1">
      <alignment horizontal="center" vertical="center" justifyLastLine="1"/>
    </xf>
    <xf numFmtId="0" fontId="47" fillId="0" borderId="10" xfId="0" applyFont="1" applyBorder="1" applyAlignment="1">
      <alignment horizontal="center" vertical="center"/>
    </xf>
    <xf numFmtId="0" fontId="47" fillId="0" borderId="18" xfId="0" applyFont="1" applyBorder="1" applyAlignment="1">
      <alignment horizontal="center" vertical="center"/>
    </xf>
    <xf numFmtId="0" fontId="47" fillId="0" borderId="15" xfId="0" applyFont="1" applyBorder="1" applyAlignment="1">
      <alignment horizontal="center" vertical="center"/>
    </xf>
    <xf numFmtId="177" fontId="47" fillId="0" borderId="67" xfId="0" applyNumberFormat="1" applyFont="1" applyBorder="1" applyAlignment="1">
      <alignment horizontal="left" vertical="center"/>
    </xf>
    <xf numFmtId="0" fontId="47" fillId="0" borderId="33" xfId="0" applyFont="1" applyBorder="1" applyAlignment="1">
      <alignment horizontal="center" vertical="center" wrapText="1"/>
    </xf>
    <xf numFmtId="0" fontId="47" fillId="0" borderId="56" xfId="0" applyFont="1" applyBorder="1" applyAlignment="1">
      <alignment horizontal="center" vertical="center" wrapText="1"/>
    </xf>
    <xf numFmtId="0" fontId="47" fillId="0" borderId="57" xfId="0" applyFont="1" applyBorder="1" applyAlignment="1">
      <alignment horizontal="center" vertical="center" wrapText="1"/>
    </xf>
    <xf numFmtId="0" fontId="47" fillId="0" borderId="33" xfId="0" applyFont="1" applyBorder="1" applyAlignment="1">
      <alignment horizontal="center" vertical="center"/>
    </xf>
    <xf numFmtId="0" fontId="47" fillId="0" borderId="56" xfId="0" applyFont="1" applyBorder="1" applyAlignment="1">
      <alignment horizontal="center" vertical="center"/>
    </xf>
    <xf numFmtId="0" fontId="47" fillId="0" borderId="74" xfId="0" applyFont="1" applyBorder="1" applyAlignment="1">
      <alignment horizontal="center" vertical="center"/>
    </xf>
    <xf numFmtId="0" fontId="47" fillId="0" borderId="35" xfId="0" applyFont="1" applyBorder="1" applyAlignment="1" applyProtection="1">
      <alignment horizontal="left" vertical="center"/>
      <protection locked="0"/>
    </xf>
    <xf numFmtId="0" fontId="47" fillId="0" borderId="52" xfId="0" applyFont="1" applyBorder="1" applyAlignment="1" applyProtection="1">
      <alignment horizontal="left" vertical="center"/>
      <protection locked="0"/>
    </xf>
    <xf numFmtId="0" fontId="47" fillId="30" borderId="10" xfId="46" applyFont="1" applyFill="1" applyBorder="1" applyAlignment="1">
      <alignment horizontal="left" vertical="center" wrapText="1"/>
    </xf>
    <xf numFmtId="0" fontId="47" fillId="30" borderId="18" xfId="46" applyFont="1" applyFill="1" applyBorder="1" applyAlignment="1">
      <alignment horizontal="left" vertical="center" wrapText="1"/>
    </xf>
    <xf numFmtId="0" fontId="47" fillId="30" borderId="40" xfId="46" applyFont="1" applyFill="1" applyBorder="1" applyAlignment="1">
      <alignment horizontal="left" vertical="center" wrapText="1"/>
    </xf>
    <xf numFmtId="0" fontId="47" fillId="0" borderId="10" xfId="0" applyFont="1" applyBorder="1" applyAlignment="1" applyProtection="1">
      <alignment horizontal="center" vertical="center"/>
      <protection locked="0"/>
    </xf>
    <xf numFmtId="0" fontId="47" fillId="0" borderId="40" xfId="0" applyFont="1" applyBorder="1" applyAlignment="1" applyProtection="1">
      <alignment horizontal="center" vertical="center"/>
      <protection locked="0"/>
    </xf>
    <xf numFmtId="0" fontId="47" fillId="30" borderId="10" xfId="46" applyFont="1" applyFill="1" applyBorder="1" applyAlignment="1">
      <alignment horizontal="left" vertical="center" shrinkToFit="1"/>
    </xf>
    <xf numFmtId="0" fontId="47" fillId="30" borderId="18" xfId="46" applyFont="1" applyFill="1" applyBorder="1" applyAlignment="1">
      <alignment horizontal="left" vertical="center" shrinkToFit="1"/>
    </xf>
    <xf numFmtId="0" fontId="47" fillId="30" borderId="40" xfId="46" applyFont="1" applyFill="1" applyBorder="1" applyAlignment="1">
      <alignment horizontal="left" vertical="center" shrinkToFit="1"/>
    </xf>
    <xf numFmtId="0" fontId="52" fillId="0" borderId="67" xfId="0" applyFont="1" applyBorder="1" applyAlignment="1">
      <alignment horizontal="distributed" vertical="center" indent="10"/>
    </xf>
    <xf numFmtId="0" fontId="47" fillId="30" borderId="33" xfId="0" applyFont="1" applyFill="1" applyBorder="1" applyAlignment="1">
      <alignment horizontal="distributed" vertical="center" indent="2"/>
    </xf>
    <xf numFmtId="0" fontId="47" fillId="30" borderId="56" xfId="0" applyFont="1" applyFill="1" applyBorder="1" applyAlignment="1">
      <alignment horizontal="distributed" vertical="center" indent="2"/>
    </xf>
    <xf numFmtId="0" fontId="47" fillId="30" borderId="74" xfId="0" applyFont="1" applyFill="1" applyBorder="1" applyAlignment="1">
      <alignment horizontal="distributed" vertical="center" indent="2"/>
    </xf>
    <xf numFmtId="0" fontId="47" fillId="30" borderId="76" xfId="0" applyFont="1" applyFill="1" applyBorder="1" applyAlignment="1">
      <alignment horizontal="center" vertical="center"/>
    </xf>
    <xf numFmtId="0" fontId="47" fillId="30" borderId="56" xfId="0" applyFont="1" applyFill="1" applyBorder="1" applyAlignment="1">
      <alignment horizontal="center" vertical="center"/>
    </xf>
    <xf numFmtId="0" fontId="47" fillId="30" borderId="57" xfId="0" applyFont="1" applyFill="1" applyBorder="1" applyAlignment="1">
      <alignment horizontal="center" vertical="center"/>
    </xf>
    <xf numFmtId="0" fontId="47" fillId="30" borderId="10" xfId="46" applyFont="1" applyFill="1" applyBorder="1" applyAlignment="1">
      <alignment horizontal="left" vertical="center" wrapText="1" shrinkToFit="1"/>
    </xf>
    <xf numFmtId="0" fontId="56" fillId="30" borderId="33" xfId="0" applyFont="1" applyFill="1" applyBorder="1" applyAlignment="1">
      <alignment horizontal="center" vertical="center" wrapText="1"/>
    </xf>
    <xf numFmtId="0" fontId="56" fillId="30" borderId="57" xfId="0" applyFont="1" applyFill="1" applyBorder="1" applyAlignment="1">
      <alignment horizontal="center" vertical="center" wrapText="1"/>
    </xf>
    <xf numFmtId="0" fontId="46" fillId="0" borderId="0" xfId="0" applyFont="1" applyAlignment="1">
      <alignment vertical="center" wrapText="1"/>
    </xf>
    <xf numFmtId="0" fontId="11" fillId="0" borderId="0" xfId="0" applyFont="1" applyAlignment="1">
      <alignment vertical="center" wrapText="1"/>
    </xf>
    <xf numFmtId="0" fontId="47" fillId="30" borderId="53" xfId="46" applyFont="1" applyFill="1" applyBorder="1" applyAlignment="1">
      <alignment horizontal="left" vertical="center" wrapText="1"/>
    </xf>
    <xf numFmtId="0" fontId="47" fillId="30" borderId="70" xfId="46" applyFont="1" applyFill="1" applyBorder="1" applyAlignment="1">
      <alignment horizontal="left" vertical="center" wrapText="1"/>
    </xf>
    <xf numFmtId="0" fontId="47" fillId="30" borderId="135" xfId="46" applyFont="1" applyFill="1" applyBorder="1" applyAlignment="1">
      <alignment horizontal="left" vertical="center" wrapText="1"/>
    </xf>
    <xf numFmtId="0" fontId="47" fillId="0" borderId="53" xfId="0" applyFont="1" applyBorder="1" applyAlignment="1" applyProtection="1">
      <alignment horizontal="center" vertical="center"/>
      <protection locked="0"/>
    </xf>
    <xf numFmtId="0" fontId="47" fillId="0" borderId="135" xfId="0" applyFont="1" applyBorder="1" applyAlignment="1" applyProtection="1">
      <alignment horizontal="center" vertical="center"/>
      <protection locked="0"/>
    </xf>
    <xf numFmtId="0" fontId="47" fillId="0" borderId="36" xfId="0" applyFont="1" applyBorder="1" applyAlignment="1" applyProtection="1">
      <alignment horizontal="left" vertical="center"/>
      <protection locked="0"/>
    </xf>
    <xf numFmtId="0" fontId="47" fillId="0" borderId="136" xfId="0" applyFont="1" applyBorder="1" applyAlignment="1" applyProtection="1">
      <alignment horizontal="left" vertical="center"/>
      <protection locked="0"/>
    </xf>
    <xf numFmtId="0" fontId="48" fillId="33" borderId="23" xfId="0" applyFont="1" applyFill="1" applyBorder="1" applyAlignment="1">
      <alignment horizontal="center" vertical="center" wrapText="1"/>
    </xf>
    <xf numFmtId="0" fontId="48" fillId="33" borderId="140" xfId="0" applyFont="1" applyFill="1" applyBorder="1" applyAlignment="1">
      <alignment horizontal="center" vertical="center" wrapText="1"/>
    </xf>
    <xf numFmtId="193" fontId="64" fillId="0" borderId="129" xfId="33" applyNumberFormat="1" applyFont="1" applyFill="1" applyBorder="1" applyAlignment="1" applyProtection="1">
      <alignment horizontal="center" vertical="center"/>
      <protection locked="0"/>
    </xf>
    <xf numFmtId="193" fontId="64" fillId="0" borderId="141" xfId="33" applyNumberFormat="1" applyFont="1" applyFill="1" applyBorder="1" applyAlignment="1" applyProtection="1">
      <alignment horizontal="center" vertical="center"/>
      <protection locked="0"/>
    </xf>
    <xf numFmtId="193" fontId="64" fillId="0" borderId="49" xfId="33" applyNumberFormat="1" applyFont="1" applyFill="1" applyBorder="1" applyAlignment="1" applyProtection="1">
      <alignment horizontal="center" vertical="center"/>
      <protection locked="0"/>
    </xf>
    <xf numFmtId="0" fontId="64" fillId="0" borderId="38" xfId="0" applyFont="1" applyBorder="1" applyAlignment="1" applyProtection="1">
      <alignment horizontal="left" vertical="center" wrapText="1"/>
      <protection locked="0"/>
    </xf>
    <xf numFmtId="0" fontId="64" fillId="0" borderId="54" xfId="0" quotePrefix="1" applyFont="1" applyBorder="1" applyAlignment="1" applyProtection="1">
      <alignment horizontal="left" vertical="center" wrapText="1"/>
      <protection locked="0"/>
    </xf>
    <xf numFmtId="0" fontId="64" fillId="0" borderId="67" xfId="0" applyFont="1" applyBorder="1" applyAlignment="1" applyProtection="1">
      <alignment horizontal="left" vertical="center" wrapText="1"/>
      <protection locked="0"/>
    </xf>
    <xf numFmtId="0" fontId="64" fillId="0" borderId="50" xfId="0" applyFont="1" applyBorder="1" applyAlignment="1" applyProtection="1">
      <alignment horizontal="left" vertical="center" wrapText="1"/>
      <protection locked="0"/>
    </xf>
    <xf numFmtId="0" fontId="13" fillId="0" borderId="0" xfId="0" applyFont="1" applyAlignment="1">
      <alignment horizontal="center" vertical="center"/>
    </xf>
    <xf numFmtId="0" fontId="11" fillId="30" borderId="37" xfId="0" applyFont="1" applyFill="1" applyBorder="1" applyAlignment="1">
      <alignment horizontal="center" vertical="distributed" textRotation="255" justifyLastLine="1"/>
    </xf>
    <xf numFmtId="0" fontId="11" fillId="30" borderId="11" xfId="0" applyFont="1" applyFill="1" applyBorder="1" applyAlignment="1">
      <alignment horizontal="center" vertical="distributed" textRotation="255" justifyLastLine="1"/>
    </xf>
    <xf numFmtId="0" fontId="11" fillId="30" borderId="13" xfId="0" applyFont="1" applyFill="1" applyBorder="1" applyAlignment="1">
      <alignment horizontal="center" vertical="distributed" textRotation="255" justifyLastLine="1"/>
    </xf>
    <xf numFmtId="0" fontId="11" fillId="30" borderId="33" xfId="0" applyFont="1" applyFill="1" applyBorder="1" applyAlignment="1">
      <alignment horizontal="center" vertical="center" justifyLastLine="1"/>
    </xf>
    <xf numFmtId="0" fontId="11" fillId="30" borderId="56" xfId="0" applyFont="1" applyFill="1" applyBorder="1" applyAlignment="1">
      <alignment horizontal="center" vertical="center" justifyLastLine="1"/>
    </xf>
    <xf numFmtId="0" fontId="11" fillId="30" borderId="57" xfId="0" applyFont="1" applyFill="1" applyBorder="1" applyAlignment="1">
      <alignment horizontal="center" vertical="center" justifyLastLine="1"/>
    </xf>
    <xf numFmtId="0" fontId="11" fillId="30" borderId="43" xfId="0" applyFont="1" applyFill="1" applyBorder="1" applyAlignment="1">
      <alignment horizontal="center" vertical="center" textRotation="255" shrinkToFit="1"/>
    </xf>
    <xf numFmtId="0" fontId="11" fillId="30" borderId="28" xfId="0" applyFont="1" applyFill="1" applyBorder="1" applyAlignment="1">
      <alignment horizontal="center" vertical="center" textRotation="255" shrinkToFit="1"/>
    </xf>
    <xf numFmtId="0" fontId="11" fillId="30" borderId="68" xfId="0" applyFont="1" applyFill="1" applyBorder="1" applyAlignment="1">
      <alignment horizontal="center" vertical="center" textRotation="255" shrinkToFit="1"/>
    </xf>
    <xf numFmtId="0" fontId="11" fillId="0" borderId="41" xfId="0" applyFont="1" applyBorder="1" applyAlignment="1">
      <alignment horizontal="left" vertical="center"/>
    </xf>
    <xf numFmtId="0" fontId="11" fillId="0" borderId="17" xfId="0" applyFont="1" applyBorder="1" applyAlignment="1">
      <alignment horizontal="left" vertical="center"/>
    </xf>
    <xf numFmtId="0" fontId="11" fillId="0" borderId="26" xfId="0" applyFont="1" applyBorder="1" applyAlignment="1">
      <alignment horizontal="left" vertical="center"/>
    </xf>
    <xf numFmtId="0" fontId="11" fillId="0" borderId="22" xfId="0" applyFont="1" applyBorder="1" applyAlignment="1">
      <alignment horizontal="left" vertical="center"/>
    </xf>
    <xf numFmtId="0" fontId="11" fillId="0" borderId="0" xfId="0" applyFont="1" applyAlignment="1">
      <alignment horizontal="left" vertical="center"/>
    </xf>
    <xf numFmtId="0" fontId="11" fillId="0" borderId="27" xfId="0" applyFont="1" applyBorder="1" applyAlignment="1">
      <alignment horizontal="left" vertical="center"/>
    </xf>
    <xf numFmtId="0" fontId="11" fillId="0" borderId="22" xfId="0" applyFont="1" applyBorder="1" applyAlignment="1">
      <alignment horizontal="left" vertical="center" shrinkToFit="1"/>
    </xf>
    <xf numFmtId="0" fontId="11" fillId="0" borderId="0" xfId="0" applyFont="1" applyAlignment="1">
      <alignment horizontal="left" vertical="center" shrinkToFit="1"/>
    </xf>
    <xf numFmtId="0" fontId="11" fillId="0" borderId="27" xfId="0" applyFont="1" applyBorder="1" applyAlignment="1">
      <alignment horizontal="left" vertical="center" shrinkToFit="1"/>
    </xf>
    <xf numFmtId="0" fontId="11" fillId="0" borderId="21" xfId="0" applyFont="1" applyBorder="1" applyAlignment="1">
      <alignment horizontal="right" vertical="center"/>
    </xf>
    <xf numFmtId="0" fontId="11" fillId="0" borderId="62" xfId="0" applyFont="1" applyBorder="1" applyAlignment="1">
      <alignment horizontal="right" vertical="center"/>
    </xf>
    <xf numFmtId="0" fontId="40" fillId="30" borderId="69" xfId="0" applyFont="1" applyFill="1" applyBorder="1" applyAlignment="1">
      <alignment horizontal="center" vertical="center" textRotation="255" shrinkToFit="1"/>
    </xf>
    <xf numFmtId="0" fontId="40" fillId="30" borderId="28" xfId="0" applyFont="1" applyFill="1" applyBorder="1" applyAlignment="1">
      <alignment horizontal="center" vertical="center" textRotation="255" shrinkToFit="1"/>
    </xf>
    <xf numFmtId="0" fontId="40" fillId="30" borderId="24" xfId="0" applyFont="1" applyFill="1" applyBorder="1" applyAlignment="1">
      <alignment horizontal="center" vertical="center" textRotation="255" shrinkToFit="1"/>
    </xf>
    <xf numFmtId="0" fontId="11" fillId="0" borderId="0" xfId="0" applyFont="1" applyAlignment="1">
      <alignment horizontal="right" vertical="center"/>
    </xf>
    <xf numFmtId="0" fontId="11" fillId="0" borderId="27" xfId="0" applyFont="1" applyBorder="1" applyAlignment="1">
      <alignment horizontal="right" vertical="center"/>
    </xf>
    <xf numFmtId="0" fontId="11" fillId="0" borderId="115" xfId="0" applyFont="1" applyBorder="1" applyAlignment="1">
      <alignment horizontal="left" vertical="center"/>
    </xf>
    <xf numFmtId="0" fontId="11" fillId="0" borderId="116" xfId="0" applyFont="1" applyBorder="1" applyAlignment="1">
      <alignment horizontal="left" vertical="center"/>
    </xf>
    <xf numFmtId="0" fontId="11" fillId="0" borderId="117" xfId="0" applyFont="1" applyBorder="1" applyAlignment="1">
      <alignment horizontal="left" vertical="center"/>
    </xf>
    <xf numFmtId="0" fontId="11" fillId="30" borderId="39" xfId="0" applyFont="1" applyFill="1" applyBorder="1" applyAlignment="1">
      <alignment horizontal="center" vertical="distributed" textRotation="255" justifyLastLine="1"/>
    </xf>
    <xf numFmtId="0" fontId="11" fillId="30" borderId="66" xfId="0" applyFont="1" applyFill="1" applyBorder="1" applyAlignment="1">
      <alignment horizontal="center" vertical="distributed" textRotation="255" justifyLastLine="1"/>
    </xf>
    <xf numFmtId="0" fontId="11" fillId="30" borderId="29" xfId="0" applyFont="1" applyFill="1" applyBorder="1" applyAlignment="1">
      <alignment horizontal="distributed" vertical="center" justifyLastLine="1"/>
    </xf>
    <xf numFmtId="0" fontId="11" fillId="30" borderId="60" xfId="0" applyFont="1" applyFill="1" applyBorder="1" applyAlignment="1">
      <alignment horizontal="distributed" vertical="center" justifyLastLine="1"/>
    </xf>
    <xf numFmtId="0" fontId="11" fillId="30" borderId="29" xfId="0" applyFont="1" applyFill="1" applyBorder="1" applyAlignment="1">
      <alignment horizontal="center" vertical="center" justifyLastLine="1"/>
    </xf>
    <xf numFmtId="0" fontId="11" fillId="30" borderId="60" xfId="0" applyFont="1" applyFill="1" applyBorder="1" applyAlignment="1">
      <alignment horizontal="center" vertical="center" justifyLastLine="1"/>
    </xf>
    <xf numFmtId="0" fontId="11" fillId="30" borderId="61" xfId="0" applyFont="1" applyFill="1" applyBorder="1" applyAlignment="1">
      <alignment horizontal="center" vertical="distributed" textRotation="255" justifyLastLine="1"/>
    </xf>
    <xf numFmtId="0" fontId="11" fillId="30" borderId="10" xfId="0" applyFont="1" applyFill="1" applyBorder="1" applyAlignment="1">
      <alignment horizontal="center" vertical="center" justifyLastLine="1"/>
    </xf>
    <xf numFmtId="0" fontId="11" fillId="30" borderId="18" xfId="0" applyFont="1" applyFill="1" applyBorder="1" applyAlignment="1">
      <alignment horizontal="center" vertical="center" justifyLastLine="1"/>
    </xf>
    <xf numFmtId="0" fontId="11" fillId="30" borderId="40" xfId="0" applyFont="1" applyFill="1" applyBorder="1" applyAlignment="1">
      <alignment horizontal="center" vertical="center" justifyLastLine="1"/>
    </xf>
    <xf numFmtId="0" fontId="40" fillId="0" borderId="22" xfId="0" applyFont="1" applyBorder="1" applyAlignment="1">
      <alignment horizontal="left" vertical="center"/>
    </xf>
    <xf numFmtId="0" fontId="40" fillId="0" borderId="27" xfId="0" applyFont="1" applyBorder="1" applyAlignment="1">
      <alignment horizontal="left" vertical="center"/>
    </xf>
    <xf numFmtId="0" fontId="40" fillId="0" borderId="22" xfId="0" applyFont="1" applyBorder="1">
      <alignment vertical="center"/>
    </xf>
    <xf numFmtId="0" fontId="40" fillId="0" borderId="27" xfId="0" applyFont="1" applyBorder="1">
      <alignment vertical="center"/>
    </xf>
    <xf numFmtId="0" fontId="11" fillId="0" borderId="31" xfId="0" applyFont="1" applyBorder="1" applyAlignment="1">
      <alignment horizontal="right" vertical="center"/>
    </xf>
    <xf numFmtId="0" fontId="11" fillId="0" borderId="63" xfId="0" applyFont="1" applyBorder="1">
      <alignment vertical="center"/>
    </xf>
    <xf numFmtId="0" fontId="11" fillId="0" borderId="64" xfId="0" applyFont="1" applyBorder="1">
      <alignment vertical="center"/>
    </xf>
    <xf numFmtId="0" fontId="9" fillId="0" borderId="64" xfId="0" applyFont="1" applyBorder="1">
      <alignment vertical="center"/>
    </xf>
    <xf numFmtId="0" fontId="9" fillId="0" borderId="65" xfId="0" applyFont="1" applyBorder="1">
      <alignment vertical="center"/>
    </xf>
    <xf numFmtId="0" fontId="11" fillId="0" borderId="22" xfId="0" applyFont="1" applyBorder="1">
      <alignment vertical="center"/>
    </xf>
    <xf numFmtId="0" fontId="11" fillId="0" borderId="27" xfId="0" applyFont="1" applyBorder="1">
      <alignment vertical="center"/>
    </xf>
    <xf numFmtId="0" fontId="38" fillId="24" borderId="18" xfId="0" applyFont="1" applyFill="1" applyBorder="1" applyAlignment="1">
      <alignment horizontal="right" vertical="center"/>
    </xf>
    <xf numFmtId="0" fontId="35" fillId="25" borderId="77" xfId="0" applyFont="1" applyFill="1" applyBorder="1" applyProtection="1">
      <alignment vertical="center"/>
      <protection locked="0"/>
    </xf>
    <xf numFmtId="0" fontId="35" fillId="25" borderId="80" xfId="0" applyFont="1" applyFill="1" applyBorder="1" applyProtection="1">
      <alignment vertical="center"/>
      <protection locked="0"/>
    </xf>
    <xf numFmtId="0" fontId="35" fillId="25" borderId="79" xfId="0" applyFont="1" applyFill="1" applyBorder="1" applyProtection="1">
      <alignment vertical="center"/>
      <protection locked="0"/>
    </xf>
    <xf numFmtId="0" fontId="35" fillId="25" borderId="105" xfId="0" applyFont="1" applyFill="1" applyBorder="1" applyProtection="1">
      <alignment vertical="center"/>
      <protection locked="0"/>
    </xf>
    <xf numFmtId="0" fontId="35" fillId="25" borderId="107" xfId="0" applyFont="1" applyFill="1" applyBorder="1" applyProtection="1">
      <alignment vertical="center"/>
      <protection locked="0"/>
    </xf>
    <xf numFmtId="0" fontId="35" fillId="25" borderId="106" xfId="0" applyFont="1" applyFill="1" applyBorder="1" applyProtection="1">
      <alignment vertical="center"/>
      <protection locked="0"/>
    </xf>
    <xf numFmtId="0" fontId="35" fillId="25" borderId="78" xfId="0" applyFont="1" applyFill="1" applyBorder="1" applyProtection="1">
      <alignment vertical="center"/>
      <protection locked="0"/>
    </xf>
    <xf numFmtId="0" fontId="35" fillId="25" borderId="82" xfId="0" applyFont="1" applyFill="1" applyBorder="1" applyProtection="1">
      <alignment vertical="center"/>
      <protection locked="0"/>
    </xf>
    <xf numFmtId="0" fontId="35" fillId="25" borderId="81" xfId="0" applyFont="1" applyFill="1" applyBorder="1" applyProtection="1">
      <alignment vertical="center"/>
      <protection locked="0"/>
    </xf>
    <xf numFmtId="0" fontId="35" fillId="25" borderId="83" xfId="0" applyFont="1" applyFill="1" applyBorder="1" applyProtection="1">
      <alignment vertical="center"/>
      <protection locked="0"/>
    </xf>
    <xf numFmtId="0" fontId="35" fillId="25" borderId="85" xfId="0" applyFont="1" applyFill="1" applyBorder="1" applyProtection="1">
      <alignment vertical="center"/>
      <protection locked="0"/>
    </xf>
    <xf numFmtId="0" fontId="35" fillId="25" borderId="84" xfId="0" applyFont="1" applyFill="1" applyBorder="1" applyProtection="1">
      <alignment vertical="center"/>
      <protection locked="0"/>
    </xf>
    <xf numFmtId="0" fontId="16" fillId="25" borderId="0" xfId="0" applyFont="1" applyFill="1" applyAlignment="1">
      <alignment horizontal="center" vertical="center"/>
    </xf>
    <xf numFmtId="0" fontId="36" fillId="0" borderId="67" xfId="0" applyFont="1" applyBorder="1" applyAlignment="1">
      <alignment horizontal="center" vertical="center"/>
    </xf>
    <xf numFmtId="0" fontId="37" fillId="27" borderId="76" xfId="0" applyFont="1" applyFill="1" applyBorder="1" applyAlignment="1">
      <alignment horizontal="center" vertical="center"/>
    </xf>
    <xf numFmtId="0" fontId="37" fillId="27" borderId="87" xfId="0" applyFont="1" applyFill="1" applyBorder="1" applyAlignment="1">
      <alignment horizontal="center" vertical="center"/>
    </xf>
    <xf numFmtId="0" fontId="37" fillId="27" borderId="88" xfId="0" applyFont="1" applyFill="1" applyBorder="1" applyAlignment="1">
      <alignment horizontal="center" vertical="center"/>
    </xf>
    <xf numFmtId="0" fontId="37" fillId="27" borderId="89" xfId="0" applyFont="1" applyFill="1" applyBorder="1" applyAlignment="1">
      <alignment horizontal="center" vertical="center"/>
    </xf>
    <xf numFmtId="176" fontId="36" fillId="26" borderId="103" xfId="0" applyNumberFormat="1" applyFont="1" applyFill="1" applyBorder="1">
      <alignment vertical="center"/>
    </xf>
    <xf numFmtId="0" fontId="0" fillId="0" borderId="49" xfId="0" applyBorder="1">
      <alignment vertical="center"/>
    </xf>
    <xf numFmtId="176" fontId="35" fillId="25" borderId="96" xfId="0" applyNumberFormat="1" applyFont="1" applyFill="1" applyBorder="1">
      <alignment vertical="center"/>
    </xf>
    <xf numFmtId="0" fontId="0" fillId="0" borderId="93" xfId="0" applyBorder="1">
      <alignment vertical="center"/>
    </xf>
    <xf numFmtId="38" fontId="35" fillId="25" borderId="96" xfId="33" applyFont="1" applyFill="1" applyBorder="1" applyAlignment="1">
      <alignment horizontal="center" vertical="center"/>
    </xf>
    <xf numFmtId="38" fontId="35" fillId="25" borderId="97" xfId="33" applyFont="1" applyFill="1" applyBorder="1" applyAlignment="1">
      <alignment horizontal="center" vertical="center"/>
    </xf>
    <xf numFmtId="38" fontId="35" fillId="25" borderId="107" xfId="33" applyFont="1" applyFill="1" applyBorder="1" applyAlignment="1">
      <alignment horizontal="center" vertical="center"/>
    </xf>
    <xf numFmtId="38" fontId="35" fillId="25" borderId="114" xfId="33" applyFont="1" applyFill="1" applyBorder="1" applyAlignment="1">
      <alignment horizontal="center" vertical="center"/>
    </xf>
    <xf numFmtId="176" fontId="38" fillId="31" borderId="18" xfId="0" applyNumberFormat="1" applyFont="1" applyFill="1" applyBorder="1" applyAlignment="1">
      <alignment horizontal="right" vertical="center"/>
    </xf>
    <xf numFmtId="0" fontId="38" fillId="24" borderId="70" xfId="0" applyFont="1" applyFill="1" applyBorder="1" applyAlignment="1">
      <alignment horizontal="right" vertical="center"/>
    </xf>
    <xf numFmtId="176" fontId="36" fillId="29" borderId="86" xfId="0" applyNumberFormat="1" applyFont="1" applyFill="1" applyBorder="1" applyAlignment="1">
      <alignment horizontal="center" vertical="center"/>
    </xf>
    <xf numFmtId="176" fontId="36" fillId="29" borderId="103" xfId="0" applyNumberFormat="1" applyFont="1" applyFill="1" applyBorder="1" applyAlignment="1">
      <alignment horizontal="center" vertical="center"/>
    </xf>
    <xf numFmtId="0" fontId="67" fillId="0" borderId="0" xfId="53" applyFont="1">
      <alignment vertical="center"/>
    </xf>
    <xf numFmtId="0" fontId="1" fillId="0" borderId="0" xfId="53">
      <alignmen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00000000-0005-0000-0000-00002B000000}"/>
    <cellStyle name="標準 2 2" xfId="46" xr:uid="{00000000-0005-0000-0000-00002C000000}"/>
    <cellStyle name="標準 3" xfId="45" xr:uid="{00000000-0005-0000-0000-00002D000000}"/>
    <cellStyle name="標準 3 2" xfId="50" xr:uid="{330823A1-4A15-4409-BE66-0A1E69F15DA4}"/>
    <cellStyle name="標準 3 3" xfId="52" xr:uid="{8199A641-FDD3-416E-8DA2-C6D53953AB76}"/>
    <cellStyle name="標準 3 4" xfId="53" xr:uid="{8F079AD8-A361-4D12-9FD6-0CA3A1585E31}"/>
    <cellStyle name="標準 4" xfId="47" xr:uid="{00000000-0005-0000-0000-00002E000000}"/>
    <cellStyle name="標準 5" xfId="48" xr:uid="{00000000-0005-0000-0000-00002F000000}"/>
    <cellStyle name="標準 6" xfId="49" xr:uid="{00000000-0005-0000-0000-000030000000}"/>
    <cellStyle name="良い" xfId="42" builtinId="26" customBuiltin="1"/>
  </cellStyles>
  <dxfs count="2">
    <dxf>
      <font>
        <strike/>
        <color rgb="FFFF0000"/>
      </font>
      <fill>
        <patternFill>
          <bgColor rgb="FFFFFF00"/>
        </patternFill>
      </fill>
    </dxf>
    <dxf>
      <font>
        <strike/>
        <color rgb="FFFF0000"/>
      </font>
      <fill>
        <patternFill>
          <bgColor rgb="FFFFFF00"/>
        </patternFill>
      </fill>
    </dxf>
  </dxfs>
  <tableStyles count="0" defaultTableStyle="TableStyleMedium2" defaultPivotStyle="PivotStyleLight16"/>
  <colors>
    <mruColors>
      <color rgb="FFDDD9C4"/>
      <color rgb="FFF9F3C3"/>
      <color rgb="FFFBEBCD"/>
      <color rgb="FFFAE4BC"/>
      <color rgb="FF9CD5D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10</xdr:col>
      <xdr:colOff>0</xdr:colOff>
      <xdr:row>6</xdr:row>
      <xdr:rowOff>0</xdr:rowOff>
    </xdr:from>
    <xdr:to>
      <xdr:col>23</xdr:col>
      <xdr:colOff>52025</xdr:colOff>
      <xdr:row>9</xdr:row>
      <xdr:rowOff>319656</xdr:rowOff>
    </xdr:to>
    <xdr:sp macro="" textlink="">
      <xdr:nvSpPr>
        <xdr:cNvPr id="3" name="テキスト ボックス 2">
          <a:extLst>
            <a:ext uri="{FF2B5EF4-FFF2-40B4-BE49-F238E27FC236}">
              <a16:creationId xmlns:a16="http://schemas.microsoft.com/office/drawing/2014/main" id="{982C6C15-AA9C-4775-B7A7-E4627F72DD71}"/>
            </a:ext>
          </a:extLst>
        </xdr:cNvPr>
        <xdr:cNvSpPr txBox="1"/>
      </xdr:nvSpPr>
      <xdr:spPr>
        <a:xfrm>
          <a:off x="14200909" y="2182091"/>
          <a:ext cx="3654207" cy="15665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注意！</a:t>
          </a:r>
          <a:endParaRPr kumimoji="1" lang="en-US" altLang="ja-JP" sz="1600" b="1"/>
        </a:p>
        <a:p>
          <a:r>
            <a:rPr kumimoji="1" lang="ja-JP" altLang="en-US" sz="1600" b="1"/>
            <a:t>行や列の挿入及びセルの結合は絶対に行わないでください。</a:t>
          </a:r>
          <a:endParaRPr kumimoji="1" lang="en-US" altLang="ja-JP" sz="1600" b="1"/>
        </a:p>
        <a:p>
          <a:r>
            <a:rPr kumimoji="1" lang="ja-JP" altLang="en-US" sz="1400" b="0"/>
            <a:t>（入力したデータは、マクロにより自動集計します。）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123825</xdr:colOff>
      <xdr:row>23</xdr:row>
      <xdr:rowOff>9525</xdr:rowOff>
    </xdr:from>
    <xdr:to>
      <xdr:col>11</xdr:col>
      <xdr:colOff>208685</xdr:colOff>
      <xdr:row>24</xdr:row>
      <xdr:rowOff>44613</xdr:rowOff>
    </xdr:to>
    <xdr:sp macro="" textlink="">
      <xdr:nvSpPr>
        <xdr:cNvPr id="3" name="Text Box 43">
          <a:extLst>
            <a:ext uri="{FF2B5EF4-FFF2-40B4-BE49-F238E27FC236}">
              <a16:creationId xmlns:a16="http://schemas.microsoft.com/office/drawing/2014/main" id="{00000000-0008-0000-0300-000003000000}"/>
            </a:ext>
          </a:extLst>
        </xdr:cNvPr>
        <xdr:cNvSpPr txBox="1">
          <a:spLocks noChangeArrowheads="1"/>
        </xdr:cNvSpPr>
      </xdr:nvSpPr>
      <xdr:spPr bwMode="auto">
        <a:xfrm>
          <a:off x="5810250" y="4533900"/>
          <a:ext cx="2056535" cy="225588"/>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18288" anchor="ctr" upright="1"/>
        <a:lstStyle/>
        <a:p>
          <a:pPr algn="l" rtl="0">
            <a:defRPr sz="1000"/>
          </a:pPr>
          <a:r>
            <a:rPr lang="ja-JP" altLang="en-US" sz="700" b="0" i="0" u="none" strike="noStrike" baseline="0">
              <a:solidFill>
                <a:srgbClr val="FF0000"/>
              </a:solidFill>
              <a:latin typeface="HG丸ｺﾞｼｯｸM-PRO"/>
              <a:ea typeface="HG丸ｺﾞｼｯｸM-PRO"/>
            </a:rPr>
            <a:t>↓単価根拠とともに、必要理由も記入。</a:t>
          </a:r>
        </a:p>
      </xdr:txBody>
    </xdr:sp>
    <xdr:clientData/>
  </xdr:twoCellAnchor>
  <xdr:twoCellAnchor>
    <xdr:from>
      <xdr:col>7</xdr:col>
      <xdr:colOff>771524</xdr:colOff>
      <xdr:row>22</xdr:row>
      <xdr:rowOff>190499</xdr:rowOff>
    </xdr:from>
    <xdr:to>
      <xdr:col>9</xdr:col>
      <xdr:colOff>657225</xdr:colOff>
      <xdr:row>45</xdr:row>
      <xdr:rowOff>0</xdr:rowOff>
    </xdr:to>
    <xdr:sp macro="" textlink="">
      <xdr:nvSpPr>
        <xdr:cNvPr id="4" name="Rectangle 2">
          <a:extLst>
            <a:ext uri="{FF2B5EF4-FFF2-40B4-BE49-F238E27FC236}">
              <a16:creationId xmlns:a16="http://schemas.microsoft.com/office/drawing/2014/main" id="{00000000-0008-0000-0300-000004000000}"/>
            </a:ext>
          </a:extLst>
        </xdr:cNvPr>
        <xdr:cNvSpPr>
          <a:spLocks noChangeArrowheads="1"/>
        </xdr:cNvSpPr>
      </xdr:nvSpPr>
      <xdr:spPr bwMode="auto">
        <a:xfrm>
          <a:off x="5676899" y="4333874"/>
          <a:ext cx="1790701" cy="4191001"/>
        </a:xfrm>
        <a:prstGeom prst="rect">
          <a:avLst/>
        </a:prstGeom>
        <a:noFill/>
        <a:ln w="9525">
          <a:solidFill>
            <a:srgbClr xmlns:mc="http://schemas.openxmlformats.org/markup-compatibility/2006" xmlns:a14="http://schemas.microsoft.com/office/drawing/2010/main" val="FF6600" mc:Ignorable="a14" a14:legacySpreadsheetColorIndex="53"/>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91440</xdr:colOff>
      <xdr:row>1</xdr:row>
      <xdr:rowOff>106680</xdr:rowOff>
    </xdr:from>
    <xdr:to>
      <xdr:col>15</xdr:col>
      <xdr:colOff>556260</xdr:colOff>
      <xdr:row>10</xdr:row>
      <xdr:rowOff>121920</xdr:rowOff>
    </xdr:to>
    <xdr:sp macro="" textlink="">
      <xdr:nvSpPr>
        <xdr:cNvPr id="2" name="テキスト ボックス 1">
          <a:extLst>
            <a:ext uri="{FF2B5EF4-FFF2-40B4-BE49-F238E27FC236}">
              <a16:creationId xmlns:a16="http://schemas.microsoft.com/office/drawing/2014/main" id="{2ADE3A82-6B01-4A64-9235-CB8972D9F530}"/>
            </a:ext>
          </a:extLst>
        </xdr:cNvPr>
        <xdr:cNvSpPr txBox="1"/>
      </xdr:nvSpPr>
      <xdr:spPr>
        <a:xfrm>
          <a:off x="91440" y="278130"/>
          <a:ext cx="10608945" cy="155829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r>
            <a:rPr kumimoji="1" lang="ja-JP" altLang="en-US" sz="1400" b="1">
              <a:solidFill>
                <a:srgbClr val="FF0000"/>
              </a:solidFill>
            </a:rPr>
            <a:t>重要事項</a:t>
          </a:r>
          <a:r>
            <a:rPr kumimoji="1" lang="ja-JP" altLang="en-US" sz="1400"/>
            <a:t>＞</a:t>
          </a:r>
          <a:endParaRPr kumimoji="1" lang="en-US" altLang="ja-JP" sz="1400"/>
        </a:p>
        <a:p>
          <a:r>
            <a:rPr kumimoji="1" lang="ja-JP" altLang="en-US" sz="1100"/>
            <a:t>様式は任意ですが、以下点に留意してください。</a:t>
          </a:r>
          <a:endParaRPr kumimoji="1" lang="en-US" altLang="ja-JP" sz="1100"/>
        </a:p>
        <a:p>
          <a:r>
            <a:rPr kumimoji="1" lang="ja-JP" altLang="en-US" sz="1100"/>
            <a:t>・必ず申請する事業の計画調書と同じデータにあるこのシートに作成すること。別ファイルでの提出は認めません。</a:t>
          </a:r>
          <a:endParaRPr kumimoji="1" lang="en-US" altLang="ja-JP" sz="1100"/>
        </a:p>
        <a:p>
          <a:r>
            <a:rPr kumimoji="1" lang="ja-JP" altLang="en-US" sz="1100"/>
            <a:t>・算定時に作成した計算式（関数）はそのままにすること。（答えを値の貼付けにしないでください。）</a:t>
          </a:r>
          <a:endParaRPr kumimoji="1" lang="en-US" altLang="ja-JP" sz="1100"/>
        </a:p>
        <a:p>
          <a:r>
            <a:rPr kumimoji="1" lang="ja-JP" altLang="en-US" sz="1100"/>
            <a:t>・補助対象内工事と対象外工事の双方に係る費用がまとめ計上されている経費については、工事費等（面積、人数など）による按分など必ず区分すること。</a:t>
          </a:r>
          <a:endParaRPr kumimoji="1" lang="en-US" altLang="ja-JP" sz="1100"/>
        </a:p>
        <a:p>
          <a:r>
            <a:rPr kumimoji="1" lang="ja-JP" altLang="en-US" sz="1100"/>
            <a:t>　（まとめて計上されることが多い経費の例：仮設費（共通仮設（現場事務所等）、直接仮設（足場等））、諸経費（現場管理費、一般管理費等））</a:t>
          </a:r>
          <a:endParaRPr kumimoji="1" lang="en-US" altLang="ja-JP" sz="1100"/>
        </a:p>
        <a:p>
          <a:r>
            <a:rPr kumimoji="1" lang="ja-JP" altLang="en-US" sz="1100"/>
            <a:t>・本資料を作成の際は、この図形（赤四角枠）は削除しても構いません。</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247650</xdr:colOff>
      <xdr:row>0</xdr:row>
      <xdr:rowOff>102870</xdr:rowOff>
    </xdr:from>
    <xdr:to>
      <xdr:col>14</xdr:col>
      <xdr:colOff>103879</xdr:colOff>
      <xdr:row>3</xdr:row>
      <xdr:rowOff>238013</xdr:rowOff>
    </xdr:to>
    <xdr:sp macro="" textlink="">
      <xdr:nvSpPr>
        <xdr:cNvPr id="2" name="テキスト ボックス 1">
          <a:extLst>
            <a:ext uri="{FF2B5EF4-FFF2-40B4-BE49-F238E27FC236}">
              <a16:creationId xmlns:a16="http://schemas.microsoft.com/office/drawing/2014/main" id="{DAB46293-8D2A-49ED-868F-0D9C74654E0C}"/>
            </a:ext>
          </a:extLst>
        </xdr:cNvPr>
        <xdr:cNvSpPr txBox="1"/>
      </xdr:nvSpPr>
      <xdr:spPr>
        <a:xfrm>
          <a:off x="7200900" y="102870"/>
          <a:ext cx="2332729" cy="1278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２件目以降は、以下の様式に記入してください。</a:t>
          </a:r>
          <a:endParaRPr kumimoji="1" lang="en-US" altLang="ja-JP" sz="1100"/>
        </a:p>
        <a:p>
          <a:r>
            <a:rPr kumimoji="1" lang="ja-JP" altLang="en-US" sz="1100"/>
            <a:t>その場合、印刷範囲を広げてください。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0</xdr:row>
      <xdr:rowOff>50800</xdr:rowOff>
    </xdr:from>
    <xdr:to>
      <xdr:col>2</xdr:col>
      <xdr:colOff>673100</xdr:colOff>
      <xdr:row>2</xdr:row>
      <xdr:rowOff>44450</xdr:rowOff>
    </xdr:to>
    <xdr:sp macro="" textlink="">
      <xdr:nvSpPr>
        <xdr:cNvPr id="2" name="Text Box 43">
          <a:extLst>
            <a:ext uri="{FF2B5EF4-FFF2-40B4-BE49-F238E27FC236}">
              <a16:creationId xmlns:a16="http://schemas.microsoft.com/office/drawing/2014/main" id="{00000000-0008-0000-0600-000002000000}"/>
            </a:ext>
          </a:extLst>
        </xdr:cNvPr>
        <xdr:cNvSpPr txBox="1">
          <a:spLocks noChangeArrowheads="1"/>
        </xdr:cNvSpPr>
      </xdr:nvSpPr>
      <xdr:spPr bwMode="auto">
        <a:xfrm>
          <a:off x="76200" y="50800"/>
          <a:ext cx="1263650" cy="46990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0" tIns="72000" rIns="0" bIns="0" anchor="ctr" upright="1"/>
        <a:lstStyle/>
        <a:p>
          <a:pPr algn="ctr" rtl="0">
            <a:lnSpc>
              <a:spcPts val="1200"/>
            </a:lnSpc>
            <a:defRPr sz="1000"/>
          </a:pPr>
          <a:r>
            <a:rPr lang="ja-JP" altLang="en-US" sz="2000">
              <a:solidFill>
                <a:srgbClr val="FF0000"/>
              </a:solidFill>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95251</xdr:colOff>
      <xdr:row>0</xdr:row>
      <xdr:rowOff>76200</xdr:rowOff>
    </xdr:from>
    <xdr:to>
      <xdr:col>2</xdr:col>
      <xdr:colOff>952501</xdr:colOff>
      <xdr:row>3</xdr:row>
      <xdr:rowOff>38100</xdr:rowOff>
    </xdr:to>
    <xdr:sp macro="" textlink="">
      <xdr:nvSpPr>
        <xdr:cNvPr id="2" name="Text Box 43">
          <a:extLst>
            <a:ext uri="{FF2B5EF4-FFF2-40B4-BE49-F238E27FC236}">
              <a16:creationId xmlns:a16="http://schemas.microsoft.com/office/drawing/2014/main" id="{00000000-0008-0000-0700-000002000000}"/>
            </a:ext>
          </a:extLst>
        </xdr:cNvPr>
        <xdr:cNvSpPr txBox="1">
          <a:spLocks noChangeArrowheads="1"/>
        </xdr:cNvSpPr>
      </xdr:nvSpPr>
      <xdr:spPr bwMode="auto">
        <a:xfrm>
          <a:off x="95251" y="76200"/>
          <a:ext cx="1257300" cy="47625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0" tIns="72000" rIns="0" bIns="0" anchor="ctr" upright="1"/>
        <a:lstStyle/>
        <a:p>
          <a:pPr algn="ctr" rtl="0">
            <a:lnSpc>
              <a:spcPts val="1200"/>
            </a:lnSpc>
            <a:defRPr sz="1000"/>
          </a:pPr>
          <a:r>
            <a:rPr lang="ja-JP" altLang="en-US" sz="2000">
              <a:solidFill>
                <a:srgbClr val="FF0000"/>
              </a:solidFill>
            </a:rPr>
            <a:t>記入例</a:t>
          </a:r>
        </a:p>
      </xdr:txBody>
    </xdr:sp>
    <xdr:clientData/>
  </xdr:twoCellAnchor>
  <xdr:twoCellAnchor>
    <xdr:from>
      <xdr:col>8</xdr:col>
      <xdr:colOff>123825</xdr:colOff>
      <xdr:row>23</xdr:row>
      <xdr:rowOff>9525</xdr:rowOff>
    </xdr:from>
    <xdr:to>
      <xdr:col>11</xdr:col>
      <xdr:colOff>208685</xdr:colOff>
      <xdr:row>24</xdr:row>
      <xdr:rowOff>44613</xdr:rowOff>
    </xdr:to>
    <xdr:sp macro="" textlink="">
      <xdr:nvSpPr>
        <xdr:cNvPr id="3" name="Text Box 43">
          <a:extLst>
            <a:ext uri="{FF2B5EF4-FFF2-40B4-BE49-F238E27FC236}">
              <a16:creationId xmlns:a16="http://schemas.microsoft.com/office/drawing/2014/main" id="{00000000-0008-0000-0700-000003000000}"/>
            </a:ext>
          </a:extLst>
        </xdr:cNvPr>
        <xdr:cNvSpPr txBox="1">
          <a:spLocks noChangeArrowheads="1"/>
        </xdr:cNvSpPr>
      </xdr:nvSpPr>
      <xdr:spPr bwMode="auto">
        <a:xfrm>
          <a:off x="5810250" y="4371975"/>
          <a:ext cx="2056535" cy="225588"/>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18288" anchor="ctr" upright="1"/>
        <a:lstStyle/>
        <a:p>
          <a:pPr algn="l" rtl="0">
            <a:defRPr sz="1000"/>
          </a:pPr>
          <a:r>
            <a:rPr lang="ja-JP" altLang="en-US" sz="700" b="0" i="0" u="none" strike="noStrike" baseline="0">
              <a:solidFill>
                <a:srgbClr val="FF0000"/>
              </a:solidFill>
              <a:latin typeface="HG丸ｺﾞｼｯｸM-PRO"/>
              <a:ea typeface="HG丸ｺﾞｼｯｸM-PRO"/>
            </a:rPr>
            <a:t>↓単価根拠とともに、必要理由も記入。</a:t>
          </a:r>
        </a:p>
      </xdr:txBody>
    </xdr:sp>
    <xdr:clientData/>
  </xdr:twoCellAnchor>
  <xdr:twoCellAnchor>
    <xdr:from>
      <xdr:col>7</xdr:col>
      <xdr:colOff>781049</xdr:colOff>
      <xdr:row>22</xdr:row>
      <xdr:rowOff>190499</xdr:rowOff>
    </xdr:from>
    <xdr:to>
      <xdr:col>9</xdr:col>
      <xdr:colOff>666750</xdr:colOff>
      <xdr:row>45</xdr:row>
      <xdr:rowOff>0</xdr:rowOff>
    </xdr:to>
    <xdr:sp macro="" textlink="">
      <xdr:nvSpPr>
        <xdr:cNvPr id="4" name="Rectangle 2">
          <a:extLst>
            <a:ext uri="{FF2B5EF4-FFF2-40B4-BE49-F238E27FC236}">
              <a16:creationId xmlns:a16="http://schemas.microsoft.com/office/drawing/2014/main" id="{00000000-0008-0000-0700-000004000000}"/>
            </a:ext>
          </a:extLst>
        </xdr:cNvPr>
        <xdr:cNvSpPr>
          <a:spLocks noChangeArrowheads="1"/>
        </xdr:cNvSpPr>
      </xdr:nvSpPr>
      <xdr:spPr bwMode="auto">
        <a:xfrm>
          <a:off x="5686424" y="4362449"/>
          <a:ext cx="1790701" cy="4191001"/>
        </a:xfrm>
        <a:prstGeom prst="rect">
          <a:avLst/>
        </a:prstGeom>
        <a:noFill/>
        <a:ln w="9525">
          <a:solidFill>
            <a:srgbClr xmlns:mc="http://schemas.openxmlformats.org/markup-compatibility/2006" xmlns:a14="http://schemas.microsoft.com/office/drawing/2010/main" val="FF6600" mc:Ignorable="a14" a14:legacySpreadsheetColorIndex="53"/>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95251</xdr:colOff>
      <xdr:row>0</xdr:row>
      <xdr:rowOff>76200</xdr:rowOff>
    </xdr:from>
    <xdr:to>
      <xdr:col>2</xdr:col>
      <xdr:colOff>952501</xdr:colOff>
      <xdr:row>3</xdr:row>
      <xdr:rowOff>38100</xdr:rowOff>
    </xdr:to>
    <xdr:sp macro="" textlink="">
      <xdr:nvSpPr>
        <xdr:cNvPr id="2" name="Text Box 43">
          <a:extLst>
            <a:ext uri="{FF2B5EF4-FFF2-40B4-BE49-F238E27FC236}">
              <a16:creationId xmlns:a16="http://schemas.microsoft.com/office/drawing/2014/main" id="{00000000-0008-0000-0800-000002000000}"/>
            </a:ext>
          </a:extLst>
        </xdr:cNvPr>
        <xdr:cNvSpPr txBox="1">
          <a:spLocks noChangeArrowheads="1"/>
        </xdr:cNvSpPr>
      </xdr:nvSpPr>
      <xdr:spPr bwMode="auto">
        <a:xfrm>
          <a:off x="95251" y="76200"/>
          <a:ext cx="1257300" cy="47625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0" tIns="72000" rIns="0" bIns="0" anchor="ctr" upright="1"/>
        <a:lstStyle/>
        <a:p>
          <a:pPr algn="ctr" rtl="0">
            <a:lnSpc>
              <a:spcPts val="1200"/>
            </a:lnSpc>
            <a:defRPr sz="1000"/>
          </a:pPr>
          <a:r>
            <a:rPr lang="ja-JP" altLang="en-US" sz="2000">
              <a:solidFill>
                <a:srgbClr val="FF0000"/>
              </a:solidFill>
            </a:rPr>
            <a:t>記入例</a:t>
          </a:r>
        </a:p>
      </xdr:txBody>
    </xdr:sp>
    <xdr:clientData/>
  </xdr:twoCellAnchor>
  <xdr:twoCellAnchor>
    <xdr:from>
      <xdr:col>8</xdr:col>
      <xdr:colOff>123825</xdr:colOff>
      <xdr:row>24</xdr:row>
      <xdr:rowOff>9525</xdr:rowOff>
    </xdr:from>
    <xdr:to>
      <xdr:col>11</xdr:col>
      <xdr:colOff>208685</xdr:colOff>
      <xdr:row>25</xdr:row>
      <xdr:rowOff>44613</xdr:rowOff>
    </xdr:to>
    <xdr:sp macro="" textlink="">
      <xdr:nvSpPr>
        <xdr:cNvPr id="3" name="Text Box 43">
          <a:extLst>
            <a:ext uri="{FF2B5EF4-FFF2-40B4-BE49-F238E27FC236}">
              <a16:creationId xmlns:a16="http://schemas.microsoft.com/office/drawing/2014/main" id="{00000000-0008-0000-0800-000003000000}"/>
            </a:ext>
          </a:extLst>
        </xdr:cNvPr>
        <xdr:cNvSpPr txBox="1">
          <a:spLocks noChangeArrowheads="1"/>
        </xdr:cNvSpPr>
      </xdr:nvSpPr>
      <xdr:spPr bwMode="auto">
        <a:xfrm>
          <a:off x="5810250" y="4371975"/>
          <a:ext cx="2056535" cy="225588"/>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18288" anchor="ctr" upright="1"/>
        <a:lstStyle/>
        <a:p>
          <a:pPr algn="l" rtl="0">
            <a:defRPr sz="1000"/>
          </a:pPr>
          <a:r>
            <a:rPr lang="ja-JP" altLang="en-US" sz="700" b="0" i="0" u="none" strike="noStrike" baseline="0">
              <a:solidFill>
                <a:srgbClr val="FF0000"/>
              </a:solidFill>
              <a:latin typeface="HG丸ｺﾞｼｯｸM-PRO"/>
              <a:ea typeface="HG丸ｺﾞｼｯｸM-PRO"/>
            </a:rPr>
            <a:t>↓単価根拠とともに、必要理由も記入。</a:t>
          </a:r>
        </a:p>
      </xdr:txBody>
    </xdr:sp>
    <xdr:clientData/>
  </xdr:twoCellAnchor>
  <xdr:twoCellAnchor>
    <xdr:from>
      <xdr:col>7</xdr:col>
      <xdr:colOff>781049</xdr:colOff>
      <xdr:row>23</xdr:row>
      <xdr:rowOff>190499</xdr:rowOff>
    </xdr:from>
    <xdr:to>
      <xdr:col>9</xdr:col>
      <xdr:colOff>666750</xdr:colOff>
      <xdr:row>46</xdr:row>
      <xdr:rowOff>0</xdr:rowOff>
    </xdr:to>
    <xdr:sp macro="" textlink="">
      <xdr:nvSpPr>
        <xdr:cNvPr id="4" name="Rectangle 2">
          <a:extLst>
            <a:ext uri="{FF2B5EF4-FFF2-40B4-BE49-F238E27FC236}">
              <a16:creationId xmlns:a16="http://schemas.microsoft.com/office/drawing/2014/main" id="{00000000-0008-0000-0800-000004000000}"/>
            </a:ext>
          </a:extLst>
        </xdr:cNvPr>
        <xdr:cNvSpPr>
          <a:spLocks noChangeArrowheads="1"/>
        </xdr:cNvSpPr>
      </xdr:nvSpPr>
      <xdr:spPr bwMode="auto">
        <a:xfrm>
          <a:off x="5686424" y="4362449"/>
          <a:ext cx="1790701" cy="4191001"/>
        </a:xfrm>
        <a:prstGeom prst="rect">
          <a:avLst/>
        </a:prstGeom>
        <a:noFill/>
        <a:ln w="9525">
          <a:solidFill>
            <a:srgbClr xmlns:mc="http://schemas.openxmlformats.org/markup-compatibility/2006" xmlns:a14="http://schemas.microsoft.com/office/drawing/2010/main" val="FF6600" mc:Ignorable="a14" a14:legacySpreadsheetColorIndex="53"/>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nishi-h/AppData/Local/Box/Box%20Edit/Documents/_GzlU5wIzUeXw12voo5fjw==/04-4%20R4&#38450;&#28797;&#12304;&#25913;&#31689;&#20197;&#22806;&#12305;&#27096;&#24335;&#65298;&#65293;&#65297;&#65374;&#65298;&#65293;&#65300;_&#20170;&#35199;&#32232;&#385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etsu-ni/AppData/Local/Temp/MicrosoftEdgeDownloads/b6310d60-feb2-4794-ab53-b25f0788fe10/06-2.H31&#35336;&#30011;&#35519;&#26360;&#27096;&#24335;3&#65288;&#30740;&#31350;&#35013;&#32622;&#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imanishi-h/AppData/Local/Box/Box%20Edit/Documents/feSMW_Kj2U2ZWj5IBYTCbQ==/05-2%20R4&#38450;&#28797;&#12304;&#32784;&#38663;&#25913;&#31689;&#12305;&#27096;&#24335;&#65297;&#12539;&#65298;&#65293;&#65297;&#65374;&#65298;&#65293;&#653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161;&#25104;&#65298;&#20418;/&#24179;&#25104;&#65299;&#65296;&#24180;&#24230;/01%20&#35336;&#30011;&#35519;&#26360;/01%20&#21215;&#38598;&#36890;&#30693;/&#38450;&#28797;&#36861;&#21152;&#21215;&#38598;&#65288;&#22823;&#23398;&#65289;/05.H30&#38450;&#28797;&#12304;&#32784;&#38663;&#25913;&#31689;&#12305;&#27096;&#24335;&#65288;&#35336;&#30011;&#35519;&#26360;)&#65288;&#26696;&#65289;03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1"/>
      <sheetName val="★様式2-1_今西加工"/>
      <sheetName val="様式2-4（H28使用せず）"/>
      <sheetName val="様式2-2"/>
      <sheetName val="様式2-3"/>
      <sheetName val="様式2-4"/>
      <sheetName val="記入例(2-1)"/>
      <sheetName val="★記入例2-1_今西加工"/>
      <sheetName val="記入例(2-2)"/>
      <sheetName val="記入例(2-3)"/>
      <sheetName val="集計用"/>
      <sheetName val="リスト"/>
      <sheetName val="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1"/>
      <sheetName val="別紙1"/>
      <sheetName val="別紙2"/>
      <sheetName val="別紙3"/>
      <sheetName val="別紙4"/>
      <sheetName val="様式3-2"/>
      <sheetName val="様式3-3"/>
      <sheetName val="様式3-４"/>
      <sheetName val="様式3-5"/>
      <sheetName val="リスト"/>
      <sheetName val="データ"/>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
      <sheetName val="2-1"/>
      <sheetName val="★様式2-1_今西加工"/>
      <sheetName val="2-2"/>
      <sheetName val="2-3"/>
      <sheetName val="2-1(記入例)"/>
      <sheetName val="★2-1（記入例）_今西加工"/>
      <sheetName val="2-2(記入例)"/>
      <sheetName val="2-3 (記入例)"/>
      <sheetName val="2-3 (記入例) (継続事業)"/>
      <sheetName val="2-4採択理由書"/>
      <sheetName val="2-5チェック表"/>
      <sheetName val="担当者名簿"/>
      <sheetName val="集計用"/>
      <sheetName val="データ"/>
      <sheetName val="シート"/>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
      <sheetName val="2-1"/>
      <sheetName val="2-2"/>
      <sheetName val="2-3"/>
      <sheetName val="2-1(記入例)"/>
      <sheetName val="2-2(記入例)"/>
      <sheetName val="2-3 (記入例)"/>
      <sheetName val="2-4採択理由書"/>
      <sheetName val="2-5チェック表"/>
      <sheetName val="担当者名簿"/>
      <sheetName val="データ"/>
      <sheetName val="シート"/>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oujin-bangou.nta.go.jp/"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3CADC-B9C4-4973-BE72-C8B0B38D0605}">
  <sheetPr>
    <tabColor rgb="FFDDD9C4"/>
    <pageSetUpPr fitToPage="1"/>
  </sheetPr>
  <dimension ref="A1:K33"/>
  <sheetViews>
    <sheetView tabSelected="1" view="pageBreakPreview" zoomScale="70" zoomScaleNormal="100" zoomScaleSheetLayoutView="70" workbookViewId="0">
      <selection activeCell="A2" sqref="A2:H2"/>
    </sheetView>
  </sheetViews>
  <sheetFormatPr defaultColWidth="4" defaultRowHeight="13.5"/>
  <cols>
    <col min="1" max="1" width="22.75" style="167" customWidth="1"/>
    <col min="2" max="2" width="27" style="167" customWidth="1"/>
    <col min="3" max="3" width="22.75" style="167" customWidth="1"/>
    <col min="4" max="4" width="27" style="167" customWidth="1"/>
    <col min="5" max="5" width="22.75" style="167" customWidth="1"/>
    <col min="6" max="6" width="27" style="167" customWidth="1"/>
    <col min="7" max="7" width="22.75" style="167" customWidth="1"/>
    <col min="8" max="8" width="27" style="167" customWidth="1"/>
    <col min="9" max="16384" width="4" style="167"/>
  </cols>
  <sheetData>
    <row r="1" spans="1:11" ht="16.5">
      <c r="D1" s="168"/>
      <c r="H1" s="344" t="s">
        <v>0</v>
      </c>
    </row>
    <row r="2" spans="1:11" s="170" customFormat="1" ht="57.6" customHeight="1">
      <c r="A2" s="507" t="s">
        <v>230</v>
      </c>
      <c r="B2" s="507"/>
      <c r="C2" s="507"/>
      <c r="D2" s="507"/>
      <c r="E2" s="507"/>
      <c r="F2" s="507"/>
      <c r="G2" s="507"/>
      <c r="H2" s="507"/>
    </row>
    <row r="3" spans="1:11" s="170" customFormat="1" ht="21.6" customHeight="1" thickBot="1">
      <c r="A3" s="345" t="s">
        <v>233</v>
      </c>
      <c r="B3" s="346"/>
      <c r="C3" s="171"/>
      <c r="D3" s="171"/>
      <c r="E3" s="171"/>
      <c r="F3" s="171"/>
      <c r="G3" s="168"/>
      <c r="H3" s="347"/>
    </row>
    <row r="4" spans="1:11" s="171" customFormat="1" ht="42" customHeight="1">
      <c r="A4" s="372" t="s">
        <v>234</v>
      </c>
      <c r="B4" s="348"/>
      <c r="C4" s="368" t="s">
        <v>235</v>
      </c>
      <c r="D4" s="349"/>
      <c r="E4" s="365" t="s">
        <v>2</v>
      </c>
      <c r="F4" s="350"/>
      <c r="G4" s="368" t="s">
        <v>3</v>
      </c>
      <c r="H4" s="351"/>
      <c r="K4" s="342" t="s">
        <v>231</v>
      </c>
    </row>
    <row r="5" spans="1:11" s="171" customFormat="1" ht="42" customHeight="1">
      <c r="A5" s="373" t="s">
        <v>4</v>
      </c>
      <c r="B5" s="352"/>
      <c r="C5" s="370" t="s">
        <v>236</v>
      </c>
      <c r="D5" s="353"/>
      <c r="E5" s="366" t="s">
        <v>5</v>
      </c>
      <c r="F5" s="353"/>
      <c r="G5" s="369" t="s">
        <v>1</v>
      </c>
      <c r="H5" s="354"/>
      <c r="K5" s="343" t="s">
        <v>232</v>
      </c>
    </row>
    <row r="6" spans="1:11" s="171" customFormat="1" ht="42" customHeight="1" thickBot="1">
      <c r="A6" s="374" t="s">
        <v>237</v>
      </c>
      <c r="B6" s="355"/>
      <c r="C6" s="371" t="s">
        <v>238</v>
      </c>
      <c r="D6" s="356"/>
      <c r="E6" s="367" t="s">
        <v>239</v>
      </c>
      <c r="F6" s="356"/>
      <c r="G6" s="367" t="s">
        <v>240</v>
      </c>
      <c r="H6" s="357"/>
    </row>
    <row r="7" spans="1:11" s="171" customFormat="1" ht="42" customHeight="1" thickBot="1">
      <c r="A7" s="384" t="s">
        <v>241</v>
      </c>
      <c r="B7" s="358"/>
      <c r="C7" s="358"/>
      <c r="D7" s="358"/>
      <c r="E7" s="518"/>
      <c r="F7" s="518"/>
      <c r="G7" s="359"/>
      <c r="H7" s="360"/>
    </row>
    <row r="8" spans="1:11" s="171" customFormat="1" ht="42" customHeight="1" thickBot="1">
      <c r="A8" s="520"/>
      <c r="B8" s="521"/>
      <c r="C8" s="521"/>
      <c r="D8" s="521"/>
      <c r="E8" s="521"/>
      <c r="F8" s="521"/>
      <c r="G8" s="521"/>
      <c r="H8" s="522"/>
    </row>
    <row r="9" spans="1:11" s="171" customFormat="1" ht="42" customHeight="1" thickBot="1">
      <c r="A9" s="399" t="s">
        <v>243</v>
      </c>
      <c r="B9" s="361"/>
      <c r="C9" s="361"/>
      <c r="D9" s="361"/>
      <c r="E9" s="362"/>
      <c r="F9" s="363"/>
      <c r="G9" s="364"/>
      <c r="H9" s="172"/>
    </row>
    <row r="10" spans="1:11" s="171" customFormat="1" ht="42" customHeight="1">
      <c r="A10" s="400" t="s">
        <v>6</v>
      </c>
      <c r="B10" s="519"/>
      <c r="C10" s="519"/>
      <c r="D10" s="519"/>
      <c r="E10" s="401" t="s">
        <v>247</v>
      </c>
      <c r="F10" s="402" t="s">
        <v>246</v>
      </c>
      <c r="G10" s="401" t="s">
        <v>267</v>
      </c>
      <c r="H10" s="403"/>
    </row>
    <row r="11" spans="1:11" s="171" customFormat="1" ht="42" customHeight="1" thickBot="1">
      <c r="A11" s="404" t="s">
        <v>244</v>
      </c>
      <c r="B11" s="405"/>
      <c r="C11" s="406" t="s">
        <v>245</v>
      </c>
      <c r="D11" s="405"/>
      <c r="E11" s="406" t="s">
        <v>265</v>
      </c>
      <c r="F11" s="498" t="s">
        <v>285</v>
      </c>
      <c r="G11" s="406" t="s">
        <v>266</v>
      </c>
      <c r="H11" s="500" t="s">
        <v>286</v>
      </c>
    </row>
    <row r="12" spans="1:11" s="171" customFormat="1" ht="42" customHeight="1" thickBot="1">
      <c r="A12" s="397" t="s">
        <v>264</v>
      </c>
      <c r="B12" s="376"/>
      <c r="C12" s="375"/>
      <c r="D12" s="375"/>
      <c r="E12" s="375"/>
      <c r="F12" s="375"/>
      <c r="G12" s="375"/>
      <c r="H12" s="375"/>
    </row>
    <row r="13" spans="1:11" s="171" customFormat="1" ht="32.450000000000003" customHeight="1">
      <c r="A13" s="508" t="s">
        <v>7</v>
      </c>
      <c r="B13" s="509"/>
      <c r="C13" s="509"/>
      <c r="D13" s="509"/>
      <c r="E13" s="509"/>
      <c r="F13" s="509"/>
      <c r="G13" s="509"/>
      <c r="H13" s="510"/>
    </row>
    <row r="14" spans="1:11" s="171" customFormat="1" ht="32.450000000000003" customHeight="1">
      <c r="A14" s="407" t="s">
        <v>8</v>
      </c>
      <c r="B14" s="408"/>
      <c r="C14" s="409" t="s">
        <v>9</v>
      </c>
      <c r="D14" s="410"/>
      <c r="E14" s="409" t="s">
        <v>10</v>
      </c>
      <c r="F14" s="408" t="s">
        <v>11</v>
      </c>
      <c r="G14" s="411"/>
      <c r="H14" s="412"/>
    </row>
    <row r="15" spans="1:11" s="171" customFormat="1" ht="32.450000000000003" customHeight="1">
      <c r="A15" s="409" t="s">
        <v>12</v>
      </c>
      <c r="B15" s="413"/>
      <c r="C15" s="414" t="s">
        <v>13</v>
      </c>
      <c r="D15" s="415"/>
      <c r="E15" s="416" t="s">
        <v>14</v>
      </c>
      <c r="F15" s="415" t="s">
        <v>11</v>
      </c>
      <c r="G15" s="411"/>
      <c r="H15" s="412"/>
    </row>
    <row r="16" spans="1:11" s="171" customFormat="1" ht="32.450000000000003" customHeight="1" thickBot="1">
      <c r="A16" s="417" t="s">
        <v>15</v>
      </c>
      <c r="B16" s="418"/>
      <c r="C16" s="419" t="s">
        <v>16</v>
      </c>
      <c r="D16" s="420" t="s">
        <v>17</v>
      </c>
      <c r="E16" s="516"/>
      <c r="F16" s="517"/>
      <c r="G16" s="514"/>
      <c r="H16" s="515"/>
    </row>
    <row r="17" spans="1:8" s="171" customFormat="1" ht="32.450000000000003" customHeight="1">
      <c r="A17" s="508" t="s">
        <v>18</v>
      </c>
      <c r="B17" s="509"/>
      <c r="C17" s="509"/>
      <c r="D17" s="509"/>
      <c r="E17" s="509"/>
      <c r="F17" s="509"/>
      <c r="G17" s="509"/>
      <c r="H17" s="510"/>
    </row>
    <row r="18" spans="1:8" s="171" customFormat="1" ht="32.450000000000003" customHeight="1">
      <c r="A18" s="407" t="s">
        <v>8</v>
      </c>
      <c r="B18" s="408"/>
      <c r="C18" s="409" t="s">
        <v>9</v>
      </c>
      <c r="D18" s="410"/>
      <c r="E18" s="409" t="s">
        <v>10</v>
      </c>
      <c r="F18" s="408" t="s">
        <v>11</v>
      </c>
      <c r="G18" s="411"/>
      <c r="H18" s="412"/>
    </row>
    <row r="19" spans="1:8" s="171" customFormat="1" ht="32.450000000000003" customHeight="1">
      <c r="A19" s="409" t="s">
        <v>12</v>
      </c>
      <c r="B19" s="413"/>
      <c r="C19" s="414" t="s">
        <v>13</v>
      </c>
      <c r="D19" s="415"/>
      <c r="E19" s="416" t="s">
        <v>14</v>
      </c>
      <c r="F19" s="415" t="s">
        <v>11</v>
      </c>
      <c r="G19" s="411"/>
      <c r="H19" s="412"/>
    </row>
    <row r="20" spans="1:8" s="171" customFormat="1" ht="32.450000000000003" customHeight="1" thickBot="1">
      <c r="A20" s="417" t="s">
        <v>15</v>
      </c>
      <c r="B20" s="418"/>
      <c r="C20" s="419" t="s">
        <v>16</v>
      </c>
      <c r="D20" s="420" t="s">
        <v>17</v>
      </c>
      <c r="E20" s="516"/>
      <c r="F20" s="517"/>
      <c r="G20" s="514"/>
      <c r="H20" s="515"/>
    </row>
    <row r="21" spans="1:8" s="171" customFormat="1" ht="32.450000000000003" customHeight="1">
      <c r="A21" s="511" t="s">
        <v>19</v>
      </c>
      <c r="B21" s="512"/>
      <c r="C21" s="512"/>
      <c r="D21" s="512"/>
      <c r="E21" s="512"/>
      <c r="F21" s="512"/>
      <c r="G21" s="512"/>
      <c r="H21" s="513"/>
    </row>
    <row r="22" spans="1:8" s="171" customFormat="1" ht="32.450000000000003" customHeight="1" thickBot="1">
      <c r="A22" s="421" t="s">
        <v>8</v>
      </c>
      <c r="B22" s="356"/>
      <c r="C22" s="422" t="s">
        <v>13</v>
      </c>
      <c r="D22" s="356"/>
      <c r="E22" s="423" t="s">
        <v>20</v>
      </c>
      <c r="F22" s="424"/>
      <c r="G22" s="422" t="s">
        <v>16</v>
      </c>
      <c r="H22" s="425" t="s">
        <v>17</v>
      </c>
    </row>
    <row r="23" spans="1:8" s="171" customFormat="1" ht="32.450000000000003" customHeight="1">
      <c r="A23" s="511" t="s">
        <v>21</v>
      </c>
      <c r="B23" s="512"/>
      <c r="C23" s="512"/>
      <c r="D23" s="512"/>
      <c r="E23" s="512"/>
      <c r="F23" s="512"/>
      <c r="G23" s="512"/>
      <c r="H23" s="513"/>
    </row>
    <row r="24" spans="1:8" s="171" customFormat="1" ht="32.450000000000003" customHeight="1" thickBot="1">
      <c r="A24" s="421" t="s">
        <v>8</v>
      </c>
      <c r="B24" s="356"/>
      <c r="C24" s="422" t="s">
        <v>13</v>
      </c>
      <c r="D24" s="356"/>
      <c r="E24" s="423" t="s">
        <v>20</v>
      </c>
      <c r="F24" s="424"/>
      <c r="G24" s="422" t="s">
        <v>16</v>
      </c>
      <c r="H24" s="425"/>
    </row>
    <row r="25" spans="1:8" ht="32.450000000000003" customHeight="1" thickBot="1">
      <c r="A25" s="173"/>
      <c r="B25" s="174"/>
      <c r="C25" s="173"/>
      <c r="D25" s="175"/>
      <c r="E25" s="173"/>
      <c r="F25" s="174"/>
      <c r="G25" s="173"/>
      <c r="H25" s="398" t="s">
        <v>22</v>
      </c>
    </row>
    <row r="26" spans="1:8" ht="32.450000000000003" customHeight="1">
      <c r="A26" s="543" t="s">
        <v>23</v>
      </c>
      <c r="B26" s="544"/>
      <c r="C26" s="545" t="s">
        <v>24</v>
      </c>
      <c r="D26" s="546"/>
      <c r="E26" s="526" t="s">
        <v>25</v>
      </c>
      <c r="F26" s="527"/>
      <c r="G26" s="528" t="s">
        <v>26</v>
      </c>
      <c r="H26" s="529"/>
    </row>
    <row r="27" spans="1:8" ht="32.450000000000003" customHeight="1">
      <c r="A27" s="533" t="s">
        <v>27</v>
      </c>
      <c r="B27" s="534"/>
      <c r="C27" s="426" t="s">
        <v>28</v>
      </c>
      <c r="D27" s="427">
        <f>'8-2'!G10</f>
        <v>0</v>
      </c>
      <c r="E27" s="428" t="s">
        <v>29</v>
      </c>
      <c r="F27" s="429">
        <f>'8-2'!G16</f>
        <v>0</v>
      </c>
      <c r="G27" s="426" t="s">
        <v>30</v>
      </c>
      <c r="H27" s="430">
        <f>'8-2'!G17</f>
        <v>0</v>
      </c>
    </row>
    <row r="28" spans="1:8" ht="32.450000000000003" customHeight="1">
      <c r="A28" s="535" t="s">
        <v>31</v>
      </c>
      <c r="B28" s="536"/>
      <c r="C28" s="431" t="s">
        <v>32</v>
      </c>
      <c r="D28" s="432">
        <f>'8-2'!G25</f>
        <v>0</v>
      </c>
      <c r="E28" s="433" t="s">
        <v>33</v>
      </c>
      <c r="F28" s="434">
        <f>'8-2'!G32</f>
        <v>0</v>
      </c>
      <c r="G28" s="431" t="s">
        <v>34</v>
      </c>
      <c r="H28" s="435">
        <f>'8-2'!G33</f>
        <v>0</v>
      </c>
    </row>
    <row r="29" spans="1:8" ht="32.450000000000003" customHeight="1">
      <c r="A29" s="537" t="s">
        <v>35</v>
      </c>
      <c r="B29" s="538"/>
      <c r="C29" s="436" t="s">
        <v>36</v>
      </c>
      <c r="D29" s="437">
        <f>'8-2'!G48</f>
        <v>0</v>
      </c>
      <c r="E29" s="438" t="s">
        <v>37</v>
      </c>
      <c r="F29" s="439">
        <f>'8-2'!G61</f>
        <v>0</v>
      </c>
      <c r="G29" s="440" t="s">
        <v>38</v>
      </c>
      <c r="H29" s="441">
        <f>'8-2'!G62</f>
        <v>0</v>
      </c>
    </row>
    <row r="30" spans="1:8" ht="32.450000000000003" customHeight="1" thickBot="1">
      <c r="A30" s="533" t="s">
        <v>39</v>
      </c>
      <c r="B30" s="534"/>
      <c r="C30" s="442" t="s">
        <v>40</v>
      </c>
      <c r="D30" s="443">
        <f>SUM(D27:D29)</f>
        <v>0</v>
      </c>
      <c r="E30" s="428" t="s">
        <v>41</v>
      </c>
      <c r="F30" s="443">
        <f>SUM(F27:F29)</f>
        <v>0</v>
      </c>
      <c r="G30" s="444" t="s">
        <v>42</v>
      </c>
      <c r="H30" s="445">
        <f>SUM(H27:H29)</f>
        <v>0</v>
      </c>
    </row>
    <row r="31" spans="1:8" ht="32.450000000000003" customHeight="1" thickTop="1" thickBot="1">
      <c r="A31" s="539" t="s">
        <v>282</v>
      </c>
      <c r="B31" s="540"/>
      <c r="C31" s="482" t="s">
        <v>43</v>
      </c>
      <c r="D31" s="483">
        <f>ROUNDDOWN(D30/3,-3)</f>
        <v>0</v>
      </c>
      <c r="E31" s="541" t="s">
        <v>44</v>
      </c>
      <c r="F31" s="542"/>
      <c r="G31" s="484" t="s">
        <v>45</v>
      </c>
      <c r="H31" s="485">
        <f>H30-D31</f>
        <v>0</v>
      </c>
    </row>
    <row r="32" spans="1:8" s="171" customFormat="1" ht="106.15" customHeight="1" thickTop="1" thickBot="1">
      <c r="A32" s="446" t="s">
        <v>46</v>
      </c>
      <c r="B32" s="523"/>
      <c r="C32" s="524"/>
      <c r="D32" s="524"/>
      <c r="E32" s="524"/>
      <c r="F32" s="524"/>
      <c r="G32" s="524"/>
      <c r="H32" s="525"/>
    </row>
    <row r="33" spans="1:8" s="171" customFormat="1" ht="106.15" customHeight="1" thickBot="1">
      <c r="A33" s="447" t="s">
        <v>248</v>
      </c>
      <c r="B33" s="530"/>
      <c r="C33" s="531"/>
      <c r="D33" s="531"/>
      <c r="E33" s="531"/>
      <c r="F33" s="531"/>
      <c r="G33" s="531"/>
      <c r="H33" s="532"/>
    </row>
  </sheetData>
  <sheetProtection formatCells="0"/>
  <dataConsolidate/>
  <mergeCells count="24">
    <mergeCell ref="A23:H23"/>
    <mergeCell ref="B32:H32"/>
    <mergeCell ref="E26:F26"/>
    <mergeCell ref="G26:H26"/>
    <mergeCell ref="B33:H33"/>
    <mergeCell ref="A27:B27"/>
    <mergeCell ref="A28:B28"/>
    <mergeCell ref="A29:B29"/>
    <mergeCell ref="A30:B30"/>
    <mergeCell ref="A31:B31"/>
    <mergeCell ref="E31:F31"/>
    <mergeCell ref="A26:B26"/>
    <mergeCell ref="C26:D26"/>
    <mergeCell ref="A2:H2"/>
    <mergeCell ref="A13:H13"/>
    <mergeCell ref="A17:H17"/>
    <mergeCell ref="A21:H21"/>
    <mergeCell ref="G16:H16"/>
    <mergeCell ref="E16:F16"/>
    <mergeCell ref="E20:F20"/>
    <mergeCell ref="G20:H20"/>
    <mergeCell ref="E7:F7"/>
    <mergeCell ref="B10:D10"/>
    <mergeCell ref="A8:H8"/>
  </mergeCells>
  <phoneticPr fontId="10"/>
  <conditionalFormatting sqref="D31">
    <cfRule type="expression" dxfId="1" priority="1">
      <formula>NOT(AND(D31&lt;=ROUNDDOWN(D30/3,-3),(MOD(D31,1000)=0)))</formula>
    </cfRule>
  </conditionalFormatting>
  <dataValidations count="18">
    <dataValidation type="custom" errorStyle="warning" allowBlank="1" showErrorMessage="1" errorTitle="確認してください。" error="◆⑩欄の金額×補助率×調整率以内になっているか、_x000a_◆千円未満の端数は切り捨てとなっているか、_x000a_確認してください。" promptTitle="要確認" prompt="◆「⑩事業経費（補助対象）」×補助率（A)×調整率（B)以内の金額としてください。_x000a_◆千円未満は切り捨てとしてください。_x000a_なお、セルの色が黄色となる場合は、上記の条件が満たされていません。" sqref="D31" xr:uid="{052C2DD3-13C3-4EEC-AF41-A4E738D5C54F}">
      <formula1>AND(D31&lt;=ROUNDDOWN(D30/3,-3),(MOD(D31,1000)=0))</formula1>
    </dataValidation>
    <dataValidation type="list" allowBlank="1" sqref="D16 D20 H22 H24" xr:uid="{DA5C2A24-DCE2-483B-A6A2-E89B4E6F444D}">
      <formula1>"↓（選択すること）,複数の学校,複数の用途"</formula1>
    </dataValidation>
    <dataValidation type="list" allowBlank="1" showInputMessage="1" showErrorMessage="1" sqref="F15 F19" xr:uid="{40488896-7E3D-4B76-8485-BF39F08AA6E8}">
      <formula1>"（↓選択すること）,ｑ値,Ｃｔｕ・Ｓｄ値"</formula1>
    </dataValidation>
    <dataValidation allowBlank="1" showInputMessage="1" showErrorMessage="1" prompt="構造・階数の表示は、「構造　地上階数－地下階数」 を示す。_x000a_　　構造の記号は　RCS　鉄筋コンクリート造_x000a_　　構造の記号は　SRC　鉄骨鉄筋コンクリート造_x000a_　　構造の記号は　S　　　鉄骨造_x000a_　　構造の記号は　RSC　体育館のように鉄筋コンクリート造の躯体＋_x000a_　　構造の記号は　SRC　鉄骨造の屋根の建物" sqref="D15 D19 D22" xr:uid="{631425E3-B256-4FE1-B1FC-36ECC93B268C}"/>
    <dataValidation allowBlank="1" showInputMessage="1" prompt="◆既存建物が建築された日を西暦で記入すること。_x000a_◆増築の場合は、増築された日を同様に記入すること（書ききれない場合は、備考欄に記入すること）。" sqref="D14 D18" xr:uid="{9FFD7E8F-C07C-419D-8345-A60FB2734D88}"/>
    <dataValidation type="list" allowBlank="1" showInputMessage="1" showErrorMessage="1" sqref="F14 F18" xr:uid="{0A709085-6AE1-412D-BD30-11731C091DF8}">
      <formula1>"（↓選択すること）,Ｉｓ値,Ｉｗ値"</formula1>
    </dataValidation>
    <dataValidation imeMode="disabled" allowBlank="1" showInputMessage="1" showErrorMessage="1" sqref="D4" xr:uid="{A9D6B13C-4495-4A60-9D23-C1A2AFC54800}"/>
    <dataValidation allowBlank="1" showErrorMessage="1" sqref="H9" xr:uid="{DACE3BE2-C369-4E3F-9688-E15716F91A77}"/>
    <dataValidation allowBlank="1" sqref="B19:B20 B15:B16 F22 F24" xr:uid="{5E4BB199-72AB-45A7-8E30-FCB7BB4ECB20}"/>
    <dataValidation type="textLength" imeMode="disabled" operator="equal" allowBlank="1" showInputMessage="1" showErrorMessage="1" prompt="6桁の学校法人番号を入力してください" sqref="B4" xr:uid="{6CBAF766-AC6D-4188-B15B-7BF40FCA038B}">
      <formula1>6</formula1>
    </dataValidation>
    <dataValidation type="list" imeMode="disabled" allowBlank="1" showErrorMessage="1" prompt="各法人の設置している、大学・短期大学・高等専門学校における耐震化率を算出ください。_x000a_" sqref="G7" xr:uid="{151A79A7-C350-46D3-90F7-0000A1D993EA}">
      <formula1>"選択してください,①学校に避難所指定施設はない,②学校に避難所指定施設がある"</formula1>
    </dataValidation>
    <dataValidation allowBlank="1" showInputMessage="1" promptTitle="西暦" prompt="年度内に完了するものがほ補助対象" sqref="D11" xr:uid="{E0D64F5F-326F-4CB8-A351-89027968AD4F}"/>
    <dataValidation allowBlank="1" showInputMessage="1" showErrorMessage="1" promptTitle="西暦" prompt="※着手とは、当該補助事業の補助対象経費を含む契約の締結を指します。（原則、交付決定後）" sqref="B11" xr:uid="{84C80B30-1110-4E20-8B0B-6EAFA7F2D815}"/>
    <dataValidation allowBlank="1" showInputMessage="1" showErrorMessage="1" prompt="B7セルに記入してください" sqref="G11 E11" xr:uid="{A01EEA28-4BE6-44D5-9C5B-E6F0A1CA14C9}"/>
    <dataValidation allowBlank="1" showInputMessage="1" showErrorMessage="1" prompt="「全○年計画の○年目」_x000a_と記載してください" sqref="H10" xr:uid="{35CDB0D6-05C1-4455-B06A-AAA2EAA6732D}"/>
    <dataValidation type="list" allowBlank="1" showInputMessage="1" showErrorMessage="1" sqref="F10" xr:uid="{E44C9FD7-1CDF-452B-B6AC-CF3811A4231E}">
      <formula1>"（↓リストから選択）,単年度,複数年度"</formula1>
    </dataValidation>
    <dataValidation allowBlank="1" showInputMessage="1" showErrorMessage="1" prompt="学校の所在地と異なる場合のみ記入" sqref="H11" xr:uid="{50AD8CEA-9A78-4754-9475-F0CB9AF594B7}"/>
    <dataValidation allowBlank="1" showInputMessage="1" showErrorMessage="1" prompt="学校の所轄庁と異なる場合のみ記入" sqref="F11" xr:uid="{8A83DAA9-ED1C-450D-9C4F-2AC5EFB7EE99}"/>
  </dataValidations>
  <hyperlinks>
    <hyperlink ref="K5" r:id="rId1" xr:uid="{0E685C0B-14FF-4E01-991A-409F266F8FFB}"/>
  </hyperlinks>
  <printOptions horizontalCentered="1"/>
  <pageMargins left="0.19685039370078741" right="0.19685039370078741" top="0.43307086614173229" bottom="0.31496062992125984" header="0.11811023622047245" footer="0.19685039370078741"/>
  <pageSetup paperSize="9" scale="50"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N59"/>
  <sheetViews>
    <sheetView view="pageBreakPreview" zoomScaleNormal="100" zoomScaleSheetLayoutView="100" workbookViewId="0">
      <selection activeCell="B2" sqref="B2:J3"/>
    </sheetView>
  </sheetViews>
  <sheetFormatPr defaultColWidth="9" defaultRowHeight="13.5"/>
  <cols>
    <col min="1" max="1" width="2.125" style="61" customWidth="1"/>
    <col min="2" max="2" width="3.125" style="123" customWidth="1"/>
    <col min="3" max="3" width="17.625" style="61" customWidth="1"/>
    <col min="4" max="4" width="17" style="61" customWidth="1"/>
    <col min="5" max="5" width="9" style="61"/>
    <col min="6" max="6" width="6.5" style="61" customWidth="1"/>
    <col min="7" max="7" width="9" style="61"/>
    <col min="8" max="8" width="10.25" style="124" customWidth="1"/>
    <col min="9" max="9" width="14.75" style="124" customWidth="1"/>
    <col min="10" max="10" width="9" style="61"/>
    <col min="11" max="11" width="2.125" style="61" customWidth="1"/>
    <col min="12" max="16384" width="9" style="61"/>
  </cols>
  <sheetData>
    <row r="1" spans="2:10" ht="13.5" customHeight="1">
      <c r="B1" s="59"/>
      <c r="C1" s="59"/>
      <c r="D1" s="59"/>
      <c r="E1" s="59"/>
      <c r="F1" s="59"/>
      <c r="G1" s="59"/>
      <c r="H1" s="59"/>
      <c r="I1" s="59"/>
      <c r="J1" s="60" t="s">
        <v>70</v>
      </c>
    </row>
    <row r="2" spans="2:10" ht="13.5" customHeight="1">
      <c r="B2" s="765" t="s">
        <v>71</v>
      </c>
      <c r="C2" s="765"/>
      <c r="D2" s="765"/>
      <c r="E2" s="765"/>
      <c r="F2" s="765"/>
      <c r="G2" s="765"/>
      <c r="H2" s="765"/>
      <c r="I2" s="765"/>
      <c r="J2" s="765"/>
    </row>
    <row r="3" spans="2:10" ht="13.5" customHeight="1">
      <c r="B3" s="765"/>
      <c r="C3" s="765"/>
      <c r="D3" s="765"/>
      <c r="E3" s="765"/>
      <c r="F3" s="765"/>
      <c r="G3" s="765"/>
      <c r="H3" s="765"/>
      <c r="I3" s="765"/>
      <c r="J3" s="765"/>
    </row>
    <row r="4" spans="2:10" ht="15" customHeight="1">
      <c r="B4" s="59"/>
      <c r="C4" s="59"/>
      <c r="D4" s="59"/>
      <c r="E4" s="59"/>
      <c r="F4" s="59"/>
      <c r="G4" s="59"/>
      <c r="H4" s="59"/>
      <c r="I4" s="59"/>
      <c r="J4" s="59"/>
    </row>
    <row r="5" spans="2:10" s="63" customFormat="1" ht="15" customHeight="1">
      <c r="B5" s="66" t="s">
        <v>72</v>
      </c>
      <c r="C5" s="67"/>
      <c r="D5" s="753" t="s">
        <v>202</v>
      </c>
      <c r="E5" s="754"/>
      <c r="F5" s="754"/>
      <c r="G5" s="755"/>
      <c r="H5" s="64"/>
      <c r="I5" s="65"/>
      <c r="J5" s="62"/>
    </row>
    <row r="6" spans="2:10" s="63" customFormat="1" ht="15" customHeight="1">
      <c r="B6" s="125" t="s">
        <v>73</v>
      </c>
      <c r="C6" s="126"/>
      <c r="D6" s="756" t="s">
        <v>203</v>
      </c>
      <c r="E6" s="757"/>
      <c r="F6" s="757"/>
      <c r="G6" s="758"/>
      <c r="H6" s="68"/>
      <c r="I6" s="65"/>
      <c r="J6" s="62"/>
    </row>
    <row r="7" spans="2:10" s="63" customFormat="1" ht="15" customHeight="1">
      <c r="B7" s="69" t="s">
        <v>74</v>
      </c>
      <c r="C7" s="70"/>
      <c r="D7" s="759" t="s">
        <v>204</v>
      </c>
      <c r="E7" s="760"/>
      <c r="F7" s="760"/>
      <c r="G7" s="761"/>
      <c r="H7" s="68"/>
      <c r="I7" s="65"/>
      <c r="J7" s="62"/>
    </row>
    <row r="8" spans="2:10" s="63" customFormat="1" ht="15" customHeight="1">
      <c r="B8" s="71" t="s">
        <v>75</v>
      </c>
      <c r="C8" s="72"/>
      <c r="D8" s="762" t="s">
        <v>205</v>
      </c>
      <c r="E8" s="763"/>
      <c r="F8" s="763"/>
      <c r="G8" s="764"/>
      <c r="H8" s="68"/>
      <c r="I8" s="65"/>
      <c r="J8" s="62"/>
    </row>
    <row r="9" spans="2:10" s="73" customFormat="1" ht="11.45" customHeight="1" thickBot="1">
      <c r="B9" s="766"/>
      <c r="C9" s="766"/>
      <c r="H9" s="74"/>
      <c r="I9" s="74"/>
    </row>
    <row r="10" spans="2:10" s="62" customFormat="1" ht="15" customHeight="1">
      <c r="B10" s="767" t="s">
        <v>76</v>
      </c>
      <c r="C10" s="768"/>
      <c r="D10" s="161" t="s">
        <v>77</v>
      </c>
      <c r="E10" s="769" t="s">
        <v>78</v>
      </c>
      <c r="F10" s="769"/>
      <c r="G10" s="161" t="s">
        <v>79</v>
      </c>
      <c r="H10" s="75" t="s">
        <v>80</v>
      </c>
      <c r="I10" s="769" t="s">
        <v>81</v>
      </c>
      <c r="J10" s="770"/>
    </row>
    <row r="11" spans="2:10" s="62" customFormat="1" ht="15" customHeight="1">
      <c r="B11" s="76"/>
      <c r="C11" s="77"/>
      <c r="D11" s="77"/>
      <c r="E11" s="77"/>
      <c r="F11" s="77"/>
      <c r="G11" s="77"/>
      <c r="H11" s="78"/>
      <c r="I11" s="77"/>
      <c r="J11" s="79"/>
    </row>
    <row r="12" spans="2:10" s="63" customFormat="1" ht="12" customHeight="1">
      <c r="B12" s="80"/>
      <c r="C12" s="81"/>
      <c r="D12" s="82"/>
      <c r="E12" s="82"/>
      <c r="F12" s="82"/>
      <c r="G12" s="82"/>
      <c r="H12" s="128"/>
      <c r="I12" s="128"/>
      <c r="J12" s="129"/>
    </row>
    <row r="13" spans="2:10" s="63" customFormat="1" ht="15" customHeight="1">
      <c r="B13" s="83" t="s">
        <v>82</v>
      </c>
      <c r="C13" s="84" t="s">
        <v>206</v>
      </c>
      <c r="D13" s="63" t="s">
        <v>161</v>
      </c>
      <c r="E13" s="130">
        <v>3889</v>
      </c>
      <c r="F13" s="63" t="s">
        <v>83</v>
      </c>
      <c r="H13" s="64"/>
      <c r="I13" s="64"/>
      <c r="J13" s="85"/>
    </row>
    <row r="14" spans="2:10" s="63" customFormat="1" ht="10.15" customHeight="1">
      <c r="B14" s="83"/>
      <c r="C14" s="84"/>
      <c r="H14" s="64"/>
      <c r="I14" s="64"/>
      <c r="J14" s="85"/>
    </row>
    <row r="15" spans="2:10" s="63" customFormat="1" ht="10.15" customHeight="1">
      <c r="B15" s="83" t="s">
        <v>84</v>
      </c>
      <c r="C15" s="84"/>
      <c r="H15" s="64"/>
      <c r="I15" s="64"/>
      <c r="J15" s="85"/>
    </row>
    <row r="16" spans="2:10" s="63" customFormat="1" ht="15" customHeight="1">
      <c r="B16" s="83"/>
      <c r="C16" s="86" t="s">
        <v>85</v>
      </c>
      <c r="D16" s="131" t="s">
        <v>207</v>
      </c>
      <c r="E16" s="131"/>
      <c r="F16" s="131"/>
      <c r="G16" s="131">
        <v>188.9</v>
      </c>
      <c r="H16" s="132"/>
      <c r="I16" s="132"/>
      <c r="J16" s="87"/>
    </row>
    <row r="17" spans="2:10" s="63" customFormat="1" ht="15" customHeight="1">
      <c r="B17" s="83" t="s">
        <v>86</v>
      </c>
      <c r="C17" s="84" t="s">
        <v>87</v>
      </c>
      <c r="D17" s="63" t="s">
        <v>202</v>
      </c>
      <c r="G17" s="133">
        <v>1</v>
      </c>
      <c r="H17" s="64"/>
      <c r="I17" s="64"/>
      <c r="J17" s="85"/>
    </row>
    <row r="18" spans="2:10" s="63" customFormat="1" ht="15" customHeight="1">
      <c r="B18" s="83"/>
      <c r="C18" s="84"/>
      <c r="H18" s="64"/>
      <c r="I18" s="64"/>
      <c r="J18" s="85"/>
    </row>
    <row r="19" spans="2:10" s="63" customFormat="1" ht="15" customHeight="1">
      <c r="B19" s="83" t="s">
        <v>88</v>
      </c>
      <c r="C19" s="84"/>
      <c r="H19" s="64"/>
      <c r="I19" s="64"/>
      <c r="J19" s="85"/>
    </row>
    <row r="20" spans="2:10" s="63" customFormat="1" ht="15" customHeight="1">
      <c r="B20" s="83"/>
      <c r="C20" s="34" t="s">
        <v>89</v>
      </c>
      <c r="D20" s="88"/>
      <c r="E20" s="88"/>
      <c r="F20" s="88"/>
      <c r="G20" s="134"/>
      <c r="H20" s="89"/>
      <c r="I20" s="89"/>
      <c r="J20" s="35"/>
    </row>
    <row r="21" spans="2:10" s="63" customFormat="1" ht="15" customHeight="1">
      <c r="B21" s="83" t="s">
        <v>90</v>
      </c>
      <c r="C21" s="90" t="s">
        <v>91</v>
      </c>
      <c r="D21" s="135"/>
      <c r="E21" s="135"/>
      <c r="F21" s="135"/>
      <c r="G21" s="135"/>
      <c r="H21" s="91">
        <f>G16*G17</f>
        <v>188.9</v>
      </c>
      <c r="I21" s="136"/>
      <c r="J21" s="137"/>
    </row>
    <row r="22" spans="2:10" s="63" customFormat="1" ht="15" customHeight="1">
      <c r="B22" s="92"/>
      <c r="C22" s="93"/>
      <c r="D22" s="94"/>
      <c r="E22" s="94"/>
      <c r="F22" s="94"/>
      <c r="G22" s="752" t="s">
        <v>92</v>
      </c>
      <c r="H22" s="752"/>
      <c r="I22" s="95">
        <f>E13*H21*1000</f>
        <v>734632100</v>
      </c>
      <c r="J22" s="96" t="s">
        <v>93</v>
      </c>
    </row>
    <row r="23" spans="2:10" s="63" customFormat="1" ht="15" customHeight="1">
      <c r="B23" s="97"/>
      <c r="C23" s="98" t="s">
        <v>208</v>
      </c>
      <c r="D23" s="99"/>
      <c r="E23" s="99"/>
      <c r="F23" s="99"/>
      <c r="G23" s="99"/>
      <c r="H23" s="100"/>
      <c r="I23" s="100"/>
      <c r="J23" s="101"/>
    </row>
    <row r="24" spans="2:10" s="63" customFormat="1" ht="15" customHeight="1">
      <c r="B24" s="102"/>
      <c r="C24" s="34" t="s">
        <v>209</v>
      </c>
      <c r="D24" s="36"/>
      <c r="E24" s="37">
        <v>1000</v>
      </c>
      <c r="F24" s="38" t="s">
        <v>83</v>
      </c>
      <c r="G24" s="39">
        <v>2.2999999999999998</v>
      </c>
      <c r="H24" s="40">
        <f>E24*G24*1000</f>
        <v>2300000</v>
      </c>
      <c r="I24" s="166"/>
      <c r="J24" s="35"/>
    </row>
    <row r="25" spans="2:10" s="63" customFormat="1" ht="15" customHeight="1">
      <c r="B25" s="102"/>
      <c r="C25" s="34" t="s">
        <v>210</v>
      </c>
      <c r="D25" s="36" t="s">
        <v>211</v>
      </c>
      <c r="E25" s="37">
        <v>1</v>
      </c>
      <c r="F25" s="38" t="s">
        <v>212</v>
      </c>
      <c r="G25" s="39"/>
      <c r="H25" s="40">
        <f>29.9*20*3*1000</f>
        <v>1794000</v>
      </c>
      <c r="I25" s="166" t="s">
        <v>213</v>
      </c>
      <c r="J25" s="35"/>
    </row>
    <row r="26" spans="2:10" s="63" customFormat="1" ht="15" customHeight="1">
      <c r="B26" s="102"/>
      <c r="C26" s="34" t="s">
        <v>214</v>
      </c>
      <c r="D26" s="36" t="s">
        <v>215</v>
      </c>
      <c r="E26" s="37">
        <v>1</v>
      </c>
      <c r="F26" s="38" t="s">
        <v>212</v>
      </c>
      <c r="G26" s="39"/>
      <c r="H26" s="40">
        <v>7560000</v>
      </c>
      <c r="I26" s="166" t="s">
        <v>216</v>
      </c>
      <c r="J26" s="35"/>
    </row>
    <row r="27" spans="2:10" s="63" customFormat="1" ht="15" customHeight="1">
      <c r="B27" s="102"/>
      <c r="C27" s="55" t="s">
        <v>217</v>
      </c>
      <c r="D27" s="41"/>
      <c r="E27" s="37">
        <v>1</v>
      </c>
      <c r="F27" s="38" t="s">
        <v>212</v>
      </c>
      <c r="G27" s="41"/>
      <c r="H27" s="52">
        <v>37800000</v>
      </c>
      <c r="I27" s="42"/>
      <c r="J27" s="35"/>
    </row>
    <row r="28" spans="2:10" s="63" customFormat="1" ht="15" customHeight="1">
      <c r="B28" s="102" t="s">
        <v>94</v>
      </c>
      <c r="C28" s="55" t="s">
        <v>218</v>
      </c>
      <c r="D28" s="41"/>
      <c r="E28" s="37">
        <v>1</v>
      </c>
      <c r="F28" s="38" t="s">
        <v>212</v>
      </c>
      <c r="G28" s="41"/>
      <c r="H28" s="52">
        <v>4320000</v>
      </c>
      <c r="I28" s="42"/>
      <c r="J28" s="35"/>
    </row>
    <row r="29" spans="2:10" s="63" customFormat="1" ht="15" customHeight="1">
      <c r="B29" s="102"/>
      <c r="C29" s="34"/>
      <c r="D29" s="36"/>
      <c r="E29" s="37"/>
      <c r="F29" s="38"/>
      <c r="G29" s="39"/>
      <c r="H29" s="103" t="s">
        <v>95</v>
      </c>
      <c r="I29" s="104">
        <f>SUM(H24:H28)</f>
        <v>53774000</v>
      </c>
      <c r="J29" s="35"/>
    </row>
    <row r="30" spans="2:10" s="63" customFormat="1" ht="15" customHeight="1">
      <c r="B30" s="102" t="s">
        <v>96</v>
      </c>
      <c r="C30" s="105" t="s">
        <v>97</v>
      </c>
      <c r="D30" s="88"/>
      <c r="E30" s="138"/>
      <c r="F30" s="88"/>
      <c r="G30" s="138"/>
      <c r="H30" s="89"/>
      <c r="I30" s="89"/>
      <c r="J30" s="35"/>
    </row>
    <row r="31" spans="2:10" s="63" customFormat="1" ht="15" customHeight="1">
      <c r="B31" s="102"/>
      <c r="C31" s="34" t="s">
        <v>219</v>
      </c>
      <c r="D31" s="36" t="s">
        <v>220</v>
      </c>
      <c r="E31" s="37">
        <v>100</v>
      </c>
      <c r="F31" s="38" t="s">
        <v>221</v>
      </c>
      <c r="G31" s="39">
        <v>23.6</v>
      </c>
      <c r="H31" s="40">
        <f>E31*G31*1000</f>
        <v>2360000</v>
      </c>
      <c r="I31" s="166"/>
      <c r="J31" s="35"/>
    </row>
    <row r="32" spans="2:10" s="63" customFormat="1" ht="15" customHeight="1">
      <c r="B32" s="102" t="s">
        <v>86</v>
      </c>
      <c r="C32" s="34"/>
      <c r="D32" s="36"/>
      <c r="E32" s="37"/>
      <c r="F32" s="38"/>
      <c r="G32" s="39"/>
      <c r="H32" s="40"/>
      <c r="I32" s="773"/>
      <c r="J32" s="774"/>
    </row>
    <row r="33" spans="2:10" s="63" customFormat="1" ht="15" customHeight="1">
      <c r="B33" s="102"/>
      <c r="C33" s="139"/>
      <c r="D33" s="41"/>
      <c r="E33" s="775"/>
      <c r="F33" s="776"/>
      <c r="G33" s="41"/>
      <c r="H33" s="52"/>
      <c r="I33" s="42"/>
      <c r="J33" s="35"/>
    </row>
    <row r="34" spans="2:10" s="63" customFormat="1" ht="15" customHeight="1">
      <c r="B34" s="102" t="s">
        <v>88</v>
      </c>
      <c r="C34" s="140"/>
      <c r="D34" s="41"/>
      <c r="E34" s="775"/>
      <c r="F34" s="776"/>
      <c r="G34" s="41"/>
      <c r="H34" s="41"/>
      <c r="I34" s="42"/>
      <c r="J34" s="141"/>
    </row>
    <row r="35" spans="2:10" s="63" customFormat="1" ht="15" customHeight="1">
      <c r="B35" s="102"/>
      <c r="C35" s="86"/>
      <c r="D35" s="142"/>
      <c r="E35" s="143"/>
      <c r="F35" s="144"/>
      <c r="G35" s="145"/>
      <c r="H35" s="103" t="s">
        <v>98</v>
      </c>
      <c r="I35" s="104">
        <f>SUM(H31:H34)</f>
        <v>2360000</v>
      </c>
      <c r="J35" s="85"/>
    </row>
    <row r="36" spans="2:10" s="63" customFormat="1" ht="15" customHeight="1">
      <c r="B36" s="102" t="s">
        <v>90</v>
      </c>
      <c r="C36" s="105" t="s">
        <v>99</v>
      </c>
      <c r="D36" s="88"/>
      <c r="E36" s="138"/>
      <c r="F36" s="88"/>
      <c r="G36" s="138"/>
      <c r="H36" s="89"/>
      <c r="I36" s="89"/>
      <c r="J36" s="35"/>
    </row>
    <row r="37" spans="2:10" s="63" customFormat="1" ht="15" customHeight="1">
      <c r="B37" s="102"/>
      <c r="C37" s="34" t="s">
        <v>222</v>
      </c>
      <c r="D37" s="36"/>
      <c r="E37" s="37">
        <v>1</v>
      </c>
      <c r="F37" s="38" t="s">
        <v>223</v>
      </c>
      <c r="G37" s="43">
        <v>3010</v>
      </c>
      <c r="H37" s="40">
        <f>E37*G37*1000</f>
        <v>3010000</v>
      </c>
      <c r="I37" s="166"/>
      <c r="J37" s="35"/>
    </row>
    <row r="38" spans="2:10" s="63" customFormat="1" ht="15" customHeight="1">
      <c r="B38" s="102"/>
      <c r="C38" s="34" t="s">
        <v>224</v>
      </c>
      <c r="D38" s="36" t="s">
        <v>225</v>
      </c>
      <c r="E38" s="37">
        <v>1</v>
      </c>
      <c r="F38" s="38" t="s">
        <v>226</v>
      </c>
      <c r="G38" s="43">
        <v>11912</v>
      </c>
      <c r="H38" s="40">
        <f>E38*G38*1000</f>
        <v>11912000</v>
      </c>
      <c r="I38" s="166"/>
      <c r="J38" s="35"/>
    </row>
    <row r="39" spans="2:10" s="63" customFormat="1" ht="15" customHeight="1">
      <c r="B39" s="102"/>
      <c r="C39" s="139"/>
      <c r="D39" s="41"/>
      <c r="E39" s="775"/>
      <c r="F39" s="776"/>
      <c r="G39" s="41"/>
      <c r="H39" s="52"/>
      <c r="I39" s="42"/>
      <c r="J39" s="35"/>
    </row>
    <row r="40" spans="2:10" s="63" customFormat="1" ht="15" customHeight="1">
      <c r="B40" s="102"/>
      <c r="C40" s="140"/>
      <c r="D40" s="41"/>
      <c r="E40" s="775"/>
      <c r="F40" s="776"/>
      <c r="G40" s="41"/>
      <c r="H40" s="41"/>
      <c r="I40" s="42"/>
      <c r="J40" s="141"/>
    </row>
    <row r="41" spans="2:10" s="63" customFormat="1" ht="15" customHeight="1">
      <c r="B41" s="102"/>
      <c r="C41" s="86"/>
      <c r="D41" s="142"/>
      <c r="E41" s="143"/>
      <c r="F41" s="144"/>
      <c r="G41" s="146"/>
      <c r="H41" s="103" t="s">
        <v>100</v>
      </c>
      <c r="I41" s="104">
        <f>SUM(H37:H40)</f>
        <v>14922000</v>
      </c>
      <c r="J41" s="87"/>
    </row>
    <row r="42" spans="2:10" s="63" customFormat="1" ht="15" customHeight="1">
      <c r="B42" s="102"/>
      <c r="C42" s="105" t="s">
        <v>101</v>
      </c>
      <c r="D42" s="88"/>
      <c r="E42" s="138"/>
      <c r="F42" s="88"/>
      <c r="G42" s="138"/>
      <c r="H42" s="89"/>
      <c r="I42" s="89"/>
      <c r="J42" s="35"/>
    </row>
    <row r="43" spans="2:10" s="63" customFormat="1" ht="15" customHeight="1">
      <c r="B43" s="102"/>
      <c r="C43" s="34" t="s">
        <v>227</v>
      </c>
      <c r="D43" s="36" t="s">
        <v>228</v>
      </c>
      <c r="E43" s="37">
        <v>1</v>
      </c>
      <c r="F43" s="38" t="s">
        <v>212</v>
      </c>
      <c r="G43" s="39"/>
      <c r="H43" s="40">
        <v>1700000</v>
      </c>
      <c r="I43" s="166"/>
      <c r="J43" s="35"/>
    </row>
    <row r="44" spans="2:10" s="63" customFormat="1" ht="15" customHeight="1">
      <c r="B44" s="102"/>
      <c r="C44" s="139"/>
      <c r="D44" s="41"/>
      <c r="E44" s="775"/>
      <c r="F44" s="776"/>
      <c r="G44" s="41"/>
      <c r="H44" s="52"/>
      <c r="I44" s="147"/>
      <c r="J44" s="87"/>
    </row>
    <row r="45" spans="2:10" s="63" customFormat="1" ht="15" customHeight="1">
      <c r="B45" s="102"/>
      <c r="C45" s="127"/>
      <c r="D45" s="148"/>
      <c r="E45" s="149"/>
      <c r="F45" s="150"/>
      <c r="G45" s="151"/>
      <c r="H45" s="106" t="s">
        <v>102</v>
      </c>
      <c r="I45" s="107">
        <f>SUM(H43:H44)</f>
        <v>1700000</v>
      </c>
      <c r="J45" s="108"/>
    </row>
    <row r="46" spans="2:10" s="63" customFormat="1" ht="15" customHeight="1">
      <c r="B46" s="83"/>
      <c r="C46" s="109"/>
      <c r="D46" s="110"/>
      <c r="E46" s="152"/>
      <c r="F46" s="110"/>
      <c r="G46" s="152"/>
      <c r="H46" s="162" t="s">
        <v>103</v>
      </c>
      <c r="I46" s="111">
        <f>SUM(I29,I35,I41,I45)</f>
        <v>72756000</v>
      </c>
      <c r="J46" s="153"/>
    </row>
    <row r="47" spans="2:10" s="63" customFormat="1" ht="15" customHeight="1">
      <c r="B47" s="83"/>
      <c r="C47" s="81"/>
      <c r="D47" s="82"/>
      <c r="E47" s="154"/>
      <c r="F47" s="112"/>
      <c r="G47" s="39" t="s">
        <v>104</v>
      </c>
      <c r="H47" s="40">
        <v>5460</v>
      </c>
      <c r="I47" s="166"/>
      <c r="J47" s="35"/>
    </row>
    <row r="48" spans="2:10" s="63" customFormat="1" ht="15" customHeight="1">
      <c r="B48" s="83"/>
      <c r="C48" s="113"/>
      <c r="D48" s="114"/>
      <c r="E48" s="777"/>
      <c r="F48" s="778"/>
      <c r="G48" s="41" t="s">
        <v>105</v>
      </c>
      <c r="H48" s="115">
        <f>E13/H47</f>
        <v>0.71227106227106229</v>
      </c>
      <c r="I48" s="147"/>
      <c r="J48" s="87"/>
    </row>
    <row r="49" spans="2:14" s="63" customFormat="1" ht="15" customHeight="1">
      <c r="B49" s="83"/>
      <c r="C49" s="109"/>
      <c r="D49" s="110"/>
      <c r="E49" s="152"/>
      <c r="F49" s="110"/>
      <c r="G49" s="779" t="s">
        <v>106</v>
      </c>
      <c r="H49" s="779"/>
      <c r="I49" s="111">
        <f>I46*H48</f>
        <v>51821993.406593405</v>
      </c>
      <c r="J49" s="153"/>
    </row>
    <row r="50" spans="2:14" s="63" customFormat="1" ht="15" customHeight="1">
      <c r="B50" s="83"/>
      <c r="C50" s="105" t="s">
        <v>107</v>
      </c>
      <c r="D50" s="88"/>
      <c r="E50" s="138"/>
      <c r="F50" s="88"/>
      <c r="G50" s="138"/>
      <c r="H50" s="89"/>
      <c r="I50" s="89"/>
      <c r="J50" s="35"/>
    </row>
    <row r="51" spans="2:14" s="63" customFormat="1" ht="15" customHeight="1">
      <c r="B51" s="83"/>
      <c r="C51" s="34"/>
      <c r="D51" s="36"/>
      <c r="E51" s="37"/>
      <c r="F51" s="38"/>
      <c r="G51" s="39"/>
      <c r="H51" s="40"/>
      <c r="I51" s="166"/>
      <c r="J51" s="35"/>
    </row>
    <row r="52" spans="2:14" s="63" customFormat="1" ht="15" customHeight="1">
      <c r="B52" s="83"/>
      <c r="C52" s="34"/>
      <c r="D52" s="36"/>
      <c r="E52" s="37"/>
      <c r="F52" s="38"/>
      <c r="G52" s="39"/>
      <c r="H52" s="40"/>
      <c r="I52" s="147"/>
      <c r="J52" s="87"/>
    </row>
    <row r="53" spans="2:14" s="63" customFormat="1" ht="15" customHeight="1">
      <c r="B53" s="83"/>
      <c r="C53" s="139"/>
      <c r="D53" s="41"/>
      <c r="E53" s="775"/>
      <c r="F53" s="776"/>
      <c r="G53" s="41"/>
      <c r="H53" s="52"/>
      <c r="I53" s="147"/>
      <c r="J53" s="87"/>
    </row>
    <row r="54" spans="2:14" s="63" customFormat="1" ht="15" customHeight="1">
      <c r="B54" s="83"/>
      <c r="C54" s="127"/>
      <c r="D54" s="148"/>
      <c r="E54" s="149"/>
      <c r="F54" s="150"/>
      <c r="G54" s="151"/>
      <c r="H54" s="106" t="s">
        <v>102</v>
      </c>
      <c r="I54" s="107">
        <f>SUM(H51:H53)</f>
        <v>0</v>
      </c>
      <c r="J54" s="108"/>
    </row>
    <row r="55" spans="2:14" s="63" customFormat="1" ht="15" customHeight="1" thickBot="1">
      <c r="B55" s="116"/>
      <c r="C55" s="117"/>
      <c r="D55" s="118"/>
      <c r="E55" s="118"/>
      <c r="F55" s="118"/>
      <c r="G55" s="780" t="s">
        <v>108</v>
      </c>
      <c r="H55" s="780"/>
      <c r="I55" s="119">
        <f>I54+I49</f>
        <v>51821993.406593405</v>
      </c>
      <c r="J55" s="155"/>
    </row>
    <row r="56" spans="2:14" s="73" customFormat="1" ht="15" customHeight="1" thickBot="1">
      <c r="B56" s="120"/>
      <c r="G56" s="781" t="s">
        <v>109</v>
      </c>
      <c r="H56" s="782"/>
      <c r="I56" s="771">
        <f>I22+I55</f>
        <v>786454093.40659344</v>
      </c>
      <c r="J56" s="772"/>
    </row>
    <row r="57" spans="2:14" s="63" customFormat="1" ht="14.25" customHeight="1">
      <c r="B57" s="62"/>
      <c r="H57" s="64"/>
      <c r="I57" s="64"/>
    </row>
    <row r="58" spans="2:14" s="63" customFormat="1" ht="35.25" customHeight="1">
      <c r="B58" s="62"/>
      <c r="H58" s="64"/>
      <c r="I58" s="64"/>
    </row>
    <row r="59" spans="2:14" s="63" customFormat="1" ht="35.25" customHeight="1">
      <c r="B59" s="62"/>
      <c r="H59" s="64"/>
      <c r="I59" s="121"/>
      <c r="J59" s="122"/>
      <c r="L59" s="62"/>
      <c r="M59" s="62"/>
      <c r="N59" s="62"/>
    </row>
  </sheetData>
  <sheetProtection formatColumns="0" formatRows="0"/>
  <mergeCells count="22">
    <mergeCell ref="I56:J56"/>
    <mergeCell ref="I32:J32"/>
    <mergeCell ref="E33:F33"/>
    <mergeCell ref="E34:F34"/>
    <mergeCell ref="E39:F39"/>
    <mergeCell ref="E40:F40"/>
    <mergeCell ref="E44:F44"/>
    <mergeCell ref="E48:F48"/>
    <mergeCell ref="G49:H49"/>
    <mergeCell ref="E53:F53"/>
    <mergeCell ref="G55:H55"/>
    <mergeCell ref="G56:H56"/>
    <mergeCell ref="B2:J3"/>
    <mergeCell ref="B9:C9"/>
    <mergeCell ref="B10:C10"/>
    <mergeCell ref="E10:F10"/>
    <mergeCell ref="I10:J10"/>
    <mergeCell ref="G22:H22"/>
    <mergeCell ref="D5:G5"/>
    <mergeCell ref="D6:G6"/>
    <mergeCell ref="D7:G7"/>
    <mergeCell ref="D8:G8"/>
  </mergeCells>
  <phoneticPr fontId="10"/>
  <pageMargins left="0.23622047244094491" right="0.23622047244094491" top="0.74803149606299213" bottom="0.74803149606299213" header="0.31496062992125984" footer="0.31496062992125984"/>
  <pageSetup paperSize="9" scale="95" orientation="portrait" cellComments="asDisplayed"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1:N60"/>
  <sheetViews>
    <sheetView view="pageBreakPreview" zoomScaleNormal="100" zoomScaleSheetLayoutView="100" workbookViewId="0">
      <selection activeCell="B2" sqref="B2:J3"/>
    </sheetView>
  </sheetViews>
  <sheetFormatPr defaultColWidth="9" defaultRowHeight="13.5"/>
  <cols>
    <col min="1" max="1" width="2.125" style="61" customWidth="1"/>
    <col min="2" max="2" width="3.125" style="123" customWidth="1"/>
    <col min="3" max="3" width="17.625" style="61" customWidth="1"/>
    <col min="4" max="4" width="17" style="61" customWidth="1"/>
    <col min="5" max="5" width="9" style="61"/>
    <col min="6" max="6" width="6.5" style="61" customWidth="1"/>
    <col min="7" max="7" width="9" style="61"/>
    <col min="8" max="8" width="10.25" style="124" customWidth="1"/>
    <col min="9" max="9" width="14.75" style="124" customWidth="1"/>
    <col min="10" max="10" width="9" style="61"/>
    <col min="11" max="11" width="2.125" style="61" customWidth="1"/>
    <col min="12" max="16384" width="9" style="61"/>
  </cols>
  <sheetData>
    <row r="1" spans="2:10" ht="13.5" customHeight="1">
      <c r="B1" s="59"/>
      <c r="C1" s="59"/>
      <c r="D1" s="59"/>
      <c r="E1" s="59"/>
      <c r="F1" s="59"/>
      <c r="G1" s="59"/>
      <c r="H1" s="59"/>
      <c r="I1" s="59"/>
      <c r="J1" s="60" t="s">
        <v>70</v>
      </c>
    </row>
    <row r="2" spans="2:10" ht="13.5" customHeight="1">
      <c r="B2" s="765" t="s">
        <v>71</v>
      </c>
      <c r="C2" s="765"/>
      <c r="D2" s="765"/>
      <c r="E2" s="765"/>
      <c r="F2" s="765"/>
      <c r="G2" s="765"/>
      <c r="H2" s="765"/>
      <c r="I2" s="765"/>
      <c r="J2" s="765"/>
    </row>
    <row r="3" spans="2:10" ht="13.5" customHeight="1">
      <c r="B3" s="765"/>
      <c r="C3" s="765"/>
      <c r="D3" s="765"/>
      <c r="E3" s="765"/>
      <c r="F3" s="765"/>
      <c r="G3" s="765"/>
      <c r="H3" s="765"/>
      <c r="I3" s="765"/>
      <c r="J3" s="765"/>
    </row>
    <row r="4" spans="2:10" ht="12" customHeight="1">
      <c r="B4" s="59"/>
      <c r="C4" s="59"/>
      <c r="D4" s="59"/>
      <c r="E4" s="59"/>
      <c r="F4" s="59"/>
      <c r="G4" s="59"/>
      <c r="H4" s="59"/>
      <c r="I4" s="59"/>
      <c r="J4" s="59"/>
    </row>
    <row r="5" spans="2:10" s="63" customFormat="1" ht="15" customHeight="1">
      <c r="B5" s="66" t="s">
        <v>72</v>
      </c>
      <c r="C5" s="67"/>
      <c r="D5" s="753" t="s">
        <v>202</v>
      </c>
      <c r="E5" s="754"/>
      <c r="F5" s="754"/>
      <c r="G5" s="755"/>
      <c r="H5" s="64"/>
      <c r="I5" s="65"/>
      <c r="J5" s="62"/>
    </row>
    <row r="6" spans="2:10" s="63" customFormat="1" ht="15" customHeight="1">
      <c r="B6" s="125" t="s">
        <v>73</v>
      </c>
      <c r="C6" s="126"/>
      <c r="D6" s="756" t="s">
        <v>203</v>
      </c>
      <c r="E6" s="757"/>
      <c r="F6" s="757"/>
      <c r="G6" s="758"/>
      <c r="H6" s="68"/>
      <c r="I6" s="65"/>
      <c r="J6" s="62"/>
    </row>
    <row r="7" spans="2:10" s="63" customFormat="1" ht="15" customHeight="1">
      <c r="B7" s="69" t="s">
        <v>74</v>
      </c>
      <c r="C7" s="70"/>
      <c r="D7" s="759" t="s">
        <v>204</v>
      </c>
      <c r="E7" s="760"/>
      <c r="F7" s="760"/>
      <c r="G7" s="761"/>
      <c r="H7" s="68"/>
      <c r="I7" s="65"/>
      <c r="J7" s="62"/>
    </row>
    <row r="8" spans="2:10" s="63" customFormat="1" ht="15" customHeight="1">
      <c r="B8" s="71" t="s">
        <v>75</v>
      </c>
      <c r="C8" s="72"/>
      <c r="D8" s="762" t="s">
        <v>205</v>
      </c>
      <c r="E8" s="763"/>
      <c r="F8" s="763"/>
      <c r="G8" s="764"/>
      <c r="H8" s="68"/>
      <c r="I8" s="65"/>
      <c r="J8" s="62"/>
    </row>
    <row r="9" spans="2:10" s="73" customFormat="1" ht="15" customHeight="1" thickBot="1">
      <c r="B9" s="766"/>
      <c r="C9" s="766"/>
      <c r="H9" s="74"/>
      <c r="I9" s="74"/>
    </row>
    <row r="10" spans="2:10" s="62" customFormat="1" ht="15" customHeight="1">
      <c r="B10" s="767" t="s">
        <v>76</v>
      </c>
      <c r="C10" s="768"/>
      <c r="D10" s="161" t="s">
        <v>77</v>
      </c>
      <c r="E10" s="769" t="s">
        <v>78</v>
      </c>
      <c r="F10" s="769"/>
      <c r="G10" s="161" t="s">
        <v>79</v>
      </c>
      <c r="H10" s="75" t="s">
        <v>80</v>
      </c>
      <c r="I10" s="769" t="s">
        <v>81</v>
      </c>
      <c r="J10" s="770"/>
    </row>
    <row r="11" spans="2:10" s="62" customFormat="1" ht="15" customHeight="1">
      <c r="B11" s="76"/>
      <c r="C11" s="77"/>
      <c r="D11" s="77"/>
      <c r="E11" s="77"/>
      <c r="F11" s="77"/>
      <c r="G11" s="77"/>
      <c r="H11" s="78"/>
      <c r="I11" s="77"/>
      <c r="J11" s="79"/>
    </row>
    <row r="12" spans="2:10" s="63" customFormat="1" ht="14.45" customHeight="1">
      <c r="B12" s="80"/>
      <c r="C12" s="81"/>
      <c r="D12" s="82"/>
      <c r="E12" s="82"/>
      <c r="F12" s="82"/>
      <c r="G12" s="82"/>
      <c r="H12" s="128"/>
      <c r="I12" s="128"/>
      <c r="J12" s="129"/>
    </row>
    <row r="13" spans="2:10" s="63" customFormat="1" ht="15" customHeight="1">
      <c r="B13" s="83" t="s">
        <v>82</v>
      </c>
      <c r="C13" s="84" t="s">
        <v>206</v>
      </c>
      <c r="D13" s="63" t="s">
        <v>161</v>
      </c>
      <c r="E13" s="130">
        <v>3889</v>
      </c>
      <c r="F13" s="63" t="s">
        <v>83</v>
      </c>
      <c r="H13" s="64"/>
      <c r="I13" s="64"/>
      <c r="J13" s="85"/>
    </row>
    <row r="14" spans="2:10" s="63" customFormat="1" ht="7.15" customHeight="1">
      <c r="B14" s="83"/>
      <c r="C14" s="84"/>
      <c r="H14" s="64"/>
      <c r="I14" s="64"/>
      <c r="J14" s="85"/>
    </row>
    <row r="15" spans="2:10" s="63" customFormat="1" ht="7.15" customHeight="1">
      <c r="B15" s="83" t="s">
        <v>84</v>
      </c>
      <c r="C15" s="84"/>
      <c r="H15" s="64"/>
      <c r="I15" s="64"/>
      <c r="J15" s="85"/>
    </row>
    <row r="16" spans="2:10" s="63" customFormat="1" ht="15" customHeight="1">
      <c r="B16" s="83"/>
      <c r="C16" s="86" t="s">
        <v>85</v>
      </c>
      <c r="D16" s="386" t="s">
        <v>207</v>
      </c>
      <c r="E16" s="131"/>
      <c r="F16" s="131"/>
      <c r="G16" s="387">
        <v>188.9</v>
      </c>
      <c r="H16" s="132"/>
      <c r="I16" s="132"/>
      <c r="J16" s="87"/>
    </row>
    <row r="17" spans="2:10" s="63" customFormat="1" ht="15" customHeight="1">
      <c r="B17" s="83" t="s">
        <v>86</v>
      </c>
      <c r="C17" s="84" t="s">
        <v>87</v>
      </c>
      <c r="D17" s="385" t="s">
        <v>202</v>
      </c>
      <c r="G17" s="388">
        <v>1</v>
      </c>
      <c r="H17" s="64"/>
      <c r="I17" s="64"/>
      <c r="J17" s="85"/>
    </row>
    <row r="18" spans="2:10" s="63" customFormat="1" ht="15" customHeight="1">
      <c r="B18" s="83"/>
      <c r="C18" s="84"/>
      <c r="G18" s="389"/>
      <c r="H18" s="64"/>
      <c r="I18" s="64"/>
      <c r="J18" s="85"/>
    </row>
    <row r="19" spans="2:10" s="63" customFormat="1" ht="15" customHeight="1">
      <c r="B19" s="83"/>
      <c r="C19" s="156" t="s">
        <v>262</v>
      </c>
      <c r="D19" s="385" t="s">
        <v>263</v>
      </c>
      <c r="G19" s="390">
        <v>0.60199999999999998</v>
      </c>
      <c r="H19" s="64"/>
      <c r="I19" s="64"/>
      <c r="J19" s="85"/>
    </row>
    <row r="20" spans="2:10" s="63" customFormat="1" ht="15" customHeight="1">
      <c r="B20" s="83" t="s">
        <v>88</v>
      </c>
      <c r="C20" s="84"/>
      <c r="H20" s="64"/>
      <c r="I20" s="64"/>
      <c r="J20" s="85"/>
    </row>
    <row r="21" spans="2:10" s="63" customFormat="1" ht="15" customHeight="1">
      <c r="B21" s="83"/>
      <c r="C21" s="34" t="s">
        <v>89</v>
      </c>
      <c r="D21" s="88"/>
      <c r="E21" s="88"/>
      <c r="F21" s="88"/>
      <c r="G21" s="134"/>
      <c r="H21" s="89"/>
      <c r="I21" s="89"/>
      <c r="J21" s="35"/>
    </row>
    <row r="22" spans="2:10" s="63" customFormat="1" ht="15" customHeight="1">
      <c r="B22" s="83" t="s">
        <v>90</v>
      </c>
      <c r="C22" s="90" t="s">
        <v>91</v>
      </c>
      <c r="D22" s="135"/>
      <c r="E22" s="135"/>
      <c r="F22" s="135"/>
      <c r="G22" s="135"/>
      <c r="H22" s="157">
        <f>ROUNDDOWN(G16*G17*G19,1)</f>
        <v>113.7</v>
      </c>
      <c r="I22" s="136"/>
      <c r="J22" s="137"/>
    </row>
    <row r="23" spans="2:10" s="63" customFormat="1" ht="15" customHeight="1">
      <c r="B23" s="92"/>
      <c r="C23" s="93"/>
      <c r="D23" s="94"/>
      <c r="E23" s="94"/>
      <c r="F23" s="94"/>
      <c r="G23" s="752" t="s">
        <v>92</v>
      </c>
      <c r="H23" s="752"/>
      <c r="I23" s="95">
        <f>E13*H22*1000</f>
        <v>442179300</v>
      </c>
      <c r="J23" s="96" t="s">
        <v>93</v>
      </c>
    </row>
    <row r="24" spans="2:10" s="63" customFormat="1" ht="15" customHeight="1">
      <c r="B24" s="97"/>
      <c r="C24" s="98" t="s">
        <v>208</v>
      </c>
      <c r="D24" s="99"/>
      <c r="E24" s="99"/>
      <c r="F24" s="99"/>
      <c r="G24" s="99"/>
      <c r="H24" s="100"/>
      <c r="I24" s="100"/>
      <c r="J24" s="101"/>
    </row>
    <row r="25" spans="2:10" s="63" customFormat="1" ht="15" customHeight="1">
      <c r="B25" s="102"/>
      <c r="C25" s="34" t="s">
        <v>209</v>
      </c>
      <c r="D25" s="36"/>
      <c r="E25" s="37">
        <v>1000</v>
      </c>
      <c r="F25" s="38" t="s">
        <v>83</v>
      </c>
      <c r="G25" s="39">
        <v>2.2999999999999998</v>
      </c>
      <c r="H25" s="40">
        <f>E25*G25*1000</f>
        <v>2300000</v>
      </c>
      <c r="I25" s="166"/>
      <c r="J25" s="35"/>
    </row>
    <row r="26" spans="2:10" s="63" customFormat="1" ht="15" customHeight="1">
      <c r="B26" s="102"/>
      <c r="C26" s="34" t="s">
        <v>210</v>
      </c>
      <c r="D26" s="36" t="s">
        <v>211</v>
      </c>
      <c r="E26" s="37">
        <v>1</v>
      </c>
      <c r="F26" s="38" t="s">
        <v>212</v>
      </c>
      <c r="G26" s="39"/>
      <c r="H26" s="40">
        <f>29.9*20*3*1000</f>
        <v>1794000</v>
      </c>
      <c r="I26" s="166" t="s">
        <v>213</v>
      </c>
      <c r="J26" s="35"/>
    </row>
    <row r="27" spans="2:10" s="63" customFormat="1" ht="15" customHeight="1">
      <c r="B27" s="102"/>
      <c r="C27" s="34" t="s">
        <v>214</v>
      </c>
      <c r="D27" s="36" t="s">
        <v>215</v>
      </c>
      <c r="E27" s="37">
        <v>1</v>
      </c>
      <c r="F27" s="38" t="s">
        <v>212</v>
      </c>
      <c r="G27" s="39"/>
      <c r="H27" s="40">
        <v>7560000</v>
      </c>
      <c r="I27" s="166" t="s">
        <v>216</v>
      </c>
      <c r="J27" s="35"/>
    </row>
    <row r="28" spans="2:10" s="63" customFormat="1" ht="15" customHeight="1">
      <c r="B28" s="102"/>
      <c r="C28" s="55" t="s">
        <v>217</v>
      </c>
      <c r="D28" s="41"/>
      <c r="E28" s="37">
        <v>1</v>
      </c>
      <c r="F28" s="38" t="s">
        <v>212</v>
      </c>
      <c r="G28" s="41"/>
      <c r="H28" s="52">
        <v>37800000</v>
      </c>
      <c r="I28" s="42"/>
      <c r="J28" s="35"/>
    </row>
    <row r="29" spans="2:10" s="63" customFormat="1" ht="15" customHeight="1">
      <c r="B29" s="102" t="s">
        <v>94</v>
      </c>
      <c r="C29" s="55" t="s">
        <v>218</v>
      </c>
      <c r="D29" s="41"/>
      <c r="E29" s="37">
        <v>1</v>
      </c>
      <c r="F29" s="38" t="s">
        <v>212</v>
      </c>
      <c r="G29" s="41"/>
      <c r="H29" s="52">
        <v>4320000</v>
      </c>
      <c r="I29" s="42"/>
      <c r="J29" s="35"/>
    </row>
    <row r="30" spans="2:10" s="63" customFormat="1" ht="15" customHeight="1">
      <c r="B30" s="102"/>
      <c r="C30" s="34"/>
      <c r="D30" s="36"/>
      <c r="E30" s="37"/>
      <c r="F30" s="38"/>
      <c r="G30" s="39"/>
      <c r="H30" s="103" t="s">
        <v>95</v>
      </c>
      <c r="I30" s="104">
        <f>SUM(H25:H29)</f>
        <v>53774000</v>
      </c>
      <c r="J30" s="35"/>
    </row>
    <row r="31" spans="2:10" s="63" customFormat="1" ht="15" customHeight="1">
      <c r="B31" s="102" t="s">
        <v>96</v>
      </c>
      <c r="C31" s="105" t="s">
        <v>97</v>
      </c>
      <c r="D31" s="88"/>
      <c r="E31" s="138"/>
      <c r="F31" s="88"/>
      <c r="G31" s="138"/>
      <c r="H31" s="89"/>
      <c r="I31" s="89"/>
      <c r="J31" s="35"/>
    </row>
    <row r="32" spans="2:10" s="63" customFormat="1" ht="15" customHeight="1">
      <c r="B32" s="102"/>
      <c r="C32" s="34" t="s">
        <v>219</v>
      </c>
      <c r="D32" s="36" t="s">
        <v>220</v>
      </c>
      <c r="E32" s="37">
        <v>100</v>
      </c>
      <c r="F32" s="38" t="s">
        <v>221</v>
      </c>
      <c r="G32" s="39">
        <v>23.6</v>
      </c>
      <c r="H32" s="40">
        <f>E32*G32*1000</f>
        <v>2360000</v>
      </c>
      <c r="I32" s="166"/>
      <c r="J32" s="35"/>
    </row>
    <row r="33" spans="2:10" s="63" customFormat="1" ht="15" customHeight="1">
      <c r="B33" s="102" t="s">
        <v>86</v>
      </c>
      <c r="C33" s="34"/>
      <c r="D33" s="36"/>
      <c r="E33" s="37"/>
      <c r="F33" s="38"/>
      <c r="G33" s="39"/>
      <c r="H33" s="40"/>
      <c r="I33" s="773"/>
      <c r="J33" s="774"/>
    </row>
    <row r="34" spans="2:10" s="63" customFormat="1" ht="15" customHeight="1">
      <c r="B34" s="102"/>
      <c r="C34" s="139"/>
      <c r="D34" s="41"/>
      <c r="E34" s="775"/>
      <c r="F34" s="776"/>
      <c r="G34" s="41"/>
      <c r="H34" s="52"/>
      <c r="I34" s="42"/>
      <c r="J34" s="35"/>
    </row>
    <row r="35" spans="2:10" s="63" customFormat="1" ht="15" customHeight="1">
      <c r="B35" s="102" t="s">
        <v>88</v>
      </c>
      <c r="C35" s="140"/>
      <c r="D35" s="41"/>
      <c r="E35" s="775"/>
      <c r="F35" s="776"/>
      <c r="G35" s="41"/>
      <c r="H35" s="41"/>
      <c r="I35" s="42"/>
      <c r="J35" s="141"/>
    </row>
    <row r="36" spans="2:10" s="63" customFormat="1" ht="15" customHeight="1">
      <c r="B36" s="102"/>
      <c r="C36" s="86"/>
      <c r="D36" s="142"/>
      <c r="E36" s="143"/>
      <c r="F36" s="144"/>
      <c r="G36" s="145"/>
      <c r="H36" s="103" t="s">
        <v>98</v>
      </c>
      <c r="I36" s="104">
        <f>SUM(H32:H35)</f>
        <v>2360000</v>
      </c>
      <c r="J36" s="85"/>
    </row>
    <row r="37" spans="2:10" s="63" customFormat="1" ht="15" customHeight="1">
      <c r="B37" s="102" t="s">
        <v>90</v>
      </c>
      <c r="C37" s="105" t="s">
        <v>99</v>
      </c>
      <c r="D37" s="88"/>
      <c r="E37" s="138"/>
      <c r="F37" s="88"/>
      <c r="G37" s="138"/>
      <c r="H37" s="89"/>
      <c r="I37" s="89"/>
      <c r="J37" s="35"/>
    </row>
    <row r="38" spans="2:10" s="63" customFormat="1" ht="15" customHeight="1">
      <c r="B38" s="102"/>
      <c r="C38" s="34" t="s">
        <v>222</v>
      </c>
      <c r="D38" s="36"/>
      <c r="E38" s="37">
        <v>1</v>
      </c>
      <c r="F38" s="38" t="s">
        <v>223</v>
      </c>
      <c r="G38" s="43">
        <v>3010</v>
      </c>
      <c r="H38" s="40">
        <f>E38*G38*1000</f>
        <v>3010000</v>
      </c>
      <c r="I38" s="166"/>
      <c r="J38" s="35"/>
    </row>
    <row r="39" spans="2:10" s="63" customFormat="1" ht="15" customHeight="1">
      <c r="B39" s="102"/>
      <c r="C39" s="34" t="s">
        <v>224</v>
      </c>
      <c r="D39" s="36" t="s">
        <v>225</v>
      </c>
      <c r="E39" s="37">
        <v>1</v>
      </c>
      <c r="F39" s="38" t="s">
        <v>226</v>
      </c>
      <c r="G39" s="43">
        <v>11912</v>
      </c>
      <c r="H39" s="40">
        <f>E39*G39*1000</f>
        <v>11912000</v>
      </c>
      <c r="I39" s="166"/>
      <c r="J39" s="35"/>
    </row>
    <row r="40" spans="2:10" s="63" customFormat="1" ht="15" customHeight="1">
      <c r="B40" s="102"/>
      <c r="C40" s="139"/>
      <c r="D40" s="41"/>
      <c r="E40" s="775"/>
      <c r="F40" s="776"/>
      <c r="G40" s="41"/>
      <c r="H40" s="52"/>
      <c r="I40" s="42"/>
      <c r="J40" s="35"/>
    </row>
    <row r="41" spans="2:10" s="63" customFormat="1" ht="15" customHeight="1">
      <c r="B41" s="102"/>
      <c r="C41" s="140"/>
      <c r="D41" s="41"/>
      <c r="E41" s="775"/>
      <c r="F41" s="776"/>
      <c r="G41" s="41"/>
      <c r="H41" s="41"/>
      <c r="I41" s="42"/>
      <c r="J41" s="141"/>
    </row>
    <row r="42" spans="2:10" s="63" customFormat="1" ht="15" customHeight="1">
      <c r="B42" s="102"/>
      <c r="C42" s="86"/>
      <c r="D42" s="142"/>
      <c r="E42" s="143"/>
      <c r="F42" s="144"/>
      <c r="G42" s="146"/>
      <c r="H42" s="103" t="s">
        <v>100</v>
      </c>
      <c r="I42" s="104">
        <f>SUM(H38:H41)</f>
        <v>14922000</v>
      </c>
      <c r="J42" s="87"/>
    </row>
    <row r="43" spans="2:10" s="63" customFormat="1" ht="15" customHeight="1">
      <c r="B43" s="102"/>
      <c r="C43" s="105" t="s">
        <v>101</v>
      </c>
      <c r="D43" s="88"/>
      <c r="E43" s="138"/>
      <c r="F43" s="88"/>
      <c r="G43" s="138"/>
      <c r="H43" s="89"/>
      <c r="I43" s="89"/>
      <c r="J43" s="35"/>
    </row>
    <row r="44" spans="2:10" s="63" customFormat="1" ht="15" customHeight="1">
      <c r="B44" s="102"/>
      <c r="C44" s="34" t="s">
        <v>227</v>
      </c>
      <c r="D44" s="36" t="s">
        <v>228</v>
      </c>
      <c r="E44" s="37">
        <v>1</v>
      </c>
      <c r="F44" s="38" t="s">
        <v>212</v>
      </c>
      <c r="G44" s="39"/>
      <c r="H44" s="40">
        <v>1700000</v>
      </c>
      <c r="I44" s="166"/>
      <c r="J44" s="35"/>
    </row>
    <row r="45" spans="2:10" s="63" customFormat="1" ht="15" customHeight="1">
      <c r="B45" s="102"/>
      <c r="C45" s="139"/>
      <c r="D45" s="41"/>
      <c r="E45" s="775"/>
      <c r="F45" s="776"/>
      <c r="G45" s="41"/>
      <c r="H45" s="52"/>
      <c r="I45" s="147"/>
      <c r="J45" s="87"/>
    </row>
    <row r="46" spans="2:10" s="63" customFormat="1" ht="15" customHeight="1">
      <c r="B46" s="102"/>
      <c r="C46" s="127"/>
      <c r="D46" s="148"/>
      <c r="E46" s="149"/>
      <c r="F46" s="150"/>
      <c r="G46" s="151"/>
      <c r="H46" s="106" t="s">
        <v>102</v>
      </c>
      <c r="I46" s="107">
        <f>SUM(H44:H45)</f>
        <v>1700000</v>
      </c>
      <c r="J46" s="108"/>
    </row>
    <row r="47" spans="2:10" s="63" customFormat="1" ht="15" customHeight="1">
      <c r="B47" s="83"/>
      <c r="C47" s="109"/>
      <c r="D47" s="110"/>
      <c r="E47" s="152"/>
      <c r="F47" s="110"/>
      <c r="G47" s="152"/>
      <c r="H47" s="162" t="s">
        <v>103</v>
      </c>
      <c r="I47" s="111">
        <f>SUM(I30,I36,I42,I46)</f>
        <v>72756000</v>
      </c>
      <c r="J47" s="153"/>
    </row>
    <row r="48" spans="2:10" s="63" customFormat="1" ht="15" customHeight="1">
      <c r="B48" s="83"/>
      <c r="C48" s="81"/>
      <c r="D48" s="82"/>
      <c r="E48" s="154"/>
      <c r="F48" s="112"/>
      <c r="G48" s="39" t="s">
        <v>104</v>
      </c>
      <c r="H48" s="40">
        <v>5460</v>
      </c>
      <c r="I48" s="166"/>
      <c r="J48" s="35"/>
    </row>
    <row r="49" spans="2:14" s="63" customFormat="1" ht="15" customHeight="1">
      <c r="B49" s="83"/>
      <c r="C49" s="113"/>
      <c r="D49" s="114"/>
      <c r="E49" s="777"/>
      <c r="F49" s="778"/>
      <c r="G49" s="41" t="s">
        <v>105</v>
      </c>
      <c r="H49" s="115">
        <f>E13/H48</f>
        <v>0.71227106227106229</v>
      </c>
      <c r="I49" s="147"/>
      <c r="J49" s="87"/>
    </row>
    <row r="50" spans="2:14" s="63" customFormat="1" ht="15" customHeight="1">
      <c r="B50" s="83"/>
      <c r="C50" s="109"/>
      <c r="D50" s="110"/>
      <c r="E50" s="152"/>
      <c r="F50" s="110"/>
      <c r="G50" s="779" t="s">
        <v>106</v>
      </c>
      <c r="H50" s="779"/>
      <c r="I50" s="111">
        <f>I47*H49</f>
        <v>51821993.406593405</v>
      </c>
      <c r="J50" s="153"/>
    </row>
    <row r="51" spans="2:14" s="63" customFormat="1" ht="15" customHeight="1">
      <c r="B51" s="83"/>
      <c r="C51" s="105" t="s">
        <v>107</v>
      </c>
      <c r="D51" s="88"/>
      <c r="E51" s="138"/>
      <c r="F51" s="88"/>
      <c r="G51" s="138"/>
      <c r="H51" s="89"/>
      <c r="I51" s="89"/>
      <c r="J51" s="35"/>
    </row>
    <row r="52" spans="2:14" s="63" customFormat="1" ht="12.75" customHeight="1">
      <c r="B52" s="83"/>
      <c r="C52" s="34"/>
      <c r="D52" s="36"/>
      <c r="E52" s="37"/>
      <c r="F52" s="38"/>
      <c r="G52" s="39"/>
      <c r="H52" s="40"/>
      <c r="I52" s="166"/>
      <c r="J52" s="35"/>
    </row>
    <row r="53" spans="2:14" s="63" customFormat="1" ht="12.75" customHeight="1">
      <c r="B53" s="83"/>
      <c r="C53" s="34"/>
      <c r="D53" s="36"/>
      <c r="E53" s="37"/>
      <c r="F53" s="38"/>
      <c r="G53" s="39"/>
      <c r="H53" s="40"/>
      <c r="I53" s="147"/>
      <c r="J53" s="87"/>
    </row>
    <row r="54" spans="2:14" s="63" customFormat="1" ht="12.75" customHeight="1">
      <c r="B54" s="83"/>
      <c r="C54" s="139"/>
      <c r="D54" s="41"/>
      <c r="E54" s="775"/>
      <c r="F54" s="776"/>
      <c r="G54" s="41"/>
      <c r="H54" s="52"/>
      <c r="I54" s="147"/>
      <c r="J54" s="87"/>
    </row>
    <row r="55" spans="2:14" s="63" customFormat="1" ht="15" customHeight="1">
      <c r="B55" s="83"/>
      <c r="C55" s="127"/>
      <c r="D55" s="148"/>
      <c r="E55" s="149"/>
      <c r="F55" s="150"/>
      <c r="G55" s="151"/>
      <c r="H55" s="106" t="s">
        <v>102</v>
      </c>
      <c r="I55" s="107">
        <f>SUM(H52:H54)</f>
        <v>0</v>
      </c>
      <c r="J55" s="108"/>
    </row>
    <row r="56" spans="2:14" s="63" customFormat="1" ht="15" customHeight="1" thickBot="1">
      <c r="B56" s="116"/>
      <c r="C56" s="117"/>
      <c r="D56" s="118"/>
      <c r="E56" s="118"/>
      <c r="F56" s="118"/>
      <c r="G56" s="780" t="s">
        <v>108</v>
      </c>
      <c r="H56" s="780"/>
      <c r="I56" s="119">
        <f>I55+I50</f>
        <v>51821993.406593405</v>
      </c>
      <c r="J56" s="155"/>
    </row>
    <row r="57" spans="2:14" s="73" customFormat="1" ht="15" customHeight="1" thickBot="1">
      <c r="B57" s="120"/>
      <c r="G57" s="781" t="s">
        <v>109</v>
      </c>
      <c r="H57" s="782"/>
      <c r="I57" s="771">
        <f>I23+I56</f>
        <v>494001293.40659338</v>
      </c>
      <c r="J57" s="772"/>
    </row>
    <row r="58" spans="2:14" s="63" customFormat="1" ht="14.25" customHeight="1">
      <c r="B58" s="62"/>
      <c r="H58" s="64"/>
      <c r="I58" s="64"/>
    </row>
    <row r="59" spans="2:14" s="63" customFormat="1" ht="35.25" customHeight="1">
      <c r="B59" s="62"/>
      <c r="H59" s="64"/>
      <c r="I59" s="64"/>
    </row>
    <row r="60" spans="2:14" s="63" customFormat="1" ht="35.25" customHeight="1">
      <c r="B60" s="62"/>
      <c r="H60" s="64"/>
      <c r="I60" s="121"/>
      <c r="J60" s="122"/>
      <c r="L60" s="62"/>
      <c r="M60" s="62"/>
      <c r="N60" s="62"/>
    </row>
  </sheetData>
  <sheetProtection formatColumns="0" formatRows="0"/>
  <mergeCells count="22">
    <mergeCell ref="E54:F54"/>
    <mergeCell ref="G56:H56"/>
    <mergeCell ref="G57:H57"/>
    <mergeCell ref="I57:J57"/>
    <mergeCell ref="E35:F35"/>
    <mergeCell ref="E40:F40"/>
    <mergeCell ref="E41:F41"/>
    <mergeCell ref="E45:F45"/>
    <mergeCell ref="E49:F49"/>
    <mergeCell ref="G50:H50"/>
    <mergeCell ref="E34:F34"/>
    <mergeCell ref="B2:J3"/>
    <mergeCell ref="D5:G5"/>
    <mergeCell ref="D6:G6"/>
    <mergeCell ref="D7:G7"/>
    <mergeCell ref="D8:G8"/>
    <mergeCell ref="B9:C9"/>
    <mergeCell ref="B10:C10"/>
    <mergeCell ref="E10:F10"/>
    <mergeCell ref="I10:J10"/>
    <mergeCell ref="G23:H23"/>
    <mergeCell ref="I33:J33"/>
  </mergeCells>
  <phoneticPr fontId="10"/>
  <pageMargins left="0.23622047244094491" right="0.23622047244094491" top="0.74803149606299213" bottom="0.74803149606299213" header="0.31496062992125984" footer="0.31496062992125984"/>
  <pageSetup paperSize="9" scale="95"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DD9C4"/>
    <pageSetUpPr fitToPage="1"/>
  </sheetPr>
  <dimension ref="A1:J147"/>
  <sheetViews>
    <sheetView view="pageBreakPreview" zoomScale="80" zoomScaleNormal="85" zoomScaleSheetLayoutView="80" workbookViewId="0">
      <selection activeCell="A2" sqref="A2:H2"/>
    </sheetView>
  </sheetViews>
  <sheetFormatPr defaultColWidth="9" defaultRowHeight="13.5"/>
  <cols>
    <col min="1" max="1" width="4.375" style="171" customWidth="1"/>
    <col min="2" max="2" width="4.375" style="176" customWidth="1"/>
    <col min="3" max="3" width="24.25" style="171" customWidth="1"/>
    <col min="4" max="5" width="27.875" style="171" customWidth="1"/>
    <col min="6" max="6" width="30.125" style="171" bestFit="1" customWidth="1"/>
    <col min="7" max="7" width="18.625" style="178" bestFit="1" customWidth="1"/>
    <col min="8" max="16384" width="9" style="171"/>
  </cols>
  <sheetData>
    <row r="1" spans="1:10" ht="18.75">
      <c r="E1" s="177"/>
      <c r="F1" s="177"/>
      <c r="G1" s="169" t="s">
        <v>48</v>
      </c>
      <c r="H1" s="177"/>
      <c r="I1" s="177"/>
      <c r="J1" s="177"/>
    </row>
    <row r="2" spans="1:10" ht="18.75">
      <c r="A2" s="578" t="s">
        <v>49</v>
      </c>
      <c r="B2" s="578"/>
      <c r="C2" s="578"/>
      <c r="D2" s="578"/>
      <c r="E2" s="578"/>
      <c r="F2" s="578"/>
      <c r="G2" s="578"/>
      <c r="H2" s="177"/>
      <c r="I2" s="177"/>
      <c r="J2" s="177"/>
    </row>
    <row r="3" spans="1:10" ht="14.25" thickBot="1">
      <c r="F3" s="168"/>
    </row>
    <row r="4" spans="1:10">
      <c r="A4" s="570" t="s">
        <v>50</v>
      </c>
      <c r="B4" s="575" t="s">
        <v>51</v>
      </c>
      <c r="C4" s="576"/>
      <c r="D4" s="576"/>
      <c r="E4" s="577"/>
      <c r="F4" s="179" t="s">
        <v>52</v>
      </c>
      <c r="G4" s="180" t="s">
        <v>53</v>
      </c>
    </row>
    <row r="5" spans="1:10" ht="14.25">
      <c r="A5" s="555"/>
      <c r="B5" s="560" t="s">
        <v>54</v>
      </c>
      <c r="C5" s="581"/>
      <c r="D5" s="582"/>
      <c r="E5" s="583"/>
      <c r="F5" s="181"/>
      <c r="G5" s="448"/>
    </row>
    <row r="6" spans="1:10" ht="14.25">
      <c r="A6" s="555"/>
      <c r="B6" s="561"/>
      <c r="C6" s="550"/>
      <c r="D6" s="572"/>
      <c r="E6" s="551"/>
      <c r="F6" s="182"/>
      <c r="G6" s="449"/>
    </row>
    <row r="7" spans="1:10" ht="14.25">
      <c r="A7" s="555"/>
      <c r="B7" s="561"/>
      <c r="C7" s="550"/>
      <c r="D7" s="572"/>
      <c r="E7" s="551"/>
      <c r="F7" s="182"/>
      <c r="G7" s="449"/>
    </row>
    <row r="8" spans="1:10" ht="14.25">
      <c r="A8" s="555"/>
      <c r="B8" s="561"/>
      <c r="C8" s="550"/>
      <c r="D8" s="572"/>
      <c r="E8" s="551"/>
      <c r="F8" s="182"/>
      <c r="G8" s="449"/>
    </row>
    <row r="9" spans="1:10" ht="14.25">
      <c r="A9" s="555"/>
      <c r="B9" s="561"/>
      <c r="C9" s="550"/>
      <c r="D9" s="572"/>
      <c r="E9" s="551"/>
      <c r="F9" s="182"/>
      <c r="G9" s="449"/>
    </row>
    <row r="10" spans="1:10" ht="14.25">
      <c r="A10" s="555"/>
      <c r="B10" s="562"/>
      <c r="C10" s="183"/>
      <c r="D10" s="184"/>
      <c r="E10" s="566" t="s">
        <v>55</v>
      </c>
      <c r="F10" s="567"/>
      <c r="G10" s="450">
        <f>SUM(G5:G9)</f>
        <v>0</v>
      </c>
    </row>
    <row r="11" spans="1:10" ht="14.25">
      <c r="A11" s="555"/>
      <c r="B11" s="573" t="s">
        <v>56</v>
      </c>
      <c r="C11" s="550"/>
      <c r="D11" s="572"/>
      <c r="E11" s="551"/>
      <c r="F11" s="182"/>
      <c r="G11" s="451"/>
    </row>
    <row r="12" spans="1:10" ht="14.25">
      <c r="A12" s="555"/>
      <c r="B12" s="561"/>
      <c r="C12" s="550"/>
      <c r="D12" s="572"/>
      <c r="E12" s="551"/>
      <c r="F12" s="182"/>
      <c r="G12" s="452"/>
    </row>
    <row r="13" spans="1:10" ht="14.25">
      <c r="A13" s="555"/>
      <c r="B13" s="561"/>
      <c r="C13" s="550"/>
      <c r="D13" s="572"/>
      <c r="E13" s="551"/>
      <c r="F13" s="182"/>
      <c r="G13" s="452"/>
    </row>
    <row r="14" spans="1:10" ht="14.25">
      <c r="A14" s="555"/>
      <c r="B14" s="561"/>
      <c r="C14" s="550"/>
      <c r="D14" s="572"/>
      <c r="E14" s="551"/>
      <c r="F14" s="182"/>
      <c r="G14" s="452"/>
    </row>
    <row r="15" spans="1:10" ht="14.25">
      <c r="A15" s="555"/>
      <c r="B15" s="561"/>
      <c r="C15" s="550"/>
      <c r="D15" s="572"/>
      <c r="E15" s="551"/>
      <c r="F15" s="182"/>
      <c r="G15" s="449"/>
    </row>
    <row r="16" spans="1:10" ht="15" thickBot="1">
      <c r="A16" s="555"/>
      <c r="B16" s="574"/>
      <c r="C16" s="185"/>
      <c r="E16" s="584" t="s">
        <v>57</v>
      </c>
      <c r="F16" s="585"/>
      <c r="G16" s="453">
        <f>SUM(G11:G15)</f>
        <v>0</v>
      </c>
    </row>
    <row r="17" spans="1:7" ht="15" thickBot="1">
      <c r="A17" s="571"/>
      <c r="B17" s="186"/>
      <c r="C17" s="187"/>
      <c r="D17" s="187"/>
      <c r="E17" s="188"/>
      <c r="F17" s="189" t="s">
        <v>58</v>
      </c>
      <c r="G17" s="454">
        <f>G10+G16</f>
        <v>0</v>
      </c>
    </row>
    <row r="18" spans="1:7" ht="13.5" customHeight="1">
      <c r="A18" s="555" t="s">
        <v>59</v>
      </c>
      <c r="B18" s="557" t="s">
        <v>51</v>
      </c>
      <c r="C18" s="558"/>
      <c r="D18" s="558"/>
      <c r="E18" s="559"/>
      <c r="F18" s="190" t="s">
        <v>52</v>
      </c>
      <c r="G18" s="191" t="s">
        <v>53</v>
      </c>
    </row>
    <row r="19" spans="1:7" ht="14.25">
      <c r="A19" s="555"/>
      <c r="B19" s="560" t="s">
        <v>54</v>
      </c>
      <c r="C19" s="563"/>
      <c r="D19" s="564"/>
      <c r="E19" s="565"/>
      <c r="F19" s="181"/>
      <c r="G19" s="448"/>
    </row>
    <row r="20" spans="1:7" ht="14.25">
      <c r="A20" s="555"/>
      <c r="B20" s="561"/>
      <c r="C20" s="547"/>
      <c r="D20" s="548"/>
      <c r="E20" s="549"/>
      <c r="F20" s="182"/>
      <c r="G20" s="449"/>
    </row>
    <row r="21" spans="1:7" ht="14.25">
      <c r="A21" s="555"/>
      <c r="B21" s="561"/>
      <c r="C21" s="547"/>
      <c r="D21" s="548"/>
      <c r="E21" s="549"/>
      <c r="F21" s="182"/>
      <c r="G21" s="449"/>
    </row>
    <row r="22" spans="1:7" ht="14.25">
      <c r="A22" s="555"/>
      <c r="B22" s="561"/>
      <c r="C22" s="547"/>
      <c r="D22" s="548"/>
      <c r="E22" s="549"/>
      <c r="F22" s="182"/>
      <c r="G22" s="449"/>
    </row>
    <row r="23" spans="1:7" ht="14.25">
      <c r="A23" s="555"/>
      <c r="B23" s="561"/>
      <c r="C23" s="547"/>
      <c r="D23" s="548"/>
      <c r="E23" s="549"/>
      <c r="F23" s="182"/>
      <c r="G23" s="449"/>
    </row>
    <row r="24" spans="1:7" ht="14.25">
      <c r="A24" s="555"/>
      <c r="B24" s="561"/>
      <c r="C24" s="547"/>
      <c r="D24" s="548"/>
      <c r="E24" s="549"/>
      <c r="F24" s="182"/>
      <c r="G24" s="449"/>
    </row>
    <row r="25" spans="1:7" ht="14.25">
      <c r="A25" s="555"/>
      <c r="B25" s="562"/>
      <c r="C25" s="183"/>
      <c r="D25" s="184"/>
      <c r="E25" s="566" t="s">
        <v>60</v>
      </c>
      <c r="F25" s="567"/>
      <c r="G25" s="450">
        <f>SUM(G19:G24)</f>
        <v>0</v>
      </c>
    </row>
    <row r="26" spans="1:7" ht="14.25">
      <c r="A26" s="555"/>
      <c r="B26" s="573" t="s">
        <v>56</v>
      </c>
      <c r="C26" s="547"/>
      <c r="D26" s="548"/>
      <c r="E26" s="549"/>
      <c r="F26" s="182"/>
      <c r="G26" s="451"/>
    </row>
    <row r="27" spans="1:7" ht="14.25">
      <c r="A27" s="555"/>
      <c r="B27" s="561"/>
      <c r="C27" s="547"/>
      <c r="D27" s="548"/>
      <c r="E27" s="549"/>
      <c r="F27" s="182"/>
      <c r="G27" s="452"/>
    </row>
    <row r="28" spans="1:7" ht="14.25">
      <c r="A28" s="555"/>
      <c r="B28" s="561"/>
      <c r="C28" s="547"/>
      <c r="D28" s="548"/>
      <c r="E28" s="549"/>
      <c r="F28" s="182"/>
      <c r="G28" s="452"/>
    </row>
    <row r="29" spans="1:7" ht="14.25">
      <c r="A29" s="555"/>
      <c r="B29" s="561"/>
      <c r="C29" s="547"/>
      <c r="D29" s="548"/>
      <c r="E29" s="549"/>
      <c r="F29" s="182"/>
      <c r="G29" s="452"/>
    </row>
    <row r="30" spans="1:7" ht="14.25">
      <c r="A30" s="555"/>
      <c r="B30" s="561"/>
      <c r="C30" s="547"/>
      <c r="D30" s="548"/>
      <c r="E30" s="549"/>
      <c r="F30" s="182"/>
      <c r="G30" s="452"/>
    </row>
    <row r="31" spans="1:7" ht="14.25">
      <c r="A31" s="555"/>
      <c r="B31" s="561"/>
      <c r="C31" s="547"/>
      <c r="D31" s="548"/>
      <c r="E31" s="549"/>
      <c r="F31" s="182"/>
      <c r="G31" s="449"/>
    </row>
    <row r="32" spans="1:7" ht="15" thickBot="1">
      <c r="A32" s="555"/>
      <c r="B32" s="574"/>
      <c r="C32" s="185"/>
      <c r="E32" s="584" t="s">
        <v>61</v>
      </c>
      <c r="F32" s="585"/>
      <c r="G32" s="453">
        <f>SUM(G26:G31)</f>
        <v>0</v>
      </c>
    </row>
    <row r="33" spans="1:7" ht="15" thickBot="1">
      <c r="A33" s="556"/>
      <c r="B33" s="195"/>
      <c r="C33" s="196"/>
      <c r="D33" s="196"/>
      <c r="E33" s="197"/>
      <c r="F33" s="189" t="s">
        <v>62</v>
      </c>
      <c r="G33" s="454">
        <f>G25+G32</f>
        <v>0</v>
      </c>
    </row>
    <row r="34" spans="1:7">
      <c r="A34" s="591" t="s">
        <v>35</v>
      </c>
      <c r="B34" s="589" t="s">
        <v>63</v>
      </c>
      <c r="C34" s="590"/>
      <c r="D34" s="568" t="s">
        <v>64</v>
      </c>
      <c r="E34" s="569"/>
      <c r="F34" s="198" t="s">
        <v>65</v>
      </c>
      <c r="G34" s="199" t="s">
        <v>53</v>
      </c>
    </row>
    <row r="35" spans="1:7" ht="14.25">
      <c r="A35" s="592"/>
      <c r="B35" s="560" t="s">
        <v>54</v>
      </c>
      <c r="C35" s="192"/>
      <c r="D35" s="550"/>
      <c r="E35" s="551"/>
      <c r="F35" s="200"/>
      <c r="G35" s="448"/>
    </row>
    <row r="36" spans="1:7" ht="14.25">
      <c r="A36" s="592"/>
      <c r="B36" s="561"/>
      <c r="C36" s="193"/>
      <c r="D36" s="550"/>
      <c r="E36" s="551"/>
      <c r="F36" s="201"/>
      <c r="G36" s="449"/>
    </row>
    <row r="37" spans="1:7" ht="14.25">
      <c r="A37" s="592"/>
      <c r="B37" s="561"/>
      <c r="C37" s="193"/>
      <c r="D37" s="550"/>
      <c r="E37" s="551"/>
      <c r="F37" s="201"/>
      <c r="G37" s="449"/>
    </row>
    <row r="38" spans="1:7" ht="14.25">
      <c r="A38" s="592"/>
      <c r="B38" s="561"/>
      <c r="C38" s="193"/>
      <c r="D38" s="550"/>
      <c r="E38" s="551"/>
      <c r="F38" s="201"/>
      <c r="G38" s="449"/>
    </row>
    <row r="39" spans="1:7" ht="14.25">
      <c r="A39" s="592"/>
      <c r="B39" s="561"/>
      <c r="C39" s="193"/>
      <c r="D39" s="550"/>
      <c r="E39" s="551"/>
      <c r="F39" s="201"/>
      <c r="G39" s="449"/>
    </row>
    <row r="40" spans="1:7" ht="14.25">
      <c r="A40" s="592"/>
      <c r="B40" s="561"/>
      <c r="C40" s="193"/>
      <c r="D40" s="550"/>
      <c r="E40" s="551"/>
      <c r="F40" s="201"/>
      <c r="G40" s="449"/>
    </row>
    <row r="41" spans="1:7" ht="14.25">
      <c r="A41" s="592"/>
      <c r="B41" s="561"/>
      <c r="C41" s="193"/>
      <c r="D41" s="550"/>
      <c r="E41" s="551"/>
      <c r="F41" s="201"/>
      <c r="G41" s="449"/>
    </row>
    <row r="42" spans="1:7" ht="14.25">
      <c r="A42" s="592"/>
      <c r="B42" s="561"/>
      <c r="C42" s="193"/>
      <c r="D42" s="550"/>
      <c r="E42" s="551"/>
      <c r="F42" s="201"/>
      <c r="G42" s="449"/>
    </row>
    <row r="43" spans="1:7" ht="14.25">
      <c r="A43" s="592"/>
      <c r="B43" s="561"/>
      <c r="C43" s="193"/>
      <c r="D43" s="550"/>
      <c r="E43" s="551"/>
      <c r="F43" s="201"/>
      <c r="G43" s="449"/>
    </row>
    <row r="44" spans="1:7" ht="14.25">
      <c r="A44" s="592"/>
      <c r="B44" s="561"/>
      <c r="C44" s="193"/>
      <c r="D44" s="550"/>
      <c r="E44" s="551"/>
      <c r="F44" s="201"/>
      <c r="G44" s="449"/>
    </row>
    <row r="45" spans="1:7" ht="14.25">
      <c r="A45" s="592"/>
      <c r="B45" s="561"/>
      <c r="C45" s="194"/>
      <c r="D45" s="550"/>
      <c r="E45" s="551"/>
      <c r="F45" s="201"/>
      <c r="G45" s="455"/>
    </row>
    <row r="46" spans="1:7" ht="14.25">
      <c r="A46" s="592"/>
      <c r="B46" s="561"/>
      <c r="C46" s="194"/>
      <c r="D46" s="550"/>
      <c r="E46" s="551"/>
      <c r="F46" s="201"/>
      <c r="G46" s="449"/>
    </row>
    <row r="47" spans="1:7" ht="14.25">
      <c r="A47" s="592"/>
      <c r="B47" s="561"/>
      <c r="C47" s="202"/>
      <c r="D47" s="550"/>
      <c r="E47" s="551"/>
      <c r="F47" s="201"/>
      <c r="G47" s="449"/>
    </row>
    <row r="48" spans="1:7" ht="14.25">
      <c r="A48" s="592"/>
      <c r="B48" s="562"/>
      <c r="C48" s="203"/>
      <c r="D48" s="183"/>
      <c r="E48" s="566" t="s">
        <v>66</v>
      </c>
      <c r="F48" s="567"/>
      <c r="G48" s="450">
        <f>SUM(G35:G47)</f>
        <v>0</v>
      </c>
    </row>
    <row r="49" spans="1:7" ht="14.25">
      <c r="A49" s="592"/>
      <c r="B49" s="586" t="s">
        <v>56</v>
      </c>
      <c r="C49" s="194"/>
      <c r="D49" s="579"/>
      <c r="E49" s="580"/>
      <c r="F49" s="201"/>
      <c r="G49" s="449"/>
    </row>
    <row r="50" spans="1:7" ht="14.25">
      <c r="A50" s="592"/>
      <c r="B50" s="586"/>
      <c r="C50" s="194"/>
      <c r="D50" s="547"/>
      <c r="E50" s="549"/>
      <c r="F50" s="201"/>
      <c r="G50" s="449"/>
    </row>
    <row r="51" spans="1:7" ht="14.25">
      <c r="A51" s="592"/>
      <c r="B51" s="586"/>
      <c r="C51" s="194"/>
      <c r="D51" s="547"/>
      <c r="E51" s="549"/>
      <c r="F51" s="201"/>
      <c r="G51" s="449"/>
    </row>
    <row r="52" spans="1:7" ht="14.25">
      <c r="A52" s="592"/>
      <c r="B52" s="586"/>
      <c r="C52" s="194"/>
      <c r="D52" s="547"/>
      <c r="E52" s="549"/>
      <c r="F52" s="201"/>
      <c r="G52" s="449"/>
    </row>
    <row r="53" spans="1:7" ht="14.25">
      <c r="A53" s="592"/>
      <c r="B53" s="586"/>
      <c r="C53" s="194"/>
      <c r="D53" s="547"/>
      <c r="E53" s="549"/>
      <c r="F53" s="201"/>
      <c r="G53" s="449"/>
    </row>
    <row r="54" spans="1:7" ht="14.25">
      <c r="A54" s="592"/>
      <c r="B54" s="586"/>
      <c r="C54" s="194"/>
      <c r="D54" s="547"/>
      <c r="E54" s="549"/>
      <c r="F54" s="201"/>
      <c r="G54" s="449"/>
    </row>
    <row r="55" spans="1:7" ht="14.25">
      <c r="A55" s="592"/>
      <c r="B55" s="586"/>
      <c r="C55" s="194"/>
      <c r="D55" s="547"/>
      <c r="E55" s="549"/>
      <c r="F55" s="201"/>
      <c r="G55" s="449"/>
    </row>
    <row r="56" spans="1:7" ht="14.25">
      <c r="A56" s="592"/>
      <c r="B56" s="586"/>
      <c r="C56" s="194"/>
      <c r="D56" s="547"/>
      <c r="E56" s="549"/>
      <c r="F56" s="201"/>
      <c r="G56" s="449"/>
    </row>
    <row r="57" spans="1:7" ht="14.25">
      <c r="A57" s="592"/>
      <c r="B57" s="586"/>
      <c r="C57" s="194"/>
      <c r="D57" s="547"/>
      <c r="E57" s="549"/>
      <c r="F57" s="201"/>
      <c r="G57" s="449"/>
    </row>
    <row r="58" spans="1:7" ht="14.25">
      <c r="A58" s="592"/>
      <c r="B58" s="586"/>
      <c r="C58" s="194"/>
      <c r="D58" s="547"/>
      <c r="E58" s="549"/>
      <c r="F58" s="201"/>
      <c r="G58" s="449"/>
    </row>
    <row r="59" spans="1:7" ht="14.25">
      <c r="A59" s="592"/>
      <c r="B59" s="586"/>
      <c r="C59" s="194"/>
      <c r="D59" s="547"/>
      <c r="E59" s="549"/>
      <c r="F59" s="201"/>
      <c r="G59" s="449"/>
    </row>
    <row r="60" spans="1:7" ht="14.25">
      <c r="A60" s="592"/>
      <c r="B60" s="586"/>
      <c r="C60" s="202"/>
      <c r="D60" s="547"/>
      <c r="E60" s="549"/>
      <c r="F60" s="201"/>
      <c r="G60" s="449"/>
    </row>
    <row r="61" spans="1:7" ht="15" thickBot="1">
      <c r="A61" s="592"/>
      <c r="B61" s="587"/>
      <c r="C61" s="204"/>
      <c r="D61" s="185"/>
      <c r="E61" s="584" t="s">
        <v>67</v>
      </c>
      <c r="F61" s="588"/>
      <c r="G61" s="456">
        <f>SUM(G49:G60)</f>
        <v>0</v>
      </c>
    </row>
    <row r="62" spans="1:7" ht="15" thickBot="1">
      <c r="A62" s="205"/>
      <c r="B62" s="195"/>
      <c r="C62" s="196"/>
      <c r="D62" s="196"/>
      <c r="E62" s="196"/>
      <c r="F62" s="189" t="s">
        <v>68</v>
      </c>
      <c r="G62" s="457">
        <f>G48+G61</f>
        <v>0</v>
      </c>
    </row>
    <row r="63" spans="1:7" ht="13.5" customHeight="1" thickBot="1">
      <c r="A63" s="552"/>
      <c r="B63" s="553"/>
      <c r="C63" s="553"/>
      <c r="D63" s="554"/>
      <c r="E63" s="206"/>
      <c r="F63" s="207" t="s">
        <v>69</v>
      </c>
      <c r="G63" s="458">
        <f>G17+G33+G62</f>
        <v>0</v>
      </c>
    </row>
    <row r="64" spans="1:7" ht="17.25" customHeight="1">
      <c r="G64" s="208"/>
    </row>
    <row r="65" spans="7:7">
      <c r="G65" s="208"/>
    </row>
    <row r="70" spans="7:7" ht="17.25" customHeight="1"/>
    <row r="77" spans="7:7" ht="13.5" customHeight="1"/>
    <row r="78" spans="7:7" ht="17.25" customHeight="1"/>
    <row r="86" ht="17.25" customHeight="1"/>
    <row r="94" ht="13.5" customHeight="1"/>
    <row r="95" ht="17.25" customHeight="1"/>
    <row r="101" ht="17.25" customHeight="1"/>
    <row r="108" ht="13.5" customHeight="1"/>
    <row r="109" ht="17.25" customHeight="1"/>
    <row r="117" ht="17.25" customHeight="1"/>
    <row r="125" ht="13.5" customHeight="1"/>
    <row r="126" ht="17.25" customHeight="1"/>
    <row r="132" ht="17.25" customHeight="1"/>
    <row r="139" ht="17.25" customHeight="1"/>
    <row r="147" ht="17.25" customHeight="1"/>
  </sheetData>
  <sheetProtection formatColumns="0" formatRows="0"/>
  <mergeCells count="68">
    <mergeCell ref="E61:F61"/>
    <mergeCell ref="B34:C34"/>
    <mergeCell ref="D47:E47"/>
    <mergeCell ref="A34:A61"/>
    <mergeCell ref="D60:E60"/>
    <mergeCell ref="D44:E44"/>
    <mergeCell ref="D53:E53"/>
    <mergeCell ref="A2:G2"/>
    <mergeCell ref="D59:E59"/>
    <mergeCell ref="D49:E49"/>
    <mergeCell ref="C5:E5"/>
    <mergeCell ref="C15:E15"/>
    <mergeCell ref="E16:F16"/>
    <mergeCell ref="E48:F48"/>
    <mergeCell ref="B49:B61"/>
    <mergeCell ref="B26:B32"/>
    <mergeCell ref="C26:E26"/>
    <mergeCell ref="C31:E31"/>
    <mergeCell ref="E32:F32"/>
    <mergeCell ref="D35:E35"/>
    <mergeCell ref="D45:E45"/>
    <mergeCell ref="D36:E36"/>
    <mergeCell ref="D37:E37"/>
    <mergeCell ref="C27:E27"/>
    <mergeCell ref="A4:A17"/>
    <mergeCell ref="B5:B10"/>
    <mergeCell ref="C9:E9"/>
    <mergeCell ref="E10:F10"/>
    <mergeCell ref="B11:B16"/>
    <mergeCell ref="B4:E4"/>
    <mergeCell ref="C11:E11"/>
    <mergeCell ref="C6:E6"/>
    <mergeCell ref="C8:E8"/>
    <mergeCell ref="C12:E12"/>
    <mergeCell ref="C13:E13"/>
    <mergeCell ref="C7:E7"/>
    <mergeCell ref="C14:E14"/>
    <mergeCell ref="A63:D63"/>
    <mergeCell ref="A18:A33"/>
    <mergeCell ref="B18:E18"/>
    <mergeCell ref="B19:B25"/>
    <mergeCell ref="C19:E19"/>
    <mergeCell ref="C24:E24"/>
    <mergeCell ref="E25:F25"/>
    <mergeCell ref="D46:E46"/>
    <mergeCell ref="D34:E34"/>
    <mergeCell ref="B35:B48"/>
    <mergeCell ref="C21:E21"/>
    <mergeCell ref="C20:E20"/>
    <mergeCell ref="C30:E30"/>
    <mergeCell ref="C22:E22"/>
    <mergeCell ref="C23:E23"/>
    <mergeCell ref="C28:E28"/>
    <mergeCell ref="C29:E29"/>
    <mergeCell ref="D56:E56"/>
    <mergeCell ref="D57:E57"/>
    <mergeCell ref="D58:E58"/>
    <mergeCell ref="D38:E38"/>
    <mergeCell ref="D39:E39"/>
    <mergeCell ref="D40:E40"/>
    <mergeCell ref="D41:E41"/>
    <mergeCell ref="D42:E42"/>
    <mergeCell ref="D43:E43"/>
    <mergeCell ref="D50:E50"/>
    <mergeCell ref="D54:E54"/>
    <mergeCell ref="D55:E55"/>
    <mergeCell ref="D51:E51"/>
    <mergeCell ref="D52:E52"/>
  </mergeCells>
  <phoneticPr fontId="10"/>
  <printOptions horizontalCentered="1"/>
  <pageMargins left="0.59055118110236227" right="0.39370078740157483" top="0.55118110236220474" bottom="0.35433070866141736" header="0.51181102362204722" footer="0.19685039370078741"/>
  <pageSetup paperSize="9" scale="6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DD9C4"/>
  </sheetPr>
  <dimension ref="B1:N59"/>
  <sheetViews>
    <sheetView view="pageBreakPreview" zoomScaleNormal="100" zoomScaleSheetLayoutView="100" workbookViewId="0">
      <selection activeCell="B2" sqref="B2:J3"/>
    </sheetView>
  </sheetViews>
  <sheetFormatPr defaultColWidth="9" defaultRowHeight="13.5"/>
  <cols>
    <col min="1" max="1" width="2.125" style="211" customWidth="1"/>
    <col min="2" max="2" width="3.125" style="331" customWidth="1"/>
    <col min="3" max="3" width="17.625" style="211" customWidth="1"/>
    <col min="4" max="4" width="17" style="211" customWidth="1"/>
    <col min="5" max="5" width="9" style="211"/>
    <col min="6" max="6" width="6.5" style="211" customWidth="1"/>
    <col min="7" max="7" width="9" style="211"/>
    <col min="8" max="8" width="10.25" style="332" bestFit="1" customWidth="1"/>
    <col min="9" max="9" width="14.75" style="332" bestFit="1" customWidth="1"/>
    <col min="10" max="10" width="9" style="211"/>
    <col min="11" max="11" width="2.125" style="211" customWidth="1"/>
    <col min="12" max="16384" width="9" style="211"/>
  </cols>
  <sheetData>
    <row r="1" spans="2:10" ht="13.5" customHeight="1">
      <c r="B1" s="209"/>
      <c r="C1" s="209"/>
      <c r="D1" s="209"/>
      <c r="E1" s="209"/>
      <c r="F1" s="209"/>
      <c r="G1" s="209"/>
      <c r="H1" s="209"/>
      <c r="I1" s="209"/>
      <c r="J1" s="210" t="s">
        <v>70</v>
      </c>
    </row>
    <row r="2" spans="2:10" ht="13.5" customHeight="1">
      <c r="B2" s="594" t="s">
        <v>71</v>
      </c>
      <c r="C2" s="594"/>
      <c r="D2" s="594"/>
      <c r="E2" s="594"/>
      <c r="F2" s="594"/>
      <c r="G2" s="594"/>
      <c r="H2" s="594"/>
      <c r="I2" s="594"/>
      <c r="J2" s="594"/>
    </row>
    <row r="3" spans="2:10" ht="13.5" customHeight="1">
      <c r="B3" s="594"/>
      <c r="C3" s="594"/>
      <c r="D3" s="594"/>
      <c r="E3" s="594"/>
      <c r="F3" s="594"/>
      <c r="G3" s="594"/>
      <c r="H3" s="594"/>
      <c r="I3" s="594"/>
      <c r="J3" s="594"/>
    </row>
    <row r="4" spans="2:10" ht="15" customHeight="1">
      <c r="B4" s="209"/>
      <c r="C4" s="209"/>
      <c r="D4" s="209"/>
      <c r="E4" s="209"/>
      <c r="F4" s="209"/>
      <c r="G4" s="209"/>
      <c r="H4" s="209"/>
      <c r="I4" s="209"/>
      <c r="J4" s="209"/>
    </row>
    <row r="5" spans="2:10" s="217" customFormat="1" ht="15" customHeight="1">
      <c r="B5" s="212" t="s">
        <v>72</v>
      </c>
      <c r="C5" s="213"/>
      <c r="D5" s="609"/>
      <c r="E5" s="610"/>
      <c r="F5" s="610"/>
      <c r="G5" s="611"/>
      <c r="H5" s="214"/>
      <c r="I5" s="215"/>
      <c r="J5" s="216"/>
    </row>
    <row r="6" spans="2:10" s="217" customFormat="1" ht="15" customHeight="1">
      <c r="B6" s="218" t="s">
        <v>73</v>
      </c>
      <c r="C6" s="219"/>
      <c r="D6" s="600"/>
      <c r="E6" s="601"/>
      <c r="F6" s="601"/>
      <c r="G6" s="602"/>
      <c r="H6" s="220"/>
      <c r="I6" s="215"/>
      <c r="J6" s="216"/>
    </row>
    <row r="7" spans="2:10" s="217" customFormat="1" ht="15" customHeight="1">
      <c r="B7" s="221" t="s">
        <v>74</v>
      </c>
      <c r="C7" s="222"/>
      <c r="D7" s="603"/>
      <c r="E7" s="604"/>
      <c r="F7" s="604"/>
      <c r="G7" s="605"/>
      <c r="H7" s="220"/>
      <c r="I7" s="215"/>
      <c r="J7" s="216"/>
    </row>
    <row r="8" spans="2:10" s="217" customFormat="1" ht="15" customHeight="1">
      <c r="B8" s="225" t="s">
        <v>75</v>
      </c>
      <c r="C8" s="226"/>
      <c r="D8" s="606"/>
      <c r="E8" s="607"/>
      <c r="F8" s="607"/>
      <c r="G8" s="608"/>
      <c r="H8" s="220"/>
      <c r="I8" s="215"/>
      <c r="J8" s="216"/>
    </row>
    <row r="9" spans="2:10" s="228" customFormat="1" ht="15" customHeight="1" thickBot="1">
      <c r="B9" s="595"/>
      <c r="C9" s="595"/>
      <c r="H9" s="229"/>
      <c r="I9" s="229"/>
    </row>
    <row r="10" spans="2:10" s="216" customFormat="1" ht="15" customHeight="1">
      <c r="B10" s="596" t="s">
        <v>76</v>
      </c>
      <c r="C10" s="597"/>
      <c r="D10" s="230" t="s">
        <v>77</v>
      </c>
      <c r="E10" s="598" t="s">
        <v>78</v>
      </c>
      <c r="F10" s="598"/>
      <c r="G10" s="230" t="s">
        <v>79</v>
      </c>
      <c r="H10" s="231" t="s">
        <v>80</v>
      </c>
      <c r="I10" s="598" t="s">
        <v>81</v>
      </c>
      <c r="J10" s="599"/>
    </row>
    <row r="11" spans="2:10" s="216" customFormat="1" ht="15" customHeight="1">
      <c r="B11" s="232"/>
      <c r="C11" s="233"/>
      <c r="D11" s="233"/>
      <c r="E11" s="233"/>
      <c r="F11" s="233"/>
      <c r="G11" s="233"/>
      <c r="H11" s="234"/>
      <c r="I11" s="233"/>
      <c r="J11" s="235"/>
    </row>
    <row r="12" spans="2:10" s="217" customFormat="1" ht="15.75" customHeight="1">
      <c r="B12" s="236"/>
      <c r="C12" s="237"/>
      <c r="D12" s="238"/>
      <c r="E12" s="238"/>
      <c r="F12" s="238"/>
      <c r="G12" s="238"/>
      <c r="H12" s="239"/>
      <c r="I12" s="239"/>
      <c r="J12" s="240"/>
    </row>
    <row r="13" spans="2:10" s="217" customFormat="1" ht="15" customHeight="1">
      <c r="B13" s="241" t="s">
        <v>82</v>
      </c>
      <c r="C13" s="393"/>
      <c r="D13" s="256"/>
      <c r="E13" s="394"/>
      <c r="F13" s="217" t="s">
        <v>83</v>
      </c>
      <c r="G13" s="243"/>
      <c r="H13" s="244"/>
      <c r="I13" s="244"/>
      <c r="J13" s="245"/>
    </row>
    <row r="14" spans="2:10" s="217" customFormat="1" ht="8.4499999999999993" customHeight="1">
      <c r="B14" s="241"/>
      <c r="C14" s="242"/>
      <c r="D14" s="243"/>
      <c r="E14" s="243"/>
      <c r="F14" s="243"/>
      <c r="G14" s="243"/>
      <c r="H14" s="244"/>
      <c r="I14" s="244"/>
      <c r="J14" s="245"/>
    </row>
    <row r="15" spans="2:10" s="217" customFormat="1" ht="8.4499999999999993" customHeight="1">
      <c r="B15" s="241" t="s">
        <v>84</v>
      </c>
      <c r="C15" s="242"/>
      <c r="D15" s="243"/>
      <c r="E15" s="243"/>
      <c r="F15" s="243"/>
      <c r="G15" s="243"/>
      <c r="H15" s="244"/>
      <c r="I15" s="244"/>
      <c r="J15" s="245"/>
    </row>
    <row r="16" spans="2:10" s="217" customFormat="1" ht="15" customHeight="1">
      <c r="B16" s="241"/>
      <c r="C16" s="246" t="s">
        <v>85</v>
      </c>
      <c r="D16" s="341"/>
      <c r="E16" s="247"/>
      <c r="F16" s="247"/>
      <c r="G16" s="341"/>
      <c r="H16" s="248"/>
      <c r="I16" s="248"/>
      <c r="J16" s="249"/>
    </row>
    <row r="17" spans="2:10" s="217" customFormat="1" ht="15" customHeight="1">
      <c r="B17" s="241" t="s">
        <v>86</v>
      </c>
      <c r="C17" s="250" t="s">
        <v>87</v>
      </c>
      <c r="D17" s="256"/>
      <c r="E17" s="243"/>
      <c r="F17" s="243"/>
      <c r="G17" s="392"/>
      <c r="H17" s="244"/>
      <c r="I17" s="244"/>
      <c r="J17" s="245"/>
    </row>
    <row r="18" spans="2:10" s="217" customFormat="1" ht="15" customHeight="1">
      <c r="B18" s="241"/>
      <c r="C18" s="395" t="s">
        <v>262</v>
      </c>
      <c r="D18" s="391"/>
      <c r="G18" s="396"/>
      <c r="H18" s="244"/>
      <c r="I18" s="244"/>
      <c r="J18" s="245"/>
    </row>
    <row r="19" spans="2:10" s="217" customFormat="1" ht="15" customHeight="1">
      <c r="B19" s="241" t="s">
        <v>88</v>
      </c>
      <c r="C19" s="250"/>
      <c r="D19" s="243"/>
      <c r="E19" s="243"/>
      <c r="F19" s="243"/>
      <c r="G19" s="243"/>
      <c r="H19" s="244"/>
      <c r="I19" s="244"/>
      <c r="J19" s="245"/>
    </row>
    <row r="20" spans="2:10" s="217" customFormat="1" ht="15" customHeight="1">
      <c r="B20" s="241"/>
      <c r="C20" s="251" t="s">
        <v>89</v>
      </c>
      <c r="D20" s="224"/>
      <c r="E20" s="224"/>
      <c r="F20" s="224"/>
      <c r="G20" s="252"/>
      <c r="H20" s="253"/>
      <c r="I20" s="253"/>
      <c r="J20" s="254"/>
    </row>
    <row r="21" spans="2:10" s="217" customFormat="1" ht="15" customHeight="1">
      <c r="B21" s="241" t="s">
        <v>90</v>
      </c>
      <c r="C21" s="255" t="s">
        <v>91</v>
      </c>
      <c r="D21" s="256"/>
      <c r="E21" s="256"/>
      <c r="F21" s="256"/>
      <c r="G21" s="256"/>
      <c r="H21" s="257">
        <f>ROUNDDOWN(G16*G17,1)</f>
        <v>0</v>
      </c>
      <c r="I21" s="258"/>
      <c r="J21" s="259"/>
    </row>
    <row r="22" spans="2:10" s="217" customFormat="1" ht="15" customHeight="1">
      <c r="B22" s="260"/>
      <c r="C22" s="261"/>
      <c r="D22" s="262"/>
      <c r="E22" s="262"/>
      <c r="F22" s="262"/>
      <c r="G22" s="593" t="s">
        <v>92</v>
      </c>
      <c r="H22" s="593"/>
      <c r="I22" s="263">
        <f>E13*H21*1000</f>
        <v>0</v>
      </c>
      <c r="J22" s="264" t="s">
        <v>93</v>
      </c>
    </row>
    <row r="23" spans="2:10" s="217" customFormat="1" ht="15" customHeight="1">
      <c r="B23" s="265"/>
      <c r="C23" s="266" t="s">
        <v>229</v>
      </c>
      <c r="D23" s="267"/>
      <c r="E23" s="267"/>
      <c r="F23" s="267"/>
      <c r="G23" s="267"/>
      <c r="H23" s="268"/>
      <c r="I23" s="268"/>
      <c r="J23" s="269"/>
    </row>
    <row r="24" spans="2:10" s="217" customFormat="1" ht="15" customHeight="1">
      <c r="B24" s="270"/>
      <c r="C24" s="223"/>
      <c r="D24" s="271"/>
      <c r="E24" s="272"/>
      <c r="F24" s="273"/>
      <c r="G24" s="274"/>
      <c r="H24" s="275"/>
      <c r="I24" s="276"/>
      <c r="J24" s="254"/>
    </row>
    <row r="25" spans="2:10" s="217" customFormat="1" ht="15" customHeight="1">
      <c r="B25" s="270"/>
      <c r="C25" s="223"/>
      <c r="D25" s="271"/>
      <c r="E25" s="272"/>
      <c r="F25" s="273"/>
      <c r="G25" s="274"/>
      <c r="H25" s="275"/>
      <c r="I25" s="277"/>
      <c r="J25" s="278"/>
    </row>
    <row r="26" spans="2:10" s="217" customFormat="1" ht="15" customHeight="1">
      <c r="B26" s="270"/>
      <c r="C26" s="223"/>
      <c r="D26" s="271"/>
      <c r="E26" s="272"/>
      <c r="F26" s="273"/>
      <c r="G26" s="274"/>
      <c r="H26" s="275"/>
      <c r="I26" s="277"/>
      <c r="J26" s="278"/>
    </row>
    <row r="27" spans="2:10" s="217" customFormat="1" ht="15" customHeight="1">
      <c r="B27" s="270"/>
      <c r="C27" s="223"/>
      <c r="D27" s="271"/>
      <c r="E27" s="272"/>
      <c r="F27" s="273"/>
      <c r="G27" s="271"/>
      <c r="H27" s="275"/>
      <c r="I27" s="277"/>
      <c r="J27" s="278"/>
    </row>
    <row r="28" spans="2:10" s="217" customFormat="1" ht="15" customHeight="1">
      <c r="B28" s="270" t="s">
        <v>94</v>
      </c>
      <c r="C28" s="223"/>
      <c r="D28" s="271"/>
      <c r="E28" s="272"/>
      <c r="F28" s="273"/>
      <c r="G28" s="271"/>
      <c r="H28" s="275"/>
      <c r="I28" s="277"/>
      <c r="J28" s="278"/>
    </row>
    <row r="29" spans="2:10" s="217" customFormat="1" ht="15" customHeight="1">
      <c r="B29" s="270"/>
      <c r="C29" s="223"/>
      <c r="D29" s="271"/>
      <c r="E29" s="279"/>
      <c r="F29" s="273"/>
      <c r="G29" s="280"/>
      <c r="H29" s="281" t="s">
        <v>95</v>
      </c>
      <c r="I29" s="282">
        <f>SUM(H24:H28)</f>
        <v>0</v>
      </c>
      <c r="J29" s="254"/>
    </row>
    <row r="30" spans="2:10" s="217" customFormat="1" ht="15" customHeight="1">
      <c r="B30" s="270" t="s">
        <v>96</v>
      </c>
      <c r="C30" s="283" t="s">
        <v>97</v>
      </c>
      <c r="D30" s="284"/>
      <c r="E30" s="285"/>
      <c r="F30" s="284"/>
      <c r="G30" s="285"/>
      <c r="H30" s="286"/>
      <c r="I30" s="286"/>
      <c r="J30" s="254"/>
    </row>
    <row r="31" spans="2:10" s="217" customFormat="1" ht="15" customHeight="1">
      <c r="B31" s="270"/>
      <c r="C31" s="223"/>
      <c r="D31" s="271"/>
      <c r="E31" s="272"/>
      <c r="F31" s="273"/>
      <c r="G31" s="274"/>
      <c r="H31" s="275"/>
      <c r="I31" s="277"/>
      <c r="J31" s="278"/>
    </row>
    <row r="32" spans="2:10" s="217" customFormat="1" ht="15" customHeight="1">
      <c r="B32" s="270" t="s">
        <v>86</v>
      </c>
      <c r="C32" s="223"/>
      <c r="D32" s="271"/>
      <c r="E32" s="272"/>
      <c r="F32" s="273"/>
      <c r="G32" s="274"/>
      <c r="H32" s="275"/>
      <c r="I32" s="277"/>
      <c r="J32" s="278"/>
    </row>
    <row r="33" spans="2:10" s="217" customFormat="1" ht="15" customHeight="1">
      <c r="B33" s="270"/>
      <c r="C33" s="223"/>
      <c r="D33" s="271"/>
      <c r="E33" s="272"/>
      <c r="F33" s="287"/>
      <c r="G33" s="288"/>
      <c r="H33" s="275"/>
      <c r="I33" s="277"/>
      <c r="J33" s="278"/>
    </row>
    <row r="34" spans="2:10" s="217" customFormat="1" ht="15" customHeight="1">
      <c r="B34" s="270" t="s">
        <v>88</v>
      </c>
      <c r="C34" s="223"/>
      <c r="D34" s="271"/>
      <c r="E34" s="272"/>
      <c r="F34" s="287"/>
      <c r="G34" s="288"/>
      <c r="H34" s="289"/>
      <c r="I34" s="277"/>
      <c r="J34" s="290"/>
    </row>
    <row r="35" spans="2:10" s="217" customFormat="1" ht="15" customHeight="1">
      <c r="B35" s="270"/>
      <c r="C35" s="291"/>
      <c r="D35" s="292"/>
      <c r="E35" s="293"/>
      <c r="F35" s="294"/>
      <c r="G35" s="295"/>
      <c r="H35" s="281" t="s">
        <v>98</v>
      </c>
      <c r="I35" s="282">
        <f>SUM(H31:H34)</f>
        <v>0</v>
      </c>
      <c r="J35" s="296"/>
    </row>
    <row r="36" spans="2:10" s="217" customFormat="1" ht="15" customHeight="1">
      <c r="B36" s="270" t="s">
        <v>90</v>
      </c>
      <c r="C36" s="283" t="s">
        <v>99</v>
      </c>
      <c r="D36" s="284"/>
      <c r="E36" s="285"/>
      <c r="F36" s="284"/>
      <c r="G36" s="285"/>
      <c r="H36" s="286"/>
      <c r="I36" s="286"/>
      <c r="J36" s="254"/>
    </row>
    <row r="37" spans="2:10" s="217" customFormat="1" ht="15" customHeight="1">
      <c r="B37" s="270"/>
      <c r="C37" s="223"/>
      <c r="D37" s="271"/>
      <c r="E37" s="272"/>
      <c r="F37" s="273"/>
      <c r="G37" s="297"/>
      <c r="H37" s="275"/>
      <c r="I37" s="277"/>
      <c r="J37" s="278"/>
    </row>
    <row r="38" spans="2:10" s="217" customFormat="1" ht="15" customHeight="1">
      <c r="B38" s="270"/>
      <c r="C38" s="223"/>
      <c r="D38" s="271"/>
      <c r="E38" s="272"/>
      <c r="F38" s="273"/>
      <c r="G38" s="297"/>
      <c r="H38" s="275"/>
      <c r="I38" s="277"/>
      <c r="J38" s="278"/>
    </row>
    <row r="39" spans="2:10" s="217" customFormat="1" ht="15" customHeight="1">
      <c r="B39" s="270"/>
      <c r="C39" s="223"/>
      <c r="D39" s="271"/>
      <c r="E39" s="272"/>
      <c r="F39" s="287"/>
      <c r="G39" s="288"/>
      <c r="H39" s="275"/>
      <c r="I39" s="277"/>
      <c r="J39" s="278"/>
    </row>
    <row r="40" spans="2:10" s="217" customFormat="1" ht="15" customHeight="1">
      <c r="B40" s="270"/>
      <c r="C40" s="223"/>
      <c r="D40" s="271"/>
      <c r="E40" s="272"/>
      <c r="F40" s="287"/>
      <c r="G40" s="288"/>
      <c r="H40" s="289"/>
      <c r="I40" s="277"/>
      <c r="J40" s="290"/>
    </row>
    <row r="41" spans="2:10" s="217" customFormat="1" ht="15" customHeight="1">
      <c r="B41" s="270"/>
      <c r="C41" s="291"/>
      <c r="D41" s="292"/>
      <c r="E41" s="293"/>
      <c r="F41" s="294"/>
      <c r="G41" s="298"/>
      <c r="H41" s="281" t="s">
        <v>100</v>
      </c>
      <c r="I41" s="282">
        <f>SUM(H37:H40)</f>
        <v>0</v>
      </c>
      <c r="J41" s="299"/>
    </row>
    <row r="42" spans="2:10" s="217" customFormat="1" ht="15" customHeight="1">
      <c r="B42" s="270"/>
      <c r="C42" s="283" t="s">
        <v>101</v>
      </c>
      <c r="D42" s="284"/>
      <c r="E42" s="285"/>
      <c r="F42" s="284"/>
      <c r="G42" s="285"/>
      <c r="H42" s="286"/>
      <c r="I42" s="286"/>
      <c r="J42" s="254"/>
    </row>
    <row r="43" spans="2:10" s="217" customFormat="1" ht="15" customHeight="1">
      <c r="B43" s="270"/>
      <c r="C43" s="223"/>
      <c r="D43" s="271"/>
      <c r="E43" s="272"/>
      <c r="F43" s="273"/>
      <c r="G43" s="274"/>
      <c r="H43" s="275"/>
      <c r="I43" s="277"/>
      <c r="J43" s="278"/>
    </row>
    <row r="44" spans="2:10" s="217" customFormat="1" ht="15" customHeight="1">
      <c r="B44" s="270"/>
      <c r="C44" s="223"/>
      <c r="D44" s="271"/>
      <c r="E44" s="272"/>
      <c r="F44" s="287"/>
      <c r="G44" s="288"/>
      <c r="H44" s="275"/>
      <c r="I44" s="300"/>
      <c r="J44" s="249"/>
    </row>
    <row r="45" spans="2:10" s="217" customFormat="1" ht="15" customHeight="1">
      <c r="B45" s="270"/>
      <c r="C45" s="227"/>
      <c r="D45" s="301"/>
      <c r="E45" s="302"/>
      <c r="F45" s="303"/>
      <c r="G45" s="304"/>
      <c r="H45" s="305" t="s">
        <v>102</v>
      </c>
      <c r="I45" s="306">
        <f>SUM(H43:H44)</f>
        <v>0</v>
      </c>
      <c r="J45" s="307"/>
    </row>
    <row r="46" spans="2:10" s="217" customFormat="1" ht="15" customHeight="1">
      <c r="B46" s="241"/>
      <c r="C46" s="308"/>
      <c r="D46" s="309"/>
      <c r="E46" s="310"/>
      <c r="F46" s="309"/>
      <c r="G46" s="310"/>
      <c r="H46" s="311" t="s">
        <v>103</v>
      </c>
      <c r="I46" s="312">
        <f>SUM(I29,I35,I41,I45)</f>
        <v>0</v>
      </c>
      <c r="J46" s="313" t="s">
        <v>93</v>
      </c>
    </row>
    <row r="47" spans="2:10" s="217" customFormat="1" ht="15" customHeight="1">
      <c r="B47" s="241"/>
      <c r="C47" s="314"/>
      <c r="D47" s="315"/>
      <c r="E47" s="316"/>
      <c r="F47" s="317"/>
      <c r="G47" s="318" t="s">
        <v>104</v>
      </c>
      <c r="H47" s="319"/>
      <c r="I47" s="277"/>
      <c r="J47" s="278"/>
    </row>
    <row r="48" spans="2:10" s="217" customFormat="1" ht="15" customHeight="1">
      <c r="B48" s="241"/>
      <c r="C48" s="320"/>
      <c r="D48" s="321"/>
      <c r="E48" s="614"/>
      <c r="F48" s="615"/>
      <c r="G48" s="322" t="s">
        <v>105</v>
      </c>
      <c r="H48" s="323" t="str">
        <f>IF(ISERROR(ROUNDDOWN(E13/H47,4)),"",IF(ROUNDDOWN(E13/H47,4)&gt;1,1,(ROUNDDOWN(E13/H47,4))))</f>
        <v/>
      </c>
      <c r="I48" s="300"/>
      <c r="J48" s="249"/>
    </row>
    <row r="49" spans="2:14" s="217" customFormat="1" ht="15" customHeight="1">
      <c r="B49" s="241"/>
      <c r="C49" s="308"/>
      <c r="D49" s="309"/>
      <c r="E49" s="310"/>
      <c r="F49" s="309"/>
      <c r="G49" s="616" t="s">
        <v>106</v>
      </c>
      <c r="H49" s="616"/>
      <c r="I49" s="311" t="str">
        <f>IF(I46=0,"0",ROUNDDOWN(I46*H48,0))</f>
        <v>0</v>
      </c>
      <c r="J49" s="313" t="s">
        <v>93</v>
      </c>
    </row>
    <row r="50" spans="2:14" s="217" customFormat="1" ht="15" customHeight="1">
      <c r="B50" s="241"/>
      <c r="C50" s="283" t="s">
        <v>107</v>
      </c>
      <c r="D50" s="284"/>
      <c r="E50" s="285"/>
      <c r="F50" s="284"/>
      <c r="G50" s="285"/>
      <c r="H50" s="286"/>
      <c r="I50" s="286"/>
      <c r="J50" s="254"/>
    </row>
    <row r="51" spans="2:14" s="217" customFormat="1" ht="15" customHeight="1">
      <c r="B51" s="241"/>
      <c r="C51" s="223"/>
      <c r="D51" s="271"/>
      <c r="E51" s="272"/>
      <c r="F51" s="273"/>
      <c r="G51" s="274"/>
      <c r="H51" s="275"/>
      <c r="I51" s="277"/>
      <c r="J51" s="278"/>
    </row>
    <row r="52" spans="2:14" s="217" customFormat="1" ht="15" customHeight="1">
      <c r="B52" s="241"/>
      <c r="C52" s="223"/>
      <c r="D52" s="271"/>
      <c r="E52" s="272"/>
      <c r="F52" s="273"/>
      <c r="G52" s="274"/>
      <c r="H52" s="275"/>
      <c r="I52" s="300"/>
      <c r="J52" s="249"/>
    </row>
    <row r="53" spans="2:14" s="217" customFormat="1" ht="15" customHeight="1">
      <c r="B53" s="241"/>
      <c r="C53" s="223"/>
      <c r="D53" s="271"/>
      <c r="E53" s="272"/>
      <c r="F53" s="287"/>
      <c r="G53" s="271"/>
      <c r="H53" s="275"/>
      <c r="I53" s="300"/>
      <c r="J53" s="249"/>
    </row>
    <row r="54" spans="2:14" s="217" customFormat="1" ht="15" customHeight="1">
      <c r="B54" s="241"/>
      <c r="C54" s="227"/>
      <c r="D54" s="301"/>
      <c r="E54" s="302"/>
      <c r="F54" s="303"/>
      <c r="G54" s="304"/>
      <c r="H54" s="305" t="s">
        <v>102</v>
      </c>
      <c r="I54" s="306">
        <f>SUM(H51:H53)</f>
        <v>0</v>
      </c>
      <c r="J54" s="307"/>
    </row>
    <row r="55" spans="2:14" s="217" customFormat="1" ht="15" customHeight="1" thickBot="1">
      <c r="B55" s="324"/>
      <c r="C55" s="325"/>
      <c r="D55" s="326"/>
      <c r="E55" s="326"/>
      <c r="F55" s="326"/>
      <c r="G55" s="617" t="s">
        <v>108</v>
      </c>
      <c r="H55" s="617"/>
      <c r="I55" s="327">
        <f>I54+I49</f>
        <v>0</v>
      </c>
      <c r="J55" s="264" t="s">
        <v>93</v>
      </c>
    </row>
    <row r="56" spans="2:14" s="228" customFormat="1" ht="15" customHeight="1" thickBot="1">
      <c r="B56" s="328"/>
      <c r="G56" s="618" t="s">
        <v>109</v>
      </c>
      <c r="H56" s="619"/>
      <c r="I56" s="612">
        <f>I22+I55</f>
        <v>0</v>
      </c>
      <c r="J56" s="613"/>
    </row>
    <row r="57" spans="2:14" s="217" customFormat="1" ht="14.25" customHeight="1">
      <c r="B57" s="216"/>
      <c r="H57" s="214"/>
      <c r="I57" s="214"/>
    </row>
    <row r="58" spans="2:14" s="217" customFormat="1" ht="35.25" customHeight="1">
      <c r="B58" s="216"/>
      <c r="H58" s="214"/>
      <c r="I58" s="214"/>
    </row>
    <row r="59" spans="2:14" s="217" customFormat="1" ht="35.25" customHeight="1">
      <c r="B59" s="216"/>
      <c r="H59" s="214"/>
      <c r="I59" s="329"/>
      <c r="J59" s="330"/>
      <c r="L59" s="216"/>
      <c r="M59" s="216"/>
      <c r="N59" s="216"/>
    </row>
  </sheetData>
  <sheetProtection formatColumns="0" formatRows="0"/>
  <mergeCells count="15">
    <mergeCell ref="I56:J56"/>
    <mergeCell ref="E48:F48"/>
    <mergeCell ref="G49:H49"/>
    <mergeCell ref="G55:H55"/>
    <mergeCell ref="G56:H56"/>
    <mergeCell ref="G22:H22"/>
    <mergeCell ref="B2:J3"/>
    <mergeCell ref="B9:C9"/>
    <mergeCell ref="B10:C10"/>
    <mergeCell ref="E10:F10"/>
    <mergeCell ref="I10:J10"/>
    <mergeCell ref="D6:G6"/>
    <mergeCell ref="D7:G7"/>
    <mergeCell ref="D8:G8"/>
    <mergeCell ref="D5:G5"/>
  </mergeCells>
  <phoneticPr fontId="10"/>
  <dataValidations count="1">
    <dataValidation allowBlank="1" showInputMessage="1" showErrorMessage="1" promptTitle="注意" prompt="必ず、整数を記載すること。_x000a_建築確認書等で補助対象の平米数が、小数点以下まで記載されている場合は、少数点第一位で四捨五入すること。なお、複数棟の面積を記載する場合で、いずれか、もしくはそれぞれの棟の小数点以下の値については、それぞれを合算した値から小数点以下を四捨五入し、整数で記載すること。" sqref="E13" xr:uid="{00000000-0002-0000-0200-000000000000}"/>
  </dataValidations>
  <pageMargins left="0.25" right="0.25" top="0.75" bottom="0.75" header="0.3" footer="0.3"/>
  <pageSetup paperSize="9" scale="95"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21BF2-097A-49CB-A8E4-B50E46CCBF09}">
  <sheetPr>
    <pageSetUpPr fitToPage="1"/>
  </sheetPr>
  <dimension ref="A1"/>
  <sheetViews>
    <sheetView zoomScaleNormal="100" workbookViewId="0"/>
  </sheetViews>
  <sheetFormatPr defaultColWidth="8.875" defaultRowHeight="13.5"/>
  <cols>
    <col min="1" max="16384" width="8.875" style="784"/>
  </cols>
  <sheetData>
    <row r="1" spans="1:1">
      <c r="A1" s="783" t="s">
        <v>288</v>
      </c>
    </row>
  </sheetData>
  <phoneticPr fontId="10"/>
  <pageMargins left="0.7" right="0.7" top="0.75" bottom="0.75" header="0.3" footer="0.3"/>
  <pageSetup paperSize="9" scale="6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D9C4"/>
    <pageSetUpPr fitToPage="1"/>
  </sheetPr>
  <dimension ref="A1:K130"/>
  <sheetViews>
    <sheetView showZeros="0" view="pageBreakPreview" zoomScaleNormal="85" zoomScaleSheetLayoutView="100" workbookViewId="0">
      <selection activeCell="A2" sqref="A2:J2"/>
    </sheetView>
  </sheetViews>
  <sheetFormatPr defaultColWidth="9" defaultRowHeight="13.5"/>
  <cols>
    <col min="1" max="1" width="15.75" style="171" customWidth="1"/>
    <col min="2" max="2" width="12.5" style="171" customWidth="1"/>
    <col min="3" max="3" width="12.875" style="171" customWidth="1"/>
    <col min="4" max="4" width="3.75" style="171" customWidth="1"/>
    <col min="5" max="5" width="12.5" style="171" customWidth="1"/>
    <col min="6" max="6" width="12.875" style="171" customWidth="1"/>
    <col min="7" max="7" width="3.75" style="171" customWidth="1"/>
    <col min="8" max="8" width="10.875" style="171" customWidth="1"/>
    <col min="9" max="9" width="12.875" style="171" customWidth="1"/>
    <col min="10" max="10" width="3.5" style="338" customWidth="1"/>
    <col min="11" max="16384" width="9" style="171"/>
  </cols>
  <sheetData>
    <row r="1" spans="1:11" ht="30" customHeight="1">
      <c r="G1" s="377"/>
      <c r="H1" s="377"/>
      <c r="J1" s="169" t="s">
        <v>110</v>
      </c>
    </row>
    <row r="2" spans="1:11" ht="30" customHeight="1">
      <c r="A2" s="578" t="s">
        <v>249</v>
      </c>
      <c r="B2" s="578"/>
      <c r="C2" s="578"/>
      <c r="D2" s="578"/>
      <c r="E2" s="578"/>
      <c r="F2" s="578"/>
      <c r="G2" s="578"/>
      <c r="H2" s="578"/>
      <c r="I2" s="578"/>
      <c r="J2" s="578"/>
    </row>
    <row r="3" spans="1:11" ht="30" customHeight="1" thickBot="1">
      <c r="H3" s="168"/>
      <c r="I3" s="657"/>
      <c r="J3" s="657"/>
    </row>
    <row r="4" spans="1:11" ht="30" customHeight="1">
      <c r="A4" s="504" t="s">
        <v>250</v>
      </c>
      <c r="B4" s="658" t="str">
        <f>IF(INDEX('様式8-1'!$F$4,1,1)=0,"",INDEX('様式8-1'!$F$4,1,1))</f>
        <v/>
      </c>
      <c r="C4" s="659"/>
      <c r="D4" s="659"/>
      <c r="E4" s="660"/>
      <c r="F4" s="506" t="s">
        <v>251</v>
      </c>
      <c r="G4" s="661" t="str">
        <f>IF(INDEX('様式8-1'!$H$4,1,1)=0,"",INDEX('様式8-1'!$H$4,1,1))</f>
        <v/>
      </c>
      <c r="H4" s="662"/>
      <c r="I4" s="662"/>
      <c r="J4" s="663"/>
      <c r="K4" s="333"/>
    </row>
    <row r="5" spans="1:11" ht="30" customHeight="1">
      <c r="A5" s="505" t="s">
        <v>111</v>
      </c>
      <c r="B5" s="649" t="str">
        <f>IF(INDEX('様式8-1'!$B$10,1,1)=0,"",INDEX('様式8-1'!$B$10,1,1))</f>
        <v/>
      </c>
      <c r="C5" s="650"/>
      <c r="D5" s="650"/>
      <c r="E5" s="651"/>
      <c r="F5" s="652" t="s">
        <v>112</v>
      </c>
      <c r="G5" s="653"/>
      <c r="H5" s="654" t="s">
        <v>252</v>
      </c>
      <c r="I5" s="655"/>
      <c r="J5" s="656"/>
      <c r="K5" s="333"/>
    </row>
    <row r="6" spans="1:11" ht="30" customHeight="1">
      <c r="A6" s="505" t="s">
        <v>113</v>
      </c>
      <c r="B6" s="378" t="s">
        <v>114</v>
      </c>
      <c r="C6" s="644"/>
      <c r="D6" s="644"/>
      <c r="E6" s="644"/>
      <c r="F6" s="644"/>
      <c r="G6" s="645"/>
      <c r="H6" s="378" t="s">
        <v>115</v>
      </c>
      <c r="I6" s="379"/>
      <c r="J6" s="380" t="s">
        <v>93</v>
      </c>
      <c r="K6" s="503" t="s">
        <v>290</v>
      </c>
    </row>
    <row r="7" spans="1:11" ht="30" customHeight="1">
      <c r="A7" s="505" t="s">
        <v>116</v>
      </c>
      <c r="B7" s="378" t="s">
        <v>114</v>
      </c>
      <c r="C7" s="644"/>
      <c r="D7" s="644"/>
      <c r="E7" s="644"/>
      <c r="F7" s="644"/>
      <c r="G7" s="645"/>
      <c r="H7" s="378" t="s">
        <v>253</v>
      </c>
      <c r="I7" s="379"/>
      <c r="J7" s="380" t="s">
        <v>93</v>
      </c>
      <c r="K7" s="171" t="s">
        <v>291</v>
      </c>
    </row>
    <row r="8" spans="1:11" ht="30" customHeight="1">
      <c r="A8" s="505" t="s">
        <v>117</v>
      </c>
      <c r="B8" s="378" t="s">
        <v>114</v>
      </c>
      <c r="C8" s="644"/>
      <c r="D8" s="644"/>
      <c r="E8" s="644"/>
      <c r="F8" s="644"/>
      <c r="G8" s="645"/>
      <c r="H8" s="378" t="s">
        <v>253</v>
      </c>
      <c r="I8" s="379"/>
      <c r="J8" s="380" t="s">
        <v>93</v>
      </c>
      <c r="K8" s="171" t="s">
        <v>291</v>
      </c>
    </row>
    <row r="9" spans="1:11" ht="30" customHeight="1">
      <c r="A9" s="505" t="s">
        <v>118</v>
      </c>
      <c r="B9" s="378" t="s">
        <v>114</v>
      </c>
      <c r="C9" s="644"/>
      <c r="D9" s="644"/>
      <c r="E9" s="644"/>
      <c r="F9" s="644"/>
      <c r="G9" s="645"/>
      <c r="H9" s="378" t="s">
        <v>253</v>
      </c>
      <c r="I9" s="379"/>
      <c r="J9" s="380" t="s">
        <v>93</v>
      </c>
      <c r="K9" s="171" t="s">
        <v>291</v>
      </c>
    </row>
    <row r="10" spans="1:11" ht="30" customHeight="1">
      <c r="A10" s="505" t="s">
        <v>119</v>
      </c>
      <c r="B10" s="378" t="s">
        <v>114</v>
      </c>
      <c r="C10" s="644"/>
      <c r="D10" s="644"/>
      <c r="E10" s="644"/>
      <c r="F10" s="644"/>
      <c r="G10" s="645"/>
      <c r="H10" s="378" t="s">
        <v>253</v>
      </c>
      <c r="I10" s="379"/>
      <c r="J10" s="380" t="s">
        <v>93</v>
      </c>
      <c r="K10" s="171" t="s">
        <v>291</v>
      </c>
    </row>
    <row r="11" spans="1:11" ht="30" customHeight="1" thickBot="1">
      <c r="A11" s="505" t="s">
        <v>120</v>
      </c>
      <c r="B11" s="381" t="s">
        <v>114</v>
      </c>
      <c r="C11" s="644"/>
      <c r="D11" s="644"/>
      <c r="E11" s="644"/>
      <c r="F11" s="644"/>
      <c r="G11" s="645"/>
      <c r="H11" s="381" t="s">
        <v>253</v>
      </c>
      <c r="I11" s="382"/>
      <c r="J11" s="383" t="s">
        <v>93</v>
      </c>
      <c r="K11" s="171" t="s">
        <v>291</v>
      </c>
    </row>
    <row r="12" spans="1:11" ht="30" customHeight="1" thickTop="1">
      <c r="A12" s="646" t="s">
        <v>121</v>
      </c>
      <c r="B12" s="647"/>
      <c r="C12" s="647"/>
      <c r="D12" s="647"/>
      <c r="E12" s="647"/>
      <c r="F12" s="647"/>
      <c r="G12" s="647"/>
      <c r="H12" s="647"/>
      <c r="I12" s="647"/>
      <c r="J12" s="648"/>
    </row>
    <row r="13" spans="1:11" ht="30" customHeight="1">
      <c r="A13" s="638" t="s">
        <v>254</v>
      </c>
      <c r="B13" s="639"/>
      <c r="C13" s="639"/>
      <c r="D13" s="639"/>
      <c r="E13" s="639"/>
      <c r="F13" s="639"/>
      <c r="G13" s="639"/>
      <c r="H13" s="640"/>
      <c r="I13" s="620" t="s">
        <v>252</v>
      </c>
      <c r="J13" s="621"/>
    </row>
    <row r="14" spans="1:11" ht="30" customHeight="1">
      <c r="A14" s="641" t="s">
        <v>255</v>
      </c>
      <c r="B14" s="642"/>
      <c r="C14" s="642"/>
      <c r="D14" s="642"/>
      <c r="E14" s="642"/>
      <c r="F14" s="642"/>
      <c r="G14" s="642"/>
      <c r="H14" s="642"/>
      <c r="I14" s="642"/>
      <c r="J14" s="643"/>
    </row>
    <row r="15" spans="1:11" ht="30" customHeight="1">
      <c r="A15" s="622"/>
      <c r="B15" s="623"/>
      <c r="C15" s="623"/>
      <c r="D15" s="623"/>
      <c r="E15" s="623"/>
      <c r="F15" s="623"/>
      <c r="G15" s="623"/>
      <c r="H15" s="623"/>
      <c r="I15" s="623"/>
      <c r="J15" s="624"/>
    </row>
    <row r="16" spans="1:11" ht="30" customHeight="1">
      <c r="A16" s="622"/>
      <c r="B16" s="623"/>
      <c r="C16" s="623"/>
      <c r="D16" s="623"/>
      <c r="E16" s="623"/>
      <c r="F16" s="623"/>
      <c r="G16" s="623"/>
      <c r="H16" s="623"/>
      <c r="I16" s="623"/>
      <c r="J16" s="624"/>
    </row>
    <row r="17" spans="1:11" ht="30" customHeight="1">
      <c r="A17" s="622"/>
      <c r="B17" s="623"/>
      <c r="C17" s="623"/>
      <c r="D17" s="623"/>
      <c r="E17" s="623"/>
      <c r="F17" s="623"/>
      <c r="G17" s="623"/>
      <c r="H17" s="623"/>
      <c r="I17" s="623"/>
      <c r="J17" s="624"/>
    </row>
    <row r="18" spans="1:11" ht="30" customHeight="1">
      <c r="A18" s="622"/>
      <c r="B18" s="623"/>
      <c r="C18" s="623"/>
      <c r="D18" s="623"/>
      <c r="E18" s="623"/>
      <c r="F18" s="623"/>
      <c r="G18" s="623"/>
      <c r="H18" s="623"/>
      <c r="I18" s="623"/>
      <c r="J18" s="624"/>
    </row>
    <row r="19" spans="1:11" ht="30" customHeight="1">
      <c r="A19" s="625"/>
      <c r="B19" s="626"/>
      <c r="C19" s="626"/>
      <c r="D19" s="626"/>
      <c r="E19" s="626"/>
      <c r="F19" s="626"/>
      <c r="G19" s="626"/>
      <c r="H19" s="626"/>
      <c r="I19" s="626"/>
      <c r="J19" s="627"/>
    </row>
    <row r="20" spans="1:11" ht="30" customHeight="1">
      <c r="A20" s="628" t="s">
        <v>122</v>
      </c>
      <c r="B20" s="629"/>
      <c r="C20" s="629"/>
      <c r="D20" s="629"/>
      <c r="E20" s="629"/>
      <c r="F20" s="629"/>
      <c r="G20" s="629"/>
      <c r="H20" s="629"/>
      <c r="I20" s="629"/>
      <c r="J20" s="630"/>
    </row>
    <row r="21" spans="1:11" ht="30" customHeight="1">
      <c r="A21" s="334"/>
      <c r="B21" s="168" t="s">
        <v>123</v>
      </c>
      <c r="C21" s="210"/>
      <c r="D21" s="335" t="s">
        <v>93</v>
      </c>
      <c r="E21" s="168" t="s">
        <v>124</v>
      </c>
      <c r="F21" s="178"/>
      <c r="G21" s="335" t="s">
        <v>93</v>
      </c>
      <c r="H21" s="168" t="s">
        <v>125</v>
      </c>
      <c r="I21" s="336">
        <f>F21-C21</f>
        <v>0</v>
      </c>
      <c r="J21" s="337" t="s">
        <v>93</v>
      </c>
    </row>
    <row r="22" spans="1:11" ht="30" customHeight="1">
      <c r="A22" s="631"/>
      <c r="B22" s="632"/>
      <c r="C22" s="632"/>
      <c r="D22" s="632"/>
      <c r="E22" s="632"/>
      <c r="F22" s="632"/>
      <c r="G22" s="632"/>
      <c r="H22" s="632"/>
      <c r="I22" s="632"/>
      <c r="J22" s="633"/>
    </row>
    <row r="23" spans="1:11" ht="30" customHeight="1">
      <c r="A23" s="634"/>
      <c r="B23" s="632"/>
      <c r="C23" s="632"/>
      <c r="D23" s="632"/>
      <c r="E23" s="632"/>
      <c r="F23" s="632"/>
      <c r="G23" s="632"/>
      <c r="H23" s="632"/>
      <c r="I23" s="632"/>
      <c r="J23" s="633"/>
    </row>
    <row r="24" spans="1:11" ht="30" customHeight="1">
      <c r="A24" s="634"/>
      <c r="B24" s="632"/>
      <c r="C24" s="632"/>
      <c r="D24" s="632"/>
      <c r="E24" s="632"/>
      <c r="F24" s="632"/>
      <c r="G24" s="632"/>
      <c r="H24" s="632"/>
      <c r="I24" s="632"/>
      <c r="J24" s="633"/>
    </row>
    <row r="25" spans="1:11" ht="30" customHeight="1">
      <c r="A25" s="634"/>
      <c r="B25" s="632"/>
      <c r="C25" s="632"/>
      <c r="D25" s="632"/>
      <c r="E25" s="632"/>
      <c r="F25" s="632"/>
      <c r="G25" s="632"/>
      <c r="H25" s="632"/>
      <c r="I25" s="632"/>
      <c r="J25" s="633"/>
    </row>
    <row r="26" spans="1:11" ht="30" customHeight="1" thickBot="1">
      <c r="A26" s="635"/>
      <c r="B26" s="636"/>
      <c r="C26" s="636"/>
      <c r="D26" s="636"/>
      <c r="E26" s="636"/>
      <c r="F26" s="636"/>
      <c r="G26" s="636"/>
      <c r="H26" s="636"/>
      <c r="I26" s="636"/>
      <c r="J26" s="637"/>
    </row>
    <row r="27" spans="1:11" ht="30" customHeight="1">
      <c r="G27" s="377"/>
      <c r="H27" s="377"/>
      <c r="J27" s="169" t="str">
        <f>J1</f>
        <v>様式８－４（耐震改築）</v>
      </c>
    </row>
    <row r="28" spans="1:11" ht="30" customHeight="1">
      <c r="A28" s="578" t="s">
        <v>256</v>
      </c>
      <c r="B28" s="578"/>
      <c r="C28" s="578"/>
      <c r="D28" s="578"/>
      <c r="E28" s="578"/>
      <c r="F28" s="578"/>
      <c r="G28" s="578"/>
      <c r="H28" s="578"/>
      <c r="I28" s="578"/>
      <c r="J28" s="578"/>
    </row>
    <row r="29" spans="1:11" ht="30" customHeight="1" thickBot="1">
      <c r="H29" s="168"/>
      <c r="I29" s="657"/>
      <c r="J29" s="657"/>
    </row>
    <row r="30" spans="1:11" ht="30" customHeight="1">
      <c r="A30" s="504" t="s">
        <v>250</v>
      </c>
      <c r="B30" s="658" t="str">
        <f>IF(INDEX('様式8-1'!$F$4,1,1)=0,"",INDEX('様式8-1'!$F$4,1,1))</f>
        <v/>
      </c>
      <c r="C30" s="659"/>
      <c r="D30" s="659"/>
      <c r="E30" s="660"/>
      <c r="F30" s="506" t="s">
        <v>251</v>
      </c>
      <c r="G30" s="661" t="str">
        <f>IF(INDEX('様式8-1'!$H$4,1,1)=0,"",INDEX('様式8-1'!$H$4,1,1))</f>
        <v/>
      </c>
      <c r="H30" s="662"/>
      <c r="I30" s="662"/>
      <c r="J30" s="663"/>
      <c r="K30" s="333"/>
    </row>
    <row r="31" spans="1:11" ht="30" customHeight="1">
      <c r="A31" s="505" t="s">
        <v>111</v>
      </c>
      <c r="B31" s="649" t="str">
        <f>IF(INDEX('様式8-1'!$B$10,1,1)=0,"",INDEX('様式8-1'!$B$10,1,1))</f>
        <v/>
      </c>
      <c r="C31" s="650"/>
      <c r="D31" s="650"/>
      <c r="E31" s="651"/>
      <c r="F31" s="652" t="s">
        <v>112</v>
      </c>
      <c r="G31" s="653"/>
      <c r="H31" s="654" t="s">
        <v>252</v>
      </c>
      <c r="I31" s="655"/>
      <c r="J31" s="656"/>
      <c r="K31" s="333"/>
    </row>
    <row r="32" spans="1:11" ht="30" customHeight="1">
      <c r="A32" s="505" t="s">
        <v>113</v>
      </c>
      <c r="B32" s="378" t="s">
        <v>114</v>
      </c>
      <c r="C32" s="644"/>
      <c r="D32" s="644"/>
      <c r="E32" s="644"/>
      <c r="F32" s="644"/>
      <c r="G32" s="645"/>
      <c r="H32" s="378" t="s">
        <v>115</v>
      </c>
      <c r="I32" s="379"/>
      <c r="J32" s="380" t="s">
        <v>93</v>
      </c>
      <c r="K32" s="503" t="s">
        <v>290</v>
      </c>
    </row>
    <row r="33" spans="1:11" ht="30" customHeight="1">
      <c r="A33" s="505" t="s">
        <v>116</v>
      </c>
      <c r="B33" s="378" t="s">
        <v>114</v>
      </c>
      <c r="C33" s="644"/>
      <c r="D33" s="644"/>
      <c r="E33" s="644"/>
      <c r="F33" s="644"/>
      <c r="G33" s="645"/>
      <c r="H33" s="378" t="s">
        <v>253</v>
      </c>
      <c r="I33" s="379"/>
      <c r="J33" s="380" t="s">
        <v>93</v>
      </c>
      <c r="K33" s="171" t="s">
        <v>291</v>
      </c>
    </row>
    <row r="34" spans="1:11" ht="30" customHeight="1">
      <c r="A34" s="505" t="s">
        <v>117</v>
      </c>
      <c r="B34" s="378" t="s">
        <v>114</v>
      </c>
      <c r="C34" s="644"/>
      <c r="D34" s="644"/>
      <c r="E34" s="644"/>
      <c r="F34" s="644"/>
      <c r="G34" s="645"/>
      <c r="H34" s="378" t="s">
        <v>253</v>
      </c>
      <c r="I34" s="379"/>
      <c r="J34" s="380" t="s">
        <v>93</v>
      </c>
      <c r="K34" s="171" t="s">
        <v>291</v>
      </c>
    </row>
    <row r="35" spans="1:11" ht="30" customHeight="1">
      <c r="A35" s="505" t="s">
        <v>118</v>
      </c>
      <c r="B35" s="378" t="s">
        <v>114</v>
      </c>
      <c r="C35" s="644"/>
      <c r="D35" s="644"/>
      <c r="E35" s="644"/>
      <c r="F35" s="644"/>
      <c r="G35" s="645"/>
      <c r="H35" s="378" t="s">
        <v>253</v>
      </c>
      <c r="I35" s="379"/>
      <c r="J35" s="380" t="s">
        <v>93</v>
      </c>
      <c r="K35" s="171" t="s">
        <v>291</v>
      </c>
    </row>
    <row r="36" spans="1:11" ht="30" customHeight="1">
      <c r="A36" s="505" t="s">
        <v>119</v>
      </c>
      <c r="B36" s="378" t="s">
        <v>114</v>
      </c>
      <c r="C36" s="644"/>
      <c r="D36" s="644"/>
      <c r="E36" s="644"/>
      <c r="F36" s="644"/>
      <c r="G36" s="645"/>
      <c r="H36" s="378" t="s">
        <v>253</v>
      </c>
      <c r="I36" s="379"/>
      <c r="J36" s="380" t="s">
        <v>93</v>
      </c>
      <c r="K36" s="171" t="s">
        <v>291</v>
      </c>
    </row>
    <row r="37" spans="1:11" ht="30" customHeight="1" thickBot="1">
      <c r="A37" s="505" t="s">
        <v>120</v>
      </c>
      <c r="B37" s="381" t="s">
        <v>114</v>
      </c>
      <c r="C37" s="644"/>
      <c r="D37" s="644"/>
      <c r="E37" s="644"/>
      <c r="F37" s="644"/>
      <c r="G37" s="645"/>
      <c r="H37" s="381" t="s">
        <v>253</v>
      </c>
      <c r="I37" s="382"/>
      <c r="J37" s="383" t="s">
        <v>93</v>
      </c>
      <c r="K37" s="171" t="s">
        <v>291</v>
      </c>
    </row>
    <row r="38" spans="1:11" ht="30" customHeight="1" thickTop="1">
      <c r="A38" s="646" t="s">
        <v>121</v>
      </c>
      <c r="B38" s="647"/>
      <c r="C38" s="647"/>
      <c r="D38" s="647"/>
      <c r="E38" s="647"/>
      <c r="F38" s="647"/>
      <c r="G38" s="647"/>
      <c r="H38" s="647"/>
      <c r="I38" s="647"/>
      <c r="J38" s="648"/>
    </row>
    <row r="39" spans="1:11" ht="30" customHeight="1">
      <c r="A39" s="638" t="s">
        <v>254</v>
      </c>
      <c r="B39" s="639"/>
      <c r="C39" s="639"/>
      <c r="D39" s="639"/>
      <c r="E39" s="639"/>
      <c r="F39" s="639"/>
      <c r="G39" s="639"/>
      <c r="H39" s="640"/>
      <c r="I39" s="620" t="s">
        <v>252</v>
      </c>
      <c r="J39" s="621"/>
    </row>
    <row r="40" spans="1:11" ht="30" customHeight="1">
      <c r="A40" s="641" t="s">
        <v>255</v>
      </c>
      <c r="B40" s="642"/>
      <c r="C40" s="642"/>
      <c r="D40" s="642"/>
      <c r="E40" s="642"/>
      <c r="F40" s="642"/>
      <c r="G40" s="642"/>
      <c r="H40" s="642"/>
      <c r="I40" s="642"/>
      <c r="J40" s="643"/>
    </row>
    <row r="41" spans="1:11" ht="30" customHeight="1">
      <c r="A41" s="622"/>
      <c r="B41" s="623"/>
      <c r="C41" s="623"/>
      <c r="D41" s="623"/>
      <c r="E41" s="623"/>
      <c r="F41" s="623"/>
      <c r="G41" s="623"/>
      <c r="H41" s="623"/>
      <c r="I41" s="623"/>
      <c r="J41" s="624"/>
    </row>
    <row r="42" spans="1:11" ht="30" customHeight="1">
      <c r="A42" s="622"/>
      <c r="B42" s="623"/>
      <c r="C42" s="623"/>
      <c r="D42" s="623"/>
      <c r="E42" s="623"/>
      <c r="F42" s="623"/>
      <c r="G42" s="623"/>
      <c r="H42" s="623"/>
      <c r="I42" s="623"/>
      <c r="J42" s="624"/>
    </row>
    <row r="43" spans="1:11" ht="30" customHeight="1">
      <c r="A43" s="622"/>
      <c r="B43" s="623"/>
      <c r="C43" s="623"/>
      <c r="D43" s="623"/>
      <c r="E43" s="623"/>
      <c r="F43" s="623"/>
      <c r="G43" s="623"/>
      <c r="H43" s="623"/>
      <c r="I43" s="623"/>
      <c r="J43" s="624"/>
    </row>
    <row r="44" spans="1:11" ht="30" customHeight="1">
      <c r="A44" s="622"/>
      <c r="B44" s="623"/>
      <c r="C44" s="623"/>
      <c r="D44" s="623"/>
      <c r="E44" s="623"/>
      <c r="F44" s="623"/>
      <c r="G44" s="623"/>
      <c r="H44" s="623"/>
      <c r="I44" s="623"/>
      <c r="J44" s="624"/>
    </row>
    <row r="45" spans="1:11" ht="30" customHeight="1">
      <c r="A45" s="625"/>
      <c r="B45" s="626"/>
      <c r="C45" s="626"/>
      <c r="D45" s="626"/>
      <c r="E45" s="626"/>
      <c r="F45" s="626"/>
      <c r="G45" s="626"/>
      <c r="H45" s="626"/>
      <c r="I45" s="626"/>
      <c r="J45" s="627"/>
    </row>
    <row r="46" spans="1:11" ht="30" customHeight="1">
      <c r="A46" s="628" t="s">
        <v>122</v>
      </c>
      <c r="B46" s="629"/>
      <c r="C46" s="629"/>
      <c r="D46" s="629"/>
      <c r="E46" s="629"/>
      <c r="F46" s="629"/>
      <c r="G46" s="629"/>
      <c r="H46" s="629"/>
      <c r="I46" s="629"/>
      <c r="J46" s="630"/>
    </row>
    <row r="47" spans="1:11" ht="30" customHeight="1">
      <c r="A47" s="334"/>
      <c r="B47" s="168" t="s">
        <v>123</v>
      </c>
      <c r="C47" s="210"/>
      <c r="D47" s="335" t="s">
        <v>93</v>
      </c>
      <c r="E47" s="168" t="s">
        <v>124</v>
      </c>
      <c r="F47" s="178"/>
      <c r="G47" s="335" t="s">
        <v>93</v>
      </c>
      <c r="H47" s="168" t="s">
        <v>125</v>
      </c>
      <c r="I47" s="336">
        <f>F47-C47</f>
        <v>0</v>
      </c>
      <c r="J47" s="337" t="s">
        <v>93</v>
      </c>
    </row>
    <row r="48" spans="1:11" ht="30" customHeight="1">
      <c r="A48" s="631"/>
      <c r="B48" s="632"/>
      <c r="C48" s="632"/>
      <c r="D48" s="632"/>
      <c r="E48" s="632"/>
      <c r="F48" s="632"/>
      <c r="G48" s="632"/>
      <c r="H48" s="632"/>
      <c r="I48" s="632"/>
      <c r="J48" s="633"/>
    </row>
    <row r="49" spans="1:11" ht="30" customHeight="1">
      <c r="A49" s="634"/>
      <c r="B49" s="632"/>
      <c r="C49" s="632"/>
      <c r="D49" s="632"/>
      <c r="E49" s="632"/>
      <c r="F49" s="632"/>
      <c r="G49" s="632"/>
      <c r="H49" s="632"/>
      <c r="I49" s="632"/>
      <c r="J49" s="633"/>
    </row>
    <row r="50" spans="1:11" ht="30" customHeight="1">
      <c r="A50" s="634"/>
      <c r="B50" s="632"/>
      <c r="C50" s="632"/>
      <c r="D50" s="632"/>
      <c r="E50" s="632"/>
      <c r="F50" s="632"/>
      <c r="G50" s="632"/>
      <c r="H50" s="632"/>
      <c r="I50" s="632"/>
      <c r="J50" s="633"/>
    </row>
    <row r="51" spans="1:11" ht="30" customHeight="1">
      <c r="A51" s="634"/>
      <c r="B51" s="632"/>
      <c r="C51" s="632"/>
      <c r="D51" s="632"/>
      <c r="E51" s="632"/>
      <c r="F51" s="632"/>
      <c r="G51" s="632"/>
      <c r="H51" s="632"/>
      <c r="I51" s="632"/>
      <c r="J51" s="633"/>
    </row>
    <row r="52" spans="1:11" ht="30" customHeight="1" thickBot="1">
      <c r="A52" s="635"/>
      <c r="B52" s="636"/>
      <c r="C52" s="636"/>
      <c r="D52" s="636"/>
      <c r="E52" s="636"/>
      <c r="F52" s="636"/>
      <c r="G52" s="636"/>
      <c r="H52" s="636"/>
      <c r="I52" s="636"/>
      <c r="J52" s="637"/>
    </row>
    <row r="53" spans="1:11" ht="30" customHeight="1">
      <c r="G53" s="377"/>
      <c r="H53" s="377"/>
      <c r="J53" s="169" t="str">
        <f>J27</f>
        <v>様式８－４（耐震改築）</v>
      </c>
    </row>
    <row r="54" spans="1:11" ht="30" customHeight="1">
      <c r="A54" s="578" t="s">
        <v>257</v>
      </c>
      <c r="B54" s="578"/>
      <c r="C54" s="578"/>
      <c r="D54" s="578"/>
      <c r="E54" s="578"/>
      <c r="F54" s="578"/>
      <c r="G54" s="578"/>
      <c r="H54" s="578"/>
      <c r="I54" s="578"/>
      <c r="J54" s="578"/>
    </row>
    <row r="55" spans="1:11" ht="30" customHeight="1" thickBot="1">
      <c r="H55" s="168"/>
      <c r="I55" s="657"/>
      <c r="J55" s="657"/>
    </row>
    <row r="56" spans="1:11" ht="30" customHeight="1">
      <c r="A56" s="504" t="s">
        <v>250</v>
      </c>
      <c r="B56" s="658" t="str">
        <f>IF(INDEX('様式8-1'!$F$4,1,1)=0,"",INDEX('様式8-1'!$F$4,1,1))</f>
        <v/>
      </c>
      <c r="C56" s="659"/>
      <c r="D56" s="659"/>
      <c r="E56" s="660"/>
      <c r="F56" s="506" t="s">
        <v>251</v>
      </c>
      <c r="G56" s="661" t="str">
        <f>IF(INDEX('様式8-1'!$H$4,1,1)=0,"",INDEX('様式8-1'!$H$4,1,1))</f>
        <v/>
      </c>
      <c r="H56" s="662"/>
      <c r="I56" s="662"/>
      <c r="J56" s="663"/>
      <c r="K56" s="333"/>
    </row>
    <row r="57" spans="1:11" ht="30" customHeight="1">
      <c r="A57" s="505" t="s">
        <v>111</v>
      </c>
      <c r="B57" s="649" t="str">
        <f>IF(INDEX('様式8-1'!$B$10,1,1)=0,"",INDEX('様式8-1'!$B$10,1,1))</f>
        <v/>
      </c>
      <c r="C57" s="650"/>
      <c r="D57" s="650"/>
      <c r="E57" s="651"/>
      <c r="F57" s="652" t="s">
        <v>112</v>
      </c>
      <c r="G57" s="653"/>
      <c r="H57" s="654" t="s">
        <v>252</v>
      </c>
      <c r="I57" s="655"/>
      <c r="J57" s="656"/>
      <c r="K57" s="333"/>
    </row>
    <row r="58" spans="1:11" ht="30" customHeight="1">
      <c r="A58" s="505" t="s">
        <v>113</v>
      </c>
      <c r="B58" s="378" t="s">
        <v>114</v>
      </c>
      <c r="C58" s="644"/>
      <c r="D58" s="644"/>
      <c r="E58" s="644"/>
      <c r="F58" s="644"/>
      <c r="G58" s="645"/>
      <c r="H58" s="378" t="s">
        <v>115</v>
      </c>
      <c r="I58" s="379"/>
      <c r="J58" s="380" t="s">
        <v>93</v>
      </c>
      <c r="K58" s="503" t="s">
        <v>290</v>
      </c>
    </row>
    <row r="59" spans="1:11" ht="30" customHeight="1">
      <c r="A59" s="505" t="s">
        <v>116</v>
      </c>
      <c r="B59" s="378" t="s">
        <v>114</v>
      </c>
      <c r="C59" s="644"/>
      <c r="D59" s="644"/>
      <c r="E59" s="644"/>
      <c r="F59" s="644"/>
      <c r="G59" s="645"/>
      <c r="H59" s="378" t="s">
        <v>253</v>
      </c>
      <c r="I59" s="379"/>
      <c r="J59" s="380" t="s">
        <v>93</v>
      </c>
      <c r="K59" s="171" t="s">
        <v>291</v>
      </c>
    </row>
    <row r="60" spans="1:11" ht="30" customHeight="1">
      <c r="A60" s="505" t="s">
        <v>117</v>
      </c>
      <c r="B60" s="378" t="s">
        <v>114</v>
      </c>
      <c r="C60" s="644"/>
      <c r="D60" s="644"/>
      <c r="E60" s="644"/>
      <c r="F60" s="644"/>
      <c r="G60" s="645"/>
      <c r="H60" s="378" t="s">
        <v>253</v>
      </c>
      <c r="I60" s="379"/>
      <c r="J60" s="380" t="s">
        <v>93</v>
      </c>
      <c r="K60" s="171" t="s">
        <v>291</v>
      </c>
    </row>
    <row r="61" spans="1:11" ht="30" customHeight="1">
      <c r="A61" s="505" t="s">
        <v>118</v>
      </c>
      <c r="B61" s="378" t="s">
        <v>114</v>
      </c>
      <c r="C61" s="644"/>
      <c r="D61" s="644"/>
      <c r="E61" s="644"/>
      <c r="F61" s="644"/>
      <c r="G61" s="645"/>
      <c r="H61" s="378" t="s">
        <v>253</v>
      </c>
      <c r="I61" s="379"/>
      <c r="J61" s="380" t="s">
        <v>93</v>
      </c>
      <c r="K61" s="171" t="s">
        <v>291</v>
      </c>
    </row>
    <row r="62" spans="1:11" ht="30" customHeight="1">
      <c r="A62" s="505" t="s">
        <v>119</v>
      </c>
      <c r="B62" s="378" t="s">
        <v>114</v>
      </c>
      <c r="C62" s="644"/>
      <c r="D62" s="644"/>
      <c r="E62" s="644"/>
      <c r="F62" s="644"/>
      <c r="G62" s="645"/>
      <c r="H62" s="378" t="s">
        <v>253</v>
      </c>
      <c r="I62" s="379"/>
      <c r="J62" s="380" t="s">
        <v>93</v>
      </c>
      <c r="K62" s="171" t="s">
        <v>291</v>
      </c>
    </row>
    <row r="63" spans="1:11" ht="30" customHeight="1" thickBot="1">
      <c r="A63" s="505" t="s">
        <v>120</v>
      </c>
      <c r="B63" s="381" t="s">
        <v>114</v>
      </c>
      <c r="C63" s="644"/>
      <c r="D63" s="644"/>
      <c r="E63" s="644"/>
      <c r="F63" s="644"/>
      <c r="G63" s="645"/>
      <c r="H63" s="381" t="s">
        <v>253</v>
      </c>
      <c r="I63" s="382"/>
      <c r="J63" s="383" t="s">
        <v>93</v>
      </c>
      <c r="K63" s="171" t="s">
        <v>291</v>
      </c>
    </row>
    <row r="64" spans="1:11" ht="30" customHeight="1" thickTop="1">
      <c r="A64" s="646" t="s">
        <v>121</v>
      </c>
      <c r="B64" s="647"/>
      <c r="C64" s="647"/>
      <c r="D64" s="647"/>
      <c r="E64" s="647"/>
      <c r="F64" s="647"/>
      <c r="G64" s="647"/>
      <c r="H64" s="647"/>
      <c r="I64" s="647"/>
      <c r="J64" s="648"/>
    </row>
    <row r="65" spans="1:10" ht="30" customHeight="1">
      <c r="A65" s="638" t="s">
        <v>254</v>
      </c>
      <c r="B65" s="639"/>
      <c r="C65" s="639"/>
      <c r="D65" s="639"/>
      <c r="E65" s="639"/>
      <c r="F65" s="639"/>
      <c r="G65" s="639"/>
      <c r="H65" s="640"/>
      <c r="I65" s="620" t="s">
        <v>252</v>
      </c>
      <c r="J65" s="621"/>
    </row>
    <row r="66" spans="1:10" ht="30" customHeight="1">
      <c r="A66" s="641" t="s">
        <v>255</v>
      </c>
      <c r="B66" s="642"/>
      <c r="C66" s="642"/>
      <c r="D66" s="642"/>
      <c r="E66" s="642"/>
      <c r="F66" s="642"/>
      <c r="G66" s="642"/>
      <c r="H66" s="642"/>
      <c r="I66" s="642"/>
      <c r="J66" s="643"/>
    </row>
    <row r="67" spans="1:10" ht="30" customHeight="1">
      <c r="A67" s="622"/>
      <c r="B67" s="623"/>
      <c r="C67" s="623"/>
      <c r="D67" s="623"/>
      <c r="E67" s="623"/>
      <c r="F67" s="623"/>
      <c r="G67" s="623"/>
      <c r="H67" s="623"/>
      <c r="I67" s="623"/>
      <c r="J67" s="624"/>
    </row>
    <row r="68" spans="1:10" ht="30" customHeight="1">
      <c r="A68" s="622"/>
      <c r="B68" s="623"/>
      <c r="C68" s="623"/>
      <c r="D68" s="623"/>
      <c r="E68" s="623"/>
      <c r="F68" s="623"/>
      <c r="G68" s="623"/>
      <c r="H68" s="623"/>
      <c r="I68" s="623"/>
      <c r="J68" s="624"/>
    </row>
    <row r="69" spans="1:10" ht="30" customHeight="1">
      <c r="A69" s="622"/>
      <c r="B69" s="623"/>
      <c r="C69" s="623"/>
      <c r="D69" s="623"/>
      <c r="E69" s="623"/>
      <c r="F69" s="623"/>
      <c r="G69" s="623"/>
      <c r="H69" s="623"/>
      <c r="I69" s="623"/>
      <c r="J69" s="624"/>
    </row>
    <row r="70" spans="1:10" ht="30" customHeight="1">
      <c r="A70" s="622"/>
      <c r="B70" s="623"/>
      <c r="C70" s="623"/>
      <c r="D70" s="623"/>
      <c r="E70" s="623"/>
      <c r="F70" s="623"/>
      <c r="G70" s="623"/>
      <c r="H70" s="623"/>
      <c r="I70" s="623"/>
      <c r="J70" s="624"/>
    </row>
    <row r="71" spans="1:10" ht="30" customHeight="1">
      <c r="A71" s="625"/>
      <c r="B71" s="626"/>
      <c r="C71" s="626"/>
      <c r="D71" s="626"/>
      <c r="E71" s="626"/>
      <c r="F71" s="626"/>
      <c r="G71" s="626"/>
      <c r="H71" s="626"/>
      <c r="I71" s="626"/>
      <c r="J71" s="627"/>
    </row>
    <row r="72" spans="1:10" ht="30" customHeight="1">
      <c r="A72" s="628" t="s">
        <v>122</v>
      </c>
      <c r="B72" s="629"/>
      <c r="C72" s="629"/>
      <c r="D72" s="629"/>
      <c r="E72" s="629"/>
      <c r="F72" s="629"/>
      <c r="G72" s="629"/>
      <c r="H72" s="629"/>
      <c r="I72" s="629"/>
      <c r="J72" s="630"/>
    </row>
    <row r="73" spans="1:10" ht="30" customHeight="1">
      <c r="A73" s="334"/>
      <c r="B73" s="168" t="s">
        <v>123</v>
      </c>
      <c r="C73" s="210"/>
      <c r="D73" s="335" t="s">
        <v>93</v>
      </c>
      <c r="E73" s="168" t="s">
        <v>124</v>
      </c>
      <c r="F73" s="178"/>
      <c r="G73" s="335" t="s">
        <v>93</v>
      </c>
      <c r="H73" s="168" t="s">
        <v>125</v>
      </c>
      <c r="I73" s="336">
        <f>F73-C73</f>
        <v>0</v>
      </c>
      <c r="J73" s="337" t="s">
        <v>93</v>
      </c>
    </row>
    <row r="74" spans="1:10" ht="30" customHeight="1">
      <c r="A74" s="631"/>
      <c r="B74" s="632"/>
      <c r="C74" s="632"/>
      <c r="D74" s="632"/>
      <c r="E74" s="632"/>
      <c r="F74" s="632"/>
      <c r="G74" s="632"/>
      <c r="H74" s="632"/>
      <c r="I74" s="632"/>
      <c r="J74" s="633"/>
    </row>
    <row r="75" spans="1:10" ht="30" customHeight="1">
      <c r="A75" s="634"/>
      <c r="B75" s="632"/>
      <c r="C75" s="632"/>
      <c r="D75" s="632"/>
      <c r="E75" s="632"/>
      <c r="F75" s="632"/>
      <c r="G75" s="632"/>
      <c r="H75" s="632"/>
      <c r="I75" s="632"/>
      <c r="J75" s="633"/>
    </row>
    <row r="76" spans="1:10" ht="30" customHeight="1">
      <c r="A76" s="634"/>
      <c r="B76" s="632"/>
      <c r="C76" s="632"/>
      <c r="D76" s="632"/>
      <c r="E76" s="632"/>
      <c r="F76" s="632"/>
      <c r="G76" s="632"/>
      <c r="H76" s="632"/>
      <c r="I76" s="632"/>
      <c r="J76" s="633"/>
    </row>
    <row r="77" spans="1:10" ht="30" customHeight="1">
      <c r="A77" s="634"/>
      <c r="B77" s="632"/>
      <c r="C77" s="632"/>
      <c r="D77" s="632"/>
      <c r="E77" s="632"/>
      <c r="F77" s="632"/>
      <c r="G77" s="632"/>
      <c r="H77" s="632"/>
      <c r="I77" s="632"/>
      <c r="J77" s="633"/>
    </row>
    <row r="78" spans="1:10" ht="30" customHeight="1" thickBot="1">
      <c r="A78" s="635"/>
      <c r="B78" s="636"/>
      <c r="C78" s="636"/>
      <c r="D78" s="636"/>
      <c r="E78" s="636"/>
      <c r="F78" s="636"/>
      <c r="G78" s="636"/>
      <c r="H78" s="636"/>
      <c r="I78" s="636"/>
      <c r="J78" s="637"/>
    </row>
    <row r="79" spans="1:10" ht="30" customHeight="1">
      <c r="G79" s="377"/>
      <c r="H79" s="377"/>
      <c r="J79" s="169" t="str">
        <f>J53</f>
        <v>様式８－４（耐震改築）</v>
      </c>
    </row>
    <row r="80" spans="1:10" ht="30" customHeight="1">
      <c r="A80" s="578" t="s">
        <v>258</v>
      </c>
      <c r="B80" s="578"/>
      <c r="C80" s="578"/>
      <c r="D80" s="578"/>
      <c r="E80" s="578"/>
      <c r="F80" s="578"/>
      <c r="G80" s="578"/>
      <c r="H80" s="578"/>
      <c r="I80" s="578"/>
      <c r="J80" s="578"/>
    </row>
    <row r="81" spans="1:11" ht="30" customHeight="1" thickBot="1">
      <c r="H81" s="168"/>
      <c r="I81" s="657"/>
      <c r="J81" s="657"/>
    </row>
    <row r="82" spans="1:11" ht="30" customHeight="1">
      <c r="A82" s="504" t="s">
        <v>250</v>
      </c>
      <c r="B82" s="658" t="str">
        <f>IF(INDEX('様式8-1'!$F$4,1,1)=0,"",INDEX('様式8-1'!$F$4,1,1))</f>
        <v/>
      </c>
      <c r="C82" s="659"/>
      <c r="D82" s="659"/>
      <c r="E82" s="660"/>
      <c r="F82" s="506" t="s">
        <v>251</v>
      </c>
      <c r="G82" s="661" t="str">
        <f>IF(INDEX('様式8-1'!$H$4,1,1)=0,"",INDEX('様式8-1'!$H$4,1,1))</f>
        <v/>
      </c>
      <c r="H82" s="662"/>
      <c r="I82" s="662"/>
      <c r="J82" s="663"/>
      <c r="K82" s="333"/>
    </row>
    <row r="83" spans="1:11" ht="30" customHeight="1">
      <c r="A83" s="505" t="s">
        <v>111</v>
      </c>
      <c r="B83" s="649" t="str">
        <f>IF(INDEX('様式8-1'!$B$10,1,1)=0,"",INDEX('様式8-1'!$B$10,1,1))</f>
        <v/>
      </c>
      <c r="C83" s="650"/>
      <c r="D83" s="650"/>
      <c r="E83" s="651"/>
      <c r="F83" s="652" t="s">
        <v>112</v>
      </c>
      <c r="G83" s="653"/>
      <c r="H83" s="654" t="s">
        <v>252</v>
      </c>
      <c r="I83" s="655"/>
      <c r="J83" s="656"/>
      <c r="K83" s="333"/>
    </row>
    <row r="84" spans="1:11" ht="30" customHeight="1">
      <c r="A84" s="505" t="s">
        <v>113</v>
      </c>
      <c r="B84" s="378" t="s">
        <v>114</v>
      </c>
      <c r="C84" s="644"/>
      <c r="D84" s="644"/>
      <c r="E84" s="644"/>
      <c r="F84" s="644"/>
      <c r="G84" s="645"/>
      <c r="H84" s="378" t="s">
        <v>115</v>
      </c>
      <c r="I84" s="379"/>
      <c r="J84" s="380" t="s">
        <v>93</v>
      </c>
      <c r="K84" s="503" t="s">
        <v>290</v>
      </c>
    </row>
    <row r="85" spans="1:11" ht="30" customHeight="1">
      <c r="A85" s="505" t="s">
        <v>116</v>
      </c>
      <c r="B85" s="378" t="s">
        <v>114</v>
      </c>
      <c r="C85" s="644"/>
      <c r="D85" s="644"/>
      <c r="E85" s="644"/>
      <c r="F85" s="644"/>
      <c r="G85" s="645"/>
      <c r="H85" s="378" t="s">
        <v>253</v>
      </c>
      <c r="I85" s="379"/>
      <c r="J85" s="380" t="s">
        <v>93</v>
      </c>
      <c r="K85" s="171" t="s">
        <v>291</v>
      </c>
    </row>
    <row r="86" spans="1:11" ht="30" customHeight="1">
      <c r="A86" s="505" t="s">
        <v>117</v>
      </c>
      <c r="B86" s="378" t="s">
        <v>114</v>
      </c>
      <c r="C86" s="644"/>
      <c r="D86" s="644"/>
      <c r="E86" s="644"/>
      <c r="F86" s="644"/>
      <c r="G86" s="645"/>
      <c r="H86" s="378" t="s">
        <v>253</v>
      </c>
      <c r="I86" s="379"/>
      <c r="J86" s="380" t="s">
        <v>93</v>
      </c>
      <c r="K86" s="171" t="s">
        <v>291</v>
      </c>
    </row>
    <row r="87" spans="1:11" ht="30" customHeight="1">
      <c r="A87" s="505" t="s">
        <v>118</v>
      </c>
      <c r="B87" s="378" t="s">
        <v>114</v>
      </c>
      <c r="C87" s="644"/>
      <c r="D87" s="644"/>
      <c r="E87" s="644"/>
      <c r="F87" s="644"/>
      <c r="G87" s="645"/>
      <c r="H87" s="378" t="s">
        <v>253</v>
      </c>
      <c r="I87" s="379"/>
      <c r="J87" s="380" t="s">
        <v>93</v>
      </c>
      <c r="K87" s="171" t="s">
        <v>291</v>
      </c>
    </row>
    <row r="88" spans="1:11" ht="30" customHeight="1">
      <c r="A88" s="505" t="s">
        <v>119</v>
      </c>
      <c r="B88" s="378" t="s">
        <v>114</v>
      </c>
      <c r="C88" s="644"/>
      <c r="D88" s="644"/>
      <c r="E88" s="644"/>
      <c r="F88" s="644"/>
      <c r="G88" s="645"/>
      <c r="H88" s="378" t="s">
        <v>253</v>
      </c>
      <c r="I88" s="379"/>
      <c r="J88" s="380" t="s">
        <v>93</v>
      </c>
      <c r="K88" s="171" t="s">
        <v>291</v>
      </c>
    </row>
    <row r="89" spans="1:11" ht="30" customHeight="1" thickBot="1">
      <c r="A89" s="505" t="s">
        <v>120</v>
      </c>
      <c r="B89" s="381" t="s">
        <v>114</v>
      </c>
      <c r="C89" s="644"/>
      <c r="D89" s="644"/>
      <c r="E89" s="644"/>
      <c r="F89" s="644"/>
      <c r="G89" s="645"/>
      <c r="H89" s="381" t="s">
        <v>253</v>
      </c>
      <c r="I89" s="382"/>
      <c r="J89" s="383" t="s">
        <v>93</v>
      </c>
      <c r="K89" s="171" t="s">
        <v>291</v>
      </c>
    </row>
    <row r="90" spans="1:11" ht="30" customHeight="1" thickTop="1">
      <c r="A90" s="646" t="s">
        <v>121</v>
      </c>
      <c r="B90" s="647"/>
      <c r="C90" s="647"/>
      <c r="D90" s="647"/>
      <c r="E90" s="647"/>
      <c r="F90" s="647"/>
      <c r="G90" s="647"/>
      <c r="H90" s="647"/>
      <c r="I90" s="647"/>
      <c r="J90" s="648"/>
    </row>
    <row r="91" spans="1:11" ht="30" customHeight="1">
      <c r="A91" s="638" t="s">
        <v>254</v>
      </c>
      <c r="B91" s="639"/>
      <c r="C91" s="639"/>
      <c r="D91" s="639"/>
      <c r="E91" s="639"/>
      <c r="F91" s="639"/>
      <c r="G91" s="639"/>
      <c r="H91" s="640"/>
      <c r="I91" s="620" t="s">
        <v>252</v>
      </c>
      <c r="J91" s="621"/>
    </row>
    <row r="92" spans="1:11" ht="30" customHeight="1">
      <c r="A92" s="641" t="s">
        <v>255</v>
      </c>
      <c r="B92" s="642"/>
      <c r="C92" s="642"/>
      <c r="D92" s="642"/>
      <c r="E92" s="642"/>
      <c r="F92" s="642"/>
      <c r="G92" s="642"/>
      <c r="H92" s="642"/>
      <c r="I92" s="642"/>
      <c r="J92" s="643"/>
    </row>
    <row r="93" spans="1:11" ht="30" customHeight="1">
      <c r="A93" s="622"/>
      <c r="B93" s="623"/>
      <c r="C93" s="623"/>
      <c r="D93" s="623"/>
      <c r="E93" s="623"/>
      <c r="F93" s="623"/>
      <c r="G93" s="623"/>
      <c r="H93" s="623"/>
      <c r="I93" s="623"/>
      <c r="J93" s="624"/>
    </row>
    <row r="94" spans="1:11" ht="30" customHeight="1">
      <c r="A94" s="622"/>
      <c r="B94" s="623"/>
      <c r="C94" s="623"/>
      <c r="D94" s="623"/>
      <c r="E94" s="623"/>
      <c r="F94" s="623"/>
      <c r="G94" s="623"/>
      <c r="H94" s="623"/>
      <c r="I94" s="623"/>
      <c r="J94" s="624"/>
    </row>
    <row r="95" spans="1:11" ht="30" customHeight="1">
      <c r="A95" s="622"/>
      <c r="B95" s="623"/>
      <c r="C95" s="623"/>
      <c r="D95" s="623"/>
      <c r="E95" s="623"/>
      <c r="F95" s="623"/>
      <c r="G95" s="623"/>
      <c r="H95" s="623"/>
      <c r="I95" s="623"/>
      <c r="J95" s="624"/>
    </row>
    <row r="96" spans="1:11" ht="30" customHeight="1">
      <c r="A96" s="622"/>
      <c r="B96" s="623"/>
      <c r="C96" s="623"/>
      <c r="D96" s="623"/>
      <c r="E96" s="623"/>
      <c r="F96" s="623"/>
      <c r="G96" s="623"/>
      <c r="H96" s="623"/>
      <c r="I96" s="623"/>
      <c r="J96" s="624"/>
    </row>
    <row r="97" spans="1:11" ht="30" customHeight="1">
      <c r="A97" s="625"/>
      <c r="B97" s="626"/>
      <c r="C97" s="626"/>
      <c r="D97" s="626"/>
      <c r="E97" s="626"/>
      <c r="F97" s="626"/>
      <c r="G97" s="626"/>
      <c r="H97" s="626"/>
      <c r="I97" s="626"/>
      <c r="J97" s="627"/>
    </row>
    <row r="98" spans="1:11" ht="30" customHeight="1">
      <c r="A98" s="628" t="s">
        <v>122</v>
      </c>
      <c r="B98" s="629"/>
      <c r="C98" s="629"/>
      <c r="D98" s="629"/>
      <c r="E98" s="629"/>
      <c r="F98" s="629"/>
      <c r="G98" s="629"/>
      <c r="H98" s="629"/>
      <c r="I98" s="629"/>
      <c r="J98" s="630"/>
    </row>
    <row r="99" spans="1:11" ht="30" customHeight="1">
      <c r="A99" s="334"/>
      <c r="B99" s="168" t="s">
        <v>123</v>
      </c>
      <c r="C99" s="210"/>
      <c r="D99" s="335" t="s">
        <v>93</v>
      </c>
      <c r="E99" s="168" t="s">
        <v>124</v>
      </c>
      <c r="F99" s="178"/>
      <c r="G99" s="335" t="s">
        <v>93</v>
      </c>
      <c r="H99" s="168" t="s">
        <v>125</v>
      </c>
      <c r="I99" s="336">
        <f>F99-C99</f>
        <v>0</v>
      </c>
      <c r="J99" s="337" t="s">
        <v>93</v>
      </c>
    </row>
    <row r="100" spans="1:11" ht="30" customHeight="1">
      <c r="A100" s="631"/>
      <c r="B100" s="632"/>
      <c r="C100" s="632"/>
      <c r="D100" s="632"/>
      <c r="E100" s="632"/>
      <c r="F100" s="632"/>
      <c r="G100" s="632"/>
      <c r="H100" s="632"/>
      <c r="I100" s="632"/>
      <c r="J100" s="633"/>
    </row>
    <row r="101" spans="1:11" ht="30" customHeight="1">
      <c r="A101" s="634"/>
      <c r="B101" s="632"/>
      <c r="C101" s="632"/>
      <c r="D101" s="632"/>
      <c r="E101" s="632"/>
      <c r="F101" s="632"/>
      <c r="G101" s="632"/>
      <c r="H101" s="632"/>
      <c r="I101" s="632"/>
      <c r="J101" s="633"/>
    </row>
    <row r="102" spans="1:11" ht="30" customHeight="1">
      <c r="A102" s="634"/>
      <c r="B102" s="632"/>
      <c r="C102" s="632"/>
      <c r="D102" s="632"/>
      <c r="E102" s="632"/>
      <c r="F102" s="632"/>
      <c r="G102" s="632"/>
      <c r="H102" s="632"/>
      <c r="I102" s="632"/>
      <c r="J102" s="633"/>
    </row>
    <row r="103" spans="1:11" ht="30" customHeight="1">
      <c r="A103" s="634"/>
      <c r="B103" s="632"/>
      <c r="C103" s="632"/>
      <c r="D103" s="632"/>
      <c r="E103" s="632"/>
      <c r="F103" s="632"/>
      <c r="G103" s="632"/>
      <c r="H103" s="632"/>
      <c r="I103" s="632"/>
      <c r="J103" s="633"/>
    </row>
    <row r="104" spans="1:11" ht="30" customHeight="1" thickBot="1">
      <c r="A104" s="635"/>
      <c r="B104" s="636"/>
      <c r="C104" s="636"/>
      <c r="D104" s="636"/>
      <c r="E104" s="636"/>
      <c r="F104" s="636"/>
      <c r="G104" s="636"/>
      <c r="H104" s="636"/>
      <c r="I104" s="636"/>
      <c r="J104" s="637"/>
    </row>
    <row r="105" spans="1:11" ht="30" customHeight="1">
      <c r="G105" s="377"/>
      <c r="H105" s="377"/>
      <c r="J105" s="169" t="str">
        <f>J79</f>
        <v>様式８－４（耐震改築）</v>
      </c>
    </row>
    <row r="106" spans="1:11" ht="30" customHeight="1">
      <c r="A106" s="578" t="s">
        <v>259</v>
      </c>
      <c r="B106" s="578"/>
      <c r="C106" s="578"/>
      <c r="D106" s="578"/>
      <c r="E106" s="578"/>
      <c r="F106" s="578"/>
      <c r="G106" s="578"/>
      <c r="H106" s="578"/>
      <c r="I106" s="578"/>
      <c r="J106" s="578"/>
    </row>
    <row r="107" spans="1:11" ht="30" customHeight="1" thickBot="1">
      <c r="H107" s="168"/>
      <c r="I107" s="657"/>
      <c r="J107" s="657"/>
    </row>
    <row r="108" spans="1:11" ht="30" customHeight="1">
      <c r="A108" s="504" t="s">
        <v>250</v>
      </c>
      <c r="B108" s="658" t="str">
        <f>IF(INDEX('様式8-1'!$F$4,1,1)=0,"",INDEX('様式8-1'!$F$4,1,1))</f>
        <v/>
      </c>
      <c r="C108" s="659"/>
      <c r="D108" s="659"/>
      <c r="E108" s="660"/>
      <c r="F108" s="506" t="s">
        <v>251</v>
      </c>
      <c r="G108" s="661" t="str">
        <f>IF(INDEX('様式8-1'!$H$4,1,1)=0,"",INDEX('様式8-1'!$H$4,1,1))</f>
        <v/>
      </c>
      <c r="H108" s="662"/>
      <c r="I108" s="662"/>
      <c r="J108" s="663"/>
      <c r="K108" s="333"/>
    </row>
    <row r="109" spans="1:11" ht="30" customHeight="1">
      <c r="A109" s="505" t="s">
        <v>111</v>
      </c>
      <c r="B109" s="649" t="str">
        <f>IF(INDEX('様式8-1'!$B$10,1,1)=0,"",INDEX('様式8-1'!$B$10,1,1))</f>
        <v/>
      </c>
      <c r="C109" s="650"/>
      <c r="D109" s="650"/>
      <c r="E109" s="651"/>
      <c r="F109" s="652" t="s">
        <v>112</v>
      </c>
      <c r="G109" s="653"/>
      <c r="H109" s="654" t="s">
        <v>252</v>
      </c>
      <c r="I109" s="655"/>
      <c r="J109" s="656"/>
      <c r="K109" s="333"/>
    </row>
    <row r="110" spans="1:11" ht="30" customHeight="1">
      <c r="A110" s="505" t="s">
        <v>113</v>
      </c>
      <c r="B110" s="378" t="s">
        <v>114</v>
      </c>
      <c r="C110" s="644"/>
      <c r="D110" s="644"/>
      <c r="E110" s="644"/>
      <c r="F110" s="644"/>
      <c r="G110" s="645"/>
      <c r="H110" s="378" t="s">
        <v>115</v>
      </c>
      <c r="I110" s="379"/>
      <c r="J110" s="380" t="s">
        <v>93</v>
      </c>
      <c r="K110" s="503" t="s">
        <v>290</v>
      </c>
    </row>
    <row r="111" spans="1:11" ht="30" customHeight="1">
      <c r="A111" s="505" t="s">
        <v>116</v>
      </c>
      <c r="B111" s="378" t="s">
        <v>114</v>
      </c>
      <c r="C111" s="644"/>
      <c r="D111" s="644"/>
      <c r="E111" s="644"/>
      <c r="F111" s="644"/>
      <c r="G111" s="645"/>
      <c r="H111" s="378" t="s">
        <v>253</v>
      </c>
      <c r="I111" s="379"/>
      <c r="J111" s="380" t="s">
        <v>93</v>
      </c>
      <c r="K111" s="171" t="s">
        <v>291</v>
      </c>
    </row>
    <row r="112" spans="1:11" ht="30" customHeight="1">
      <c r="A112" s="505" t="s">
        <v>117</v>
      </c>
      <c r="B112" s="378" t="s">
        <v>114</v>
      </c>
      <c r="C112" s="644"/>
      <c r="D112" s="644"/>
      <c r="E112" s="644"/>
      <c r="F112" s="644"/>
      <c r="G112" s="645"/>
      <c r="H112" s="378" t="s">
        <v>253</v>
      </c>
      <c r="I112" s="379"/>
      <c r="J112" s="380" t="s">
        <v>93</v>
      </c>
      <c r="K112" s="171" t="s">
        <v>291</v>
      </c>
    </row>
    <row r="113" spans="1:11" ht="30" customHeight="1">
      <c r="A113" s="505" t="s">
        <v>118</v>
      </c>
      <c r="B113" s="378" t="s">
        <v>114</v>
      </c>
      <c r="C113" s="644"/>
      <c r="D113" s="644"/>
      <c r="E113" s="644"/>
      <c r="F113" s="644"/>
      <c r="G113" s="645"/>
      <c r="H113" s="378" t="s">
        <v>253</v>
      </c>
      <c r="I113" s="379"/>
      <c r="J113" s="380" t="s">
        <v>93</v>
      </c>
      <c r="K113" s="171" t="s">
        <v>291</v>
      </c>
    </row>
    <row r="114" spans="1:11" ht="30" customHeight="1">
      <c r="A114" s="505" t="s">
        <v>119</v>
      </c>
      <c r="B114" s="378" t="s">
        <v>114</v>
      </c>
      <c r="C114" s="644"/>
      <c r="D114" s="644"/>
      <c r="E114" s="644"/>
      <c r="F114" s="644"/>
      <c r="G114" s="645"/>
      <c r="H114" s="378" t="s">
        <v>253</v>
      </c>
      <c r="I114" s="379"/>
      <c r="J114" s="380" t="s">
        <v>93</v>
      </c>
      <c r="K114" s="171" t="s">
        <v>291</v>
      </c>
    </row>
    <row r="115" spans="1:11" ht="30" customHeight="1" thickBot="1">
      <c r="A115" s="505" t="s">
        <v>120</v>
      </c>
      <c r="B115" s="381" t="s">
        <v>114</v>
      </c>
      <c r="C115" s="644"/>
      <c r="D115" s="644"/>
      <c r="E115" s="644"/>
      <c r="F115" s="644"/>
      <c r="G115" s="645"/>
      <c r="H115" s="381" t="s">
        <v>253</v>
      </c>
      <c r="I115" s="382"/>
      <c r="J115" s="383" t="s">
        <v>93</v>
      </c>
      <c r="K115" s="171" t="s">
        <v>291</v>
      </c>
    </row>
    <row r="116" spans="1:11" ht="30" customHeight="1" thickTop="1">
      <c r="A116" s="646" t="s">
        <v>121</v>
      </c>
      <c r="B116" s="647"/>
      <c r="C116" s="647"/>
      <c r="D116" s="647"/>
      <c r="E116" s="647"/>
      <c r="F116" s="647"/>
      <c r="G116" s="647"/>
      <c r="H116" s="647"/>
      <c r="I116" s="647"/>
      <c r="J116" s="648"/>
    </row>
    <row r="117" spans="1:11" ht="30" customHeight="1">
      <c r="A117" s="638" t="s">
        <v>254</v>
      </c>
      <c r="B117" s="639"/>
      <c r="C117" s="639"/>
      <c r="D117" s="639"/>
      <c r="E117" s="639"/>
      <c r="F117" s="639"/>
      <c r="G117" s="639"/>
      <c r="H117" s="640"/>
      <c r="I117" s="620" t="s">
        <v>252</v>
      </c>
      <c r="J117" s="621"/>
    </row>
    <row r="118" spans="1:11" ht="30" customHeight="1">
      <c r="A118" s="641" t="s">
        <v>255</v>
      </c>
      <c r="B118" s="642"/>
      <c r="C118" s="642"/>
      <c r="D118" s="642"/>
      <c r="E118" s="642"/>
      <c r="F118" s="642"/>
      <c r="G118" s="642"/>
      <c r="H118" s="642"/>
      <c r="I118" s="642"/>
      <c r="J118" s="643"/>
    </row>
    <row r="119" spans="1:11" ht="30" customHeight="1">
      <c r="A119" s="622"/>
      <c r="B119" s="623"/>
      <c r="C119" s="623"/>
      <c r="D119" s="623"/>
      <c r="E119" s="623"/>
      <c r="F119" s="623"/>
      <c r="G119" s="623"/>
      <c r="H119" s="623"/>
      <c r="I119" s="623"/>
      <c r="J119" s="624"/>
    </row>
    <row r="120" spans="1:11" ht="30" customHeight="1">
      <c r="A120" s="622"/>
      <c r="B120" s="623"/>
      <c r="C120" s="623"/>
      <c r="D120" s="623"/>
      <c r="E120" s="623"/>
      <c r="F120" s="623"/>
      <c r="G120" s="623"/>
      <c r="H120" s="623"/>
      <c r="I120" s="623"/>
      <c r="J120" s="624"/>
    </row>
    <row r="121" spans="1:11" ht="30" customHeight="1">
      <c r="A121" s="622"/>
      <c r="B121" s="623"/>
      <c r="C121" s="623"/>
      <c r="D121" s="623"/>
      <c r="E121" s="623"/>
      <c r="F121" s="623"/>
      <c r="G121" s="623"/>
      <c r="H121" s="623"/>
      <c r="I121" s="623"/>
      <c r="J121" s="624"/>
    </row>
    <row r="122" spans="1:11" ht="30" customHeight="1">
      <c r="A122" s="622"/>
      <c r="B122" s="623"/>
      <c r="C122" s="623"/>
      <c r="D122" s="623"/>
      <c r="E122" s="623"/>
      <c r="F122" s="623"/>
      <c r="G122" s="623"/>
      <c r="H122" s="623"/>
      <c r="I122" s="623"/>
      <c r="J122" s="624"/>
    </row>
    <row r="123" spans="1:11" ht="30" customHeight="1">
      <c r="A123" s="625"/>
      <c r="B123" s="626"/>
      <c r="C123" s="626"/>
      <c r="D123" s="626"/>
      <c r="E123" s="626"/>
      <c r="F123" s="626"/>
      <c r="G123" s="626"/>
      <c r="H123" s="626"/>
      <c r="I123" s="626"/>
      <c r="J123" s="627"/>
    </row>
    <row r="124" spans="1:11" ht="30" customHeight="1">
      <c r="A124" s="628" t="s">
        <v>122</v>
      </c>
      <c r="B124" s="629"/>
      <c r="C124" s="629"/>
      <c r="D124" s="629"/>
      <c r="E124" s="629"/>
      <c r="F124" s="629"/>
      <c r="G124" s="629"/>
      <c r="H124" s="629"/>
      <c r="I124" s="629"/>
      <c r="J124" s="630"/>
    </row>
    <row r="125" spans="1:11" ht="30" customHeight="1">
      <c r="A125" s="334"/>
      <c r="B125" s="168" t="s">
        <v>123</v>
      </c>
      <c r="C125" s="210"/>
      <c r="D125" s="335" t="s">
        <v>93</v>
      </c>
      <c r="E125" s="168" t="s">
        <v>124</v>
      </c>
      <c r="F125" s="178"/>
      <c r="G125" s="335" t="s">
        <v>93</v>
      </c>
      <c r="H125" s="168" t="s">
        <v>125</v>
      </c>
      <c r="I125" s="336">
        <f>F125-C125</f>
        <v>0</v>
      </c>
      <c r="J125" s="337" t="s">
        <v>93</v>
      </c>
    </row>
    <row r="126" spans="1:11" ht="30" customHeight="1">
      <c r="A126" s="631"/>
      <c r="B126" s="632"/>
      <c r="C126" s="632"/>
      <c r="D126" s="632"/>
      <c r="E126" s="632"/>
      <c r="F126" s="632"/>
      <c r="G126" s="632"/>
      <c r="H126" s="632"/>
      <c r="I126" s="632"/>
      <c r="J126" s="633"/>
    </row>
    <row r="127" spans="1:11" ht="30" customHeight="1">
      <c r="A127" s="634"/>
      <c r="B127" s="632"/>
      <c r="C127" s="632"/>
      <c r="D127" s="632"/>
      <c r="E127" s="632"/>
      <c r="F127" s="632"/>
      <c r="G127" s="632"/>
      <c r="H127" s="632"/>
      <c r="I127" s="632"/>
      <c r="J127" s="633"/>
    </row>
    <row r="128" spans="1:11" ht="30" customHeight="1">
      <c r="A128" s="634"/>
      <c r="B128" s="632"/>
      <c r="C128" s="632"/>
      <c r="D128" s="632"/>
      <c r="E128" s="632"/>
      <c r="F128" s="632"/>
      <c r="G128" s="632"/>
      <c r="H128" s="632"/>
      <c r="I128" s="632"/>
      <c r="J128" s="633"/>
    </row>
    <row r="129" spans="1:10" ht="30" customHeight="1">
      <c r="A129" s="634"/>
      <c r="B129" s="632"/>
      <c r="C129" s="632"/>
      <c r="D129" s="632"/>
      <c r="E129" s="632"/>
      <c r="F129" s="632"/>
      <c r="G129" s="632"/>
      <c r="H129" s="632"/>
      <c r="I129" s="632"/>
      <c r="J129" s="633"/>
    </row>
    <row r="130" spans="1:10" ht="30" customHeight="1" thickBot="1">
      <c r="A130" s="635"/>
      <c r="B130" s="636"/>
      <c r="C130" s="636"/>
      <c r="D130" s="636"/>
      <c r="E130" s="636"/>
      <c r="F130" s="636"/>
      <c r="G130" s="636"/>
      <c r="H130" s="636"/>
      <c r="I130" s="636"/>
      <c r="J130" s="637"/>
    </row>
  </sheetData>
  <mergeCells count="100">
    <mergeCell ref="B5:E5"/>
    <mergeCell ref="F5:G5"/>
    <mergeCell ref="H5:J5"/>
    <mergeCell ref="C6:G6"/>
    <mergeCell ref="A2:J2"/>
    <mergeCell ref="I3:J3"/>
    <mergeCell ref="B4:E4"/>
    <mergeCell ref="G4:J4"/>
    <mergeCell ref="A28:J28"/>
    <mergeCell ref="C7:G7"/>
    <mergeCell ref="C8:G8"/>
    <mergeCell ref="C9:G9"/>
    <mergeCell ref="C10:G10"/>
    <mergeCell ref="C11:G11"/>
    <mergeCell ref="I13:J13"/>
    <mergeCell ref="A15:J19"/>
    <mergeCell ref="A22:J26"/>
    <mergeCell ref="A20:J20"/>
    <mergeCell ref="A12:J12"/>
    <mergeCell ref="A13:H13"/>
    <mergeCell ref="A14:J14"/>
    <mergeCell ref="I29:J29"/>
    <mergeCell ref="B30:E30"/>
    <mergeCell ref="G30:J30"/>
    <mergeCell ref="B31:E31"/>
    <mergeCell ref="F31:G31"/>
    <mergeCell ref="H31:J31"/>
    <mergeCell ref="C32:G32"/>
    <mergeCell ref="C33:G33"/>
    <mergeCell ref="C34:G34"/>
    <mergeCell ref="C35:G35"/>
    <mergeCell ref="C36:G36"/>
    <mergeCell ref="C37:G37"/>
    <mergeCell ref="I39:J39"/>
    <mergeCell ref="A41:J45"/>
    <mergeCell ref="A38:J38"/>
    <mergeCell ref="A39:H39"/>
    <mergeCell ref="A40:J40"/>
    <mergeCell ref="A46:J46"/>
    <mergeCell ref="A48:J52"/>
    <mergeCell ref="A54:J54"/>
    <mergeCell ref="I55:J55"/>
    <mergeCell ref="B56:E56"/>
    <mergeCell ref="G56:J56"/>
    <mergeCell ref="B57:E57"/>
    <mergeCell ref="F57:G57"/>
    <mergeCell ref="H57:J57"/>
    <mergeCell ref="C58:G58"/>
    <mergeCell ref="C59:G59"/>
    <mergeCell ref="C60:G60"/>
    <mergeCell ref="C61:G61"/>
    <mergeCell ref="C62:G62"/>
    <mergeCell ref="C63:G63"/>
    <mergeCell ref="A64:J64"/>
    <mergeCell ref="I65:J65"/>
    <mergeCell ref="A67:J71"/>
    <mergeCell ref="A72:J72"/>
    <mergeCell ref="A74:J78"/>
    <mergeCell ref="A65:H65"/>
    <mergeCell ref="A66:J66"/>
    <mergeCell ref="A80:J80"/>
    <mergeCell ref="I81:J81"/>
    <mergeCell ref="B82:E82"/>
    <mergeCell ref="G82:J82"/>
    <mergeCell ref="B83:E83"/>
    <mergeCell ref="F83:G83"/>
    <mergeCell ref="H83:J83"/>
    <mergeCell ref="C84:G84"/>
    <mergeCell ref="C85:G85"/>
    <mergeCell ref="C86:G86"/>
    <mergeCell ref="C87:G87"/>
    <mergeCell ref="C88:G88"/>
    <mergeCell ref="C89:G89"/>
    <mergeCell ref="I91:J91"/>
    <mergeCell ref="A93:J97"/>
    <mergeCell ref="A90:J90"/>
    <mergeCell ref="A91:H91"/>
    <mergeCell ref="A92:J92"/>
    <mergeCell ref="A98:J98"/>
    <mergeCell ref="A100:J104"/>
    <mergeCell ref="A106:J106"/>
    <mergeCell ref="I107:J107"/>
    <mergeCell ref="B108:E108"/>
    <mergeCell ref="G108:J108"/>
    <mergeCell ref="B109:E109"/>
    <mergeCell ref="F109:G109"/>
    <mergeCell ref="H109:J109"/>
    <mergeCell ref="C110:G110"/>
    <mergeCell ref="C111:G111"/>
    <mergeCell ref="C112:G112"/>
    <mergeCell ref="C113:G113"/>
    <mergeCell ref="C114:G114"/>
    <mergeCell ref="C115:G115"/>
    <mergeCell ref="A116:J116"/>
    <mergeCell ref="I117:J117"/>
    <mergeCell ref="A119:J123"/>
    <mergeCell ref="A124:J124"/>
    <mergeCell ref="A126:J130"/>
    <mergeCell ref="A117:H117"/>
    <mergeCell ref="A118:J118"/>
  </mergeCells>
  <phoneticPr fontId="10"/>
  <dataValidations count="5">
    <dataValidation type="list" allowBlank="1" showInputMessage="1" showErrorMessage="1" prompt="契約毎に作成すること" sqref="H5:J5 H57:J57 H83:J83 H31:J31 H109:J109" xr:uid="{B4CE3E54-DB57-4895-ABAE-D54FE5F4DDB4}">
      <formula1>"（リストから選択）,耐震診断業者,耐震点検業者,調査分析業者,設計業者,施工業者"</formula1>
    </dataValidation>
    <dataValidation allowBlank="1" showInputMessage="1" showErrorMessage="1" prompt="自動転記" sqref="B4:E5 G4:J4 B56:E57 G56:J56 B82:E83 G82:J82 B30:E31 G30:J30 B108:E109 G108:J108" xr:uid="{540A0C62-2C40-4965-808B-5E70F73A15D5}"/>
    <dataValidation type="list" allowBlank="1" showInputMessage="1" showErrorMessage="1" sqref="I91:J91 I13:J13 I39:J39 I65:J65 I117:J117" xr:uid="{9FCAAB00-E9E3-4E18-8A4F-C89B9AF0C6E2}">
      <formula1>"（リストから選択）,☑,□"</formula1>
    </dataValidation>
    <dataValidation allowBlank="1" showInputMessage="1" showErrorMessage="1" prompt="税込み額" sqref="I6 I32 I58 I84 I110" xr:uid="{FE9BB71E-880E-4052-A020-80EB99F2CBA8}"/>
    <dataValidation allowBlank="1" showInputMessage="1" showErrorMessage="1" prompt="下のセルに記入してください" sqref="A14:J14 A40:J40 A66:J66 A92:J92 A118:J118" xr:uid="{E80FD7E8-DA2E-4C01-A2BC-70F921944D1F}"/>
  </dataValidations>
  <printOptions horizontalCentered="1"/>
  <pageMargins left="0.59055118110236227" right="0.39370078740157483" top="0.74803149606299213" bottom="0.35433070866141736" header="0.51181102362204722" footer="0.19685039370078741"/>
  <pageSetup paperSize="9" scale="9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3C815-1C27-4897-8146-2F1A6AC76509}">
  <dimension ref="A2"/>
  <sheetViews>
    <sheetView zoomScaleNormal="100" workbookViewId="0">
      <selection activeCell="M32" sqref="M32"/>
    </sheetView>
  </sheetViews>
  <sheetFormatPr defaultColWidth="8.875" defaultRowHeight="13.5"/>
  <cols>
    <col min="1" max="16384" width="8.875" style="502"/>
  </cols>
  <sheetData>
    <row r="2" spans="1:1">
      <c r="A2" s="502" t="s">
        <v>289</v>
      </c>
    </row>
  </sheetData>
  <phoneticPr fontId="10"/>
  <pageMargins left="0.7" right="0.7" top="0.75" bottom="0.75" header="0.3" footer="0.3"/>
  <pageSetup paperSize="9" orientation="portrait" r:id="rId1"/>
  <headerFooter>
    <oddHeader>&amp;L【機密性○（取扱制限）】</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AF23"/>
  <sheetViews>
    <sheetView showGridLines="0" view="pageBreakPreview" zoomScaleNormal="100" zoomScaleSheetLayoutView="100" workbookViewId="0">
      <selection activeCell="A2" sqref="A2:X2"/>
    </sheetView>
  </sheetViews>
  <sheetFormatPr defaultColWidth="4" defaultRowHeight="22.5" customHeight="1"/>
  <cols>
    <col min="1" max="1" width="4" style="1" customWidth="1"/>
    <col min="2" max="2" width="5.25" style="1" customWidth="1"/>
    <col min="3" max="3" width="3.125" style="1" customWidth="1"/>
    <col min="4" max="4" width="5.25" style="1" customWidth="1"/>
    <col min="5" max="5" width="4" style="1" customWidth="1"/>
    <col min="6" max="6" width="3.875" style="1" customWidth="1"/>
    <col min="7" max="16384" width="4" style="1"/>
  </cols>
  <sheetData>
    <row r="1" spans="1:32" ht="14.25">
      <c r="X1" s="58" t="s">
        <v>126</v>
      </c>
    </row>
    <row r="2" spans="1:32" ht="28.5" customHeight="1" thickBot="1">
      <c r="A2" s="674" t="s">
        <v>127</v>
      </c>
      <c r="B2" s="674"/>
      <c r="C2" s="674"/>
      <c r="D2" s="674"/>
      <c r="E2" s="674"/>
      <c r="F2" s="674"/>
      <c r="G2" s="674"/>
      <c r="H2" s="674"/>
      <c r="I2" s="674"/>
      <c r="J2" s="674"/>
      <c r="K2" s="674"/>
      <c r="L2" s="674"/>
      <c r="M2" s="674"/>
      <c r="N2" s="674"/>
      <c r="O2" s="674"/>
      <c r="P2" s="674"/>
      <c r="Q2" s="674"/>
      <c r="R2" s="674"/>
      <c r="S2" s="674"/>
      <c r="T2" s="674"/>
      <c r="U2" s="674"/>
      <c r="V2" s="674"/>
      <c r="W2" s="674"/>
      <c r="X2" s="674"/>
    </row>
    <row r="3" spans="1:32" ht="27.75" customHeight="1">
      <c r="A3" s="678" t="s">
        <v>128</v>
      </c>
      <c r="B3" s="679"/>
      <c r="C3" s="679"/>
      <c r="D3" s="679"/>
      <c r="E3" s="679"/>
      <c r="F3" s="679"/>
      <c r="G3" s="679"/>
      <c r="H3" s="679"/>
      <c r="I3" s="679"/>
      <c r="J3" s="679"/>
      <c r="K3" s="679"/>
      <c r="L3" s="679"/>
      <c r="M3" s="679"/>
      <c r="N3" s="679"/>
      <c r="O3" s="679"/>
      <c r="P3" s="679"/>
      <c r="Q3" s="679"/>
      <c r="R3" s="680"/>
      <c r="S3" s="682" t="s">
        <v>129</v>
      </c>
      <c r="T3" s="683"/>
      <c r="U3" s="675" t="s">
        <v>47</v>
      </c>
      <c r="V3" s="676"/>
      <c r="W3" s="676"/>
      <c r="X3" s="677"/>
    </row>
    <row r="4" spans="1:32" ht="43.9" customHeight="1">
      <c r="A4" s="339" t="s">
        <v>130</v>
      </c>
      <c r="B4" s="681" t="s">
        <v>131</v>
      </c>
      <c r="C4" s="672"/>
      <c r="D4" s="672"/>
      <c r="E4" s="672"/>
      <c r="F4" s="672"/>
      <c r="G4" s="672"/>
      <c r="H4" s="672"/>
      <c r="I4" s="672"/>
      <c r="J4" s="672"/>
      <c r="K4" s="672"/>
      <c r="L4" s="672"/>
      <c r="M4" s="672"/>
      <c r="N4" s="672"/>
      <c r="O4" s="672"/>
      <c r="P4" s="672"/>
      <c r="Q4" s="672"/>
      <c r="R4" s="673"/>
      <c r="S4" s="669"/>
      <c r="T4" s="670"/>
      <c r="U4" s="664"/>
      <c r="V4" s="664"/>
      <c r="W4" s="664"/>
      <c r="X4" s="665"/>
    </row>
    <row r="5" spans="1:32" ht="27" customHeight="1">
      <c r="A5" s="339" t="s">
        <v>132</v>
      </c>
      <c r="B5" s="666" t="s">
        <v>133</v>
      </c>
      <c r="C5" s="667"/>
      <c r="D5" s="667"/>
      <c r="E5" s="667"/>
      <c r="F5" s="667"/>
      <c r="G5" s="667"/>
      <c r="H5" s="667"/>
      <c r="I5" s="667"/>
      <c r="J5" s="667"/>
      <c r="K5" s="667"/>
      <c r="L5" s="667"/>
      <c r="M5" s="667"/>
      <c r="N5" s="667"/>
      <c r="O5" s="667"/>
      <c r="P5" s="667"/>
      <c r="Q5" s="667"/>
      <c r="R5" s="668"/>
      <c r="S5" s="669"/>
      <c r="T5" s="670"/>
      <c r="U5" s="664"/>
      <c r="V5" s="664"/>
      <c r="W5" s="664"/>
      <c r="X5" s="665"/>
    </row>
    <row r="6" spans="1:32" ht="27" customHeight="1">
      <c r="A6" s="339" t="s">
        <v>134</v>
      </c>
      <c r="B6" s="666" t="s">
        <v>135</v>
      </c>
      <c r="C6" s="667"/>
      <c r="D6" s="667"/>
      <c r="E6" s="667"/>
      <c r="F6" s="667"/>
      <c r="G6" s="667"/>
      <c r="H6" s="667"/>
      <c r="I6" s="667"/>
      <c r="J6" s="667"/>
      <c r="K6" s="667"/>
      <c r="L6" s="667"/>
      <c r="M6" s="667"/>
      <c r="N6" s="667"/>
      <c r="O6" s="667"/>
      <c r="P6" s="667"/>
      <c r="Q6" s="667"/>
      <c r="R6" s="668"/>
      <c r="S6" s="669"/>
      <c r="T6" s="670"/>
      <c r="U6" s="664"/>
      <c r="V6" s="664"/>
      <c r="W6" s="664"/>
      <c r="X6" s="665"/>
    </row>
    <row r="7" spans="1:32" ht="27" customHeight="1">
      <c r="A7" s="339" t="s">
        <v>136</v>
      </c>
      <c r="B7" s="666" t="s">
        <v>137</v>
      </c>
      <c r="C7" s="667"/>
      <c r="D7" s="667"/>
      <c r="E7" s="667"/>
      <c r="F7" s="667"/>
      <c r="G7" s="667"/>
      <c r="H7" s="667"/>
      <c r="I7" s="667"/>
      <c r="J7" s="667"/>
      <c r="K7" s="667"/>
      <c r="L7" s="667"/>
      <c r="M7" s="667"/>
      <c r="N7" s="667"/>
      <c r="O7" s="667"/>
      <c r="P7" s="667"/>
      <c r="Q7" s="667"/>
      <c r="R7" s="668"/>
      <c r="S7" s="669"/>
      <c r="T7" s="670"/>
      <c r="U7" s="664"/>
      <c r="V7" s="664"/>
      <c r="W7" s="664"/>
      <c r="X7" s="665"/>
    </row>
    <row r="8" spans="1:32" ht="27" customHeight="1">
      <c r="A8" s="339" t="s">
        <v>138</v>
      </c>
      <c r="B8" s="666" t="s">
        <v>139</v>
      </c>
      <c r="C8" s="667"/>
      <c r="D8" s="667"/>
      <c r="E8" s="667"/>
      <c r="F8" s="667"/>
      <c r="G8" s="667"/>
      <c r="H8" s="667"/>
      <c r="I8" s="667"/>
      <c r="J8" s="667"/>
      <c r="K8" s="667"/>
      <c r="L8" s="667"/>
      <c r="M8" s="667"/>
      <c r="N8" s="667"/>
      <c r="O8" s="667"/>
      <c r="P8" s="667"/>
      <c r="Q8" s="667"/>
      <c r="R8" s="668"/>
      <c r="S8" s="669"/>
      <c r="T8" s="670"/>
      <c r="U8" s="664"/>
      <c r="V8" s="664"/>
      <c r="W8" s="664"/>
      <c r="X8" s="665"/>
    </row>
    <row r="9" spans="1:32" ht="27" customHeight="1">
      <c r="A9" s="339" t="s">
        <v>140</v>
      </c>
      <c r="B9" s="666" t="s">
        <v>141</v>
      </c>
      <c r="C9" s="667"/>
      <c r="D9" s="667"/>
      <c r="E9" s="667"/>
      <c r="F9" s="667"/>
      <c r="G9" s="667"/>
      <c r="H9" s="667"/>
      <c r="I9" s="667"/>
      <c r="J9" s="667"/>
      <c r="K9" s="667"/>
      <c r="L9" s="667"/>
      <c r="M9" s="667"/>
      <c r="N9" s="667"/>
      <c r="O9" s="667"/>
      <c r="P9" s="667"/>
      <c r="Q9" s="667"/>
      <c r="R9" s="668"/>
      <c r="S9" s="669"/>
      <c r="T9" s="670"/>
      <c r="U9" s="664"/>
      <c r="V9" s="664"/>
      <c r="W9" s="664"/>
      <c r="X9" s="665"/>
    </row>
    <row r="10" spans="1:32" ht="27" customHeight="1">
      <c r="A10" s="339" t="s">
        <v>142</v>
      </c>
      <c r="B10" s="666" t="s">
        <v>143</v>
      </c>
      <c r="C10" s="667"/>
      <c r="D10" s="667"/>
      <c r="E10" s="667"/>
      <c r="F10" s="667"/>
      <c r="G10" s="667"/>
      <c r="H10" s="667"/>
      <c r="I10" s="667"/>
      <c r="J10" s="667"/>
      <c r="K10" s="667"/>
      <c r="L10" s="667"/>
      <c r="M10" s="667"/>
      <c r="N10" s="667"/>
      <c r="O10" s="667"/>
      <c r="P10" s="667"/>
      <c r="Q10" s="667"/>
      <c r="R10" s="668"/>
      <c r="S10" s="669"/>
      <c r="T10" s="670"/>
      <c r="U10" s="664"/>
      <c r="V10" s="664"/>
      <c r="W10" s="664"/>
      <c r="X10" s="665"/>
    </row>
    <row r="11" spans="1:32" ht="27" customHeight="1">
      <c r="A11" s="339" t="s">
        <v>144</v>
      </c>
      <c r="B11" s="671" t="s">
        <v>145</v>
      </c>
      <c r="C11" s="672"/>
      <c r="D11" s="672"/>
      <c r="E11" s="672"/>
      <c r="F11" s="672"/>
      <c r="G11" s="672"/>
      <c r="H11" s="672"/>
      <c r="I11" s="672"/>
      <c r="J11" s="672"/>
      <c r="K11" s="672"/>
      <c r="L11" s="672"/>
      <c r="M11" s="672"/>
      <c r="N11" s="672"/>
      <c r="O11" s="672"/>
      <c r="P11" s="672"/>
      <c r="Q11" s="672"/>
      <c r="R11" s="673"/>
      <c r="S11" s="669"/>
      <c r="T11" s="670"/>
      <c r="U11" s="664"/>
      <c r="V11" s="664"/>
      <c r="W11" s="664"/>
      <c r="X11" s="665"/>
    </row>
    <row r="12" spans="1:32" ht="27" customHeight="1">
      <c r="A12" s="339" t="s">
        <v>146</v>
      </c>
      <c r="B12" s="666" t="s">
        <v>147</v>
      </c>
      <c r="C12" s="667"/>
      <c r="D12" s="667"/>
      <c r="E12" s="667"/>
      <c r="F12" s="667"/>
      <c r="G12" s="667"/>
      <c r="H12" s="667"/>
      <c r="I12" s="667"/>
      <c r="J12" s="667"/>
      <c r="K12" s="667"/>
      <c r="L12" s="667"/>
      <c r="M12" s="667"/>
      <c r="N12" s="667"/>
      <c r="O12" s="667"/>
      <c r="P12" s="667"/>
      <c r="Q12" s="667"/>
      <c r="R12" s="668"/>
      <c r="S12" s="669"/>
      <c r="T12" s="670"/>
      <c r="U12" s="664"/>
      <c r="V12" s="664"/>
      <c r="W12" s="664"/>
      <c r="X12" s="665"/>
    </row>
    <row r="13" spans="1:32" ht="27" customHeight="1">
      <c r="A13" s="339" t="s">
        <v>148</v>
      </c>
      <c r="B13" s="666" t="s">
        <v>149</v>
      </c>
      <c r="C13" s="667"/>
      <c r="D13" s="667"/>
      <c r="E13" s="667"/>
      <c r="F13" s="667"/>
      <c r="G13" s="667"/>
      <c r="H13" s="667"/>
      <c r="I13" s="667"/>
      <c r="J13" s="667"/>
      <c r="K13" s="667"/>
      <c r="L13" s="667"/>
      <c r="M13" s="667"/>
      <c r="N13" s="667"/>
      <c r="O13" s="667"/>
      <c r="P13" s="667"/>
      <c r="Q13" s="667"/>
      <c r="R13" s="668"/>
      <c r="S13" s="669"/>
      <c r="T13" s="670"/>
      <c r="U13" s="664"/>
      <c r="V13" s="664"/>
      <c r="W13" s="664"/>
      <c r="X13" s="665"/>
      <c r="AF13" s="51"/>
    </row>
    <row r="14" spans="1:32" ht="27" customHeight="1">
      <c r="A14" s="339" t="s">
        <v>150</v>
      </c>
      <c r="B14" s="666" t="s">
        <v>260</v>
      </c>
      <c r="C14" s="667"/>
      <c r="D14" s="667"/>
      <c r="E14" s="667"/>
      <c r="F14" s="667"/>
      <c r="G14" s="667"/>
      <c r="H14" s="667"/>
      <c r="I14" s="667"/>
      <c r="J14" s="667"/>
      <c r="K14" s="667"/>
      <c r="L14" s="667"/>
      <c r="M14" s="667"/>
      <c r="N14" s="667"/>
      <c r="O14" s="667"/>
      <c r="P14" s="667"/>
      <c r="Q14" s="667"/>
      <c r="R14" s="668"/>
      <c r="S14" s="669"/>
      <c r="T14" s="670"/>
      <c r="U14" s="664"/>
      <c r="V14" s="664"/>
      <c r="W14" s="664"/>
      <c r="X14" s="665"/>
    </row>
    <row r="15" spans="1:32" ht="27" customHeight="1">
      <c r="A15" s="339" t="s">
        <v>151</v>
      </c>
      <c r="B15" s="666" t="s">
        <v>292</v>
      </c>
      <c r="C15" s="667"/>
      <c r="D15" s="667"/>
      <c r="E15" s="667"/>
      <c r="F15" s="667"/>
      <c r="G15" s="667"/>
      <c r="H15" s="667"/>
      <c r="I15" s="667"/>
      <c r="J15" s="667"/>
      <c r="K15" s="667"/>
      <c r="L15" s="667"/>
      <c r="M15" s="667"/>
      <c r="N15" s="667"/>
      <c r="O15" s="667"/>
      <c r="P15" s="667"/>
      <c r="Q15" s="667"/>
      <c r="R15" s="668"/>
      <c r="S15" s="669"/>
      <c r="T15" s="670"/>
      <c r="U15" s="664"/>
      <c r="V15" s="664"/>
      <c r="W15" s="664"/>
      <c r="X15" s="665"/>
    </row>
    <row r="16" spans="1:32" ht="27" customHeight="1">
      <c r="A16" s="339" t="s">
        <v>152</v>
      </c>
      <c r="B16" s="666" t="s">
        <v>153</v>
      </c>
      <c r="C16" s="667"/>
      <c r="D16" s="667"/>
      <c r="E16" s="667"/>
      <c r="F16" s="667"/>
      <c r="G16" s="667"/>
      <c r="H16" s="667"/>
      <c r="I16" s="667"/>
      <c r="J16" s="667"/>
      <c r="K16" s="667"/>
      <c r="L16" s="667"/>
      <c r="M16" s="667"/>
      <c r="N16" s="667"/>
      <c r="O16" s="667"/>
      <c r="P16" s="667"/>
      <c r="Q16" s="667"/>
      <c r="R16" s="668"/>
      <c r="S16" s="669"/>
      <c r="T16" s="670"/>
      <c r="U16" s="664"/>
      <c r="V16" s="664"/>
      <c r="W16" s="664"/>
      <c r="X16" s="665"/>
    </row>
    <row r="17" spans="1:24" ht="27" customHeight="1">
      <c r="A17" s="339" t="s">
        <v>154</v>
      </c>
      <c r="B17" s="666" t="s">
        <v>296</v>
      </c>
      <c r="C17" s="667"/>
      <c r="D17" s="667"/>
      <c r="E17" s="667"/>
      <c r="F17" s="667"/>
      <c r="G17" s="667"/>
      <c r="H17" s="667"/>
      <c r="I17" s="667"/>
      <c r="J17" s="667"/>
      <c r="K17" s="667"/>
      <c r="L17" s="667"/>
      <c r="M17" s="667"/>
      <c r="N17" s="667"/>
      <c r="O17" s="667"/>
      <c r="P17" s="667"/>
      <c r="Q17" s="667"/>
      <c r="R17" s="668"/>
      <c r="S17" s="669"/>
      <c r="T17" s="670"/>
      <c r="U17" s="664"/>
      <c r="V17" s="664"/>
      <c r="W17" s="664"/>
      <c r="X17" s="665"/>
    </row>
    <row r="18" spans="1:24" ht="27" customHeight="1">
      <c r="A18" s="339" t="s">
        <v>155</v>
      </c>
      <c r="B18" s="666" t="s">
        <v>297</v>
      </c>
      <c r="C18" s="667"/>
      <c r="D18" s="667"/>
      <c r="E18" s="667"/>
      <c r="F18" s="667"/>
      <c r="G18" s="667"/>
      <c r="H18" s="667"/>
      <c r="I18" s="667"/>
      <c r="J18" s="667"/>
      <c r="K18" s="667"/>
      <c r="L18" s="667"/>
      <c r="M18" s="667"/>
      <c r="N18" s="667"/>
      <c r="O18" s="667"/>
      <c r="P18" s="667"/>
      <c r="Q18" s="667"/>
      <c r="R18" s="668"/>
      <c r="S18" s="669"/>
      <c r="T18" s="670"/>
      <c r="U18" s="664"/>
      <c r="V18" s="664"/>
      <c r="W18" s="664"/>
      <c r="X18" s="665"/>
    </row>
    <row r="19" spans="1:24" ht="27" customHeight="1">
      <c r="A19" s="339" t="s">
        <v>293</v>
      </c>
      <c r="B19" s="666" t="s">
        <v>298</v>
      </c>
      <c r="C19" s="667"/>
      <c r="D19" s="667"/>
      <c r="E19" s="667"/>
      <c r="F19" s="667"/>
      <c r="G19" s="667"/>
      <c r="H19" s="667"/>
      <c r="I19" s="667"/>
      <c r="J19" s="667"/>
      <c r="K19" s="667"/>
      <c r="L19" s="667"/>
      <c r="M19" s="667"/>
      <c r="N19" s="667"/>
      <c r="O19" s="667"/>
      <c r="P19" s="667"/>
      <c r="Q19" s="667"/>
      <c r="R19" s="668"/>
      <c r="S19" s="669"/>
      <c r="T19" s="670"/>
      <c r="U19" s="664"/>
      <c r="V19" s="664"/>
      <c r="W19" s="664"/>
      <c r="X19" s="665"/>
    </row>
    <row r="20" spans="1:24" ht="27" customHeight="1">
      <c r="A20" s="339" t="s">
        <v>294</v>
      </c>
      <c r="B20" s="671" t="s">
        <v>299</v>
      </c>
      <c r="C20" s="672"/>
      <c r="D20" s="672"/>
      <c r="E20" s="672"/>
      <c r="F20" s="672"/>
      <c r="G20" s="672"/>
      <c r="H20" s="672"/>
      <c r="I20" s="672"/>
      <c r="J20" s="672"/>
      <c r="K20" s="672"/>
      <c r="L20" s="672"/>
      <c r="M20" s="672"/>
      <c r="N20" s="672"/>
      <c r="O20" s="672"/>
      <c r="P20" s="672"/>
      <c r="Q20" s="672"/>
      <c r="R20" s="673"/>
      <c r="S20" s="669"/>
      <c r="T20" s="670"/>
      <c r="U20" s="664"/>
      <c r="V20" s="664"/>
      <c r="W20" s="664"/>
      <c r="X20" s="665"/>
    </row>
    <row r="21" spans="1:24" ht="27" customHeight="1" thickBot="1">
      <c r="A21" s="340" t="s">
        <v>295</v>
      </c>
      <c r="B21" s="686" t="s">
        <v>261</v>
      </c>
      <c r="C21" s="687"/>
      <c r="D21" s="687"/>
      <c r="E21" s="687"/>
      <c r="F21" s="687"/>
      <c r="G21" s="687"/>
      <c r="H21" s="687"/>
      <c r="I21" s="687"/>
      <c r="J21" s="687"/>
      <c r="K21" s="687"/>
      <c r="L21" s="687"/>
      <c r="M21" s="687"/>
      <c r="N21" s="687"/>
      <c r="O21" s="687"/>
      <c r="P21" s="687"/>
      <c r="Q21" s="687"/>
      <c r="R21" s="688"/>
      <c r="S21" s="689"/>
      <c r="T21" s="690"/>
      <c r="U21" s="691"/>
      <c r="V21" s="691"/>
      <c r="W21" s="691"/>
      <c r="X21" s="692"/>
    </row>
    <row r="22" spans="1:24" ht="43.5" customHeight="1"/>
    <row r="23" spans="1:24" ht="22.5" customHeight="1">
      <c r="A23" s="684"/>
      <c r="B23" s="685"/>
      <c r="C23" s="685"/>
      <c r="D23" s="685"/>
      <c r="E23" s="685"/>
      <c r="F23" s="685"/>
      <c r="G23" s="685"/>
      <c r="H23" s="685"/>
      <c r="I23" s="685"/>
      <c r="J23" s="685"/>
      <c r="K23" s="685"/>
      <c r="L23" s="685"/>
      <c r="M23" s="685"/>
      <c r="N23" s="685"/>
      <c r="O23" s="685"/>
      <c r="P23" s="685"/>
      <c r="Q23" s="685"/>
      <c r="R23" s="685"/>
      <c r="S23" s="685"/>
      <c r="T23" s="685"/>
      <c r="U23" s="685"/>
      <c r="V23" s="685"/>
      <c r="W23" s="685"/>
      <c r="X23" s="685"/>
    </row>
  </sheetData>
  <sheetProtection formatCells="0"/>
  <protectedRanges>
    <protectedRange password="CB4D" sqref="Q8:R21 U4:X21" name="範囲1"/>
    <protectedRange password="CB4D" sqref="Q4:R7" name="範囲1_1"/>
    <protectedRange password="CB4D" sqref="S4:T21" name="範囲1_2"/>
  </protectedRanges>
  <mergeCells count="59">
    <mergeCell ref="B19:R19"/>
    <mergeCell ref="S19:T19"/>
    <mergeCell ref="U19:X19"/>
    <mergeCell ref="B20:R20"/>
    <mergeCell ref="S20:T20"/>
    <mergeCell ref="U20:X20"/>
    <mergeCell ref="A23:X23"/>
    <mergeCell ref="U15:X15"/>
    <mergeCell ref="U12:X12"/>
    <mergeCell ref="U13:X13"/>
    <mergeCell ref="U10:X10"/>
    <mergeCell ref="U17:X17"/>
    <mergeCell ref="U18:X18"/>
    <mergeCell ref="S10:T10"/>
    <mergeCell ref="S11:T11"/>
    <mergeCell ref="S12:T12"/>
    <mergeCell ref="S13:T13"/>
    <mergeCell ref="B15:R15"/>
    <mergeCell ref="B21:R21"/>
    <mergeCell ref="S21:T21"/>
    <mergeCell ref="U21:X21"/>
    <mergeCell ref="B16:R16"/>
    <mergeCell ref="U9:X9"/>
    <mergeCell ref="U11:X11"/>
    <mergeCell ref="U14:X14"/>
    <mergeCell ref="S8:T8"/>
    <mergeCell ref="S3:T3"/>
    <mergeCell ref="U8:X8"/>
    <mergeCell ref="S9:T9"/>
    <mergeCell ref="A2:X2"/>
    <mergeCell ref="U6:X6"/>
    <mergeCell ref="U7:X7"/>
    <mergeCell ref="U4:X4"/>
    <mergeCell ref="U5:X5"/>
    <mergeCell ref="U3:X3"/>
    <mergeCell ref="A3:R3"/>
    <mergeCell ref="B4:R4"/>
    <mergeCell ref="B5:R5"/>
    <mergeCell ref="B6:R6"/>
    <mergeCell ref="B7:R7"/>
    <mergeCell ref="S4:T4"/>
    <mergeCell ref="S5:T5"/>
    <mergeCell ref="S6:T6"/>
    <mergeCell ref="S7:T7"/>
    <mergeCell ref="B8:R8"/>
    <mergeCell ref="B9:R9"/>
    <mergeCell ref="B10:R10"/>
    <mergeCell ref="S14:T14"/>
    <mergeCell ref="S15:T15"/>
    <mergeCell ref="B11:R11"/>
    <mergeCell ref="B12:R12"/>
    <mergeCell ref="B13:R13"/>
    <mergeCell ref="B14:R14"/>
    <mergeCell ref="U16:X16"/>
    <mergeCell ref="B17:R17"/>
    <mergeCell ref="B18:R18"/>
    <mergeCell ref="S16:T16"/>
    <mergeCell ref="S17:T17"/>
    <mergeCell ref="S18:T18"/>
  </mergeCells>
  <phoneticPr fontId="10"/>
  <dataValidations count="1">
    <dataValidation type="list" allowBlank="1" showInputMessage="1" showErrorMessage="1" sqref="S4:T21" xr:uid="{D7754D92-3F0D-4939-A6B8-637B548ADCFD}">
      <formula1>"－,○"</formula1>
    </dataValidation>
  </dataValidations>
  <printOptions horizontalCentered="1"/>
  <pageMargins left="0.39370078740157483" right="0.39370078740157483" top="0.70866141732283472" bottom="0.39370078740157483" header="0.31496062992125984" footer="0.11811023622047245"/>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FF7A8-DC14-42E1-9F09-43B181B30B3C}">
  <sheetPr>
    <tabColor rgb="FFFF0000"/>
    <pageSetUpPr fitToPage="1"/>
  </sheetPr>
  <dimension ref="A1:P34"/>
  <sheetViews>
    <sheetView view="pageBreakPreview" zoomScale="70" zoomScaleNormal="100" zoomScaleSheetLayoutView="70" workbookViewId="0">
      <selection activeCell="A2" sqref="A2:H2"/>
    </sheetView>
  </sheetViews>
  <sheetFormatPr defaultColWidth="4" defaultRowHeight="13.5"/>
  <cols>
    <col min="1" max="1" width="22.75" style="158" customWidth="1"/>
    <col min="2" max="2" width="27" style="158" customWidth="1"/>
    <col min="3" max="3" width="22.75" style="158" customWidth="1"/>
    <col min="4" max="4" width="27" style="158" customWidth="1"/>
    <col min="5" max="5" width="22.75" style="158" customWidth="1"/>
    <col min="6" max="6" width="27" style="158" customWidth="1"/>
    <col min="7" max="7" width="22.75" style="158" customWidth="1"/>
    <col min="8" max="8" width="27" style="158" customWidth="1"/>
    <col min="9" max="16384" width="4" style="158"/>
  </cols>
  <sheetData>
    <row r="1" spans="1:8" ht="16.5">
      <c r="D1" s="160"/>
      <c r="H1" s="344" t="s">
        <v>280</v>
      </c>
    </row>
    <row r="2" spans="1:8" s="159" customFormat="1" ht="57.6" customHeight="1">
      <c r="A2" s="507" t="s">
        <v>230</v>
      </c>
      <c r="B2" s="507"/>
      <c r="C2" s="507"/>
      <c r="D2" s="507"/>
      <c r="E2" s="507"/>
      <c r="F2" s="507"/>
      <c r="G2" s="507"/>
      <c r="H2" s="507"/>
    </row>
    <row r="3" spans="1:8" s="1" customFormat="1" ht="21.6" customHeight="1" thickBot="1">
      <c r="A3" s="345" t="s">
        <v>233</v>
      </c>
      <c r="B3" s="346"/>
      <c r="C3" s="171"/>
      <c r="D3" s="171"/>
      <c r="E3" s="171"/>
      <c r="F3" s="171"/>
      <c r="G3" s="168"/>
      <c r="H3" s="347"/>
    </row>
    <row r="4" spans="1:8" s="1" customFormat="1" ht="42" customHeight="1">
      <c r="A4" s="372" t="s">
        <v>234</v>
      </c>
      <c r="B4" s="487" t="s">
        <v>272</v>
      </c>
      <c r="C4" s="368" t="s">
        <v>235</v>
      </c>
      <c r="D4" s="490" t="s">
        <v>275</v>
      </c>
      <c r="E4" s="365" t="s">
        <v>2</v>
      </c>
      <c r="F4" s="492" t="s">
        <v>276</v>
      </c>
      <c r="G4" s="368" t="s">
        <v>3</v>
      </c>
      <c r="H4" s="493" t="s">
        <v>278</v>
      </c>
    </row>
    <row r="5" spans="1:8" s="1" customFormat="1" ht="42" customHeight="1">
      <c r="A5" s="373" t="s">
        <v>4</v>
      </c>
      <c r="B5" s="488" t="s">
        <v>273</v>
      </c>
      <c r="C5" s="370" t="s">
        <v>236</v>
      </c>
      <c r="D5" s="491" t="s">
        <v>268</v>
      </c>
      <c r="E5" s="366" t="s">
        <v>5</v>
      </c>
      <c r="F5" s="491" t="s">
        <v>277</v>
      </c>
      <c r="G5" s="369" t="s">
        <v>1</v>
      </c>
      <c r="H5" s="494" t="s">
        <v>202</v>
      </c>
    </row>
    <row r="6" spans="1:8" s="1" customFormat="1" ht="42" customHeight="1" thickBot="1">
      <c r="A6" s="374" t="s">
        <v>237</v>
      </c>
      <c r="B6" s="489" t="s">
        <v>274</v>
      </c>
      <c r="C6" s="371" t="s">
        <v>238</v>
      </c>
      <c r="D6" s="468" t="s">
        <v>269</v>
      </c>
      <c r="E6" s="367" t="s">
        <v>239</v>
      </c>
      <c r="F6" s="468" t="s">
        <v>270</v>
      </c>
      <c r="G6" s="367" t="s">
        <v>240</v>
      </c>
      <c r="H6" s="497" t="s">
        <v>271</v>
      </c>
    </row>
    <row r="7" spans="1:8" s="1" customFormat="1" ht="42" customHeight="1" thickBot="1">
      <c r="A7" s="384" t="s">
        <v>241</v>
      </c>
      <c r="B7" s="358"/>
      <c r="C7" s="358"/>
      <c r="D7" s="358"/>
      <c r="E7" s="518"/>
      <c r="F7" s="518"/>
      <c r="G7" s="359"/>
      <c r="H7" s="360"/>
    </row>
    <row r="8" spans="1:8" s="1" customFormat="1" ht="42" customHeight="1" thickBot="1">
      <c r="A8" s="693" t="s">
        <v>287</v>
      </c>
      <c r="B8" s="694"/>
      <c r="C8" s="695">
        <v>1</v>
      </c>
      <c r="D8" s="696"/>
      <c r="E8" s="694" t="s">
        <v>242</v>
      </c>
      <c r="F8" s="694"/>
      <c r="G8" s="695">
        <v>1</v>
      </c>
      <c r="H8" s="697"/>
    </row>
    <row r="9" spans="1:8" s="1" customFormat="1" ht="42" customHeight="1" thickBot="1">
      <c r="A9" s="399" t="s">
        <v>243</v>
      </c>
      <c r="B9" s="361"/>
      <c r="C9" s="361"/>
      <c r="D9" s="361"/>
      <c r="E9" s="362"/>
      <c r="F9" s="363"/>
      <c r="G9" s="364"/>
      <c r="H9" s="172"/>
    </row>
    <row r="10" spans="1:8" s="1" customFormat="1" ht="42" customHeight="1">
      <c r="A10" s="400" t="s">
        <v>6</v>
      </c>
      <c r="B10" s="698" t="s">
        <v>279</v>
      </c>
      <c r="C10" s="698"/>
      <c r="D10" s="698"/>
      <c r="E10" s="401" t="s">
        <v>247</v>
      </c>
      <c r="F10" s="486" t="s">
        <v>283</v>
      </c>
      <c r="G10" s="401" t="s">
        <v>267</v>
      </c>
      <c r="H10" s="496" t="s">
        <v>284</v>
      </c>
    </row>
    <row r="11" spans="1:8" s="1" customFormat="1" ht="42" customHeight="1" thickBot="1">
      <c r="A11" s="404" t="s">
        <v>244</v>
      </c>
      <c r="B11" s="495">
        <v>45763</v>
      </c>
      <c r="C11" s="406" t="s">
        <v>245</v>
      </c>
      <c r="D11" s="495">
        <v>45747</v>
      </c>
      <c r="E11" s="406" t="s">
        <v>265</v>
      </c>
      <c r="F11" s="499" t="s">
        <v>285</v>
      </c>
      <c r="G11" s="406" t="s">
        <v>266</v>
      </c>
      <c r="H11" s="501" t="s">
        <v>286</v>
      </c>
    </row>
    <row r="12" spans="1:8" s="1" customFormat="1" ht="42" customHeight="1" thickBot="1">
      <c r="A12" s="397" t="s">
        <v>264</v>
      </c>
      <c r="B12" s="376"/>
      <c r="C12" s="375"/>
      <c r="D12" s="375"/>
      <c r="E12" s="375"/>
      <c r="F12" s="375"/>
      <c r="G12" s="375"/>
      <c r="H12" s="375"/>
    </row>
    <row r="13" spans="1:8" s="1" customFormat="1" ht="32.450000000000003" customHeight="1">
      <c r="A13" s="508" t="s">
        <v>7</v>
      </c>
      <c r="B13" s="509"/>
      <c r="C13" s="509"/>
      <c r="D13" s="509"/>
      <c r="E13" s="509"/>
      <c r="F13" s="509"/>
      <c r="G13" s="509"/>
      <c r="H13" s="510"/>
    </row>
    <row r="14" spans="1:8" s="1" customFormat="1" ht="32.450000000000003" customHeight="1">
      <c r="A14" s="407" t="s">
        <v>8</v>
      </c>
      <c r="B14" s="459" t="s">
        <v>281</v>
      </c>
      <c r="C14" s="409" t="s">
        <v>9</v>
      </c>
      <c r="D14" s="460">
        <v>25628</v>
      </c>
      <c r="E14" s="409" t="s">
        <v>10</v>
      </c>
      <c r="F14" s="459" t="s">
        <v>156</v>
      </c>
      <c r="G14" s="461">
        <v>0.27</v>
      </c>
      <c r="H14" s="412"/>
    </row>
    <row r="15" spans="1:8" s="1" customFormat="1" ht="32.450000000000003" customHeight="1">
      <c r="A15" s="409" t="s">
        <v>12</v>
      </c>
      <c r="B15" s="462">
        <v>11.2</v>
      </c>
      <c r="C15" s="414" t="s">
        <v>13</v>
      </c>
      <c r="D15" s="463" t="s">
        <v>157</v>
      </c>
      <c r="E15" s="416" t="s">
        <v>14</v>
      </c>
      <c r="F15" s="463" t="s">
        <v>158</v>
      </c>
      <c r="G15" s="461">
        <v>0.8</v>
      </c>
      <c r="H15" s="412"/>
    </row>
    <row r="16" spans="1:8" s="1" customFormat="1" ht="32.450000000000003" customHeight="1" thickBot="1">
      <c r="A16" s="417" t="s">
        <v>15</v>
      </c>
      <c r="B16" s="464">
        <v>3889</v>
      </c>
      <c r="C16" s="419" t="s">
        <v>16</v>
      </c>
      <c r="D16" s="465" t="s">
        <v>162</v>
      </c>
      <c r="E16" s="516"/>
      <c r="F16" s="517"/>
      <c r="G16" s="514"/>
      <c r="H16" s="515"/>
    </row>
    <row r="17" spans="1:16" s="1" customFormat="1" ht="32.450000000000003" customHeight="1">
      <c r="A17" s="508" t="s">
        <v>18</v>
      </c>
      <c r="B17" s="509"/>
      <c r="C17" s="509"/>
      <c r="D17" s="509"/>
      <c r="E17" s="509"/>
      <c r="F17" s="509"/>
      <c r="G17" s="509"/>
      <c r="H17" s="510"/>
    </row>
    <row r="18" spans="1:16" s="1" customFormat="1" ht="32.450000000000003" customHeight="1">
      <c r="A18" s="407" t="s">
        <v>8</v>
      </c>
      <c r="B18" s="408"/>
      <c r="C18" s="409" t="s">
        <v>9</v>
      </c>
      <c r="D18" s="410"/>
      <c r="E18" s="409" t="s">
        <v>10</v>
      </c>
      <c r="F18" s="408" t="s">
        <v>11</v>
      </c>
      <c r="G18" s="466"/>
      <c r="H18" s="412"/>
    </row>
    <row r="19" spans="1:16" s="1" customFormat="1" ht="32.450000000000003" customHeight="1">
      <c r="A19" s="409" t="s">
        <v>12</v>
      </c>
      <c r="B19" s="413"/>
      <c r="C19" s="414" t="s">
        <v>13</v>
      </c>
      <c r="D19" s="415"/>
      <c r="E19" s="416" t="s">
        <v>14</v>
      </c>
      <c r="F19" s="415" t="s">
        <v>11</v>
      </c>
      <c r="G19" s="466"/>
      <c r="H19" s="412"/>
      <c r="I19" s="158"/>
      <c r="J19" s="158"/>
      <c r="K19" s="158"/>
      <c r="L19" s="158"/>
      <c r="M19" s="158"/>
      <c r="N19" s="158"/>
      <c r="O19" s="158"/>
      <c r="P19" s="158"/>
    </row>
    <row r="20" spans="1:16" s="1" customFormat="1" ht="32.450000000000003" customHeight="1" thickBot="1">
      <c r="A20" s="417" t="s">
        <v>15</v>
      </c>
      <c r="B20" s="418"/>
      <c r="C20" s="419" t="s">
        <v>16</v>
      </c>
      <c r="D20" s="420" t="s">
        <v>17</v>
      </c>
      <c r="E20" s="516"/>
      <c r="F20" s="517"/>
      <c r="G20" s="514"/>
      <c r="H20" s="515"/>
      <c r="I20" s="158"/>
      <c r="J20" s="158"/>
      <c r="K20" s="158"/>
      <c r="L20" s="158"/>
      <c r="M20" s="158"/>
      <c r="N20" s="158"/>
      <c r="O20" s="158"/>
      <c r="P20" s="158"/>
    </row>
    <row r="21" spans="1:16" ht="33" customHeight="1">
      <c r="A21" s="511" t="s">
        <v>159</v>
      </c>
      <c r="B21" s="512"/>
      <c r="C21" s="512"/>
      <c r="D21" s="512"/>
      <c r="E21" s="512"/>
      <c r="F21" s="512"/>
      <c r="G21" s="512"/>
      <c r="H21" s="513"/>
    </row>
    <row r="22" spans="1:16" ht="32.450000000000003" customHeight="1" thickBot="1">
      <c r="A22" s="421" t="s">
        <v>8</v>
      </c>
      <c r="B22" s="468" t="s">
        <v>160</v>
      </c>
      <c r="C22" s="422" t="s">
        <v>13</v>
      </c>
      <c r="D22" s="468" t="s">
        <v>161</v>
      </c>
      <c r="E22" s="423" t="s">
        <v>20</v>
      </c>
      <c r="F22" s="467">
        <v>5460</v>
      </c>
      <c r="G22" s="422" t="s">
        <v>16</v>
      </c>
      <c r="H22" s="481" t="s">
        <v>162</v>
      </c>
    </row>
    <row r="23" spans="1:16" ht="32.450000000000003" customHeight="1">
      <c r="A23" s="511" t="s">
        <v>21</v>
      </c>
      <c r="B23" s="512"/>
      <c r="C23" s="512"/>
      <c r="D23" s="512"/>
      <c r="E23" s="512"/>
      <c r="F23" s="512"/>
      <c r="G23" s="512"/>
      <c r="H23" s="513"/>
    </row>
    <row r="24" spans="1:16" ht="32.450000000000003" customHeight="1" thickBot="1">
      <c r="A24" s="421" t="s">
        <v>8</v>
      </c>
      <c r="B24" s="356"/>
      <c r="C24" s="422" t="s">
        <v>13</v>
      </c>
      <c r="D24" s="356"/>
      <c r="E24" s="423" t="s">
        <v>20</v>
      </c>
      <c r="F24" s="424"/>
      <c r="G24" s="422" t="s">
        <v>16</v>
      </c>
      <c r="H24" s="425"/>
    </row>
    <row r="25" spans="1:16" s="1" customFormat="1" ht="33" customHeight="1" thickBot="1">
      <c r="A25" s="469"/>
      <c r="B25" s="470"/>
      <c r="C25" s="469"/>
      <c r="D25" s="175"/>
      <c r="E25" s="469"/>
      <c r="F25" s="470"/>
      <c r="G25" s="469"/>
      <c r="H25" s="175" t="s">
        <v>22</v>
      </c>
      <c r="I25" s="158"/>
      <c r="J25" s="158"/>
      <c r="K25" s="158"/>
      <c r="L25" s="158"/>
      <c r="M25" s="158"/>
      <c r="N25" s="158"/>
      <c r="O25" s="158"/>
      <c r="P25" s="158"/>
    </row>
    <row r="26" spans="1:16" ht="33" customHeight="1">
      <c r="A26" s="543" t="s">
        <v>23</v>
      </c>
      <c r="B26" s="544"/>
      <c r="C26" s="545" t="s">
        <v>24</v>
      </c>
      <c r="D26" s="546"/>
      <c r="E26" s="526" t="s">
        <v>25</v>
      </c>
      <c r="F26" s="527"/>
      <c r="G26" s="528" t="s">
        <v>26</v>
      </c>
      <c r="H26" s="529"/>
    </row>
    <row r="27" spans="1:16" ht="33" customHeight="1">
      <c r="A27" s="533" t="s">
        <v>27</v>
      </c>
      <c r="B27" s="534"/>
      <c r="C27" s="426" t="s">
        <v>28</v>
      </c>
      <c r="D27" s="471">
        <v>1281302</v>
      </c>
      <c r="E27" s="428" t="s">
        <v>29</v>
      </c>
      <c r="F27" s="472">
        <v>1023198</v>
      </c>
      <c r="G27" s="426" t="s">
        <v>30</v>
      </c>
      <c r="H27" s="473">
        <f>SUM(D27+F27)</f>
        <v>2304500</v>
      </c>
    </row>
    <row r="28" spans="1:16" ht="33" customHeight="1">
      <c r="A28" s="535" t="s">
        <v>31</v>
      </c>
      <c r="B28" s="536"/>
      <c r="C28" s="431" t="s">
        <v>32</v>
      </c>
      <c r="D28" s="474">
        <v>12206317</v>
      </c>
      <c r="E28" s="433" t="s">
        <v>33</v>
      </c>
      <c r="F28" s="475">
        <v>18627683</v>
      </c>
      <c r="G28" s="431" t="s">
        <v>34</v>
      </c>
      <c r="H28" s="476">
        <f t="shared" ref="H28:H29" si="0">SUM(D28+F28)</f>
        <v>30834000</v>
      </c>
    </row>
    <row r="29" spans="1:16" ht="33" customHeight="1">
      <c r="A29" s="537" t="s">
        <v>35</v>
      </c>
      <c r="B29" s="538"/>
      <c r="C29" s="436" t="s">
        <v>36</v>
      </c>
      <c r="D29" s="477">
        <v>786454093</v>
      </c>
      <c r="E29" s="438" t="s">
        <v>37</v>
      </c>
      <c r="F29" s="478">
        <v>1461146867</v>
      </c>
      <c r="G29" s="440" t="s">
        <v>38</v>
      </c>
      <c r="H29" s="479">
        <f t="shared" si="0"/>
        <v>2247600960</v>
      </c>
    </row>
    <row r="30" spans="1:16" ht="33" customHeight="1" thickBot="1">
      <c r="A30" s="533" t="s">
        <v>39</v>
      </c>
      <c r="B30" s="534"/>
      <c r="C30" s="442" t="s">
        <v>40</v>
      </c>
      <c r="D30" s="443">
        <f>SUM(D27:D29)</f>
        <v>799941712</v>
      </c>
      <c r="E30" s="428" t="s">
        <v>41</v>
      </c>
      <c r="F30" s="443">
        <f>SUM(F27:F29)</f>
        <v>1480797748</v>
      </c>
      <c r="G30" s="444" t="s">
        <v>42</v>
      </c>
      <c r="H30" s="445">
        <f>SUM(H27:H29)</f>
        <v>2280739460</v>
      </c>
    </row>
    <row r="31" spans="1:16" ht="33" customHeight="1" thickTop="1" thickBot="1">
      <c r="A31" s="539" t="s">
        <v>282</v>
      </c>
      <c r="B31" s="540"/>
      <c r="C31" s="482" t="s">
        <v>43</v>
      </c>
      <c r="D31" s="483">
        <f>ROUNDDOWN(D30/3,-3)</f>
        <v>266647000</v>
      </c>
      <c r="E31" s="541" t="s">
        <v>44</v>
      </c>
      <c r="F31" s="542"/>
      <c r="G31" s="484" t="s">
        <v>45</v>
      </c>
      <c r="H31" s="485">
        <f>H30-D31</f>
        <v>2014092460</v>
      </c>
    </row>
    <row r="32" spans="1:16" ht="106.9" customHeight="1" thickTop="1" thickBot="1">
      <c r="A32" s="446" t="s">
        <v>46</v>
      </c>
      <c r="B32" s="699" t="s">
        <v>163</v>
      </c>
      <c r="C32" s="700"/>
      <c r="D32" s="700"/>
      <c r="E32" s="700"/>
      <c r="F32" s="700"/>
      <c r="G32" s="700"/>
      <c r="H32" s="701"/>
    </row>
    <row r="33" spans="1:8" ht="106.9" customHeight="1" thickBot="1">
      <c r="A33" s="447" t="s">
        <v>248</v>
      </c>
      <c r="B33" s="530"/>
      <c r="C33" s="531"/>
      <c r="D33" s="531"/>
      <c r="E33" s="531"/>
      <c r="F33" s="531"/>
      <c r="G33" s="531"/>
      <c r="H33" s="532"/>
    </row>
    <row r="34" spans="1:8" ht="14.25">
      <c r="A34" s="480"/>
      <c r="B34" s="480"/>
      <c r="C34" s="480"/>
      <c r="D34" s="480"/>
      <c r="E34" s="480"/>
      <c r="F34" s="480"/>
      <c r="G34" s="480"/>
      <c r="H34" s="480"/>
    </row>
  </sheetData>
  <sheetProtection formatCells="0"/>
  <dataConsolidate/>
  <mergeCells count="27">
    <mergeCell ref="B32:H32"/>
    <mergeCell ref="B33:H33"/>
    <mergeCell ref="A27:B27"/>
    <mergeCell ref="A28:B28"/>
    <mergeCell ref="A29:B29"/>
    <mergeCell ref="A30:B30"/>
    <mergeCell ref="A31:B31"/>
    <mergeCell ref="E31:F31"/>
    <mergeCell ref="C26:D26"/>
    <mergeCell ref="E26:F26"/>
    <mergeCell ref="G26:H26"/>
    <mergeCell ref="E20:F20"/>
    <mergeCell ref="G20:H20"/>
    <mergeCell ref="A21:H21"/>
    <mergeCell ref="A23:H23"/>
    <mergeCell ref="A26:B26"/>
    <mergeCell ref="A17:H17"/>
    <mergeCell ref="A2:H2"/>
    <mergeCell ref="A13:H13"/>
    <mergeCell ref="E16:F16"/>
    <mergeCell ref="G16:H16"/>
    <mergeCell ref="E7:F7"/>
    <mergeCell ref="A8:B8"/>
    <mergeCell ref="C8:D8"/>
    <mergeCell ref="E8:F8"/>
    <mergeCell ref="G8:H8"/>
    <mergeCell ref="B10:D10"/>
  </mergeCells>
  <phoneticPr fontId="10"/>
  <conditionalFormatting sqref="D31">
    <cfRule type="expression" dxfId="0" priority="1">
      <formula>NOT(AND(D31&lt;=ROUNDDOWN(D30/3,-3),(MOD(D31,1000)=0)))</formula>
    </cfRule>
  </conditionalFormatting>
  <dataValidations count="20">
    <dataValidation allowBlank="1" sqref="F24 B19:B20 B15:B16 F22" xr:uid="{2D0773AC-BDD9-4669-B1A6-3A9DDECE8AD3}"/>
    <dataValidation allowBlank="1" showErrorMessage="1" sqref="H9" xr:uid="{6256B7F8-5A94-4DB2-8780-02ACF0706113}"/>
    <dataValidation imeMode="disabled" allowBlank="1" showInputMessage="1" showErrorMessage="1" sqref="D4" xr:uid="{60A31757-4DCD-499B-BAF8-FACBD031B38E}"/>
    <dataValidation type="list" allowBlank="1" showInputMessage="1" showErrorMessage="1" sqref="F14 F18" xr:uid="{F8AE0577-F8DD-48C2-BC76-627A5D167849}">
      <formula1>"（↓選択すること）,Ｉｓ値,Ｉｗ値"</formula1>
    </dataValidation>
    <dataValidation allowBlank="1" showInputMessage="1" prompt="◆既存建物が建築された日を西暦で記入すること。_x000a_◆増築の場合は、増築された日を同様に記入すること（書ききれない場合は、備考欄に記入すること）。" sqref="D14 D18" xr:uid="{7137CBC8-8FF0-45DD-A3C3-F33F120AAB8E}"/>
    <dataValidation allowBlank="1" showInputMessage="1" showErrorMessage="1" prompt="構造・階数の表示は、「構造　地上階数－地下階数」 を示す。_x000a_　　構造の記号は　RCS　鉄筋コンクリート造_x000a_　　構造の記号は　SRC　鉄骨鉄筋コンクリート造_x000a_　　構造の記号は　S　　　鉄骨造_x000a_　　構造の記号は　RSC　体育館のように鉄筋コンクリート造の躯体＋_x000a_　　構造の記号は　SRC　鉄骨造の屋根の建物" sqref="D15 D19 D22" xr:uid="{0137C55D-8402-442E-BB9F-2FA523F4D90E}"/>
    <dataValidation type="list" allowBlank="1" showInputMessage="1" showErrorMessage="1" sqref="F15 F19" xr:uid="{8C3BC86E-8BF0-4C00-A64C-21052CDD82BD}">
      <formula1>"（↓選択すること）,ｑ値,Ｃｔｕ・Ｓｄ値"</formula1>
    </dataValidation>
    <dataValidation type="list" allowBlank="1" sqref="D16 D20 H24 H22" xr:uid="{49A8832B-A414-4CFF-8C00-97E6A7D96D8B}">
      <formula1>"↓（選択すること）,複数の学校,複数の用途"</formula1>
    </dataValidation>
    <dataValidation type="custom" errorStyle="warning" allowBlank="1" showErrorMessage="1" errorTitle="確認してください。" error="◆⑩欄の金額×補助率×調整率以内になっているか、_x000a_◆千円未満の端数は切り捨てとなっているか、_x000a_確認してください。" promptTitle="要確認" prompt="◆「⑩事業経費（補助対象）」×補助率（A)×調整率（B)以内の金額としてください。_x000a_◆千円未満は切り捨てとしてください。_x000a_なお、セルの色が黄色となる場合は、上記の条件が満たされていません。" sqref="D31" xr:uid="{EA2D7E9A-15C0-4B41-A458-B4ECEAF4CFA6}">
      <formula1>AND(D31&lt;=ROUNDDOWN(D30/3,-3),(MOD(D31,1000)=0))</formula1>
    </dataValidation>
    <dataValidation allowBlank="1" showInputMessage="1" showErrorMessage="1" prompt="B7セルに記入してください" sqref="G11 E11" xr:uid="{A5C8428B-1E36-4C36-9940-224EC624D717}"/>
    <dataValidation type="list" allowBlank="1" showInputMessage="1" showErrorMessage="1" sqref="F10" xr:uid="{6FE1F12B-7037-4D6B-902E-EA9FBED47638}">
      <formula1>"（↓リストから選択）,単年度,複数年度"</formula1>
    </dataValidation>
    <dataValidation allowBlank="1" showInputMessage="1" showErrorMessage="1" prompt="「全○年計画の○年目」_x000a_と記載してください" sqref="H10" xr:uid="{0CF473F9-5A3E-4792-AB0C-824E2A2C7188}"/>
    <dataValidation allowBlank="1" showInputMessage="1" showErrorMessage="1" promptTitle="西暦" prompt="※着手とは、当該補助事業の補助対象経費を含む契約の締結を指します。（原則、交付決定後）" sqref="B11" xr:uid="{7F34D1BD-899B-456F-8ED9-078172D04265}"/>
    <dataValidation allowBlank="1" showInputMessage="1" promptTitle="西暦" prompt="年度内に完了するものがほ補助対象" sqref="D11" xr:uid="{34198F0E-5271-4032-B8C3-448152D69869}"/>
    <dataValidation type="whole" allowBlank="1" showInputMessage="1" showErrorMessage="1" error="指定避難所等の棟数を超えています。指定避難所の棟数以下としてください。" prompt="全ての整備が完了している棟数_x000a_・スロープ等の段差解消_x000a_・エレベーター_x000a_・バリアフリートイレ" sqref="G8" xr:uid="{5FB92641-8706-43DA-831A-634A6319E3B0}">
      <formula1>0</formula1>
      <formula2>E8</formula2>
    </dataValidation>
    <dataValidation type="whole" operator="greaterThanOrEqual" allowBlank="1" showInputMessage="1" showErrorMessage="1" prompt="学校において指定されている棟数を記入_x000a_特定の建物が指定されていない場合は、避難所等として使用を想定している棟数を記入_x000a_外部スペースは対象外" sqref="C8" xr:uid="{BBACF175-4F6C-4044-B942-5A17D6961B2D}">
      <formula1>0</formula1>
    </dataValidation>
    <dataValidation type="list" imeMode="disabled" allowBlank="1" showErrorMessage="1" prompt="各法人の設置している、大学・短期大学・高等専門学校における耐震化率を算出ください。_x000a_" sqref="G7" xr:uid="{46BE7DF4-4E10-4512-9B76-E09768230755}">
      <formula1>"選択してください,①学校に避難所指定施設はない,②学校に避難所指定施設がある"</formula1>
    </dataValidation>
    <dataValidation type="textLength" imeMode="disabled" operator="equal" allowBlank="1" showInputMessage="1" showErrorMessage="1" prompt="6桁の学校法人番号を入力してください" sqref="B4" xr:uid="{551A5DB3-8091-4C44-A330-3503894B4789}">
      <formula1>6</formula1>
    </dataValidation>
    <dataValidation allowBlank="1" showInputMessage="1" showErrorMessage="1" prompt="学校の所轄庁と異なる場合のみ記入" sqref="F11" xr:uid="{8EB4FD0D-47F7-48E6-8E93-95BD5986D425}"/>
    <dataValidation allowBlank="1" showInputMessage="1" showErrorMessage="1" prompt="学校の所在地と異なる場合のみ記入" sqref="H11" xr:uid="{C3B5DC18-B3B7-447A-A98C-E7BCDEB32AE3}"/>
  </dataValidations>
  <printOptions horizontalCentered="1"/>
  <pageMargins left="0.19685039370078741" right="0.19685039370078741" top="0.43307086614173229" bottom="0.31496062992125984" header="0.11811023622047245" footer="0.19685039370078741"/>
  <pageSetup paperSize="9" scale="5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M158"/>
  <sheetViews>
    <sheetView zoomScaleNormal="100" zoomScaleSheetLayoutView="70" workbookViewId="0">
      <selection activeCell="A2" sqref="A2:G2"/>
    </sheetView>
  </sheetViews>
  <sheetFormatPr defaultColWidth="9" defaultRowHeight="13.5"/>
  <cols>
    <col min="1" max="1" width="4.375" style="1" customWidth="1"/>
    <col min="2" max="2" width="4.375" style="29" customWidth="1"/>
    <col min="3" max="3" width="24.25" style="1" customWidth="1"/>
    <col min="4" max="5" width="27.875" style="1" customWidth="1"/>
    <col min="6" max="6" width="30.125" style="1" customWidth="1"/>
    <col min="7" max="7" width="18.625" style="19" customWidth="1"/>
    <col min="8" max="11" width="9" style="1"/>
    <col min="12" max="12" width="11" style="1" customWidth="1"/>
    <col min="13" max="13" width="13.375" style="1" customWidth="1"/>
    <col min="14" max="16384" width="9" style="1"/>
  </cols>
  <sheetData>
    <row r="1" spans="1:10" ht="18.75">
      <c r="E1" s="2"/>
      <c r="F1" s="2"/>
      <c r="G1" s="44" t="s">
        <v>48</v>
      </c>
      <c r="H1" s="2"/>
      <c r="I1" s="2"/>
      <c r="J1" s="2"/>
    </row>
    <row r="2" spans="1:10" ht="18.75">
      <c r="A2" s="702" t="s">
        <v>49</v>
      </c>
      <c r="B2" s="702"/>
      <c r="C2" s="702"/>
      <c r="D2" s="702"/>
      <c r="E2" s="702"/>
      <c r="F2" s="702"/>
      <c r="G2" s="702"/>
      <c r="H2" s="2"/>
      <c r="I2" s="2"/>
      <c r="J2" s="2"/>
    </row>
    <row r="3" spans="1:10" ht="14.25" thickBot="1">
      <c r="F3" s="160"/>
    </row>
    <row r="4" spans="1:10">
      <c r="A4" s="703" t="s">
        <v>50</v>
      </c>
      <c r="B4" s="706" t="s">
        <v>51</v>
      </c>
      <c r="C4" s="707"/>
      <c r="D4" s="707"/>
      <c r="E4" s="708"/>
      <c r="F4" s="45" t="s">
        <v>52</v>
      </c>
      <c r="G4" s="46" t="s">
        <v>53</v>
      </c>
    </row>
    <row r="5" spans="1:10" ht="17.25">
      <c r="A5" s="704"/>
      <c r="B5" s="709" t="s">
        <v>54</v>
      </c>
      <c r="C5" s="712" t="s">
        <v>164</v>
      </c>
      <c r="D5" s="713"/>
      <c r="E5" s="714"/>
      <c r="F5" s="53" t="s">
        <v>165</v>
      </c>
      <c r="G5" s="21">
        <v>1281302</v>
      </c>
    </row>
    <row r="6" spans="1:10" ht="17.25">
      <c r="A6" s="704"/>
      <c r="B6" s="710"/>
      <c r="C6" s="715" t="s">
        <v>166</v>
      </c>
      <c r="D6" s="716"/>
      <c r="E6" s="717"/>
      <c r="F6" s="18"/>
      <c r="G6" s="22"/>
    </row>
    <row r="7" spans="1:10" ht="17.25">
      <c r="A7" s="704"/>
      <c r="B7" s="710"/>
      <c r="C7" s="718"/>
      <c r="D7" s="719"/>
      <c r="E7" s="720"/>
      <c r="F7" s="18"/>
      <c r="G7" s="22"/>
    </row>
    <row r="8" spans="1:10" ht="17.25">
      <c r="A8" s="704"/>
      <c r="B8" s="710"/>
      <c r="C8" s="718" t="s">
        <v>167</v>
      </c>
      <c r="D8" s="719"/>
      <c r="E8" s="720"/>
      <c r="F8" s="18"/>
      <c r="G8" s="22"/>
    </row>
    <row r="9" spans="1:10" ht="17.25">
      <c r="A9" s="704"/>
      <c r="B9" s="710"/>
      <c r="C9" s="718" t="s">
        <v>168</v>
      </c>
      <c r="D9" s="719"/>
      <c r="E9" s="720"/>
      <c r="F9" s="18"/>
      <c r="G9" s="22"/>
    </row>
    <row r="10" spans="1:10" ht="17.25">
      <c r="A10" s="704"/>
      <c r="B10" s="711"/>
      <c r="C10" s="3"/>
      <c r="D10" s="4"/>
      <c r="E10" s="721" t="s">
        <v>55</v>
      </c>
      <c r="F10" s="722"/>
      <c r="G10" s="23">
        <f>SUM(G5:G9)</f>
        <v>1281302</v>
      </c>
    </row>
    <row r="11" spans="1:10" ht="17.25">
      <c r="A11" s="704"/>
      <c r="B11" s="723" t="s">
        <v>56</v>
      </c>
      <c r="C11" s="715" t="s">
        <v>164</v>
      </c>
      <c r="D11" s="716"/>
      <c r="E11" s="717"/>
      <c r="F11" s="54"/>
      <c r="G11" s="24">
        <v>1023198</v>
      </c>
    </row>
    <row r="12" spans="1:10" ht="17.25">
      <c r="A12" s="704"/>
      <c r="B12" s="724"/>
      <c r="C12" s="715" t="s">
        <v>169</v>
      </c>
      <c r="D12" s="716"/>
      <c r="E12" s="717"/>
      <c r="F12" s="18"/>
      <c r="G12" s="32"/>
    </row>
    <row r="13" spans="1:10" ht="17.25">
      <c r="A13" s="704"/>
      <c r="B13" s="724"/>
      <c r="C13" s="718"/>
      <c r="D13" s="719"/>
      <c r="E13" s="720"/>
      <c r="F13" s="18"/>
      <c r="G13" s="32"/>
    </row>
    <row r="14" spans="1:10" ht="17.25">
      <c r="A14" s="704"/>
      <c r="B14" s="724"/>
      <c r="C14" s="718"/>
      <c r="D14" s="719"/>
      <c r="E14" s="720"/>
      <c r="F14" s="18"/>
      <c r="G14" s="32"/>
    </row>
    <row r="15" spans="1:10" ht="17.25">
      <c r="A15" s="704"/>
      <c r="B15" s="724"/>
      <c r="C15" s="715"/>
      <c r="D15" s="716"/>
      <c r="E15" s="717"/>
      <c r="F15" s="18"/>
      <c r="G15" s="22"/>
    </row>
    <row r="16" spans="1:10" ht="18" thickBot="1">
      <c r="A16" s="704"/>
      <c r="B16" s="725"/>
      <c r="C16" s="164"/>
      <c r="E16" s="726" t="s">
        <v>57</v>
      </c>
      <c r="F16" s="727"/>
      <c r="G16" s="22">
        <f>SUM(G11:G15)</f>
        <v>1023198</v>
      </c>
    </row>
    <row r="17" spans="1:7" ht="18" thickBot="1">
      <c r="A17" s="705"/>
      <c r="B17" s="30"/>
      <c r="C17" s="16"/>
      <c r="D17" s="16"/>
      <c r="E17" s="17"/>
      <c r="F17" s="7" t="s">
        <v>58</v>
      </c>
      <c r="G17" s="25">
        <f>G10+G16</f>
        <v>2304500</v>
      </c>
    </row>
    <row r="18" spans="1:7" ht="13.5" customHeight="1">
      <c r="A18" s="704" t="s">
        <v>59</v>
      </c>
      <c r="B18" s="738" t="s">
        <v>51</v>
      </c>
      <c r="C18" s="739"/>
      <c r="D18" s="739"/>
      <c r="E18" s="740"/>
      <c r="F18" s="47" t="s">
        <v>52</v>
      </c>
      <c r="G18" s="48" t="s">
        <v>53</v>
      </c>
    </row>
    <row r="19" spans="1:7" ht="17.25">
      <c r="A19" s="704"/>
      <c r="B19" s="709" t="s">
        <v>54</v>
      </c>
      <c r="C19" s="712" t="s">
        <v>170</v>
      </c>
      <c r="D19" s="713"/>
      <c r="E19" s="714"/>
      <c r="F19" s="53" t="s">
        <v>165</v>
      </c>
      <c r="G19" s="21">
        <v>9317170</v>
      </c>
    </row>
    <row r="20" spans="1:7" ht="17.25">
      <c r="A20" s="704"/>
      <c r="B20" s="710"/>
      <c r="C20" s="715" t="s">
        <v>171</v>
      </c>
      <c r="D20" s="716"/>
      <c r="E20" s="717"/>
      <c r="F20" s="54"/>
      <c r="G20" s="22"/>
    </row>
    <row r="21" spans="1:7" ht="17.25">
      <c r="A21" s="704"/>
      <c r="B21" s="710"/>
      <c r="C21" s="715" t="s">
        <v>172</v>
      </c>
      <c r="D21" s="716"/>
      <c r="E21" s="717"/>
      <c r="F21" s="18"/>
      <c r="G21" s="22"/>
    </row>
    <row r="22" spans="1:7" ht="17.25">
      <c r="A22" s="704"/>
      <c r="B22" s="710"/>
      <c r="C22" s="715"/>
      <c r="D22" s="716"/>
      <c r="E22" s="717"/>
      <c r="F22" s="18"/>
      <c r="G22" s="22"/>
    </row>
    <row r="23" spans="1:7" ht="17.25">
      <c r="A23" s="704"/>
      <c r="B23" s="710"/>
      <c r="C23" s="715" t="s">
        <v>173</v>
      </c>
      <c r="D23" s="716"/>
      <c r="E23" s="717"/>
      <c r="F23" s="54" t="s">
        <v>165</v>
      </c>
      <c r="G23" s="22">
        <v>2889147</v>
      </c>
    </row>
    <row r="24" spans="1:7" ht="17.25">
      <c r="A24" s="704"/>
      <c r="B24" s="710"/>
      <c r="C24" s="715" t="s">
        <v>174</v>
      </c>
      <c r="D24" s="716"/>
      <c r="E24" s="717"/>
      <c r="F24" s="18"/>
      <c r="G24" s="22"/>
    </row>
    <row r="25" spans="1:7" ht="17.25">
      <c r="A25" s="704"/>
      <c r="B25" s="710"/>
      <c r="C25" s="715" t="s">
        <v>175</v>
      </c>
      <c r="D25" s="716"/>
      <c r="E25" s="717"/>
      <c r="F25" s="18"/>
      <c r="G25" s="22"/>
    </row>
    <row r="26" spans="1:7" ht="17.25">
      <c r="A26" s="704"/>
      <c r="B26" s="710"/>
      <c r="C26" s="715"/>
      <c r="D26" s="716"/>
      <c r="E26" s="717"/>
      <c r="F26" s="18"/>
      <c r="G26" s="22"/>
    </row>
    <row r="27" spans="1:7" ht="17.25">
      <c r="A27" s="704"/>
      <c r="B27" s="710"/>
      <c r="C27" s="715" t="s">
        <v>176</v>
      </c>
      <c r="D27" s="716"/>
      <c r="E27" s="717"/>
      <c r="F27" s="18"/>
      <c r="G27" s="22"/>
    </row>
    <row r="28" spans="1:7" ht="17.25">
      <c r="A28" s="704"/>
      <c r="B28" s="711"/>
      <c r="C28" s="164"/>
      <c r="E28" s="726" t="s">
        <v>60</v>
      </c>
      <c r="F28" s="722"/>
      <c r="G28" s="23">
        <f>SUM(G19:G23)</f>
        <v>12206317</v>
      </c>
    </row>
    <row r="29" spans="1:7" ht="17.25">
      <c r="A29" s="704"/>
      <c r="B29" s="723" t="s">
        <v>56</v>
      </c>
      <c r="C29" s="728" t="s">
        <v>170</v>
      </c>
      <c r="D29" s="729"/>
      <c r="E29" s="730"/>
      <c r="F29" s="18"/>
      <c r="G29" s="24"/>
    </row>
    <row r="30" spans="1:7" ht="17.25">
      <c r="A30" s="704"/>
      <c r="B30" s="724"/>
      <c r="C30" s="715" t="s">
        <v>177</v>
      </c>
      <c r="D30" s="716"/>
      <c r="E30" s="717"/>
      <c r="F30" s="18"/>
      <c r="G30" s="32">
        <v>14218645</v>
      </c>
    </row>
    <row r="31" spans="1:7" ht="17.25">
      <c r="A31" s="704"/>
      <c r="B31" s="724"/>
      <c r="C31" s="715"/>
      <c r="D31" s="716"/>
      <c r="E31" s="717"/>
      <c r="F31" s="18"/>
      <c r="G31" s="32"/>
    </row>
    <row r="32" spans="1:7" ht="17.25">
      <c r="A32" s="704"/>
      <c r="B32" s="724"/>
      <c r="C32" s="715" t="s">
        <v>173</v>
      </c>
      <c r="D32" s="716"/>
      <c r="E32" s="717"/>
      <c r="F32" s="18"/>
      <c r="G32" s="32"/>
    </row>
    <row r="33" spans="1:7" ht="17.25">
      <c r="A33" s="704"/>
      <c r="B33" s="724"/>
      <c r="C33" s="715" t="s">
        <v>178</v>
      </c>
      <c r="D33" s="716"/>
      <c r="E33" s="717"/>
      <c r="F33" s="18"/>
      <c r="G33" s="32">
        <v>4409038</v>
      </c>
    </row>
    <row r="34" spans="1:7" ht="17.25">
      <c r="A34" s="704"/>
      <c r="B34" s="724"/>
      <c r="C34" s="715"/>
      <c r="D34" s="716"/>
      <c r="E34" s="717"/>
      <c r="F34" s="18"/>
      <c r="G34" s="32"/>
    </row>
    <row r="35" spans="1:7" ht="18" thickBot="1">
      <c r="A35" s="704"/>
      <c r="B35" s="725"/>
      <c r="C35" s="164"/>
      <c r="E35" s="726" t="s">
        <v>61</v>
      </c>
      <c r="F35" s="727"/>
      <c r="G35" s="22">
        <f>SUM(G29:G34)</f>
        <v>18627683</v>
      </c>
    </row>
    <row r="36" spans="1:7" ht="18" thickBot="1">
      <c r="A36" s="737"/>
      <c r="B36" s="31"/>
      <c r="C36" s="5"/>
      <c r="D36" s="5"/>
      <c r="E36" s="6"/>
      <c r="F36" s="7" t="s">
        <v>62</v>
      </c>
      <c r="G36" s="25">
        <f>G28+G35</f>
        <v>30834000</v>
      </c>
    </row>
    <row r="37" spans="1:7">
      <c r="A37" s="731" t="s">
        <v>35</v>
      </c>
      <c r="B37" s="733" t="s">
        <v>63</v>
      </c>
      <c r="C37" s="734"/>
      <c r="D37" s="735" t="s">
        <v>64</v>
      </c>
      <c r="E37" s="736"/>
      <c r="F37" s="49" t="s">
        <v>65</v>
      </c>
      <c r="G37" s="50" t="s">
        <v>53</v>
      </c>
    </row>
    <row r="38" spans="1:7" ht="17.25" customHeight="1">
      <c r="A38" s="732"/>
      <c r="B38" s="709" t="s">
        <v>54</v>
      </c>
      <c r="C38" s="15" t="s">
        <v>179</v>
      </c>
      <c r="D38" s="718" t="s">
        <v>180</v>
      </c>
      <c r="E38" s="720"/>
      <c r="F38" s="8"/>
      <c r="G38" s="21"/>
    </row>
    <row r="39" spans="1:7" ht="17.25">
      <c r="A39" s="732"/>
      <c r="B39" s="710"/>
      <c r="C39" s="163" t="s">
        <v>181</v>
      </c>
      <c r="D39" s="718" t="s">
        <v>182</v>
      </c>
      <c r="E39" s="720"/>
      <c r="F39" s="9"/>
      <c r="G39" s="22">
        <v>417641090</v>
      </c>
    </row>
    <row r="40" spans="1:7" ht="17.25">
      <c r="A40" s="732"/>
      <c r="B40" s="710"/>
      <c r="C40" s="164"/>
      <c r="D40" s="718"/>
      <c r="E40" s="720"/>
      <c r="F40" s="9"/>
      <c r="G40" s="22"/>
    </row>
    <row r="41" spans="1:7" ht="17.25">
      <c r="A41" s="732"/>
      <c r="B41" s="710"/>
      <c r="C41" s="164" t="s">
        <v>183</v>
      </c>
      <c r="D41" s="718" t="s">
        <v>184</v>
      </c>
      <c r="E41" s="720"/>
      <c r="F41" s="9"/>
      <c r="G41" s="22"/>
    </row>
    <row r="42" spans="1:7" ht="17.25">
      <c r="A42" s="732"/>
      <c r="B42" s="710"/>
      <c r="C42" s="164"/>
      <c r="D42" s="718" t="s">
        <v>185</v>
      </c>
      <c r="E42" s="720"/>
      <c r="F42" s="9"/>
      <c r="G42" s="22">
        <v>156408115</v>
      </c>
    </row>
    <row r="43" spans="1:7" ht="17.25">
      <c r="A43" s="732"/>
      <c r="B43" s="710"/>
      <c r="C43" s="164"/>
      <c r="D43" s="718"/>
      <c r="E43" s="720"/>
      <c r="F43" s="9"/>
      <c r="G43" s="22"/>
    </row>
    <row r="44" spans="1:7" ht="17.25">
      <c r="A44" s="732"/>
      <c r="B44" s="710"/>
      <c r="C44" s="164" t="s">
        <v>186</v>
      </c>
      <c r="D44" s="718" t="s">
        <v>187</v>
      </c>
      <c r="E44" s="720"/>
      <c r="F44" s="9"/>
      <c r="G44" s="22"/>
    </row>
    <row r="45" spans="1:7" ht="17.25">
      <c r="A45" s="732"/>
      <c r="B45" s="710"/>
      <c r="C45" s="164"/>
      <c r="D45" s="718" t="s">
        <v>188</v>
      </c>
      <c r="E45" s="720"/>
      <c r="F45" s="9"/>
      <c r="G45" s="22">
        <v>183187621</v>
      </c>
    </row>
    <row r="46" spans="1:7" ht="17.25">
      <c r="A46" s="732"/>
      <c r="B46" s="710"/>
      <c r="C46" s="164"/>
      <c r="D46" s="718"/>
      <c r="E46" s="720"/>
      <c r="F46" s="9"/>
      <c r="G46" s="22"/>
    </row>
    <row r="47" spans="1:7" ht="17.25">
      <c r="A47" s="732"/>
      <c r="B47" s="710"/>
      <c r="C47" s="164" t="s">
        <v>189</v>
      </c>
      <c r="D47" s="718" t="s">
        <v>190</v>
      </c>
      <c r="E47" s="720"/>
      <c r="F47" s="9"/>
      <c r="G47" s="22"/>
    </row>
    <row r="48" spans="1:7" ht="17.25">
      <c r="A48" s="732"/>
      <c r="B48" s="710"/>
      <c r="C48" s="164"/>
      <c r="D48" s="718" t="s">
        <v>191</v>
      </c>
      <c r="E48" s="720"/>
      <c r="F48" s="9"/>
      <c r="G48" s="22">
        <v>47690060</v>
      </c>
    </row>
    <row r="49" spans="1:13" ht="17.25">
      <c r="A49" s="732"/>
      <c r="B49" s="710"/>
      <c r="C49" s="164"/>
      <c r="D49" s="718"/>
      <c r="E49" s="720"/>
      <c r="F49" s="9"/>
      <c r="G49" s="22"/>
    </row>
    <row r="50" spans="1:13" ht="17.25">
      <c r="A50" s="732"/>
      <c r="B50" s="710"/>
      <c r="C50" s="164" t="s">
        <v>192</v>
      </c>
      <c r="D50" s="718" t="s">
        <v>193</v>
      </c>
      <c r="E50" s="720"/>
      <c r="F50" s="9"/>
      <c r="G50" s="22"/>
    </row>
    <row r="51" spans="1:13" ht="17.25">
      <c r="A51" s="732"/>
      <c r="B51" s="710"/>
      <c r="C51" s="164"/>
      <c r="D51" s="718" t="s">
        <v>194</v>
      </c>
      <c r="E51" s="720"/>
      <c r="F51" s="9"/>
      <c r="G51" s="22">
        <v>5403786</v>
      </c>
    </row>
    <row r="52" spans="1:13" ht="17.25">
      <c r="A52" s="732"/>
      <c r="B52" s="710"/>
      <c r="C52" s="164"/>
      <c r="D52" s="718"/>
      <c r="E52" s="720"/>
      <c r="F52" s="9"/>
      <c r="G52" s="22"/>
    </row>
    <row r="53" spans="1:13" ht="17.25">
      <c r="A53" s="732"/>
      <c r="B53" s="710"/>
      <c r="C53" s="164"/>
      <c r="D53" s="715"/>
      <c r="E53" s="717"/>
      <c r="F53" s="9"/>
      <c r="G53" s="22"/>
      <c r="M53" s="19"/>
    </row>
    <row r="54" spans="1:13" ht="17.25">
      <c r="A54" s="732"/>
      <c r="B54" s="710"/>
      <c r="C54" s="164"/>
      <c r="D54" s="741" t="s">
        <v>195</v>
      </c>
      <c r="E54" s="742"/>
      <c r="F54" s="9"/>
      <c r="G54" s="56">
        <v>-23876579</v>
      </c>
    </row>
    <row r="55" spans="1:13" ht="17.25">
      <c r="A55" s="732"/>
      <c r="B55" s="710"/>
      <c r="C55" s="10"/>
      <c r="D55" s="715"/>
      <c r="E55" s="717"/>
      <c r="F55" s="9"/>
      <c r="G55" s="22"/>
    </row>
    <row r="56" spans="1:13" ht="17.25">
      <c r="A56" s="732"/>
      <c r="B56" s="711"/>
      <c r="C56" s="3"/>
      <c r="D56" s="3"/>
      <c r="E56" s="721" t="s">
        <v>66</v>
      </c>
      <c r="F56" s="722"/>
      <c r="G56" s="23">
        <f>SUM(G38:G55)</f>
        <v>786454093</v>
      </c>
    </row>
    <row r="57" spans="1:13" ht="17.25" customHeight="1">
      <c r="A57" s="732"/>
      <c r="B57" s="724" t="s">
        <v>56</v>
      </c>
      <c r="C57" s="165" t="s">
        <v>179</v>
      </c>
      <c r="D57" s="715" t="s">
        <v>196</v>
      </c>
      <c r="E57" s="717"/>
      <c r="F57" s="11"/>
      <c r="G57" s="22">
        <v>637349134</v>
      </c>
    </row>
    <row r="58" spans="1:13" ht="17.25">
      <c r="A58" s="732"/>
      <c r="B58" s="724"/>
      <c r="C58" s="165"/>
      <c r="D58" s="715"/>
      <c r="E58" s="717"/>
      <c r="F58" s="11"/>
      <c r="G58" s="22"/>
    </row>
    <row r="59" spans="1:13" ht="17.25">
      <c r="A59" s="732"/>
      <c r="B59" s="724"/>
      <c r="C59" s="165" t="s">
        <v>183</v>
      </c>
      <c r="D59" s="715" t="s">
        <v>197</v>
      </c>
      <c r="E59" s="717"/>
      <c r="F59" s="11"/>
      <c r="G59" s="22">
        <v>238689581</v>
      </c>
    </row>
    <row r="60" spans="1:13" ht="17.25">
      <c r="A60" s="732"/>
      <c r="B60" s="724"/>
      <c r="C60" s="165"/>
      <c r="D60" s="715"/>
      <c r="E60" s="717"/>
      <c r="F60" s="11"/>
      <c r="G60" s="22"/>
    </row>
    <row r="61" spans="1:13" ht="17.25">
      <c r="A61" s="732"/>
      <c r="B61" s="724"/>
      <c r="C61" s="165" t="s">
        <v>186</v>
      </c>
      <c r="D61" s="715" t="s">
        <v>198</v>
      </c>
      <c r="E61" s="717"/>
      <c r="F61" s="11"/>
      <c r="G61" s="22">
        <v>279556955</v>
      </c>
    </row>
    <row r="62" spans="1:13" ht="17.25">
      <c r="A62" s="732"/>
      <c r="B62" s="724"/>
      <c r="C62" s="165"/>
      <c r="D62" s="715"/>
      <c r="E62" s="717"/>
      <c r="F62" s="11"/>
      <c r="G62" s="22"/>
    </row>
    <row r="63" spans="1:13" ht="17.25">
      <c r="A63" s="732"/>
      <c r="B63" s="724"/>
      <c r="C63" s="165" t="s">
        <v>189</v>
      </c>
      <c r="D63" s="715" t="s">
        <v>199</v>
      </c>
      <c r="E63" s="717"/>
      <c r="F63" s="11"/>
      <c r="G63" s="22">
        <v>72778324</v>
      </c>
    </row>
    <row r="64" spans="1:13" ht="17.25">
      <c r="A64" s="732"/>
      <c r="B64" s="724"/>
      <c r="C64" s="165"/>
      <c r="D64" s="715"/>
      <c r="E64" s="717"/>
      <c r="F64" s="11"/>
      <c r="G64" s="22"/>
    </row>
    <row r="65" spans="1:7" ht="17.25">
      <c r="A65" s="732"/>
      <c r="B65" s="724"/>
      <c r="C65" s="165" t="s">
        <v>192</v>
      </c>
      <c r="D65" s="715" t="s">
        <v>200</v>
      </c>
      <c r="E65" s="717"/>
      <c r="F65" s="11"/>
      <c r="G65" s="22">
        <v>8246550</v>
      </c>
    </row>
    <row r="66" spans="1:7" ht="17.25">
      <c r="A66" s="732"/>
      <c r="B66" s="724"/>
      <c r="C66" s="165"/>
      <c r="D66" s="715"/>
      <c r="E66" s="717"/>
      <c r="F66" s="11"/>
      <c r="G66" s="22"/>
    </row>
    <row r="67" spans="1:7" ht="17.25">
      <c r="A67" s="732"/>
      <c r="B67" s="724"/>
      <c r="C67" s="165" t="s">
        <v>201</v>
      </c>
      <c r="D67" s="715"/>
      <c r="E67" s="717"/>
      <c r="F67" s="11"/>
      <c r="G67" s="22">
        <v>200649744</v>
      </c>
    </row>
    <row r="68" spans="1:7" ht="17.25">
      <c r="A68" s="732"/>
      <c r="B68" s="724"/>
      <c r="C68" s="165"/>
      <c r="D68" s="750"/>
      <c r="E68" s="751"/>
      <c r="F68" s="11"/>
      <c r="G68" s="22"/>
    </row>
    <row r="69" spans="1:7" ht="17.25">
      <c r="A69" s="732"/>
      <c r="B69" s="724"/>
      <c r="C69" s="165"/>
      <c r="D69" s="750"/>
      <c r="E69" s="751"/>
      <c r="F69" s="11"/>
      <c r="G69" s="22"/>
    </row>
    <row r="70" spans="1:7" ht="17.25">
      <c r="A70" s="732"/>
      <c r="B70" s="724"/>
      <c r="C70" s="165"/>
      <c r="D70" s="743" t="s">
        <v>195</v>
      </c>
      <c r="E70" s="744"/>
      <c r="F70" s="11"/>
      <c r="G70" s="57">
        <v>23876579</v>
      </c>
    </row>
    <row r="71" spans="1:7" ht="17.25">
      <c r="A71" s="732"/>
      <c r="B71" s="724"/>
      <c r="C71" s="10"/>
      <c r="D71" s="715"/>
      <c r="E71" s="717"/>
      <c r="F71" s="9"/>
      <c r="G71" s="22"/>
    </row>
    <row r="72" spans="1:7" ht="18" thickBot="1">
      <c r="A72" s="732"/>
      <c r="B72" s="725"/>
      <c r="C72" s="12"/>
      <c r="D72" s="164"/>
      <c r="E72" s="726" t="s">
        <v>67</v>
      </c>
      <c r="F72" s="745"/>
      <c r="G72" s="26">
        <f>SUM(G57:G71)</f>
        <v>1461146867</v>
      </c>
    </row>
    <row r="73" spans="1:7" ht="18" thickBot="1">
      <c r="A73" s="33"/>
      <c r="B73" s="31"/>
      <c r="C73" s="5"/>
      <c r="D73" s="5"/>
      <c r="E73" s="5"/>
      <c r="F73" s="7" t="s">
        <v>68</v>
      </c>
      <c r="G73" s="27">
        <f>G56+G72</f>
        <v>2247600960</v>
      </c>
    </row>
    <row r="74" spans="1:7" ht="13.5" customHeight="1" thickBot="1">
      <c r="A74" s="746"/>
      <c r="B74" s="747"/>
      <c r="C74" s="748"/>
      <c r="D74" s="749"/>
      <c r="E74" s="13"/>
      <c r="F74" s="14" t="s">
        <v>69</v>
      </c>
      <c r="G74" s="28">
        <f>G17+G36+G73</f>
        <v>2280739460</v>
      </c>
    </row>
    <row r="75" spans="1:7" ht="17.25" customHeight="1">
      <c r="G75" s="20"/>
    </row>
    <row r="76" spans="1:7">
      <c r="G76" s="20"/>
    </row>
    <row r="81" ht="17.25" customHeight="1"/>
    <row r="88" ht="13.5" customHeight="1"/>
    <row r="89" ht="17.25" customHeight="1"/>
    <row r="97" ht="17.25" customHeight="1"/>
    <row r="105" ht="13.5" customHeight="1"/>
    <row r="106" ht="17.25" customHeight="1"/>
    <row r="112" ht="17.25" customHeight="1"/>
    <row r="119" ht="13.5" customHeight="1"/>
    <row r="120" ht="17.25" customHeight="1"/>
    <row r="128" ht="17.25" customHeight="1"/>
    <row r="136" ht="13.5" customHeight="1"/>
    <row r="137" ht="17.25" customHeight="1"/>
    <row r="143" ht="17.25" customHeight="1"/>
    <row r="150" ht="17.25" customHeight="1"/>
    <row r="158" ht="17.25" customHeight="1"/>
  </sheetData>
  <mergeCells count="79">
    <mergeCell ref="A74:D74"/>
    <mergeCell ref="D64:E64"/>
    <mergeCell ref="D65:E65"/>
    <mergeCell ref="D66:E66"/>
    <mergeCell ref="D67:E67"/>
    <mergeCell ref="D68:E68"/>
    <mergeCell ref="D69:E69"/>
    <mergeCell ref="D53:E53"/>
    <mergeCell ref="D55:E55"/>
    <mergeCell ref="E56:F56"/>
    <mergeCell ref="B57:B72"/>
    <mergeCell ref="D57:E57"/>
    <mergeCell ref="D58:E58"/>
    <mergeCell ref="D59:E59"/>
    <mergeCell ref="D60:E60"/>
    <mergeCell ref="D61:E61"/>
    <mergeCell ref="D62:E62"/>
    <mergeCell ref="D63:E63"/>
    <mergeCell ref="D70:E70"/>
    <mergeCell ref="D71:E71"/>
    <mergeCell ref="E72:F72"/>
    <mergeCell ref="D48:E48"/>
    <mergeCell ref="D49:E49"/>
    <mergeCell ref="D50:E50"/>
    <mergeCell ref="D51:E51"/>
    <mergeCell ref="D52:E52"/>
    <mergeCell ref="D43:E43"/>
    <mergeCell ref="D44:E44"/>
    <mergeCell ref="D45:E45"/>
    <mergeCell ref="D46:E46"/>
    <mergeCell ref="D47:E47"/>
    <mergeCell ref="C23:E23"/>
    <mergeCell ref="E35:F35"/>
    <mergeCell ref="A37:A72"/>
    <mergeCell ref="B37:C37"/>
    <mergeCell ref="D37:E37"/>
    <mergeCell ref="B38:B56"/>
    <mergeCell ref="D38:E38"/>
    <mergeCell ref="D39:E39"/>
    <mergeCell ref="D40:E40"/>
    <mergeCell ref="D41:E41"/>
    <mergeCell ref="D42:E42"/>
    <mergeCell ref="A18:A36"/>
    <mergeCell ref="B18:E18"/>
    <mergeCell ref="C24:E24"/>
    <mergeCell ref="C25:E25"/>
    <mergeCell ref="D54:E54"/>
    <mergeCell ref="E16:F16"/>
    <mergeCell ref="C26:E26"/>
    <mergeCell ref="C27:E27"/>
    <mergeCell ref="E28:F28"/>
    <mergeCell ref="B29:B35"/>
    <mergeCell ref="C29:E29"/>
    <mergeCell ref="C30:E30"/>
    <mergeCell ref="C31:E31"/>
    <mergeCell ref="C32:E32"/>
    <mergeCell ref="C33:E33"/>
    <mergeCell ref="C34:E34"/>
    <mergeCell ref="B19:B28"/>
    <mergeCell ref="C19:E19"/>
    <mergeCell ref="C20:E20"/>
    <mergeCell ref="C21:E21"/>
    <mergeCell ref="C22:E22"/>
    <mergeCell ref="A2:G2"/>
    <mergeCell ref="A4:A17"/>
    <mergeCell ref="B4:E4"/>
    <mergeCell ref="B5:B10"/>
    <mergeCell ref="C5:E5"/>
    <mergeCell ref="C6:E6"/>
    <mergeCell ref="C7:E7"/>
    <mergeCell ref="C8:E8"/>
    <mergeCell ref="C9:E9"/>
    <mergeCell ref="E10:F10"/>
    <mergeCell ref="B11:B16"/>
    <mergeCell ref="C11:E11"/>
    <mergeCell ref="C12:E12"/>
    <mergeCell ref="C13:E13"/>
    <mergeCell ref="C14:E14"/>
    <mergeCell ref="C15:E15"/>
  </mergeCells>
  <phoneticPr fontId="10"/>
  <printOptions horizontalCentered="1"/>
  <pageMargins left="0.59055118110236227" right="0.39370078740157483" top="0.55118110236220474" bottom="0.35433070866141736" header="0.51181102362204722" footer="0.19685039370078741"/>
  <pageSetup paperSize="9" scale="68"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様式8-1</vt:lpstr>
      <vt:lpstr>8-2</vt:lpstr>
      <vt:lpstr>8-3</vt:lpstr>
      <vt:lpstr>按分根拠</vt:lpstr>
      <vt:lpstr>8-4</vt:lpstr>
      <vt:lpstr>←シートの複製・追加、名前の変更は不可</vt:lpstr>
      <vt:lpstr>【参考】提出書類チェック表</vt:lpstr>
      <vt:lpstr>8-1（記入例）</vt:lpstr>
      <vt:lpstr>8-2(記入例)</vt:lpstr>
      <vt:lpstr>8-3 (記入例)</vt:lpstr>
      <vt:lpstr>8-3 (記入例) (継続事業)</vt:lpstr>
      <vt:lpstr>【参考】提出書類チェック表!Print_Area</vt:lpstr>
      <vt:lpstr>'8-1（記入例）'!Print_Area</vt:lpstr>
      <vt:lpstr>'8-2'!Print_Area</vt:lpstr>
      <vt:lpstr>'8-2(記入例)'!Print_Area</vt:lpstr>
      <vt:lpstr>'8-3'!Print_Area</vt:lpstr>
      <vt:lpstr>'8-3 (記入例)'!Print_Area</vt:lpstr>
      <vt:lpstr>'8-3 (記入例) (継続事業)'!Print_Area</vt:lpstr>
      <vt:lpstr>'8-4'!Print_Area</vt:lpstr>
      <vt:lpstr>按分根拠!Print_Area</vt:lpstr>
      <vt:lpstr>'様式8-1'!Print_Area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2004-04-16T09:07:56Z</dcterms:created>
  <dcterms:modified xsi:type="dcterms:W3CDTF">2025-12-11T14:23:43Z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2022-01-27T02:20:49Z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f98d9fec-2630-446e-95e6-42363c147477</vt:lpwstr>
  </property>
  <property fmtid="{D5CDD505-2E9C-101B-9397-08002B2CF9AE}" pid="8" name="MSIP_Label_d899a617-f30e-4fb8-b81c-fb6d0b94ac5b_ContentBits">
    <vt:lpwstr>0</vt:lpwstr>
  </property>
</Properties>
</file>