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B4B76EF-4448-434F-85AB-5961827CF3EE}" xr6:coauthVersionLast="47" xr6:coauthVersionMax="47" xr10:uidLastSave="{00000000-0000-0000-0000-000000000000}"/>
  <bookViews>
    <workbookView xWindow="768" yWindow="768" windowWidth="11544" windowHeight="13488" xr2:uid="{00000000-000D-0000-FFFF-FFFF00000000}"/>
  </bookViews>
  <sheets>
    <sheet name="2日前" sheetId="59" r:id="rId1"/>
    <sheet name="2日前（小選挙区）" sheetId="61" r:id="rId2"/>
  </sheets>
  <definedNames>
    <definedName name="_xlnm.Print_Area" localSheetId="0">'2日前'!$A$1:$J$94</definedName>
    <definedName name="_xlnm.Print_Area" localSheetId="1">'2日前（小選挙区）'!$A$1:$J$106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59" l="1"/>
  <c r="B41" i="59"/>
  <c r="C41" i="59"/>
  <c r="D41" i="59"/>
  <c r="E41" i="59"/>
  <c r="H3" i="61" l="1"/>
  <c r="J106" i="61"/>
  <c r="J105" i="61"/>
  <c r="I106" i="61"/>
  <c r="I54" i="59"/>
  <c r="I53" i="59" l="1"/>
  <c r="I52" i="59"/>
  <c r="J52" i="59" s="1"/>
  <c r="I41" i="59"/>
  <c r="H53" i="59"/>
  <c r="H52" i="59"/>
  <c r="H54" i="59"/>
  <c r="J54" i="59" s="1"/>
  <c r="H106" i="61"/>
  <c r="H91" i="61"/>
  <c r="H97" i="61"/>
  <c r="H105" i="61"/>
  <c r="J45" i="61"/>
  <c r="I45" i="61"/>
  <c r="H45" i="61"/>
  <c r="J50" i="61"/>
  <c r="I50" i="61"/>
  <c r="H50" i="61"/>
  <c r="I93" i="59"/>
  <c r="H93" i="59"/>
  <c r="I85" i="59"/>
  <c r="H85" i="59"/>
  <c r="J85" i="59" s="1"/>
  <c r="I9" i="59"/>
  <c r="H9" i="59"/>
  <c r="J9" i="59" s="1"/>
  <c r="I8" i="59"/>
  <c r="H8" i="59"/>
  <c r="J8" i="59" s="1"/>
  <c r="J92" i="59"/>
  <c r="J91" i="59"/>
  <c r="J90" i="59"/>
  <c r="J89" i="59"/>
  <c r="J88" i="59"/>
  <c r="J87" i="59"/>
  <c r="J86" i="59"/>
  <c r="J84" i="59"/>
  <c r="J83" i="59"/>
  <c r="J82" i="59"/>
  <c r="J81" i="59"/>
  <c r="J80" i="59"/>
  <c r="J79" i="59"/>
  <c r="J78" i="59"/>
  <c r="J77" i="59"/>
  <c r="J76" i="59"/>
  <c r="J75" i="59"/>
  <c r="J74" i="59"/>
  <c r="J73" i="59"/>
  <c r="J72" i="59"/>
  <c r="J71" i="59"/>
  <c r="J70" i="59"/>
  <c r="J69" i="59"/>
  <c r="J68" i="59"/>
  <c r="J67" i="59"/>
  <c r="J66" i="59"/>
  <c r="J65" i="59"/>
  <c r="J64" i="59"/>
  <c r="J63" i="59"/>
  <c r="J62" i="59"/>
  <c r="J61" i="59"/>
  <c r="J51" i="59"/>
  <c r="J50" i="59"/>
  <c r="J49" i="59"/>
  <c r="J48" i="59"/>
  <c r="J47" i="59"/>
  <c r="J46" i="59"/>
  <c r="J45" i="59"/>
  <c r="J44" i="59"/>
  <c r="J43" i="59"/>
  <c r="J42" i="59"/>
  <c r="J41" i="59"/>
  <c r="J40" i="59"/>
  <c r="J39" i="59"/>
  <c r="J38" i="59"/>
  <c r="J37" i="59"/>
  <c r="J36" i="59"/>
  <c r="J35" i="59"/>
  <c r="J34" i="59"/>
  <c r="J33" i="59"/>
  <c r="J32" i="59"/>
  <c r="J31" i="59"/>
  <c r="J30" i="59"/>
  <c r="J29" i="59"/>
  <c r="J28" i="59"/>
  <c r="J27" i="59"/>
  <c r="J26" i="59"/>
  <c r="J25" i="59"/>
  <c r="J24" i="59"/>
  <c r="J23" i="59"/>
  <c r="J22" i="59"/>
  <c r="J21" i="59"/>
  <c r="J20" i="59"/>
  <c r="J19" i="59"/>
  <c r="J18" i="59"/>
  <c r="J17" i="59"/>
  <c r="J16" i="59"/>
  <c r="J15" i="59"/>
  <c r="J14" i="59"/>
  <c r="J13" i="59"/>
  <c r="J12" i="59"/>
  <c r="J11" i="59"/>
  <c r="J10" i="59"/>
  <c r="G92" i="59"/>
  <c r="F92" i="59"/>
  <c r="G91" i="59"/>
  <c r="F91" i="59"/>
  <c r="G90" i="59"/>
  <c r="F90" i="59"/>
  <c r="G89" i="59"/>
  <c r="F89" i="59"/>
  <c r="G88" i="59"/>
  <c r="F88" i="59"/>
  <c r="G87" i="59"/>
  <c r="F87" i="59"/>
  <c r="G86" i="59"/>
  <c r="F86" i="59"/>
  <c r="G84" i="59"/>
  <c r="F84" i="59"/>
  <c r="G83" i="59"/>
  <c r="F83" i="59"/>
  <c r="G82" i="59"/>
  <c r="F82" i="59"/>
  <c r="G81" i="59"/>
  <c r="F81" i="59"/>
  <c r="G80" i="59"/>
  <c r="F80" i="59"/>
  <c r="G79" i="59"/>
  <c r="F79" i="59"/>
  <c r="G78" i="59"/>
  <c r="F78" i="59"/>
  <c r="G77" i="59"/>
  <c r="F77" i="59"/>
  <c r="G76" i="59"/>
  <c r="F76" i="59"/>
  <c r="G75" i="59"/>
  <c r="F75" i="59"/>
  <c r="G74" i="59"/>
  <c r="F74" i="59"/>
  <c r="G73" i="59"/>
  <c r="F73" i="59"/>
  <c r="G72" i="59"/>
  <c r="F72" i="59"/>
  <c r="G71" i="59"/>
  <c r="F71" i="59"/>
  <c r="G70" i="59"/>
  <c r="F70" i="59"/>
  <c r="G69" i="59"/>
  <c r="F69" i="59"/>
  <c r="G68" i="59"/>
  <c r="F68" i="59"/>
  <c r="G67" i="59"/>
  <c r="F67" i="59"/>
  <c r="G66" i="59"/>
  <c r="F66" i="59"/>
  <c r="G65" i="59"/>
  <c r="F65" i="59"/>
  <c r="G64" i="59"/>
  <c r="F64" i="59"/>
  <c r="G63" i="59"/>
  <c r="F63" i="59"/>
  <c r="G62" i="59"/>
  <c r="F62" i="59"/>
  <c r="G61" i="59"/>
  <c r="G85" i="59" s="1"/>
  <c r="F61" i="59"/>
  <c r="G51" i="59"/>
  <c r="F51" i="59"/>
  <c r="G50" i="59"/>
  <c r="F50" i="59"/>
  <c r="G49" i="59"/>
  <c r="F49" i="59"/>
  <c r="G48" i="59"/>
  <c r="F48" i="59"/>
  <c r="G47" i="59"/>
  <c r="F47" i="59"/>
  <c r="G46" i="59"/>
  <c r="F46" i="59"/>
  <c r="G45" i="59"/>
  <c r="F45" i="59"/>
  <c r="G44" i="59"/>
  <c r="F44" i="59"/>
  <c r="G43" i="59"/>
  <c r="F43" i="59"/>
  <c r="G42" i="59"/>
  <c r="F42" i="59"/>
  <c r="G40" i="59"/>
  <c r="F40" i="59"/>
  <c r="G39" i="59"/>
  <c r="F39" i="59"/>
  <c r="G38" i="59"/>
  <c r="F38" i="59"/>
  <c r="G37" i="59"/>
  <c r="F37" i="59"/>
  <c r="G36" i="59"/>
  <c r="F36" i="59"/>
  <c r="G35" i="59"/>
  <c r="F35" i="59"/>
  <c r="G34" i="59"/>
  <c r="F34" i="59"/>
  <c r="G33" i="59"/>
  <c r="F33" i="59"/>
  <c r="G32" i="59"/>
  <c r="F32" i="59"/>
  <c r="G31" i="59"/>
  <c r="F31" i="59"/>
  <c r="G30" i="59"/>
  <c r="F30" i="59"/>
  <c r="G29" i="59"/>
  <c r="F29" i="59"/>
  <c r="G28" i="59"/>
  <c r="F28" i="59"/>
  <c r="G27" i="59"/>
  <c r="F27" i="59"/>
  <c r="G26" i="59"/>
  <c r="F26" i="59"/>
  <c r="G25" i="59"/>
  <c r="F25" i="59"/>
  <c r="G24" i="59"/>
  <c r="F24" i="59"/>
  <c r="G23" i="59"/>
  <c r="F23" i="59"/>
  <c r="G22" i="59"/>
  <c r="F22" i="59"/>
  <c r="G21" i="59"/>
  <c r="F21" i="59"/>
  <c r="G20" i="59"/>
  <c r="F20" i="59"/>
  <c r="G19" i="59"/>
  <c r="F19" i="59"/>
  <c r="G18" i="59"/>
  <c r="F18" i="59"/>
  <c r="G17" i="59"/>
  <c r="F17" i="59"/>
  <c r="G16" i="59"/>
  <c r="F16" i="59"/>
  <c r="G15" i="59"/>
  <c r="F15" i="59"/>
  <c r="G14" i="59"/>
  <c r="F14" i="59"/>
  <c r="G13" i="59"/>
  <c r="F13" i="59"/>
  <c r="G12" i="59"/>
  <c r="F12" i="59"/>
  <c r="G11" i="59"/>
  <c r="F11" i="59"/>
  <c r="G10" i="59"/>
  <c r="F10" i="59"/>
  <c r="F41" i="59" l="1"/>
  <c r="G41" i="59"/>
  <c r="J53" i="59"/>
  <c r="F93" i="59"/>
  <c r="G93" i="59"/>
  <c r="F85" i="59"/>
  <c r="F52" i="59"/>
  <c r="G52" i="59"/>
  <c r="J93" i="59"/>
  <c r="G53" i="59" l="1"/>
  <c r="F53" i="59"/>
  <c r="C93" i="59"/>
  <c r="C9" i="59" s="1"/>
  <c r="B85" i="59"/>
  <c r="B8" i="59" s="1"/>
  <c r="F25" i="61"/>
  <c r="G25" i="61"/>
  <c r="F27" i="61"/>
  <c r="G30" i="61"/>
  <c r="F8" i="61"/>
  <c r="F10" i="61"/>
  <c r="G20" i="61"/>
  <c r="F11" i="61"/>
  <c r="F31" i="61"/>
  <c r="G31" i="61"/>
  <c r="F32" i="61"/>
  <c r="G32" i="61"/>
  <c r="F33" i="61"/>
  <c r="G33" i="61"/>
  <c r="G13" i="61"/>
  <c r="F15" i="61"/>
  <c r="G15" i="61"/>
  <c r="G28" i="61"/>
  <c r="G36" i="61"/>
  <c r="F16" i="61"/>
  <c r="G16" i="61"/>
  <c r="G21" i="61"/>
  <c r="G22" i="61"/>
  <c r="F17" i="61"/>
  <c r="G17" i="61"/>
  <c r="G18" i="61"/>
  <c r="D85" i="59"/>
  <c r="D8" i="59" s="1"/>
  <c r="E85" i="59"/>
  <c r="E8" i="59" s="1"/>
  <c r="F84" i="61"/>
  <c r="G84" i="61"/>
  <c r="F88" i="61"/>
  <c r="G85" i="61"/>
  <c r="F89" i="61"/>
  <c r="G89" i="61"/>
  <c r="F90" i="61"/>
  <c r="F86" i="61"/>
  <c r="G86" i="61"/>
  <c r="F82" i="61"/>
  <c r="G82" i="61"/>
  <c r="D93" i="59"/>
  <c r="D9" i="59" s="1"/>
  <c r="E93" i="59"/>
  <c r="E9" i="59" s="1"/>
  <c r="F92" i="61"/>
  <c r="C104" i="61"/>
  <c r="D104" i="61"/>
  <c r="E104" i="61"/>
  <c r="H104" i="61"/>
  <c r="I104" i="61"/>
  <c r="J104" i="61"/>
  <c r="C103" i="61"/>
  <c r="D103" i="61"/>
  <c r="E103" i="61"/>
  <c r="H103" i="61"/>
  <c r="I103" i="61"/>
  <c r="J103" i="61"/>
  <c r="C102" i="61"/>
  <c r="D102" i="61"/>
  <c r="E102" i="61"/>
  <c r="H102" i="61"/>
  <c r="I102" i="61"/>
  <c r="J102" i="61"/>
  <c r="C101" i="61"/>
  <c r="D101" i="61"/>
  <c r="E101" i="61"/>
  <c r="H101" i="61"/>
  <c r="I101" i="61"/>
  <c r="J101" i="61"/>
  <c r="C100" i="61"/>
  <c r="D100" i="61"/>
  <c r="E100" i="61"/>
  <c r="H100" i="61"/>
  <c r="I100" i="61"/>
  <c r="J100" i="61"/>
  <c r="C99" i="61"/>
  <c r="D99" i="61"/>
  <c r="E99" i="61"/>
  <c r="H99" i="61"/>
  <c r="I99" i="61"/>
  <c r="J99" i="61"/>
  <c r="C98" i="61"/>
  <c r="D98" i="61"/>
  <c r="E98" i="61"/>
  <c r="H98" i="61"/>
  <c r="I98" i="61"/>
  <c r="J98" i="61"/>
  <c r="C96" i="61"/>
  <c r="D96" i="61"/>
  <c r="E96" i="61"/>
  <c r="H96" i="61"/>
  <c r="I96" i="61"/>
  <c r="J96" i="61"/>
  <c r="C95" i="61"/>
  <c r="D95" i="61"/>
  <c r="E95" i="61"/>
  <c r="H95" i="61"/>
  <c r="I95" i="61"/>
  <c r="J95" i="61"/>
  <c r="C94" i="61"/>
  <c r="D94" i="61"/>
  <c r="E94" i="61"/>
  <c r="H94" i="61"/>
  <c r="I94" i="61"/>
  <c r="J94" i="61"/>
  <c r="C93" i="61"/>
  <c r="D93" i="61"/>
  <c r="E93" i="61"/>
  <c r="H93" i="61"/>
  <c r="I93" i="61"/>
  <c r="J93" i="61"/>
  <c r="C92" i="61"/>
  <c r="D92" i="61"/>
  <c r="E92" i="61"/>
  <c r="H92" i="61"/>
  <c r="I92" i="61"/>
  <c r="I97" i="61" s="1"/>
  <c r="J92" i="61"/>
  <c r="C90" i="61"/>
  <c r="D90" i="61"/>
  <c r="E90" i="61"/>
  <c r="H90" i="61"/>
  <c r="I90" i="61"/>
  <c r="J90" i="61"/>
  <c r="C89" i="61"/>
  <c r="D89" i="61"/>
  <c r="E89" i="61"/>
  <c r="H89" i="61"/>
  <c r="I89" i="61"/>
  <c r="J89" i="61"/>
  <c r="C88" i="61"/>
  <c r="D88" i="61"/>
  <c r="E88" i="61"/>
  <c r="H88" i="61"/>
  <c r="I88" i="61"/>
  <c r="J88" i="61"/>
  <c r="C86" i="61"/>
  <c r="D86" i="61"/>
  <c r="E86" i="61"/>
  <c r="H86" i="61"/>
  <c r="I86" i="61"/>
  <c r="J86" i="61"/>
  <c r="J87" i="61" s="1"/>
  <c r="C85" i="61"/>
  <c r="D85" i="61"/>
  <c r="E85" i="61"/>
  <c r="H85" i="61"/>
  <c r="I85" i="61"/>
  <c r="J85" i="61"/>
  <c r="C84" i="61"/>
  <c r="D84" i="61"/>
  <c r="E84" i="61"/>
  <c r="H84" i="61"/>
  <c r="I84" i="61"/>
  <c r="J84" i="61"/>
  <c r="C82" i="61"/>
  <c r="D82" i="61"/>
  <c r="E82" i="61"/>
  <c r="H82" i="61"/>
  <c r="I82" i="61"/>
  <c r="J82" i="61"/>
  <c r="C81" i="61"/>
  <c r="D81" i="61"/>
  <c r="E81" i="61"/>
  <c r="H81" i="61"/>
  <c r="I81" i="61"/>
  <c r="J81" i="61"/>
  <c r="C80" i="61"/>
  <c r="D80" i="61"/>
  <c r="E80" i="61"/>
  <c r="H80" i="61"/>
  <c r="I80" i="61"/>
  <c r="J80" i="61"/>
  <c r="C79" i="61"/>
  <c r="D79" i="61"/>
  <c r="E79" i="61"/>
  <c r="H79" i="61"/>
  <c r="I79" i="61"/>
  <c r="J79" i="61"/>
  <c r="C78" i="61"/>
  <c r="D78" i="61"/>
  <c r="E78" i="61"/>
  <c r="H78" i="61"/>
  <c r="I78" i="61"/>
  <c r="J78" i="61"/>
  <c r="C77" i="61"/>
  <c r="D77" i="61"/>
  <c r="E77" i="61"/>
  <c r="H77" i="61"/>
  <c r="I77" i="61"/>
  <c r="J77" i="61"/>
  <c r="C76" i="61"/>
  <c r="D76" i="61"/>
  <c r="E76" i="61"/>
  <c r="H76" i="61"/>
  <c r="I76" i="61"/>
  <c r="J76" i="61"/>
  <c r="C75" i="61"/>
  <c r="D75" i="61"/>
  <c r="E75" i="61"/>
  <c r="H75" i="61"/>
  <c r="I75" i="61"/>
  <c r="J75" i="61"/>
  <c r="C73" i="61"/>
  <c r="D73" i="61"/>
  <c r="E73" i="61"/>
  <c r="H73" i="61"/>
  <c r="I73" i="61"/>
  <c r="J73" i="61"/>
  <c r="C72" i="61"/>
  <c r="D72" i="61"/>
  <c r="E72" i="61"/>
  <c r="H72" i="61"/>
  <c r="I72" i="61"/>
  <c r="I74" i="61" s="1"/>
  <c r="J72" i="61"/>
  <c r="C71" i="61"/>
  <c r="D71" i="61"/>
  <c r="E71" i="61"/>
  <c r="H71" i="61"/>
  <c r="I71" i="61"/>
  <c r="J71" i="61"/>
  <c r="C70" i="61"/>
  <c r="D70" i="61"/>
  <c r="E70" i="61"/>
  <c r="H70" i="61"/>
  <c r="I70" i="61"/>
  <c r="J70" i="61"/>
  <c r="C68" i="61"/>
  <c r="C69" i="61"/>
  <c r="D68" i="61"/>
  <c r="D69" i="61" s="1"/>
  <c r="E68" i="61"/>
  <c r="E69" i="61" s="1"/>
  <c r="H68" i="61"/>
  <c r="H69" i="61" s="1"/>
  <c r="I68" i="61"/>
  <c r="I69" i="61"/>
  <c r="J68" i="61"/>
  <c r="J69" i="61"/>
  <c r="C66" i="61"/>
  <c r="D66" i="61"/>
  <c r="E66" i="61"/>
  <c r="H66" i="61"/>
  <c r="I66" i="61"/>
  <c r="J66" i="61"/>
  <c r="C65" i="61"/>
  <c r="D65" i="61"/>
  <c r="E65" i="61"/>
  <c r="H65" i="61"/>
  <c r="I65" i="61"/>
  <c r="J65" i="61"/>
  <c r="C64" i="61"/>
  <c r="D64" i="61"/>
  <c r="E64" i="61"/>
  <c r="H64" i="61"/>
  <c r="I64" i="61"/>
  <c r="J64" i="61"/>
  <c r="C62" i="61"/>
  <c r="C63" i="61" s="1"/>
  <c r="D62" i="61"/>
  <c r="E62" i="61"/>
  <c r="H62" i="61"/>
  <c r="I62" i="61"/>
  <c r="J62" i="61"/>
  <c r="J63" i="61" s="1"/>
  <c r="C61" i="61"/>
  <c r="D61" i="61"/>
  <c r="E61" i="61"/>
  <c r="H61" i="61"/>
  <c r="I61" i="61"/>
  <c r="J61" i="61"/>
  <c r="B104" i="61"/>
  <c r="B103" i="61"/>
  <c r="B102" i="61"/>
  <c r="B101" i="61"/>
  <c r="B100" i="61"/>
  <c r="B99" i="61"/>
  <c r="B98" i="61"/>
  <c r="B96" i="61"/>
  <c r="B95" i="61"/>
  <c r="B94" i="61"/>
  <c r="B93" i="61"/>
  <c r="B92" i="61"/>
  <c r="B90" i="61"/>
  <c r="B89" i="61"/>
  <c r="B88" i="61"/>
  <c r="B86" i="61"/>
  <c r="B85" i="61"/>
  <c r="B84" i="61"/>
  <c r="B82" i="61"/>
  <c r="B81" i="61"/>
  <c r="B80" i="61"/>
  <c r="B79" i="61"/>
  <c r="B78" i="61"/>
  <c r="B77" i="61"/>
  <c r="B76" i="61"/>
  <c r="B75" i="61"/>
  <c r="B73" i="61"/>
  <c r="B72" i="61"/>
  <c r="B71" i="61"/>
  <c r="B70" i="61"/>
  <c r="B68" i="61"/>
  <c r="B69" i="61" s="1"/>
  <c r="B66" i="61"/>
  <c r="B65" i="61"/>
  <c r="B64" i="61"/>
  <c r="B62" i="61"/>
  <c r="B61" i="61"/>
  <c r="H52" i="61"/>
  <c r="I52" i="61"/>
  <c r="J52" i="61"/>
  <c r="H51" i="61"/>
  <c r="I51" i="61"/>
  <c r="I53" i="61" s="1"/>
  <c r="J51" i="61"/>
  <c r="H49" i="61"/>
  <c r="I49" i="61"/>
  <c r="J49" i="61"/>
  <c r="H48" i="61"/>
  <c r="I48" i="61"/>
  <c r="J48" i="61"/>
  <c r="H47" i="61"/>
  <c r="I47" i="61"/>
  <c r="J47" i="61"/>
  <c r="H46" i="61"/>
  <c r="I46" i="61"/>
  <c r="J46" i="61"/>
  <c r="H44" i="61"/>
  <c r="I44" i="61"/>
  <c r="J44" i="61"/>
  <c r="H43" i="61"/>
  <c r="I43" i="61"/>
  <c r="J43" i="61"/>
  <c r="H41" i="61"/>
  <c r="I41" i="61"/>
  <c r="J41" i="61"/>
  <c r="H40" i="61"/>
  <c r="I40" i="61"/>
  <c r="I42" i="61" s="1"/>
  <c r="J40" i="61"/>
  <c r="H38" i="61"/>
  <c r="I38" i="61"/>
  <c r="J38" i="61"/>
  <c r="H37" i="61"/>
  <c r="I37" i="61"/>
  <c r="J37" i="61"/>
  <c r="J36" i="61"/>
  <c r="H36" i="61"/>
  <c r="I36" i="61"/>
  <c r="H35" i="61"/>
  <c r="I35" i="61"/>
  <c r="J35" i="61"/>
  <c r="H33" i="61"/>
  <c r="I33" i="61"/>
  <c r="J33" i="61"/>
  <c r="H32" i="61"/>
  <c r="I32" i="61"/>
  <c r="J32" i="61"/>
  <c r="H31" i="61"/>
  <c r="I31" i="61"/>
  <c r="J31" i="61"/>
  <c r="H30" i="61"/>
  <c r="I30" i="61"/>
  <c r="J30" i="61"/>
  <c r="H28" i="61"/>
  <c r="I28" i="61"/>
  <c r="J28" i="61"/>
  <c r="H27" i="61"/>
  <c r="I27" i="61"/>
  <c r="J27" i="61"/>
  <c r="H26" i="61"/>
  <c r="I26" i="61"/>
  <c r="J26" i="61"/>
  <c r="H25" i="61"/>
  <c r="I25" i="61"/>
  <c r="J25" i="61"/>
  <c r="H23" i="61"/>
  <c r="I23" i="61"/>
  <c r="J23" i="61"/>
  <c r="H22" i="61"/>
  <c r="I22" i="61"/>
  <c r="J22" i="61"/>
  <c r="H21" i="61"/>
  <c r="I21" i="61"/>
  <c r="J21" i="61"/>
  <c r="H20" i="61"/>
  <c r="I20" i="61"/>
  <c r="J20" i="61"/>
  <c r="H18" i="61"/>
  <c r="I18" i="61"/>
  <c r="J18" i="61"/>
  <c r="H17" i="61"/>
  <c r="I17" i="61"/>
  <c r="J17" i="61"/>
  <c r="H16" i="61"/>
  <c r="I16" i="61"/>
  <c r="J16" i="61"/>
  <c r="I15" i="61"/>
  <c r="J15" i="61"/>
  <c r="H15" i="61"/>
  <c r="I13" i="61"/>
  <c r="J13" i="61"/>
  <c r="H13" i="61"/>
  <c r="I12" i="61"/>
  <c r="J12" i="61"/>
  <c r="H12" i="61"/>
  <c r="I11" i="61"/>
  <c r="J11" i="61"/>
  <c r="H11" i="61"/>
  <c r="I10" i="61"/>
  <c r="J10" i="61"/>
  <c r="H10" i="61"/>
  <c r="I9" i="61"/>
  <c r="J9" i="61"/>
  <c r="H9" i="61"/>
  <c r="I8" i="61"/>
  <c r="J8" i="61"/>
  <c r="H8" i="61"/>
  <c r="C52" i="61"/>
  <c r="D52" i="61"/>
  <c r="E52" i="61"/>
  <c r="B52" i="61"/>
  <c r="C51" i="61"/>
  <c r="D51" i="61"/>
  <c r="E51" i="61"/>
  <c r="B51" i="61"/>
  <c r="B53" i="61" s="1"/>
  <c r="C49" i="61"/>
  <c r="D49" i="61"/>
  <c r="E49" i="61"/>
  <c r="B49" i="61"/>
  <c r="C48" i="61"/>
  <c r="D48" i="61"/>
  <c r="E48" i="61"/>
  <c r="B48" i="61"/>
  <c r="C47" i="61"/>
  <c r="D47" i="61"/>
  <c r="E47" i="61"/>
  <c r="B47" i="61"/>
  <c r="C46" i="61"/>
  <c r="D46" i="61"/>
  <c r="D50" i="61" s="1"/>
  <c r="E46" i="61"/>
  <c r="C44" i="61"/>
  <c r="D44" i="61"/>
  <c r="E44" i="61"/>
  <c r="B46" i="61"/>
  <c r="B44" i="61"/>
  <c r="C43" i="61"/>
  <c r="D43" i="61"/>
  <c r="E43" i="61"/>
  <c r="E45" i="61" s="1"/>
  <c r="B43" i="61"/>
  <c r="B45" i="61" s="1"/>
  <c r="C41" i="61"/>
  <c r="D41" i="61"/>
  <c r="E41" i="61"/>
  <c r="B41" i="61"/>
  <c r="C40" i="61"/>
  <c r="D40" i="61"/>
  <c r="E40" i="61"/>
  <c r="B40" i="61"/>
  <c r="B42" i="61" s="1"/>
  <c r="C38" i="61"/>
  <c r="D38" i="61"/>
  <c r="E38" i="61"/>
  <c r="B38" i="61"/>
  <c r="C37" i="61"/>
  <c r="D37" i="61"/>
  <c r="E37" i="61"/>
  <c r="B37" i="61"/>
  <c r="C36" i="61"/>
  <c r="D36" i="61"/>
  <c r="E36" i="61"/>
  <c r="B36" i="61"/>
  <c r="C35" i="61"/>
  <c r="D35" i="61"/>
  <c r="E35" i="61"/>
  <c r="B35" i="61"/>
  <c r="C33" i="61"/>
  <c r="D33" i="61"/>
  <c r="E33" i="61"/>
  <c r="B33" i="61"/>
  <c r="C32" i="61"/>
  <c r="D32" i="61"/>
  <c r="E32" i="61"/>
  <c r="B32" i="61"/>
  <c r="C31" i="61"/>
  <c r="D31" i="61"/>
  <c r="E31" i="61"/>
  <c r="B31" i="61"/>
  <c r="C30" i="61"/>
  <c r="D30" i="61"/>
  <c r="E30" i="61"/>
  <c r="B30" i="61"/>
  <c r="C28" i="61"/>
  <c r="D28" i="61"/>
  <c r="E28" i="61"/>
  <c r="B28" i="61"/>
  <c r="C27" i="61"/>
  <c r="D27" i="61"/>
  <c r="E27" i="61"/>
  <c r="G27" i="61"/>
  <c r="B27" i="61"/>
  <c r="C26" i="61"/>
  <c r="D26" i="61"/>
  <c r="E26" i="61"/>
  <c r="B26" i="61"/>
  <c r="C25" i="61"/>
  <c r="D25" i="61"/>
  <c r="E25" i="61"/>
  <c r="B25" i="61"/>
  <c r="C23" i="61"/>
  <c r="D23" i="61"/>
  <c r="E23" i="61"/>
  <c r="B23" i="61"/>
  <c r="C22" i="61"/>
  <c r="D22" i="61"/>
  <c r="E22" i="61"/>
  <c r="B22" i="61"/>
  <c r="C21" i="61"/>
  <c r="D21" i="61"/>
  <c r="E21" i="61"/>
  <c r="B21" i="61"/>
  <c r="C20" i="61"/>
  <c r="D20" i="61"/>
  <c r="E20" i="61"/>
  <c r="B20" i="61"/>
  <c r="C18" i="61"/>
  <c r="D18" i="61"/>
  <c r="E18" i="61"/>
  <c r="B18" i="61"/>
  <c r="C17" i="61"/>
  <c r="D17" i="61"/>
  <c r="E17" i="61"/>
  <c r="B17" i="61"/>
  <c r="C16" i="61"/>
  <c r="D16" i="61"/>
  <c r="E16" i="61"/>
  <c r="B16" i="61"/>
  <c r="C15" i="61"/>
  <c r="D15" i="61"/>
  <c r="E15" i="61"/>
  <c r="B15" i="61"/>
  <c r="C13" i="61"/>
  <c r="D13" i="61"/>
  <c r="E13" i="61"/>
  <c r="B13" i="61"/>
  <c r="C12" i="61"/>
  <c r="D12" i="61"/>
  <c r="E12" i="61"/>
  <c r="B12" i="61"/>
  <c r="C11" i="61"/>
  <c r="D11" i="61"/>
  <c r="E11" i="61"/>
  <c r="G11" i="61"/>
  <c r="B11" i="61"/>
  <c r="C10" i="61"/>
  <c r="D10" i="61"/>
  <c r="E10" i="61"/>
  <c r="B10" i="61"/>
  <c r="C9" i="61"/>
  <c r="D9" i="61"/>
  <c r="E9" i="61"/>
  <c r="G9" i="61"/>
  <c r="B9" i="61"/>
  <c r="C8" i="61"/>
  <c r="D8" i="61"/>
  <c r="E8" i="61"/>
  <c r="B8" i="61"/>
  <c r="G90" i="61"/>
  <c r="F85" i="61"/>
  <c r="B93" i="59"/>
  <c r="B9" i="59" s="1"/>
  <c r="C85" i="59"/>
  <c r="C8" i="59" s="1"/>
  <c r="G26" i="61"/>
  <c r="G8" i="61"/>
  <c r="G10" i="61"/>
  <c r="G12" i="61"/>
  <c r="G35" i="61"/>
  <c r="F23" i="61"/>
  <c r="F26" i="61"/>
  <c r="F9" i="61"/>
  <c r="F20" i="61"/>
  <c r="F12" i="61"/>
  <c r="F13" i="61"/>
  <c r="F35" i="61"/>
  <c r="F28" i="61"/>
  <c r="F36" i="61"/>
  <c r="F21" i="61"/>
  <c r="F22" i="61"/>
  <c r="F18" i="61"/>
  <c r="C52" i="59"/>
  <c r="C53" i="59" s="1"/>
  <c r="D52" i="59"/>
  <c r="E52" i="59"/>
  <c r="B52" i="59"/>
  <c r="B53" i="59" s="1"/>
  <c r="G49" i="61"/>
  <c r="G96" i="61"/>
  <c r="G102" i="61"/>
  <c r="G103" i="61"/>
  <c r="G104" i="61"/>
  <c r="G79" i="61"/>
  <c r="G80" i="61"/>
  <c r="G81" i="61"/>
  <c r="F49" i="61"/>
  <c r="F96" i="61"/>
  <c r="F102" i="61"/>
  <c r="F103" i="61"/>
  <c r="F104" i="61"/>
  <c r="F79" i="61"/>
  <c r="F80" i="61"/>
  <c r="F81" i="61"/>
  <c r="G48" i="61"/>
  <c r="F48" i="61"/>
  <c r="G52" i="61"/>
  <c r="F52" i="61"/>
  <c r="G101" i="61"/>
  <c r="F101" i="61"/>
  <c r="G44" i="61"/>
  <c r="G40" i="61"/>
  <c r="G93" i="61"/>
  <c r="G51" i="61"/>
  <c r="G98" i="61"/>
  <c r="G37" i="61"/>
  <c r="G61" i="61"/>
  <c r="G46" i="61"/>
  <c r="G70" i="61"/>
  <c r="G99" i="61"/>
  <c r="G75" i="61"/>
  <c r="G64" i="61"/>
  <c r="G76" i="61"/>
  <c r="G77" i="61"/>
  <c r="G65" i="61"/>
  <c r="G94" i="61"/>
  <c r="G47" i="61"/>
  <c r="G71" i="61"/>
  <c r="G72" i="61"/>
  <c r="G38" i="61"/>
  <c r="G41" i="61"/>
  <c r="G95" i="61"/>
  <c r="G68" i="61"/>
  <c r="G69" i="61" s="1"/>
  <c r="G100" i="61"/>
  <c r="G66" i="61"/>
  <c r="G62" i="61"/>
  <c r="G78" i="61"/>
  <c r="F44" i="61"/>
  <c r="F40" i="61"/>
  <c r="F93" i="61"/>
  <c r="F51" i="61"/>
  <c r="F98" i="61"/>
  <c r="F37" i="61"/>
  <c r="F61" i="61"/>
  <c r="F46" i="61"/>
  <c r="F70" i="61"/>
  <c r="F99" i="61"/>
  <c r="F75" i="61"/>
  <c r="F64" i="61"/>
  <c r="F76" i="61"/>
  <c r="F77" i="61"/>
  <c r="F65" i="61"/>
  <c r="F94" i="61"/>
  <c r="F47" i="61"/>
  <c r="F71" i="61"/>
  <c r="F72" i="61"/>
  <c r="F38" i="61"/>
  <c r="F41" i="61"/>
  <c r="F95" i="61"/>
  <c r="F73" i="61"/>
  <c r="F68" i="61"/>
  <c r="F69" i="61" s="1"/>
  <c r="F100" i="61"/>
  <c r="F66" i="61"/>
  <c r="F62" i="61"/>
  <c r="F78" i="61"/>
  <c r="G43" i="61"/>
  <c r="G92" i="61"/>
  <c r="B56" i="59"/>
  <c r="H56" i="59"/>
  <c r="B58" i="59"/>
  <c r="D58" i="59"/>
  <c r="F58" i="59"/>
  <c r="C59" i="59"/>
  <c r="E59" i="59"/>
  <c r="G59" i="59"/>
  <c r="B60" i="59"/>
  <c r="C60" i="59"/>
  <c r="D60" i="59"/>
  <c r="E60" i="59"/>
  <c r="F60" i="59"/>
  <c r="G60" i="59"/>
  <c r="B3" i="61"/>
  <c r="B56" i="61" s="1"/>
  <c r="H56" i="61"/>
  <c r="F43" i="61"/>
  <c r="G88" i="61"/>
  <c r="G23" i="61"/>
  <c r="D91" i="61" l="1"/>
  <c r="E87" i="61"/>
  <c r="E14" i="61"/>
  <c r="C34" i="61"/>
  <c r="E50" i="61"/>
  <c r="E63" i="61"/>
  <c r="D63" i="61"/>
  <c r="B50" i="61"/>
  <c r="C83" i="61"/>
  <c r="G50" i="61"/>
  <c r="F50" i="61"/>
  <c r="C50" i="61"/>
  <c r="B67" i="61"/>
  <c r="D45" i="61"/>
  <c r="F45" i="61"/>
  <c r="G45" i="61"/>
  <c r="C45" i="61"/>
  <c r="I19" i="61"/>
  <c r="I14" i="61"/>
  <c r="I67" i="61"/>
  <c r="H14" i="61"/>
  <c r="I34" i="61"/>
  <c r="I87" i="61"/>
  <c r="D24" i="61"/>
  <c r="E42" i="61"/>
  <c r="F63" i="61"/>
  <c r="I24" i="61"/>
  <c r="I29" i="61"/>
  <c r="F9" i="59"/>
  <c r="G9" i="59"/>
  <c r="C91" i="61"/>
  <c r="E34" i="61"/>
  <c r="F8" i="59"/>
  <c r="F39" i="61"/>
  <c r="B24" i="61"/>
  <c r="C24" i="61"/>
  <c r="E39" i="61"/>
  <c r="E24" i="61"/>
  <c r="G8" i="59"/>
  <c r="G54" i="59" s="1"/>
  <c r="D29" i="61"/>
  <c r="C29" i="61"/>
  <c r="D67" i="61"/>
  <c r="D39" i="61"/>
  <c r="D42" i="61"/>
  <c r="E67" i="61"/>
  <c r="C39" i="61"/>
  <c r="D74" i="61"/>
  <c r="E74" i="61"/>
  <c r="E105" i="61"/>
  <c r="I91" i="61"/>
  <c r="H87" i="61"/>
  <c r="H24" i="61"/>
  <c r="H19" i="61"/>
  <c r="H39" i="61"/>
  <c r="J19" i="61"/>
  <c r="J29" i="61"/>
  <c r="H29" i="61"/>
  <c r="H34" i="61"/>
  <c r="I39" i="61"/>
  <c r="I83" i="61"/>
  <c r="I63" i="61"/>
  <c r="I105" i="61"/>
  <c r="J14" i="61"/>
  <c r="J24" i="61"/>
  <c r="J91" i="61"/>
  <c r="J34" i="61"/>
  <c r="J67" i="61"/>
  <c r="J53" i="61"/>
  <c r="J42" i="61"/>
  <c r="J83" i="61"/>
  <c r="J39" i="61"/>
  <c r="J74" i="61"/>
  <c r="J97" i="61"/>
  <c r="G87" i="61"/>
  <c r="F29" i="61"/>
  <c r="F87" i="61"/>
  <c r="H53" i="61"/>
  <c r="H67" i="61"/>
  <c r="H83" i="61"/>
  <c r="H42" i="61"/>
  <c r="H63" i="61"/>
  <c r="H74" i="61"/>
  <c r="F19" i="61"/>
  <c r="D14" i="61"/>
  <c r="B29" i="61"/>
  <c r="B87" i="61"/>
  <c r="C67" i="61"/>
  <c r="F30" i="61"/>
  <c r="F34" i="61" s="1"/>
  <c r="C42" i="61"/>
  <c r="C53" i="61"/>
  <c r="B105" i="61"/>
  <c r="D83" i="61"/>
  <c r="E91" i="61"/>
  <c r="D97" i="61"/>
  <c r="G91" i="61"/>
  <c r="F24" i="61"/>
  <c r="B14" i="61"/>
  <c r="C19" i="61"/>
  <c r="E19" i="61"/>
  <c r="C97" i="61"/>
  <c r="G24" i="61"/>
  <c r="F67" i="61"/>
  <c r="G14" i="61"/>
  <c r="D34" i="61"/>
  <c r="E53" i="61"/>
  <c r="B91" i="61"/>
  <c r="D87" i="61"/>
  <c r="C105" i="61"/>
  <c r="C87" i="61"/>
  <c r="G67" i="61"/>
  <c r="D19" i="61"/>
  <c r="E29" i="61"/>
  <c r="B34" i="61"/>
  <c r="D53" i="61"/>
  <c r="B63" i="61"/>
  <c r="F91" i="61"/>
  <c r="G29" i="61"/>
  <c r="G42" i="61"/>
  <c r="C14" i="61"/>
  <c r="B19" i="61"/>
  <c r="B97" i="61"/>
  <c r="C74" i="61"/>
  <c r="G19" i="61"/>
  <c r="E53" i="59"/>
  <c r="C54" i="59"/>
  <c r="C106" i="61" s="1"/>
  <c r="B54" i="59"/>
  <c r="B106" i="61" s="1"/>
  <c r="B74" i="61"/>
  <c r="G73" i="61"/>
  <c r="G74" i="61" s="1"/>
  <c r="B83" i="61"/>
  <c r="E83" i="61"/>
  <c r="F14" i="61"/>
  <c r="G34" i="61"/>
  <c r="B39" i="61"/>
  <c r="F53" i="61"/>
  <c r="E54" i="59"/>
  <c r="E106" i="61" s="1"/>
  <c r="D105" i="61"/>
  <c r="F83" i="61"/>
  <c r="G53" i="61"/>
  <c r="G105" i="61"/>
  <c r="F97" i="61"/>
  <c r="D54" i="59"/>
  <c r="D106" i="61" s="1"/>
  <c r="G83" i="61"/>
  <c r="E97" i="61"/>
  <c r="G63" i="61"/>
  <c r="F74" i="61"/>
  <c r="G97" i="61"/>
  <c r="F105" i="61"/>
  <c r="F42" i="61"/>
  <c r="G39" i="61"/>
  <c r="D53" i="59"/>
  <c r="F54" i="59" l="1"/>
  <c r="F106" i="61" s="1"/>
  <c r="G106" i="61"/>
</calcChain>
</file>

<file path=xl/sharedStrings.xml><?xml version="1.0" encoding="utf-8"?>
<sst xmlns="http://schemas.openxmlformats.org/spreadsheetml/2006/main" count="245" uniqueCount="184">
  <si>
    <t>大阪市</t>
  </si>
  <si>
    <t>門真市</t>
  </si>
  <si>
    <t>堺市</t>
  </si>
  <si>
    <t>摂津市</t>
  </si>
  <si>
    <t>岸和田市</t>
  </si>
  <si>
    <t>高石市</t>
  </si>
  <si>
    <t>豊中市</t>
  </si>
  <si>
    <t>藤井寺市</t>
  </si>
  <si>
    <t>池田市</t>
  </si>
  <si>
    <t>東大阪市</t>
  </si>
  <si>
    <t>吹田市</t>
  </si>
  <si>
    <t>泉南市</t>
  </si>
  <si>
    <t>泉大津市</t>
  </si>
  <si>
    <t>高槻市</t>
  </si>
  <si>
    <t>交野市</t>
  </si>
  <si>
    <t>貝塚市</t>
  </si>
  <si>
    <t>大阪狭山市</t>
  </si>
  <si>
    <t>守口市</t>
  </si>
  <si>
    <t>阪南市</t>
  </si>
  <si>
    <t>枚方市</t>
  </si>
  <si>
    <t>島本町</t>
  </si>
  <si>
    <t>茨木市</t>
  </si>
  <si>
    <t>豊能町</t>
  </si>
  <si>
    <t>八尾市</t>
  </si>
  <si>
    <t>能勢町</t>
  </si>
  <si>
    <t>泉佐野市</t>
  </si>
  <si>
    <t>忠岡町</t>
  </si>
  <si>
    <t>富田林市</t>
  </si>
  <si>
    <t>熊取町</t>
  </si>
  <si>
    <t>寝屋川市</t>
  </si>
  <si>
    <t>田尻町</t>
  </si>
  <si>
    <t>河内長野市</t>
  </si>
  <si>
    <t>岬  町</t>
  </si>
  <si>
    <t>松原市</t>
  </si>
  <si>
    <t>太子町</t>
  </si>
  <si>
    <t>大東市</t>
  </si>
  <si>
    <t>河南町</t>
  </si>
  <si>
    <t>和泉市</t>
  </si>
  <si>
    <t>千早赤阪村</t>
  </si>
  <si>
    <t>箕面市</t>
  </si>
  <si>
    <t>柏原市</t>
  </si>
  <si>
    <t>羽曳野市</t>
  </si>
  <si>
    <t>町村計</t>
    <rPh sb="0" eb="2">
      <t>チョウソン</t>
    </rPh>
    <rPh sb="2" eb="3">
      <t>ケイ</t>
    </rPh>
    <phoneticPr fontId="3"/>
  </si>
  <si>
    <t>大阪府計</t>
    <rPh sb="0" eb="3">
      <t>オオサカフ</t>
    </rPh>
    <rPh sb="3" eb="4">
      <t>ケイ</t>
    </rPh>
    <phoneticPr fontId="3"/>
  </si>
  <si>
    <t>大阪市北区</t>
  </si>
  <si>
    <t>同　　都島区</t>
  </si>
  <si>
    <t>同　　福島区</t>
  </si>
  <si>
    <t>同　　此花区</t>
  </si>
  <si>
    <t>同　　中央区</t>
  </si>
  <si>
    <t>同　　西区</t>
  </si>
  <si>
    <t>同　　港区</t>
  </si>
  <si>
    <t>同　　大正区</t>
  </si>
  <si>
    <t>同　　天王寺区</t>
  </si>
  <si>
    <t>同　　浪速区</t>
  </si>
  <si>
    <t>同　　西淀川区</t>
  </si>
  <si>
    <t>同　　淀川区</t>
  </si>
  <si>
    <t>同　　東淀川区</t>
  </si>
  <si>
    <t>同　　東成区</t>
  </si>
  <si>
    <t>同　　生野区</t>
  </si>
  <si>
    <t>同　　旭区</t>
  </si>
  <si>
    <t>同　　城東区</t>
  </si>
  <si>
    <t>同　　鶴見区</t>
  </si>
  <si>
    <t>同　　阿倍野区</t>
  </si>
  <si>
    <t>同　　住之江区</t>
  </si>
  <si>
    <t>同　　住吉区</t>
  </si>
  <si>
    <t>同　　東住吉区</t>
  </si>
  <si>
    <t>同　　平野区</t>
  </si>
  <si>
    <t>同　　西成区</t>
  </si>
  <si>
    <t>期日前投票者数</t>
    <rPh sb="0" eb="2">
      <t>キジツ</t>
    </rPh>
    <rPh sb="2" eb="3">
      <t>マエ</t>
    </rPh>
    <rPh sb="3" eb="5">
      <t>トウヒョウ</t>
    </rPh>
    <rPh sb="5" eb="6">
      <t>シャ</t>
    </rPh>
    <rPh sb="6" eb="7">
      <t>スウ</t>
    </rPh>
    <phoneticPr fontId="3"/>
  </si>
  <si>
    <t>不在者投票者数</t>
    <rPh sb="0" eb="3">
      <t>フザイシャ</t>
    </rPh>
    <rPh sb="3" eb="5">
      <t>トウヒョウ</t>
    </rPh>
    <rPh sb="5" eb="6">
      <t>シャ</t>
    </rPh>
    <rPh sb="6" eb="7">
      <t>スウ</t>
    </rPh>
    <phoneticPr fontId="3"/>
  </si>
  <si>
    <t>四條畷市</t>
    <rPh sb="0" eb="3">
      <t>シジョウナワテ</t>
    </rPh>
    <rPh sb="3" eb="4">
      <t>シ</t>
    </rPh>
    <phoneticPr fontId="3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</si>
  <si>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3"/>
  </si>
  <si>
    <t>不在者投票者数</t>
    <rPh sb="0" eb="3">
      <t>フザイシャ</t>
    </rPh>
    <rPh sb="3" eb="6">
      <t>トウヒョウシャ</t>
    </rPh>
    <rPh sb="6" eb="7">
      <t>スウ</t>
    </rPh>
    <phoneticPr fontId="3"/>
  </si>
  <si>
    <t>合計</t>
    <rPh sb="0" eb="2">
      <t>ゴウケイ</t>
    </rPh>
    <phoneticPr fontId="3"/>
  </si>
  <si>
    <t xml:space="preserve"> うち、
 在外投票者数</t>
    <rPh sb="8" eb="10">
      <t>トウヒョウ</t>
    </rPh>
    <rPh sb="10" eb="11">
      <t>シャ</t>
    </rPh>
    <rPh sb="11" eb="12">
      <t>スウ</t>
    </rPh>
    <phoneticPr fontId="3"/>
  </si>
  <si>
    <t>合　　　　計</t>
    <rPh sb="0" eb="1">
      <t>ゴウ</t>
    </rPh>
    <rPh sb="5" eb="6">
      <t>ケイ</t>
    </rPh>
    <phoneticPr fontId="3"/>
  </si>
  <si>
    <t>大阪市計</t>
    <rPh sb="0" eb="3">
      <t>オオサカシ</t>
    </rPh>
    <rPh sb="3" eb="4">
      <t>ケイ</t>
    </rPh>
    <phoneticPr fontId="3"/>
  </si>
  <si>
    <t>堺市堺区</t>
    <rPh sb="0" eb="2">
      <t>サカイシ</t>
    </rPh>
    <rPh sb="2" eb="3">
      <t>サカイ</t>
    </rPh>
    <rPh sb="3" eb="4">
      <t>ク</t>
    </rPh>
    <phoneticPr fontId="3"/>
  </si>
  <si>
    <t>同　北区</t>
  </si>
  <si>
    <t>同　中区</t>
    <rPh sb="0" eb="1">
      <t>ドウ</t>
    </rPh>
    <phoneticPr fontId="3"/>
  </si>
  <si>
    <t>同　東区</t>
  </si>
  <si>
    <t>同　西区</t>
  </si>
  <si>
    <t>同　南区</t>
  </si>
  <si>
    <t>同　美原区</t>
  </si>
  <si>
    <t>堺市計</t>
    <rPh sb="0" eb="2">
      <t>サカイシ</t>
    </rPh>
    <rPh sb="2" eb="3">
      <t>ケイ</t>
    </rPh>
    <phoneticPr fontId="3"/>
  </si>
  <si>
    <t>○大阪市・堺市</t>
    <rPh sb="1" eb="4">
      <t>オオサカシ</t>
    </rPh>
    <rPh sb="5" eb="7">
      <t>サカイシ</t>
    </rPh>
    <phoneticPr fontId="3"/>
  </si>
  <si>
    <t>市計
（大阪市・堺市除く）</t>
    <rPh sb="0" eb="1">
      <t>シ</t>
    </rPh>
    <rPh sb="1" eb="2">
      <t>ケイ</t>
    </rPh>
    <rPh sb="4" eb="7">
      <t>オオサカシ</t>
    </rPh>
    <rPh sb="8" eb="10">
      <t>サカイシ</t>
    </rPh>
    <rPh sb="10" eb="11">
      <t>ノゾ</t>
    </rPh>
    <phoneticPr fontId="3"/>
  </si>
  <si>
    <t>市町村計
（大阪市・堺市除く）</t>
    <rPh sb="0" eb="1">
      <t>シ</t>
    </rPh>
    <rPh sb="1" eb="3">
      <t>チョウソン</t>
    </rPh>
    <rPh sb="3" eb="4">
      <t>ケイ</t>
    </rPh>
    <rPh sb="6" eb="9">
      <t>オオサカシ</t>
    </rPh>
    <rPh sb="10" eb="12">
      <t>サカイシ</t>
    </rPh>
    <rPh sb="12" eb="13">
      <t>ノゾ</t>
    </rPh>
    <phoneticPr fontId="3"/>
  </si>
  <si>
    <t>市町村名</t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</si>
  <si>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</si>
  <si>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</si>
  <si>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</si>
  <si>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</si>
  <si>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</si>
  <si>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</si>
  <si>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</si>
  <si>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</si>
  <si>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</si>
  <si>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○第１選挙区～第１０選挙区</t>
    <rPh sb="1" eb="2">
      <t>ダイ</t>
    </rPh>
    <rPh sb="3" eb="6">
      <t>センキョク</t>
    </rPh>
    <rPh sb="7" eb="8">
      <t>ダイ</t>
    </rPh>
    <rPh sb="10" eb="13">
      <t>センキョク</t>
    </rPh>
    <phoneticPr fontId="3"/>
  </si>
  <si>
    <t>選挙区別</t>
    <rPh sb="0" eb="2">
      <t>セ</t>
    </rPh>
    <rPh sb="2" eb="3">
      <t>ク</t>
    </rPh>
    <rPh sb="3" eb="4">
      <t>ベツ</t>
    </rPh>
    <phoneticPr fontId="3"/>
  </si>
  <si>
    <t>市区町村選管名</t>
    <rPh sb="0" eb="2">
      <t>シク</t>
    </rPh>
    <rPh sb="2" eb="4">
      <t>チョウソン</t>
    </rPh>
    <rPh sb="4" eb="6">
      <t>コニシ</t>
    </rPh>
    <rPh sb="6" eb="7">
      <t>メイ</t>
    </rPh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</si>
  <si>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</si>
  <si>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</si>
  <si>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</si>
  <si>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</si>
  <si>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</si>
  <si>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</si>
  <si>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</si>
  <si>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</si>
  <si>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</si>
  <si>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大阪市　中央区</t>
    <rPh sb="0" eb="3">
      <t>オオサカシ</t>
    </rPh>
    <phoneticPr fontId="3"/>
  </si>
  <si>
    <t>大阪府第１選挙区</t>
    <rPh sb="0" eb="3">
      <t>オオサカフ</t>
    </rPh>
    <rPh sb="3" eb="4">
      <t>ダイ</t>
    </rPh>
    <rPh sb="5" eb="8">
      <t>センキョク</t>
    </rPh>
    <phoneticPr fontId="3"/>
  </si>
  <si>
    <t>東住吉区</t>
    <rPh sb="0" eb="4">
      <t>ヒガシスミヨシク</t>
    </rPh>
    <phoneticPr fontId="3"/>
  </si>
  <si>
    <t>平野区</t>
    <rPh sb="2" eb="3">
      <t>ク</t>
    </rPh>
    <phoneticPr fontId="3"/>
  </si>
  <si>
    <t>大阪府第２選挙区</t>
    <rPh sb="0" eb="3">
      <t>オオサカフ</t>
    </rPh>
    <rPh sb="3" eb="4">
      <t>ダイ</t>
    </rPh>
    <rPh sb="5" eb="8">
      <t>センキョク</t>
    </rPh>
    <phoneticPr fontId="3"/>
  </si>
  <si>
    <t>大阪市　大正区</t>
    <rPh sb="0" eb="3">
      <t>オオサカシ</t>
    </rPh>
    <phoneticPr fontId="3"/>
  </si>
  <si>
    <t>大阪府第３選挙区</t>
    <rPh sb="0" eb="3">
      <t>オオサカフ</t>
    </rPh>
    <rPh sb="3" eb="4">
      <t>ダイ</t>
    </rPh>
    <rPh sb="5" eb="8">
      <t>センキョク</t>
    </rPh>
    <phoneticPr fontId="3"/>
  </si>
  <si>
    <t>大阪市　北　区</t>
    <rPh sb="0" eb="3">
      <t>オオサカシ</t>
    </rPh>
    <phoneticPr fontId="3"/>
  </si>
  <si>
    <t>大阪府第４選挙区</t>
    <rPh sb="0" eb="3">
      <t>オオサカフ</t>
    </rPh>
    <rPh sb="3" eb="4">
      <t>ダイ</t>
    </rPh>
    <rPh sb="5" eb="8">
      <t>センキョク</t>
    </rPh>
    <phoneticPr fontId="3"/>
  </si>
  <si>
    <t>大阪市　此花区</t>
    <rPh sb="0" eb="3">
      <t>オオサカシ</t>
    </rPh>
    <phoneticPr fontId="3"/>
  </si>
  <si>
    <t>西淀川区</t>
  </si>
  <si>
    <t>淀川区</t>
  </si>
  <si>
    <t>東淀川区</t>
  </si>
  <si>
    <t>大阪府第５選挙区</t>
    <rPh sb="0" eb="3">
      <t>オオサカフ</t>
    </rPh>
    <rPh sb="3" eb="4">
      <t>ダイ</t>
    </rPh>
    <rPh sb="5" eb="8">
      <t>センキョク</t>
    </rPh>
    <phoneticPr fontId="3"/>
  </si>
  <si>
    <t>大阪市　旭　区</t>
    <rPh sb="0" eb="3">
      <t>オオサカシ</t>
    </rPh>
    <phoneticPr fontId="3"/>
  </si>
  <si>
    <t>鶴見区</t>
  </si>
  <si>
    <t>大阪府第６選挙区</t>
    <rPh sb="0" eb="3">
      <t>オオサカフ</t>
    </rPh>
    <rPh sb="3" eb="4">
      <t>ダイ</t>
    </rPh>
    <rPh sb="5" eb="8">
      <t>センキョク</t>
    </rPh>
    <phoneticPr fontId="3"/>
  </si>
  <si>
    <t>大阪府第７選挙区</t>
    <rPh sb="0" eb="3">
      <t>オオサカフ</t>
    </rPh>
    <rPh sb="3" eb="4">
      <t>ダイ</t>
    </rPh>
    <rPh sb="5" eb="8">
      <t>センキョク</t>
    </rPh>
    <phoneticPr fontId="3"/>
  </si>
  <si>
    <t>大阪府第８選挙区</t>
    <rPh sb="0" eb="3">
      <t>オオサカフ</t>
    </rPh>
    <rPh sb="3" eb="4">
      <t>ダイ</t>
    </rPh>
    <rPh sb="5" eb="8">
      <t>センキョク</t>
    </rPh>
    <phoneticPr fontId="3"/>
  </si>
  <si>
    <t>大阪府第９選挙区</t>
    <rPh sb="0" eb="3">
      <t>オオサカフ</t>
    </rPh>
    <rPh sb="3" eb="4">
      <t>ダイ</t>
    </rPh>
    <rPh sb="5" eb="8">
      <t>センキョク</t>
    </rPh>
    <phoneticPr fontId="3"/>
  </si>
  <si>
    <t>大阪府第10選挙区</t>
    <rPh sb="0" eb="3">
      <t>オオサカフ</t>
    </rPh>
    <rPh sb="3" eb="4">
      <t>ダイ</t>
    </rPh>
    <rPh sb="6" eb="9">
      <t>センキョク</t>
    </rPh>
    <phoneticPr fontId="3"/>
  </si>
  <si>
    <t>○第１１選挙区～第１９選挙区</t>
    <rPh sb="1" eb="2">
      <t>ダイ</t>
    </rPh>
    <rPh sb="4" eb="7">
      <t>センキョク</t>
    </rPh>
    <rPh sb="8" eb="9">
      <t>ダイ</t>
    </rPh>
    <rPh sb="11" eb="14">
      <t>センキョク</t>
    </rPh>
    <phoneticPr fontId="3"/>
  </si>
  <si>
    <t>枚方市</t>
    <rPh sb="0" eb="3">
      <t>ヒラカタシ</t>
    </rPh>
    <phoneticPr fontId="3"/>
  </si>
  <si>
    <t>交野市</t>
    <rPh sb="0" eb="3">
      <t>カタノシ</t>
    </rPh>
    <phoneticPr fontId="3"/>
  </si>
  <si>
    <t>大阪府第11選挙区</t>
    <rPh sb="0" eb="3">
      <t>オオサカフ</t>
    </rPh>
    <rPh sb="3" eb="4">
      <t>ダイ</t>
    </rPh>
    <rPh sb="6" eb="9">
      <t>センキョク</t>
    </rPh>
    <phoneticPr fontId="3"/>
  </si>
  <si>
    <t>寝屋川市</t>
    <rPh sb="0" eb="4">
      <t>ネヤガワシ</t>
    </rPh>
    <phoneticPr fontId="3"/>
  </si>
  <si>
    <t>大東市</t>
    <rPh sb="0" eb="2">
      <t>ダイトウ</t>
    </rPh>
    <rPh sb="2" eb="3">
      <t>シ</t>
    </rPh>
    <phoneticPr fontId="3"/>
  </si>
  <si>
    <t>四條畷市</t>
    <rPh sb="0" eb="4">
      <t>シジョウナワテシ</t>
    </rPh>
    <phoneticPr fontId="3"/>
  </si>
  <si>
    <t>大阪府第12選挙区</t>
    <rPh sb="0" eb="3">
      <t>オオサカフ</t>
    </rPh>
    <rPh sb="3" eb="4">
      <t>ダイ</t>
    </rPh>
    <rPh sb="6" eb="9">
      <t>センキョク</t>
    </rPh>
    <phoneticPr fontId="3"/>
  </si>
  <si>
    <t>東大阪市</t>
    <rPh sb="0" eb="4">
      <t>ヒガシオオサカシ</t>
    </rPh>
    <phoneticPr fontId="3"/>
  </si>
  <si>
    <t>大阪府第13選挙区</t>
    <rPh sb="0" eb="3">
      <t>オオサカフ</t>
    </rPh>
    <rPh sb="3" eb="4">
      <t>ダイ</t>
    </rPh>
    <rPh sb="6" eb="9">
      <t>センキョク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</si>
  <si>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</si>
  <si>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</si>
  <si>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</si>
  <si>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</si>
  <si>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大阪府第14選挙区</t>
    <rPh sb="0" eb="3">
      <t>オオサカフ</t>
    </rPh>
    <rPh sb="3" eb="4">
      <t>ダイ</t>
    </rPh>
    <rPh sb="6" eb="9">
      <t>センキョク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</si>
  <si>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</si>
  <si>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</si>
  <si>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松原市</t>
    <rPh sb="0" eb="2">
      <t>マツバラ</t>
    </rPh>
    <rPh sb="2" eb="3">
      <t>シ</t>
    </rPh>
    <phoneticPr fontId="3"/>
  </si>
  <si>
    <t>大阪狭山市</t>
    <rPh sb="0" eb="5">
      <t>オオサカサヤマシ</t>
    </rPh>
    <phoneticPr fontId="3"/>
  </si>
  <si>
    <t>太子町</t>
    <rPh sb="0" eb="3">
      <t>タイシチョウ</t>
    </rPh>
    <phoneticPr fontId="3"/>
  </si>
  <si>
    <t>河南町</t>
    <rPh sb="0" eb="3">
      <t>カナンチョウ</t>
    </rPh>
    <phoneticPr fontId="3"/>
  </si>
  <si>
    <t>千早赤阪村</t>
    <rPh sb="0" eb="4">
      <t>チハヤアカサカ</t>
    </rPh>
    <rPh sb="4" eb="5">
      <t>ムラ</t>
    </rPh>
    <phoneticPr fontId="3"/>
  </si>
  <si>
    <t>堺市　美原区</t>
    <rPh sb="0" eb="2">
      <t>サカイシ</t>
    </rPh>
    <rPh sb="3" eb="5">
      <t>ミハラ</t>
    </rPh>
    <rPh sb="5" eb="6">
      <t>ク</t>
    </rPh>
    <phoneticPr fontId="3"/>
  </si>
  <si>
    <t>大阪府第15選挙区</t>
    <rPh sb="0" eb="3">
      <t>オオサカフ</t>
    </rPh>
    <rPh sb="3" eb="4">
      <t>ダイ</t>
    </rPh>
    <rPh sb="6" eb="9">
      <t>センキョク</t>
    </rPh>
    <phoneticPr fontId="3"/>
  </si>
  <si>
    <t>堺市　堺　区</t>
    <rPh sb="0" eb="2">
      <t>サカイシ</t>
    </rPh>
    <rPh sb="3" eb="4">
      <t>サカイ</t>
    </rPh>
    <rPh sb="5" eb="6">
      <t>ク</t>
    </rPh>
    <phoneticPr fontId="3"/>
  </si>
  <si>
    <t>東　区</t>
    <rPh sb="0" eb="1">
      <t>ヒガシ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</si>
  <si>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</si>
  <si>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大阪府第16選挙区</t>
    <rPh sb="0" eb="3">
      <t>オオサカフ</t>
    </rPh>
    <rPh sb="3" eb="4">
      <t>ダイ</t>
    </rPh>
    <rPh sb="6" eb="9">
      <t>センキョク</t>
    </rPh>
    <phoneticPr fontId="3"/>
  </si>
  <si>
    <t>堺市　中　区</t>
    <rPh sb="0" eb="2">
      <t>サカイシ</t>
    </rPh>
    <rPh sb="3" eb="4">
      <t>ナカ</t>
    </rPh>
    <rPh sb="5" eb="6">
      <t>ク</t>
    </rPh>
    <phoneticPr fontId="3"/>
  </si>
  <si>
    <t>西　区</t>
    <rPh sb="0" eb="1">
      <t>ニシ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</si>
  <si>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</si>
  <si>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大阪府第17選挙区</t>
    <rPh sb="0" eb="3">
      <t>オオサカフ</t>
    </rPh>
    <rPh sb="3" eb="4">
      <t>ダイ</t>
    </rPh>
    <rPh sb="6" eb="9">
      <t>センキョク</t>
    </rPh>
    <phoneticPr fontId="3"/>
  </si>
  <si>
    <t>大阪府第18選挙区</t>
    <rPh sb="0" eb="3">
      <t>オオサカフ</t>
    </rPh>
    <rPh sb="3" eb="4">
      <t>ダイ</t>
    </rPh>
    <rPh sb="6" eb="9">
      <t>センキョク</t>
    </rPh>
    <phoneticPr fontId="3"/>
  </si>
  <si>
    <t>岬町</t>
  </si>
  <si>
    <t>大阪府第19選挙区</t>
    <rPh sb="0" eb="3">
      <t>オオサカフ</t>
    </rPh>
    <rPh sb="3" eb="4">
      <t>ダイ</t>
    </rPh>
    <rPh sb="6" eb="9">
      <t>センキョク</t>
    </rPh>
    <phoneticPr fontId="3"/>
  </si>
  <si>
    <t>計</t>
    <rPh sb="0" eb="1">
      <t>ケイ</t>
    </rPh>
    <phoneticPr fontId="6"/>
  </si>
  <si>
    <t>西　区</t>
    <phoneticPr fontId="3"/>
  </si>
  <si>
    <t>港　区</t>
    <phoneticPr fontId="3"/>
  </si>
  <si>
    <t>天王寺区</t>
    <phoneticPr fontId="3"/>
  </si>
  <si>
    <t>浪速区</t>
    <phoneticPr fontId="3"/>
  </si>
  <si>
    <t>住之江区</t>
    <phoneticPr fontId="3"/>
  </si>
  <si>
    <t>住吉区</t>
    <phoneticPr fontId="3"/>
  </si>
  <si>
    <t>西成区</t>
    <phoneticPr fontId="3"/>
  </si>
  <si>
    <t>都島区</t>
    <phoneticPr fontId="3"/>
  </si>
  <si>
    <t>福島区</t>
    <phoneticPr fontId="3"/>
  </si>
  <si>
    <t>東成区</t>
    <phoneticPr fontId="3"/>
  </si>
  <si>
    <t>城東区</t>
    <phoneticPr fontId="3"/>
  </si>
  <si>
    <t>阿倍野区</t>
    <phoneticPr fontId="3"/>
  </si>
  <si>
    <t>大阪市　生野区</t>
    <phoneticPr fontId="3"/>
  </si>
  <si>
    <t>今回（R6）衆議院議員総選挙
10月25日現在（10／16～10／25)</t>
    <rPh sb="11" eb="14">
      <t>ソウセンキョ</t>
    </rPh>
    <phoneticPr fontId="3"/>
  </si>
  <si>
    <t>前回（R3）衆議院議員総選挙
10月29日現在（10／20～10／29)</t>
    <rPh sb="11" eb="12">
      <t>ソウ</t>
    </rPh>
    <phoneticPr fontId="3"/>
  </si>
  <si>
    <t>期日前投票者数・不在者投票者数調べ(選挙期日2日前）【訂正反映後(10月27日11時反映)】</t>
    <rPh sb="0" eb="2">
      <t>キジツ</t>
    </rPh>
    <rPh sb="2" eb="3">
      <t>ゼン</t>
    </rPh>
    <rPh sb="3" eb="5">
      <t>トウヒョウ</t>
    </rPh>
    <rPh sb="5" eb="6">
      <t>シャ</t>
    </rPh>
    <rPh sb="6" eb="7">
      <t>カズ</t>
    </rPh>
    <rPh sb="8" eb="11">
      <t>フザイシャ</t>
    </rPh>
    <rPh sb="11" eb="14">
      <t>トウヒョウシャ</t>
    </rPh>
    <rPh sb="14" eb="15">
      <t>カズ</t>
    </rPh>
    <rPh sb="15" eb="16">
      <t>シラ</t>
    </rPh>
    <rPh sb="18" eb="20">
      <t>センキョ</t>
    </rPh>
    <rPh sb="20" eb="22">
      <t>キジツ</t>
    </rPh>
    <rPh sb="23" eb="24">
      <t>ニチ</t>
    </rPh>
    <rPh sb="24" eb="25">
      <t>マエ</t>
    </rPh>
    <rPh sb="27" eb="29">
      <t>テイセイ</t>
    </rPh>
    <rPh sb="29" eb="32">
      <t>ハンエイゴ</t>
    </rPh>
    <rPh sb="35" eb="36">
      <t>ガツ</t>
    </rPh>
    <rPh sb="38" eb="39">
      <t>ニチ</t>
    </rPh>
    <rPh sb="41" eb="42">
      <t>ジ</t>
    </rPh>
    <rPh sb="42" eb="44">
      <t>ハンエイ</t>
    </rPh>
    <phoneticPr fontId="3"/>
  </si>
  <si>
    <t>期日前投票者数・不在者投票者数調べ（小選挙区別）【訂正反映後(10月27日11時反映)】</t>
    <rPh sb="0" eb="2">
      <t>キジツ</t>
    </rPh>
    <rPh sb="2" eb="3">
      <t>ゼン</t>
    </rPh>
    <rPh sb="3" eb="5">
      <t>トウヒョウ</t>
    </rPh>
    <rPh sb="5" eb="6">
      <t>シャ</t>
    </rPh>
    <rPh sb="6" eb="7">
      <t>スウ</t>
    </rPh>
    <rPh sb="8" eb="11">
      <t>フザイシャ</t>
    </rPh>
    <rPh sb="11" eb="14">
      <t>トウヒョウシャ</t>
    </rPh>
    <rPh sb="14" eb="15">
      <t>スウ</t>
    </rPh>
    <rPh sb="15" eb="16">
      <t>シラ</t>
    </rPh>
    <rPh sb="18" eb="19">
      <t>ショウ</t>
    </rPh>
    <rPh sb="19" eb="22">
      <t>センキョク</t>
    </rPh>
    <rPh sb="22" eb="23">
      <t>ベツ</t>
    </rPh>
    <rPh sb="25" eb="27">
      <t>テイセイ</t>
    </rPh>
    <rPh sb="27" eb="29">
      <t>ハンエイ</t>
    </rPh>
    <rPh sb="29" eb="30">
      <t>ゴ</t>
    </rPh>
    <rPh sb="33" eb="34">
      <t>ガツ</t>
    </rPh>
    <rPh sb="36" eb="37">
      <t>ニチ</t>
    </rPh>
    <rPh sb="39" eb="40">
      <t>ジ</t>
    </rPh>
    <rPh sb="40" eb="42">
      <t>ハンエイ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</si>
</sst>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3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0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>
      <alignment vertical="center"/>
    </xf>
  </cellStyleXfs>
  <cellXfs count="298">
    <xf numFmtId="0" fontId="0" fillId="0" borderId="0" xfId="0"/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7" fillId="0" borderId="17" xfId="5" applyNumberFormat="1" applyFont="1" applyFill="1" applyBorder="1" applyAlignment="1" applyProtection="1">
      <alignment vertical="center"/>
      <protection locked="0"/>
    </xf>
    <xf numFmtId="176" fontId="9" fillId="0" borderId="0" xfId="5" applyNumberFormat="1" applyFont="1" applyFill="1" applyAlignment="1">
      <alignment vertical="center"/>
    </xf>
    <xf numFmtId="176" fontId="10" fillId="0" borderId="0" xfId="5" applyNumberFormat="1" applyFont="1" applyFill="1" applyAlignment="1">
      <alignment vertical="center"/>
    </xf>
    <xf numFmtId="176" fontId="9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76" fontId="10" fillId="0" borderId="1" xfId="6" applyNumberFormat="1" applyFont="1" applyBorder="1" applyAlignment="1">
      <alignment vertical="center"/>
    </xf>
    <xf numFmtId="176" fontId="10" fillId="0" borderId="2" xfId="6" applyNumberFormat="1" applyFont="1" applyBorder="1" applyAlignment="1">
      <alignment vertical="center" wrapText="1"/>
    </xf>
    <xf numFmtId="176" fontId="10" fillId="0" borderId="3" xfId="6" applyNumberFormat="1" applyFont="1" applyBorder="1" applyAlignment="1">
      <alignment vertical="center" wrapText="1"/>
    </xf>
    <xf numFmtId="176" fontId="10" fillId="0" borderId="4" xfId="9" applyNumberFormat="1" applyFont="1" applyBorder="1" applyAlignment="1">
      <alignment horizontal="center" vertical="center"/>
    </xf>
    <xf numFmtId="176" fontId="10" fillId="0" borderId="5" xfId="6" applyNumberFormat="1" applyFont="1" applyBorder="1" applyAlignment="1">
      <alignment vertical="center" wrapText="1"/>
    </xf>
    <xf numFmtId="176" fontId="10" fillId="0" borderId="1" xfId="9" applyNumberFormat="1" applyFont="1" applyBorder="1" applyAlignment="1">
      <alignment horizontal="center" vertical="center"/>
    </xf>
    <xf numFmtId="176" fontId="10" fillId="0" borderId="6" xfId="9" applyNumberFormat="1" applyFont="1" applyBorder="1" applyAlignment="1">
      <alignment horizontal="center" vertical="center"/>
    </xf>
    <xf numFmtId="176" fontId="10" fillId="0" borderId="8" xfId="9" applyNumberFormat="1" applyFont="1" applyBorder="1" applyAlignment="1">
      <alignment horizontal="center" vertical="center"/>
    </xf>
    <xf numFmtId="176" fontId="10" fillId="0" borderId="9" xfId="5" applyNumberFormat="1" applyFont="1" applyFill="1" applyBorder="1" applyAlignment="1">
      <alignment horizontal="center" vertical="center"/>
    </xf>
    <xf numFmtId="176" fontId="7" fillId="0" borderId="10" xfId="5" applyNumberFormat="1" applyFont="1" applyFill="1" applyBorder="1" applyAlignment="1">
      <alignment horizontal="right" vertical="center"/>
    </xf>
    <xf numFmtId="176" fontId="7" fillId="0" borderId="12" xfId="7" applyNumberFormat="1" applyFont="1" applyBorder="1" applyAlignment="1">
      <alignment horizontal="right" vertical="center"/>
    </xf>
    <xf numFmtId="176" fontId="7" fillId="0" borderId="13" xfId="7" applyNumberFormat="1" applyFont="1" applyBorder="1" applyAlignment="1">
      <alignment horizontal="right" vertical="center"/>
    </xf>
    <xf numFmtId="176" fontId="7" fillId="0" borderId="14" xfId="7" applyNumberFormat="1" applyFont="1" applyFill="1" applyBorder="1" applyAlignment="1">
      <alignment horizontal="right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15" xfId="6" applyNumberFormat="1" applyFont="1" applyBorder="1" applyAlignment="1">
      <alignment horizontal="right" vertical="center"/>
    </xf>
    <xf numFmtId="176" fontId="10" fillId="0" borderId="16" xfId="5" applyNumberFormat="1" applyFont="1" applyFill="1" applyBorder="1" applyAlignment="1">
      <alignment horizontal="center" vertical="center"/>
    </xf>
    <xf numFmtId="176" fontId="7" fillId="0" borderId="18" xfId="5" applyNumberFormat="1" applyFont="1" applyFill="1" applyBorder="1" applyAlignment="1" applyProtection="1">
      <alignment horizontal="right" vertical="center"/>
      <protection locked="0"/>
    </xf>
    <xf numFmtId="176" fontId="7" fillId="0" borderId="19" xfId="5" applyNumberFormat="1" applyFont="1" applyFill="1" applyBorder="1" applyAlignment="1" applyProtection="1">
      <alignment horizontal="right" vertical="center"/>
      <protection locked="0"/>
    </xf>
    <xf numFmtId="176" fontId="7" fillId="0" borderId="20" xfId="6" applyNumberFormat="1" applyFont="1" applyBorder="1" applyAlignment="1">
      <alignment horizontal="right" vertical="center"/>
    </xf>
    <xf numFmtId="176" fontId="7" fillId="0" borderId="21" xfId="6" applyNumberFormat="1" applyFont="1" applyBorder="1" applyAlignment="1">
      <alignment horizontal="right" vertical="center"/>
    </xf>
    <xf numFmtId="176" fontId="7" fillId="0" borderId="22" xfId="5" applyNumberFormat="1" applyFont="1" applyFill="1" applyBorder="1" applyAlignment="1">
      <alignment vertical="center"/>
    </xf>
    <xf numFmtId="176" fontId="7" fillId="0" borderId="23" xfId="5" applyNumberFormat="1" applyFont="1" applyFill="1" applyBorder="1" applyAlignment="1">
      <alignment vertical="center"/>
    </xf>
    <xf numFmtId="176" fontId="7" fillId="0" borderId="24" xfId="6" applyNumberFormat="1" applyFont="1" applyBorder="1" applyAlignment="1">
      <alignment horizontal="right" vertical="center"/>
    </xf>
    <xf numFmtId="176" fontId="10" fillId="0" borderId="25" xfId="5" applyNumberFormat="1" applyFont="1" applyFill="1" applyBorder="1" applyAlignment="1">
      <alignment horizontal="center" vertical="center"/>
    </xf>
    <xf numFmtId="176" fontId="7" fillId="0" borderId="26" xfId="5" applyNumberFormat="1" applyFont="1" applyFill="1" applyBorder="1" applyAlignment="1" applyProtection="1">
      <alignment horizontal="right" vertical="center"/>
      <protection locked="0"/>
    </xf>
    <xf numFmtId="176" fontId="7" fillId="0" borderId="27" xfId="5" applyNumberFormat="1" applyFont="1" applyFill="1" applyBorder="1" applyAlignment="1" applyProtection="1">
      <alignment horizontal="right" vertical="center"/>
      <protection locked="0"/>
    </xf>
    <xf numFmtId="176" fontId="7" fillId="0" borderId="28" xfId="7" applyNumberFormat="1" applyFont="1" applyBorder="1" applyAlignment="1">
      <alignment horizontal="right" vertical="center"/>
    </xf>
    <xf numFmtId="176" fontId="7" fillId="0" borderId="29" xfId="7" applyNumberFormat="1" applyFont="1" applyBorder="1" applyAlignment="1">
      <alignment horizontal="right" vertical="center"/>
    </xf>
    <xf numFmtId="176" fontId="7" fillId="0" borderId="26" xfId="5" applyNumberFormat="1" applyFont="1" applyFill="1" applyBorder="1" applyAlignment="1">
      <alignment vertical="center"/>
    </xf>
    <xf numFmtId="176" fontId="7" fillId="0" borderId="30" xfId="6" applyNumberFormat="1" applyFont="1" applyBorder="1" applyAlignment="1">
      <alignment horizontal="right" vertical="center"/>
    </xf>
    <xf numFmtId="176" fontId="9" fillId="0" borderId="0" xfId="5" applyNumberFormat="1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horizontal="center" vertical="center"/>
    </xf>
    <xf numFmtId="176" fontId="7" fillId="0" borderId="27" xfId="5" applyNumberFormat="1" applyFont="1" applyFill="1" applyBorder="1" applyAlignment="1" applyProtection="1">
      <alignment vertical="center"/>
      <protection locked="0"/>
    </xf>
    <xf numFmtId="176" fontId="10" fillId="0" borderId="31" xfId="5" applyNumberFormat="1" applyFont="1" applyFill="1" applyBorder="1" applyAlignment="1">
      <alignment horizontal="center" vertical="center"/>
    </xf>
    <xf numFmtId="176" fontId="7" fillId="0" borderId="3" xfId="5" applyNumberFormat="1" applyFont="1" applyFill="1" applyBorder="1" applyAlignment="1" applyProtection="1">
      <alignment vertical="center"/>
      <protection locked="0"/>
    </xf>
    <xf numFmtId="176" fontId="7" fillId="0" borderId="32" xfId="7" applyNumberFormat="1" applyFont="1" applyBorder="1" applyAlignment="1">
      <alignment horizontal="right" vertical="center"/>
    </xf>
    <xf numFmtId="176" fontId="7" fillId="0" borderId="5" xfId="7" applyNumberFormat="1" applyFont="1" applyBorder="1" applyAlignment="1">
      <alignment horizontal="right" vertical="center"/>
    </xf>
    <xf numFmtId="176" fontId="7" fillId="0" borderId="2" xfId="5" applyNumberFormat="1" applyFont="1" applyFill="1" applyBorder="1" applyAlignment="1">
      <alignment vertical="center"/>
    </xf>
    <xf numFmtId="176" fontId="7" fillId="0" borderId="33" xfId="6" applyNumberFormat="1" applyFont="1" applyBorder="1" applyAlignment="1">
      <alignment horizontal="right" vertical="center"/>
    </xf>
    <xf numFmtId="176" fontId="10" fillId="0" borderId="9" xfId="5" applyNumberFormat="1" applyFont="1" applyFill="1" applyBorder="1" applyAlignment="1">
      <alignment horizontal="center" vertical="center" wrapText="1"/>
    </xf>
    <xf numFmtId="176" fontId="7" fillId="0" borderId="12" xfId="7" applyNumberFormat="1" applyFont="1" applyBorder="1" applyAlignment="1">
      <alignment vertical="center"/>
    </xf>
    <xf numFmtId="176" fontId="7" fillId="0" borderId="13" xfId="7" applyNumberFormat="1" applyFont="1" applyBorder="1" applyAlignment="1">
      <alignment vertical="center"/>
    </xf>
    <xf numFmtId="176" fontId="7" fillId="0" borderId="14" xfId="7" applyNumberFormat="1" applyFont="1" applyFill="1" applyBorder="1" applyAlignment="1">
      <alignment vertical="center"/>
    </xf>
    <xf numFmtId="176" fontId="7" fillId="0" borderId="11" xfId="5" applyNumberFormat="1" applyFont="1" applyFill="1" applyBorder="1" applyAlignment="1">
      <alignment vertical="center"/>
    </xf>
    <xf numFmtId="176" fontId="10" fillId="0" borderId="34" xfId="5" applyNumberFormat="1" applyFont="1" applyFill="1" applyBorder="1" applyAlignment="1">
      <alignment horizontal="center" vertical="center"/>
    </xf>
    <xf numFmtId="176" fontId="7" fillId="0" borderId="35" xfId="5" applyNumberFormat="1" applyFont="1" applyFill="1" applyBorder="1" applyAlignment="1" applyProtection="1">
      <alignment vertical="center"/>
      <protection locked="0"/>
    </xf>
    <xf numFmtId="176" fontId="7" fillId="0" borderId="36" xfId="7" applyNumberFormat="1" applyFont="1" applyBorder="1" applyAlignment="1">
      <alignment vertical="center"/>
    </xf>
    <xf numFmtId="176" fontId="7" fillId="0" borderId="8" xfId="7" applyNumberFormat="1" applyFont="1" applyBorder="1" applyAlignment="1">
      <alignment vertical="center"/>
    </xf>
    <xf numFmtId="176" fontId="7" fillId="0" borderId="17" xfId="5" applyNumberFormat="1" applyFont="1" applyFill="1" applyBorder="1" applyAlignment="1">
      <alignment vertical="center"/>
    </xf>
    <xf numFmtId="176" fontId="7" fillId="0" borderId="37" xfId="5" applyNumberFormat="1" applyFont="1" applyFill="1" applyBorder="1" applyAlignment="1">
      <alignment vertical="center"/>
    </xf>
    <xf numFmtId="176" fontId="7" fillId="0" borderId="38" xfId="6" applyNumberFormat="1" applyFont="1" applyBorder="1" applyAlignment="1">
      <alignment horizontal="right" vertical="center"/>
    </xf>
    <xf numFmtId="176" fontId="7" fillId="0" borderId="26" xfId="5" applyNumberFormat="1" applyFont="1" applyFill="1" applyBorder="1" applyAlignment="1" applyProtection="1">
      <alignment vertical="center"/>
      <protection locked="0"/>
    </xf>
    <xf numFmtId="176" fontId="7" fillId="0" borderId="28" xfId="7" applyNumberFormat="1" applyFont="1" applyBorder="1" applyAlignment="1">
      <alignment vertical="center"/>
    </xf>
    <xf numFmtId="176" fontId="7" fillId="0" borderId="29" xfId="7" applyNumberFormat="1" applyFont="1" applyBorder="1" applyAlignment="1">
      <alignment vertical="center"/>
    </xf>
    <xf numFmtId="176" fontId="7" fillId="0" borderId="12" xfId="7" applyNumberFormat="1" applyFont="1" applyFill="1" applyBorder="1" applyAlignment="1">
      <alignment horizontal="right" vertical="center"/>
    </xf>
    <xf numFmtId="176" fontId="7" fillId="0" borderId="13" xfId="7" applyNumberFormat="1" applyFont="1" applyFill="1" applyBorder="1" applyAlignment="1">
      <alignment horizontal="right" vertical="center"/>
    </xf>
    <xf numFmtId="176" fontId="7" fillId="0" borderId="12" xfId="7" applyNumberFormat="1" applyFont="1" applyFill="1" applyBorder="1" applyAlignment="1">
      <alignment vertical="center"/>
    </xf>
    <xf numFmtId="176" fontId="7" fillId="0" borderId="13" xfId="7" applyNumberFormat="1" applyFont="1" applyFill="1" applyBorder="1" applyAlignment="1">
      <alignment vertical="center"/>
    </xf>
    <xf numFmtId="176" fontId="7" fillId="0" borderId="15" xfId="6" applyNumberFormat="1" applyFont="1" applyBorder="1" applyAlignment="1">
      <alignment vertical="center"/>
    </xf>
    <xf numFmtId="176" fontId="10" fillId="0" borderId="39" xfId="5" applyNumberFormat="1" applyFont="1" applyFill="1" applyBorder="1" applyAlignment="1">
      <alignment horizontal="center" vertical="center"/>
    </xf>
    <xf numFmtId="176" fontId="7" fillId="0" borderId="41" xfId="7" applyNumberFormat="1" applyFont="1" applyBorder="1" applyAlignment="1">
      <alignment vertical="center"/>
    </xf>
    <xf numFmtId="176" fontId="7" fillId="0" borderId="42" xfId="7" applyNumberFormat="1" applyFont="1" applyBorder="1" applyAlignment="1">
      <alignment vertical="center"/>
    </xf>
    <xf numFmtId="176" fontId="7" fillId="0" borderId="41" xfId="7" applyNumberFormat="1" applyFont="1" applyFill="1" applyBorder="1" applyAlignment="1">
      <alignment vertical="center"/>
    </xf>
    <xf numFmtId="176" fontId="7" fillId="0" borderId="42" xfId="7" applyNumberFormat="1" applyFont="1" applyFill="1" applyBorder="1" applyAlignment="1">
      <alignment vertical="center"/>
    </xf>
    <xf numFmtId="176" fontId="7" fillId="0" borderId="43" xfId="6" applyNumberFormat="1" applyFont="1" applyBorder="1" applyAlignment="1">
      <alignment vertical="center"/>
    </xf>
    <xf numFmtId="176" fontId="7" fillId="0" borderId="0" xfId="5" applyNumberFormat="1" applyFont="1" applyFill="1" applyAlignment="1">
      <alignment vertical="center"/>
    </xf>
    <xf numFmtId="176" fontId="7" fillId="0" borderId="0" xfId="5" applyNumberFormat="1" applyFont="1" applyFill="1" applyAlignment="1">
      <alignment horizontal="right" vertical="center"/>
    </xf>
    <xf numFmtId="176" fontId="10" fillId="0" borderId="1" xfId="5" applyNumberFormat="1" applyFont="1" applyFill="1" applyBorder="1" applyAlignment="1">
      <alignment vertical="center"/>
    </xf>
    <xf numFmtId="176" fontId="10" fillId="0" borderId="2" xfId="5" applyNumberFormat="1" applyFont="1" applyFill="1" applyBorder="1" applyAlignment="1">
      <alignment vertical="center" wrapText="1"/>
    </xf>
    <xf numFmtId="176" fontId="10" fillId="0" borderId="3" xfId="5" applyNumberFormat="1" applyFont="1" applyFill="1" applyBorder="1" applyAlignment="1">
      <alignment vertical="center" wrapText="1"/>
    </xf>
    <xf numFmtId="176" fontId="10" fillId="0" borderId="4" xfId="8" applyNumberFormat="1" applyFont="1" applyFill="1" applyBorder="1" applyAlignment="1">
      <alignment horizontal="center" vertical="center"/>
    </xf>
    <xf numFmtId="176" fontId="10" fillId="0" borderId="5" xfId="5" applyNumberFormat="1" applyFont="1" applyFill="1" applyBorder="1" applyAlignment="1">
      <alignment vertical="center" wrapText="1"/>
    </xf>
    <xf numFmtId="176" fontId="10" fillId="0" borderId="1" xfId="8" applyNumberFormat="1" applyFont="1" applyFill="1" applyBorder="1" applyAlignment="1">
      <alignment horizontal="center" vertical="center"/>
    </xf>
    <xf numFmtId="176" fontId="10" fillId="0" borderId="6" xfId="8" applyNumberFormat="1" applyFont="1" applyFill="1" applyBorder="1" applyAlignment="1">
      <alignment horizontal="center" vertical="center"/>
    </xf>
    <xf numFmtId="176" fontId="10" fillId="0" borderId="8" xfId="8" applyNumberFormat="1" applyFont="1" applyFill="1" applyBorder="1" applyAlignment="1">
      <alignment horizontal="center" vertical="center"/>
    </xf>
    <xf numFmtId="176" fontId="10" fillId="0" borderId="25" xfId="2" applyNumberFormat="1" applyFont="1" applyFill="1" applyBorder="1" applyAlignment="1" applyProtection="1">
      <alignment vertical="center"/>
    </xf>
    <xf numFmtId="176" fontId="7" fillId="0" borderId="23" xfId="1" applyNumberFormat="1" applyFont="1" applyFill="1" applyBorder="1" applyAlignment="1" applyProtection="1">
      <alignment horizontal="right" vertical="center"/>
      <protection locked="0"/>
    </xf>
    <xf numFmtId="176" fontId="7" fillId="0" borderId="44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10" fillId="0" borderId="31" xfId="2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horizontal="right" vertical="center"/>
      <protection locked="0"/>
    </xf>
    <xf numFmtId="176" fontId="7" fillId="0" borderId="94" xfId="1" applyNumberFormat="1" applyFont="1" applyFill="1" applyBorder="1" applyAlignment="1">
      <alignment horizontal="right" vertical="center"/>
    </xf>
    <xf numFmtId="176" fontId="7" fillId="0" borderId="5" xfId="1" applyNumberFormat="1" applyFont="1" applyFill="1" applyBorder="1" applyAlignment="1">
      <alignment horizontal="right" vertical="center"/>
    </xf>
    <xf numFmtId="176" fontId="7" fillId="0" borderId="33" xfId="1" applyNumberFormat="1" applyFont="1" applyFill="1" applyBorder="1" applyAlignment="1">
      <alignment horizontal="right" vertical="center"/>
    </xf>
    <xf numFmtId="176" fontId="10" fillId="0" borderId="9" xfId="2" applyNumberFormat="1" applyFont="1" applyFill="1" applyBorder="1" applyAlignment="1" applyProtection="1">
      <alignment horizontal="center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05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10" fillId="0" borderId="34" xfId="5" applyNumberFormat="1" applyFont="1" applyFill="1" applyBorder="1" applyAlignment="1">
      <alignment vertical="center"/>
    </xf>
    <xf numFmtId="176" fontId="7" fillId="0" borderId="46" xfId="6" applyNumberFormat="1" applyFont="1" applyBorder="1" applyAlignment="1">
      <alignment vertical="center"/>
    </xf>
    <xf numFmtId="176" fontId="7" fillId="0" borderId="8" xfId="6" applyNumberFormat="1" applyFont="1" applyBorder="1" applyAlignment="1">
      <alignment vertical="center"/>
    </xf>
    <xf numFmtId="176" fontId="7" fillId="0" borderId="35" xfId="5" applyNumberFormat="1" applyFont="1" applyFill="1" applyBorder="1" applyAlignment="1">
      <alignment vertical="center"/>
    </xf>
    <xf numFmtId="176" fontId="7" fillId="0" borderId="38" xfId="6" applyNumberFormat="1" applyFont="1" applyBorder="1" applyAlignment="1">
      <alignment vertical="center"/>
    </xf>
    <xf numFmtId="176" fontId="10" fillId="0" borderId="25" xfId="5" applyNumberFormat="1" applyFont="1" applyFill="1" applyBorder="1" applyAlignment="1">
      <alignment horizontal="left" vertical="center"/>
    </xf>
    <xf numFmtId="176" fontId="7" fillId="0" borderId="44" xfId="6" applyNumberFormat="1" applyFont="1" applyBorder="1" applyAlignment="1">
      <alignment vertical="center"/>
    </xf>
    <xf numFmtId="176" fontId="7" fillId="0" borderId="29" xfId="6" applyNumberFormat="1" applyFont="1" applyBorder="1" applyAlignment="1">
      <alignment vertical="center"/>
    </xf>
    <xf numFmtId="176" fontId="7" fillId="0" borderId="27" xfId="5" applyNumberFormat="1" applyFont="1" applyFill="1" applyBorder="1" applyAlignment="1">
      <alignment vertical="center"/>
    </xf>
    <xf numFmtId="176" fontId="10" fillId="0" borderId="31" xfId="5" applyNumberFormat="1" applyFont="1" applyFill="1" applyBorder="1" applyAlignment="1">
      <alignment horizontal="left" vertical="center"/>
    </xf>
    <xf numFmtId="176" fontId="7" fillId="0" borderId="94" xfId="6" applyNumberFormat="1" applyFont="1" applyBorder="1" applyAlignment="1">
      <alignment vertical="center"/>
    </xf>
    <xf numFmtId="176" fontId="7" fillId="0" borderId="5" xfId="6" applyNumberFormat="1" applyFont="1" applyBorder="1" applyAlignment="1">
      <alignment vertical="center"/>
    </xf>
    <xf numFmtId="176" fontId="7" fillId="0" borderId="3" xfId="5" applyNumberFormat="1" applyFont="1" applyFill="1" applyBorder="1" applyAlignment="1">
      <alignment vertical="center"/>
    </xf>
    <xf numFmtId="176" fontId="10" fillId="0" borderId="47" xfId="2" applyNumberFormat="1" applyFont="1" applyFill="1" applyBorder="1" applyAlignment="1" applyProtection="1">
      <alignment horizontal="center" vertical="center"/>
    </xf>
    <xf numFmtId="176" fontId="7" fillId="0" borderId="48" xfId="1" applyNumberFormat="1" applyFont="1" applyFill="1" applyBorder="1" applyAlignment="1">
      <alignment horizontal="right" vertical="center"/>
    </xf>
    <xf numFmtId="176" fontId="7" fillId="0" borderId="49" xfId="1" applyNumberFormat="1" applyFont="1" applyFill="1" applyBorder="1" applyAlignment="1">
      <alignment horizontal="right" vertical="center"/>
    </xf>
    <xf numFmtId="176" fontId="7" fillId="0" borderId="106" xfId="1" applyNumberFormat="1" applyFont="1" applyFill="1" applyBorder="1" applyAlignment="1">
      <alignment horizontal="right" vertical="center"/>
    </xf>
    <xf numFmtId="176" fontId="7" fillId="0" borderId="50" xfId="1" applyNumberFormat="1" applyFont="1" applyFill="1" applyBorder="1" applyAlignment="1">
      <alignment horizontal="right" vertical="center"/>
    </xf>
    <xf numFmtId="176" fontId="10" fillId="0" borderId="0" xfId="9" applyNumberFormat="1" applyFont="1" applyAlignment="1">
      <alignment horizontal="center" vertical="center"/>
    </xf>
    <xf numFmtId="176" fontId="10" fillId="0" borderId="6" xfId="6" applyNumberFormat="1" applyFont="1" applyBorder="1" applyAlignment="1">
      <alignment horizontal="center" vertical="center"/>
    </xf>
    <xf numFmtId="176" fontId="10" fillId="0" borderId="7" xfId="6" applyNumberFormat="1" applyFont="1" applyBorder="1" applyAlignment="1">
      <alignment horizontal="center" vertical="center"/>
    </xf>
    <xf numFmtId="176" fontId="10" fillId="0" borderId="0" xfId="8" applyNumberFormat="1" applyFont="1" applyFill="1" applyBorder="1" applyAlignment="1">
      <alignment horizontal="center" vertical="center"/>
    </xf>
    <xf numFmtId="176" fontId="10" fillId="0" borderId="6" xfId="5" applyNumberFormat="1" applyFont="1" applyFill="1" applyBorder="1" applyAlignment="1">
      <alignment horizontal="center" vertical="center"/>
    </xf>
    <xf numFmtId="176" fontId="10" fillId="0" borderId="7" xfId="5" applyNumberFormat="1" applyFont="1" applyFill="1" applyBorder="1" applyAlignment="1">
      <alignment horizontal="center" vertical="center"/>
    </xf>
    <xf numFmtId="176" fontId="7" fillId="0" borderId="10" xfId="5" applyNumberFormat="1" applyFont="1" applyFill="1" applyBorder="1" applyAlignment="1">
      <alignment vertical="center"/>
    </xf>
    <xf numFmtId="176" fontId="7" fillId="0" borderId="40" xfId="5" applyNumberFormat="1" applyFont="1" applyFill="1" applyBorder="1" applyAlignment="1">
      <alignment vertical="center"/>
    </xf>
    <xf numFmtId="176" fontId="7" fillId="0" borderId="49" xfId="5" applyNumberFormat="1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176" fontId="10" fillId="0" borderId="51" xfId="6" applyNumberFormat="1" applyFont="1" applyFill="1" applyBorder="1" applyAlignment="1">
      <alignment horizontal="center" vertical="center" shrinkToFit="1"/>
    </xf>
    <xf numFmtId="176" fontId="10" fillId="0" borderId="52" xfId="6" applyNumberFormat="1" applyFont="1" applyFill="1" applyBorder="1" applyAlignment="1">
      <alignment horizontal="center" vertical="center" shrinkToFit="1"/>
    </xf>
    <xf numFmtId="176" fontId="10" fillId="0" borderId="1" xfId="6" applyNumberFormat="1" applyFont="1" applyFill="1" applyBorder="1" applyAlignment="1">
      <alignment vertical="center"/>
    </xf>
    <xf numFmtId="176" fontId="10" fillId="0" borderId="2" xfId="6" applyNumberFormat="1" applyFont="1" applyFill="1" applyBorder="1" applyAlignment="1">
      <alignment vertical="center" wrapText="1"/>
    </xf>
    <xf numFmtId="176" fontId="10" fillId="0" borderId="3" xfId="6" applyNumberFormat="1" applyFont="1" applyFill="1" applyBorder="1" applyAlignment="1">
      <alignment vertical="center" wrapText="1"/>
    </xf>
    <xf numFmtId="176" fontId="10" fillId="0" borderId="4" xfId="9" applyNumberFormat="1" applyFont="1" applyFill="1" applyBorder="1" applyAlignment="1">
      <alignment horizontal="center" vertical="center"/>
    </xf>
    <xf numFmtId="176" fontId="10" fillId="0" borderId="5" xfId="6" applyNumberFormat="1" applyFont="1" applyFill="1" applyBorder="1" applyAlignment="1">
      <alignment vertical="center" wrapText="1"/>
    </xf>
    <xf numFmtId="176" fontId="10" fillId="0" borderId="53" xfId="6" applyNumberFormat="1" applyFont="1" applyFill="1" applyBorder="1" applyAlignment="1">
      <alignment horizontal="center" vertical="center" shrinkToFit="1"/>
    </xf>
    <xf numFmtId="176" fontId="10" fillId="0" borderId="54" xfId="9" applyNumberFormat="1" applyFont="1" applyFill="1" applyBorder="1" applyAlignment="1">
      <alignment horizontal="center" vertical="center"/>
    </xf>
    <xf numFmtId="176" fontId="10" fillId="0" borderId="55" xfId="9" applyNumberFormat="1" applyFont="1" applyFill="1" applyBorder="1" applyAlignment="1">
      <alignment horizontal="center" vertical="center"/>
    </xf>
    <xf numFmtId="176" fontId="10" fillId="0" borderId="56" xfId="9" applyNumberFormat="1" applyFont="1" applyFill="1" applyBorder="1" applyAlignment="1">
      <alignment horizontal="center" vertical="center"/>
    </xf>
    <xf numFmtId="176" fontId="10" fillId="0" borderId="57" xfId="9" applyNumberFormat="1" applyFont="1" applyFill="1" applyBorder="1" applyAlignment="1">
      <alignment horizontal="center" vertical="center"/>
    </xf>
    <xf numFmtId="176" fontId="10" fillId="0" borderId="55" xfId="6" applyNumberFormat="1" applyFont="1" applyFill="1" applyBorder="1" applyAlignment="1">
      <alignment horizontal="center" vertical="center"/>
    </xf>
    <xf numFmtId="176" fontId="10" fillId="0" borderId="58" xfId="6" applyNumberFormat="1" applyFont="1" applyFill="1" applyBorder="1" applyAlignment="1">
      <alignment horizontal="center" vertical="center"/>
    </xf>
    <xf numFmtId="176" fontId="7" fillId="0" borderId="52" xfId="4" applyNumberFormat="1" applyFont="1" applyFill="1" applyBorder="1" applyAlignment="1">
      <alignment horizontal="right" vertical="center" shrinkToFit="1"/>
    </xf>
    <xf numFmtId="176" fontId="7" fillId="0" borderId="80" xfId="6" applyNumberFormat="1" applyFont="1" applyFill="1" applyBorder="1" applyAlignment="1">
      <alignment horizontal="right" vertical="center"/>
    </xf>
    <xf numFmtId="176" fontId="7" fillId="0" borderId="83" xfId="6" applyNumberFormat="1" applyFont="1" applyFill="1" applyBorder="1" applyAlignment="1">
      <alignment horizontal="right" vertical="center"/>
    </xf>
    <xf numFmtId="176" fontId="7" fillId="0" borderId="84" xfId="6" applyNumberFormat="1" applyFont="1" applyFill="1" applyBorder="1" applyAlignment="1">
      <alignment horizontal="right" vertical="center"/>
    </xf>
    <xf numFmtId="176" fontId="7" fillId="0" borderId="60" xfId="6" applyNumberFormat="1" applyFont="1" applyFill="1" applyBorder="1" applyAlignment="1">
      <alignment horizontal="right" vertical="center"/>
    </xf>
    <xf numFmtId="176" fontId="7" fillId="0" borderId="69" xfId="6" applyNumberFormat="1" applyFont="1" applyFill="1" applyBorder="1" applyAlignment="1">
      <alignment horizontal="right" vertical="center"/>
    </xf>
    <xf numFmtId="176" fontId="7" fillId="0" borderId="1" xfId="6" applyNumberFormat="1" applyFont="1" applyFill="1" applyBorder="1" applyAlignment="1">
      <alignment horizontal="right" vertical="center"/>
    </xf>
    <xf numFmtId="176" fontId="7" fillId="0" borderId="61" xfId="6" applyNumberFormat="1" applyFont="1" applyFill="1" applyBorder="1" applyAlignment="1">
      <alignment horizontal="right" vertical="center"/>
    </xf>
    <xf numFmtId="176" fontId="7" fillId="0" borderId="79" xfId="6" applyNumberFormat="1" applyFont="1" applyFill="1" applyBorder="1" applyAlignment="1">
      <alignment horizontal="right" vertical="center"/>
    </xf>
    <xf numFmtId="176" fontId="7" fillId="0" borderId="59" xfId="6" applyNumberFormat="1" applyFont="1" applyFill="1" applyBorder="1" applyAlignment="1">
      <alignment horizontal="right" vertical="center"/>
    </xf>
    <xf numFmtId="176" fontId="7" fillId="0" borderId="7" xfId="6" applyNumberFormat="1" applyFont="1" applyFill="1" applyBorder="1" applyAlignment="1">
      <alignment horizontal="right" vertical="center"/>
    </xf>
    <xf numFmtId="176" fontId="7" fillId="0" borderId="17" xfId="6" applyNumberFormat="1" applyFont="1" applyFill="1" applyBorder="1" applyAlignment="1">
      <alignment horizontal="right" vertical="center"/>
    </xf>
    <xf numFmtId="176" fontId="7" fillId="0" borderId="8" xfId="6" applyNumberFormat="1" applyFont="1" applyFill="1" applyBorder="1" applyAlignment="1">
      <alignment horizontal="right" vertical="center"/>
    </xf>
    <xf numFmtId="176" fontId="7" fillId="0" borderId="82" xfId="6" applyNumberFormat="1" applyFont="1" applyFill="1" applyBorder="1" applyAlignment="1">
      <alignment horizontal="right" vertical="center"/>
    </xf>
    <xf numFmtId="176" fontId="7" fillId="0" borderId="36" xfId="6" applyNumberFormat="1" applyFont="1" applyFill="1" applyBorder="1" applyAlignment="1">
      <alignment horizontal="right" vertical="center"/>
    </xf>
    <xf numFmtId="176" fontId="7" fillId="0" borderId="25" xfId="4" applyNumberFormat="1" applyFont="1" applyFill="1" applyBorder="1" applyAlignment="1">
      <alignment horizontal="center" vertical="center" shrinkToFit="1"/>
    </xf>
    <xf numFmtId="176" fontId="7" fillId="0" borderId="26" xfId="6" applyNumberFormat="1" applyFont="1" applyFill="1" applyBorder="1" applyAlignment="1">
      <alignment horizontal="right" vertical="center"/>
    </xf>
    <xf numFmtId="176" fontId="7" fillId="0" borderId="29" xfId="6" applyNumberFormat="1" applyFont="1" applyFill="1" applyBorder="1" applyAlignment="1">
      <alignment horizontal="right" vertical="center"/>
    </xf>
    <xf numFmtId="176" fontId="7" fillId="0" borderId="22" xfId="6" applyNumberFormat="1" applyFont="1" applyFill="1" applyBorder="1" applyAlignment="1">
      <alignment horizontal="right" vertical="center"/>
    </xf>
    <xf numFmtId="176" fontId="7" fillId="0" borderId="30" xfId="6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horizontal="right" vertical="center"/>
    </xf>
    <xf numFmtId="176" fontId="7" fillId="0" borderId="81" xfId="6" applyNumberFormat="1" applyFont="1" applyFill="1" applyBorder="1" applyAlignment="1">
      <alignment horizontal="right" vertical="center"/>
    </xf>
    <xf numFmtId="176" fontId="7" fillId="0" borderId="32" xfId="6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Alignment="1">
      <alignment horizontal="right" vertical="center"/>
    </xf>
    <xf numFmtId="176" fontId="7" fillId="0" borderId="85" xfId="6" applyNumberFormat="1" applyFont="1" applyFill="1" applyBorder="1" applyAlignment="1">
      <alignment horizontal="right" vertical="center"/>
    </xf>
    <xf numFmtId="176" fontId="7" fillId="0" borderId="62" xfId="6" applyNumberFormat="1" applyFont="1" applyFill="1" applyBorder="1" applyAlignment="1">
      <alignment horizontal="right" vertical="center"/>
    </xf>
    <xf numFmtId="176" fontId="7" fillId="0" borderId="86" xfId="6" applyNumberFormat="1" applyFont="1" applyFill="1" applyBorder="1" applyAlignment="1">
      <alignment horizontal="right" vertical="center"/>
    </xf>
    <xf numFmtId="176" fontId="7" fillId="0" borderId="27" xfId="6" applyNumberFormat="1" applyFont="1" applyFill="1" applyBorder="1" applyAlignment="1">
      <alignment horizontal="right" vertical="center"/>
    </xf>
    <xf numFmtId="176" fontId="7" fillId="0" borderId="23" xfId="6" applyNumberFormat="1" applyFont="1" applyFill="1" applyBorder="1" applyAlignment="1">
      <alignment horizontal="right" vertical="center"/>
    </xf>
    <xf numFmtId="176" fontId="7" fillId="0" borderId="87" xfId="6" applyNumberFormat="1" applyFont="1" applyFill="1" applyBorder="1" applyAlignment="1">
      <alignment horizontal="right" vertical="center"/>
    </xf>
    <xf numFmtId="176" fontId="7" fillId="0" borderId="28" xfId="6" applyNumberFormat="1" applyFont="1" applyFill="1" applyBorder="1" applyAlignment="1">
      <alignment horizontal="right" vertical="center"/>
    </xf>
    <xf numFmtId="176" fontId="7" fillId="0" borderId="52" xfId="4" applyNumberFormat="1" applyFont="1" applyFill="1" applyBorder="1" applyAlignment="1">
      <alignment horizontal="center" vertical="center" shrinkToFit="1"/>
    </xf>
    <xf numFmtId="176" fontId="7" fillId="0" borderId="34" xfId="4" applyNumberFormat="1" applyFont="1" applyFill="1" applyBorder="1" applyAlignment="1">
      <alignment horizontal="center" vertical="center" shrinkToFit="1"/>
    </xf>
    <xf numFmtId="176" fontId="7" fillId="0" borderId="33" xfId="6" applyNumberFormat="1" applyFont="1" applyFill="1" applyBorder="1" applyAlignment="1">
      <alignment horizontal="right" vertical="center"/>
    </xf>
    <xf numFmtId="176" fontId="7" fillId="0" borderId="1" xfId="6" applyNumberFormat="1" applyFont="1" applyFill="1" applyBorder="1" applyAlignment="1">
      <alignment vertical="center"/>
    </xf>
    <xf numFmtId="176" fontId="7" fillId="0" borderId="8" xfId="6" applyNumberFormat="1" applyFont="1" applyFill="1" applyBorder="1" applyAlignment="1">
      <alignment vertical="center"/>
    </xf>
    <xf numFmtId="176" fontId="7" fillId="0" borderId="79" xfId="6" applyNumberFormat="1" applyFont="1" applyFill="1" applyBorder="1" applyAlignment="1">
      <alignment vertical="center"/>
    </xf>
    <xf numFmtId="176" fontId="7" fillId="0" borderId="61" xfId="6" applyNumberFormat="1" applyFont="1" applyFill="1" applyBorder="1" applyAlignment="1">
      <alignment vertical="center"/>
    </xf>
    <xf numFmtId="176" fontId="7" fillId="0" borderId="7" xfId="6" applyNumberFormat="1" applyFont="1" applyFill="1" applyBorder="1" applyAlignment="1">
      <alignment vertical="center"/>
    </xf>
    <xf numFmtId="176" fontId="7" fillId="0" borderId="26" xfId="6" applyNumberFormat="1" applyFont="1" applyFill="1" applyBorder="1" applyAlignment="1">
      <alignment vertical="center"/>
    </xf>
    <xf numFmtId="176" fontId="7" fillId="0" borderId="29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vertical="center"/>
    </xf>
    <xf numFmtId="176" fontId="7" fillId="0" borderId="30" xfId="6" applyNumberFormat="1" applyFont="1" applyFill="1" applyBorder="1" applyAlignment="1">
      <alignment vertical="center"/>
    </xf>
    <xf numFmtId="176" fontId="7" fillId="0" borderId="31" xfId="4" applyNumberFormat="1" applyFont="1" applyFill="1" applyBorder="1" applyAlignment="1">
      <alignment horizontal="center" vertical="center" shrinkToFit="1"/>
    </xf>
    <xf numFmtId="176" fontId="7" fillId="0" borderId="2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81" xfId="6" applyNumberFormat="1" applyFont="1" applyFill="1" applyBorder="1" applyAlignment="1">
      <alignment vertical="center"/>
    </xf>
    <xf numFmtId="176" fontId="7" fillId="0" borderId="33" xfId="6" applyNumberFormat="1" applyFont="1" applyFill="1" applyBorder="1" applyAlignment="1">
      <alignment vertical="center"/>
    </xf>
    <xf numFmtId="176" fontId="7" fillId="0" borderId="17" xfId="6" applyNumberFormat="1" applyFont="1" applyFill="1" applyBorder="1" applyAlignment="1">
      <alignment vertical="center"/>
    </xf>
    <xf numFmtId="176" fontId="7" fillId="0" borderId="82" xfId="6" applyNumberFormat="1" applyFont="1" applyFill="1" applyBorder="1" applyAlignment="1">
      <alignment vertical="center"/>
    </xf>
    <xf numFmtId="176" fontId="7" fillId="0" borderId="38" xfId="6" applyNumberFormat="1" applyFont="1" applyFill="1" applyBorder="1" applyAlignment="1">
      <alignment vertical="center"/>
    </xf>
    <xf numFmtId="176" fontId="7" fillId="0" borderId="28" xfId="6" applyNumberFormat="1" applyFont="1" applyBorder="1" applyAlignment="1">
      <alignment vertical="center"/>
    </xf>
    <xf numFmtId="176" fontId="7" fillId="0" borderId="63" xfId="4" applyNumberFormat="1" applyFont="1" applyFill="1" applyBorder="1" applyAlignment="1">
      <alignment horizontal="center" vertical="center" shrinkToFit="1"/>
    </xf>
    <xf numFmtId="176" fontId="7" fillId="0" borderId="64" xfId="6" applyNumberFormat="1" applyFont="1" applyFill="1" applyBorder="1" applyAlignment="1">
      <alignment horizontal="right" vertical="center"/>
    </xf>
    <xf numFmtId="176" fontId="7" fillId="0" borderId="67" xfId="6" applyNumberFormat="1" applyFont="1" applyFill="1" applyBorder="1" applyAlignment="1">
      <alignment horizontal="right" vertical="center"/>
    </xf>
    <xf numFmtId="176" fontId="7" fillId="0" borderId="70" xfId="6" applyNumberFormat="1" applyFont="1" applyFill="1" applyBorder="1" applyAlignment="1">
      <alignment horizontal="right" vertical="center"/>
    </xf>
    <xf numFmtId="176" fontId="7" fillId="0" borderId="65" xfId="6" applyNumberFormat="1" applyFont="1" applyFill="1" applyBorder="1" applyAlignment="1">
      <alignment horizontal="right" vertical="center"/>
    </xf>
    <xf numFmtId="176" fontId="7" fillId="0" borderId="66" xfId="6" applyNumberFormat="1" applyFont="1" applyFill="1" applyBorder="1" applyAlignment="1">
      <alignment horizontal="right" vertical="center"/>
    </xf>
    <xf numFmtId="176" fontId="7" fillId="0" borderId="78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Border="1" applyAlignment="1">
      <alignment vertical="center"/>
    </xf>
    <xf numFmtId="176" fontId="7" fillId="0" borderId="0" xfId="6" applyNumberFormat="1" applyFont="1" applyFill="1" applyAlignment="1">
      <alignment vertical="center"/>
    </xf>
    <xf numFmtId="176" fontId="10" fillId="0" borderId="68" xfId="9" applyNumberFormat="1" applyFont="1" applyFill="1" applyBorder="1" applyAlignment="1">
      <alignment horizontal="center" vertical="center"/>
    </xf>
    <xf numFmtId="176" fontId="10" fillId="0" borderId="68" xfId="6" applyNumberFormat="1" applyFont="1" applyFill="1" applyBorder="1" applyAlignment="1">
      <alignment horizontal="center" vertical="center"/>
    </xf>
    <xf numFmtId="176" fontId="10" fillId="0" borderId="62" xfId="6" applyNumberFormat="1" applyFont="1" applyFill="1" applyBorder="1" applyAlignment="1">
      <alignment horizontal="center" vertical="center"/>
    </xf>
    <xf numFmtId="176" fontId="7" fillId="0" borderId="88" xfId="6" applyNumberFormat="1" applyFont="1" applyFill="1" applyBorder="1" applyAlignment="1">
      <alignment horizontal="right" vertical="center"/>
    </xf>
    <xf numFmtId="176" fontId="7" fillId="0" borderId="35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vertical="center"/>
    </xf>
    <xf numFmtId="176" fontId="7" fillId="0" borderId="27" xfId="6" applyNumberFormat="1" applyFont="1" applyFill="1" applyBorder="1" applyAlignment="1">
      <alignment vertical="center"/>
    </xf>
    <xf numFmtId="176" fontId="7" fillId="0" borderId="52" xfId="3" applyNumberFormat="1" applyFont="1" applyFill="1" applyBorder="1" applyAlignment="1">
      <alignment horizontal="center" vertical="center" shrinkToFit="1"/>
    </xf>
    <xf numFmtId="176" fontId="7" fillId="0" borderId="64" xfId="6" applyNumberFormat="1" applyFont="1" applyFill="1" applyBorder="1" applyAlignment="1">
      <alignment vertical="center"/>
    </xf>
    <xf numFmtId="176" fontId="7" fillId="0" borderId="67" xfId="6" applyNumberFormat="1" applyFont="1" applyFill="1" applyBorder="1" applyAlignment="1">
      <alignment vertical="center"/>
    </xf>
    <xf numFmtId="176" fontId="7" fillId="0" borderId="70" xfId="6" applyNumberFormat="1" applyFont="1" applyFill="1" applyBorder="1" applyAlignment="1">
      <alignment vertical="center"/>
    </xf>
    <xf numFmtId="176" fontId="7" fillId="0" borderId="89" xfId="6" applyNumberFormat="1" applyFont="1" applyFill="1" applyBorder="1" applyAlignment="1">
      <alignment vertical="center"/>
    </xf>
    <xf numFmtId="176" fontId="7" fillId="0" borderId="78" xfId="6" applyNumberFormat="1" applyFont="1" applyFill="1" applyBorder="1" applyAlignment="1">
      <alignment vertical="center"/>
    </xf>
    <xf numFmtId="176" fontId="7" fillId="0" borderId="71" xfId="4" applyNumberFormat="1" applyFont="1" applyFill="1" applyBorder="1" applyAlignment="1">
      <alignment horizontal="center" vertical="center" shrinkToFit="1"/>
    </xf>
    <xf numFmtId="176" fontId="7" fillId="0" borderId="72" xfId="0" applyNumberFormat="1" applyFont="1" applyFill="1" applyBorder="1" applyAlignment="1">
      <alignment vertical="center"/>
    </xf>
    <xf numFmtId="176" fontId="7" fillId="0" borderId="76" xfId="0" applyNumberFormat="1" applyFont="1" applyFill="1" applyBorder="1" applyAlignment="1">
      <alignment vertical="center"/>
    </xf>
    <xf numFmtId="176" fontId="7" fillId="0" borderId="73" xfId="0" applyNumberFormat="1" applyFont="1" applyFill="1" applyBorder="1" applyAlignment="1">
      <alignment vertical="center"/>
    </xf>
    <xf numFmtId="176" fontId="7" fillId="0" borderId="77" xfId="0" applyNumberFormat="1" applyFont="1" applyFill="1" applyBorder="1" applyAlignment="1">
      <alignment vertical="center"/>
    </xf>
    <xf numFmtId="176" fontId="7" fillId="0" borderId="74" xfId="0" applyNumberFormat="1" applyFont="1" applyFill="1" applyBorder="1" applyAlignment="1">
      <alignment vertical="center"/>
    </xf>
    <xf numFmtId="176" fontId="7" fillId="0" borderId="75" xfId="0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 wrapText="1"/>
    </xf>
    <xf numFmtId="176" fontId="8" fillId="0" borderId="0" xfId="5" applyNumberFormat="1" applyFont="1" applyFill="1" applyAlignment="1">
      <alignment horizontal="center" vertical="center"/>
    </xf>
    <xf numFmtId="176" fontId="10" fillId="0" borderId="51" xfId="5" applyNumberFormat="1" applyFont="1" applyFill="1" applyBorder="1" applyAlignment="1">
      <alignment horizontal="center" vertical="center"/>
    </xf>
    <xf numFmtId="176" fontId="10" fillId="0" borderId="52" xfId="5" applyNumberFormat="1" applyFont="1" applyFill="1" applyBorder="1" applyAlignment="1">
      <alignment horizontal="center" vertical="center"/>
    </xf>
    <xf numFmtId="176" fontId="10" fillId="0" borderId="90" xfId="5" applyNumberFormat="1" applyFont="1" applyFill="1" applyBorder="1" applyAlignment="1">
      <alignment horizontal="center" vertical="center" wrapText="1"/>
    </xf>
    <xf numFmtId="176" fontId="10" fillId="0" borderId="91" xfId="5" applyNumberFormat="1" applyFont="1" applyFill="1" applyBorder="1" applyAlignment="1">
      <alignment horizontal="center" vertical="center" wrapText="1"/>
    </xf>
    <xf numFmtId="176" fontId="10" fillId="0" borderId="92" xfId="5" applyNumberFormat="1" applyFont="1" applyFill="1" applyBorder="1" applyAlignment="1">
      <alignment horizontal="center" vertical="center" wrapText="1"/>
    </xf>
    <xf numFmtId="176" fontId="10" fillId="0" borderId="28" xfId="5" applyNumberFormat="1" applyFont="1" applyFill="1" applyBorder="1" applyAlignment="1">
      <alignment horizontal="center" vertical="center" wrapText="1"/>
    </xf>
    <xf numFmtId="176" fontId="10" fillId="0" borderId="26" xfId="5" applyNumberFormat="1" applyFont="1" applyFill="1" applyBorder="1" applyAlignment="1">
      <alignment horizontal="center" vertical="center" wrapText="1"/>
    </xf>
    <xf numFmtId="176" fontId="10" fillId="0" borderId="93" xfId="5" applyNumberFormat="1" applyFont="1" applyFill="1" applyBorder="1" applyAlignment="1">
      <alignment horizontal="center" vertical="center" wrapText="1"/>
    </xf>
    <xf numFmtId="176" fontId="10" fillId="0" borderId="2" xfId="5" applyNumberFormat="1" applyFont="1" applyFill="1" applyBorder="1" applyAlignment="1">
      <alignment horizontal="center" vertical="center"/>
    </xf>
    <xf numFmtId="176" fontId="10" fillId="0" borderId="26" xfId="5" applyNumberFormat="1" applyFont="1" applyFill="1" applyBorder="1" applyAlignment="1">
      <alignment horizontal="center" vertical="center"/>
    </xf>
    <xf numFmtId="176" fontId="10" fillId="0" borderId="27" xfId="5" applyNumberFormat="1" applyFont="1" applyFill="1" applyBorder="1" applyAlignment="1">
      <alignment horizontal="center" vertical="center"/>
    </xf>
    <xf numFmtId="176" fontId="10" fillId="0" borderId="60" xfId="8" applyNumberFormat="1" applyFont="1" applyFill="1" applyBorder="1" applyAlignment="1">
      <alignment horizontal="center" vertical="center"/>
    </xf>
    <xf numFmtId="176" fontId="10" fillId="0" borderId="21" xfId="8" applyNumberFormat="1" applyFont="1" applyFill="1" applyBorder="1" applyAlignment="1">
      <alignment horizontal="center" vertical="center"/>
    </xf>
    <xf numFmtId="176" fontId="10" fillId="0" borderId="94" xfId="8" applyNumberFormat="1" applyFont="1" applyFill="1" applyBorder="1" applyAlignment="1">
      <alignment horizontal="center" vertical="center"/>
    </xf>
    <xf numFmtId="176" fontId="10" fillId="0" borderId="0" xfId="8" applyNumberFormat="1" applyFont="1" applyFill="1" applyBorder="1" applyAlignment="1">
      <alignment horizontal="center" vertical="center"/>
    </xf>
    <xf numFmtId="176" fontId="10" fillId="0" borderId="3" xfId="5" applyNumberFormat="1" applyFont="1" applyFill="1" applyBorder="1" applyAlignment="1">
      <alignment horizontal="center" vertical="center"/>
    </xf>
    <xf numFmtId="176" fontId="10" fillId="0" borderId="6" xfId="5" applyNumberFormat="1" applyFont="1" applyFill="1" applyBorder="1" applyAlignment="1">
      <alignment horizontal="center" vertical="center"/>
    </xf>
    <xf numFmtId="176" fontId="10" fillId="0" borderId="69" xfId="5" applyNumberFormat="1" applyFont="1" applyFill="1" applyBorder="1" applyAlignment="1">
      <alignment horizontal="center" vertical="center"/>
    </xf>
    <xf numFmtId="176" fontId="10" fillId="0" borderId="7" xfId="5" applyNumberFormat="1" applyFont="1" applyFill="1" applyBorder="1" applyAlignment="1">
      <alignment horizontal="center" vertical="center"/>
    </xf>
    <xf numFmtId="176" fontId="10" fillId="0" borderId="95" xfId="5" applyNumberFormat="1" applyFont="1" applyFill="1" applyBorder="1" applyAlignment="1">
      <alignment horizontal="center" vertical="center" wrapText="1"/>
    </xf>
    <xf numFmtId="176" fontId="10" fillId="0" borderId="96" xfId="5" applyNumberFormat="1" applyFont="1" applyFill="1" applyBorder="1" applyAlignment="1">
      <alignment horizontal="center" vertical="center" wrapText="1"/>
    </xf>
    <xf numFmtId="176" fontId="10" fillId="0" borderId="0" xfId="5" applyNumberFormat="1" applyFont="1" applyFill="1" applyBorder="1" applyAlignment="1">
      <alignment horizontal="center" vertical="center" wrapText="1"/>
    </xf>
    <xf numFmtId="176" fontId="10" fillId="0" borderId="97" xfId="5" applyNumberFormat="1" applyFont="1" applyFill="1" applyBorder="1" applyAlignment="1">
      <alignment horizontal="center" vertical="center" wrapText="1"/>
    </xf>
    <xf numFmtId="176" fontId="10" fillId="0" borderId="0" xfId="2" applyNumberFormat="1" applyFont="1" applyFill="1" applyBorder="1" applyAlignment="1" applyProtection="1">
      <alignment vertical="center" wrapText="1"/>
    </xf>
    <xf numFmtId="176" fontId="10" fillId="0" borderId="0" xfId="2" applyNumberFormat="1" applyFont="1" applyFill="1" applyBorder="1" applyAlignment="1" applyProtection="1">
      <alignment vertical="center"/>
    </xf>
    <xf numFmtId="176" fontId="10" fillId="0" borderId="51" xfId="6" applyNumberFormat="1" applyFont="1" applyBorder="1" applyAlignment="1">
      <alignment horizontal="center" vertical="center"/>
    </xf>
    <xf numFmtId="176" fontId="10" fillId="0" borderId="52" xfId="6" applyNumberFormat="1" applyFont="1" applyBorder="1" applyAlignment="1">
      <alignment horizontal="center" vertical="center"/>
    </xf>
    <xf numFmtId="176" fontId="10" fillId="0" borderId="90" xfId="6" applyNumberFormat="1" applyFont="1" applyBorder="1" applyAlignment="1">
      <alignment horizontal="center" vertical="center" wrapText="1"/>
    </xf>
    <xf numFmtId="176" fontId="10" fillId="0" borderId="91" xfId="6" applyNumberFormat="1" applyFont="1" applyBorder="1" applyAlignment="1">
      <alignment horizontal="center" vertical="center" wrapText="1"/>
    </xf>
    <xf numFmtId="176" fontId="10" fillId="0" borderId="92" xfId="6" applyNumberFormat="1" applyFont="1" applyBorder="1" applyAlignment="1">
      <alignment horizontal="center" vertical="center" wrapText="1"/>
    </xf>
    <xf numFmtId="176" fontId="10" fillId="0" borderId="28" xfId="6" applyNumberFormat="1" applyFont="1" applyBorder="1" applyAlignment="1">
      <alignment horizontal="center" vertical="center" wrapText="1"/>
    </xf>
    <xf numFmtId="176" fontId="10" fillId="0" borderId="26" xfId="6" applyNumberFormat="1" applyFont="1" applyBorder="1" applyAlignment="1">
      <alignment horizontal="center" vertical="center" wrapText="1"/>
    </xf>
    <xf numFmtId="176" fontId="10" fillId="0" borderId="93" xfId="6" applyNumberFormat="1" applyFont="1" applyBorder="1" applyAlignment="1">
      <alignment horizontal="center" vertical="center" wrapText="1"/>
    </xf>
    <xf numFmtId="176" fontId="10" fillId="0" borderId="2" xfId="6" applyNumberFormat="1" applyFont="1" applyBorder="1" applyAlignment="1">
      <alignment horizontal="center" vertical="center"/>
    </xf>
    <xf numFmtId="176" fontId="10" fillId="0" borderId="26" xfId="6" applyNumberFormat="1" applyFont="1" applyBorder="1" applyAlignment="1">
      <alignment horizontal="center" vertical="center"/>
    </xf>
    <xf numFmtId="176" fontId="10" fillId="0" borderId="27" xfId="6" applyNumberFormat="1" applyFont="1" applyBorder="1" applyAlignment="1">
      <alignment horizontal="center" vertical="center"/>
    </xf>
    <xf numFmtId="176" fontId="10" fillId="0" borderId="60" xfId="9" applyNumberFormat="1" applyFont="1" applyBorder="1" applyAlignment="1">
      <alignment horizontal="center" vertical="center"/>
    </xf>
    <xf numFmtId="176" fontId="10" fillId="0" borderId="21" xfId="9" applyNumberFormat="1" applyFont="1" applyBorder="1" applyAlignment="1">
      <alignment horizontal="center" vertical="center"/>
    </xf>
    <xf numFmtId="176" fontId="10" fillId="0" borderId="94" xfId="9" applyNumberFormat="1" applyFont="1" applyBorder="1" applyAlignment="1">
      <alignment horizontal="center" vertical="center"/>
    </xf>
    <xf numFmtId="176" fontId="10" fillId="0" borderId="0" xfId="9" applyNumberFormat="1" applyFont="1" applyAlignment="1">
      <alignment horizontal="center" vertical="center"/>
    </xf>
    <xf numFmtId="176" fontId="10" fillId="0" borderId="3" xfId="6" applyNumberFormat="1" applyFont="1" applyBorder="1" applyAlignment="1">
      <alignment horizontal="center" vertical="center"/>
    </xf>
    <xf numFmtId="176" fontId="10" fillId="0" borderId="6" xfId="6" applyNumberFormat="1" applyFont="1" applyBorder="1" applyAlignment="1">
      <alignment horizontal="center" vertical="center"/>
    </xf>
    <xf numFmtId="176" fontId="10" fillId="0" borderId="69" xfId="6" applyNumberFormat="1" applyFont="1" applyBorder="1" applyAlignment="1">
      <alignment horizontal="center" vertical="center"/>
    </xf>
    <xf numFmtId="176" fontId="10" fillId="0" borderId="7" xfId="6" applyNumberFormat="1" applyFont="1" applyBorder="1" applyAlignment="1">
      <alignment horizontal="center" vertical="center"/>
    </xf>
    <xf numFmtId="176" fontId="10" fillId="0" borderId="95" xfId="6" applyNumberFormat="1" applyFont="1" applyBorder="1" applyAlignment="1">
      <alignment horizontal="center" vertical="center" wrapText="1"/>
    </xf>
    <xf numFmtId="176" fontId="10" fillId="0" borderId="96" xfId="6" applyNumberFormat="1" applyFont="1" applyBorder="1" applyAlignment="1">
      <alignment horizontal="center" vertical="center" wrapText="1"/>
    </xf>
    <xf numFmtId="176" fontId="10" fillId="0" borderId="0" xfId="6" applyNumberFormat="1" applyFont="1" applyAlignment="1">
      <alignment horizontal="center" vertical="center" wrapText="1"/>
    </xf>
    <xf numFmtId="176" fontId="10" fillId="0" borderId="97" xfId="6" applyNumberFormat="1" applyFont="1" applyBorder="1" applyAlignment="1">
      <alignment horizontal="center" vertical="center" wrapText="1"/>
    </xf>
    <xf numFmtId="176" fontId="7" fillId="0" borderId="98" xfId="6" applyNumberFormat="1" applyFont="1" applyFill="1" applyBorder="1" applyAlignment="1">
      <alignment horizontal="left" vertical="center"/>
    </xf>
    <xf numFmtId="176" fontId="10" fillId="0" borderId="91" xfId="6" applyNumberFormat="1" applyFont="1" applyFill="1" applyBorder="1" applyAlignment="1">
      <alignment horizontal="center" vertical="center" wrapText="1"/>
    </xf>
    <xf numFmtId="176" fontId="10" fillId="0" borderId="99" xfId="6" applyNumberFormat="1" applyFont="1" applyFill="1" applyBorder="1" applyAlignment="1">
      <alignment horizontal="center" vertical="center" wrapText="1"/>
    </xf>
    <xf numFmtId="176" fontId="10" fillId="0" borderId="26" xfId="6" applyNumberFormat="1" applyFont="1" applyFill="1" applyBorder="1" applyAlignment="1">
      <alignment horizontal="center" vertical="center" wrapText="1"/>
    </xf>
    <xf numFmtId="176" fontId="10" fillId="0" borderId="2" xfId="6" applyNumberFormat="1" applyFont="1" applyFill="1" applyBorder="1" applyAlignment="1">
      <alignment horizontal="center" vertical="center" wrapText="1"/>
    </xf>
    <xf numFmtId="176" fontId="10" fillId="0" borderId="3" xfId="6" applyNumberFormat="1" applyFont="1" applyFill="1" applyBorder="1" applyAlignment="1">
      <alignment horizontal="center" vertical="center" wrapText="1"/>
    </xf>
    <xf numFmtId="176" fontId="10" fillId="0" borderId="100" xfId="6" applyNumberFormat="1" applyFont="1" applyFill="1" applyBorder="1" applyAlignment="1">
      <alignment horizontal="center" vertical="center" wrapText="1"/>
    </xf>
    <xf numFmtId="176" fontId="10" fillId="0" borderId="95" xfId="6" applyNumberFormat="1" applyFont="1" applyFill="1" applyBorder="1" applyAlignment="1">
      <alignment horizontal="center" vertical="center" wrapText="1"/>
    </xf>
    <xf numFmtId="176" fontId="10" fillId="0" borderId="101" xfId="6" applyNumberFormat="1" applyFont="1" applyFill="1" applyBorder="1" applyAlignment="1">
      <alignment horizontal="center" vertical="center" wrapText="1"/>
    </xf>
    <xf numFmtId="176" fontId="10" fillId="0" borderId="4" xfId="6" applyNumberFormat="1" applyFont="1" applyFill="1" applyBorder="1" applyAlignment="1">
      <alignment horizontal="center" vertical="center" wrapText="1"/>
    </xf>
    <xf numFmtId="176" fontId="10" fillId="0" borderId="0" xfId="6" applyNumberFormat="1" applyFont="1" applyFill="1" applyBorder="1" applyAlignment="1">
      <alignment horizontal="center" vertical="center" wrapText="1"/>
    </xf>
    <xf numFmtId="176" fontId="10" fillId="0" borderId="62" xfId="6" applyNumberFormat="1" applyFont="1" applyFill="1" applyBorder="1" applyAlignment="1">
      <alignment horizontal="center" vertical="center" wrapText="1"/>
    </xf>
    <xf numFmtId="176" fontId="10" fillId="0" borderId="3" xfId="6" applyNumberFormat="1" applyFont="1" applyFill="1" applyBorder="1" applyAlignment="1">
      <alignment horizontal="center" vertical="center"/>
    </xf>
    <xf numFmtId="176" fontId="10" fillId="0" borderId="81" xfId="6" applyNumberFormat="1" applyFont="1" applyFill="1" applyBorder="1" applyAlignment="1">
      <alignment horizontal="center" vertical="center"/>
    </xf>
    <xf numFmtId="176" fontId="10" fillId="0" borderId="102" xfId="6" applyNumberFormat="1" applyFont="1" applyFill="1" applyBorder="1" applyAlignment="1">
      <alignment horizontal="center" vertical="center"/>
    </xf>
    <xf numFmtId="176" fontId="10" fillId="0" borderId="103" xfId="9" applyNumberFormat="1" applyFont="1" applyFill="1" applyBorder="1" applyAlignment="1">
      <alignment horizontal="center" vertical="center"/>
    </xf>
    <xf numFmtId="176" fontId="10" fillId="0" borderId="104" xfId="9" applyNumberFormat="1" applyFont="1" applyFill="1" applyBorder="1" applyAlignment="1">
      <alignment horizontal="center" vertical="center"/>
    </xf>
    <xf numFmtId="176" fontId="10" fillId="0" borderId="32" xfId="9" applyNumberFormat="1" applyFont="1" applyFill="1" applyBorder="1" applyAlignment="1">
      <alignment horizontal="center" vertical="center"/>
    </xf>
    <xf numFmtId="176" fontId="10" fillId="0" borderId="59" xfId="9" applyNumberFormat="1" applyFont="1" applyFill="1" applyBorder="1" applyAlignment="1">
      <alignment horizontal="center" vertical="center"/>
    </xf>
    <xf numFmtId="176" fontId="10" fillId="0" borderId="5" xfId="6" applyNumberFormat="1" applyFont="1" applyFill="1" applyBorder="1" applyAlignment="1">
      <alignment horizontal="center" vertical="center"/>
    </xf>
    <xf numFmtId="176" fontId="10" fillId="0" borderId="61" xfId="6" applyNumberFormat="1" applyFont="1" applyFill="1" applyBorder="1" applyAlignment="1">
      <alignment horizontal="center" vertical="center"/>
    </xf>
    <xf numFmtId="176" fontId="10" fillId="0" borderId="69" xfId="6" applyNumberFormat="1" applyFont="1" applyFill="1" applyBorder="1" applyAlignment="1">
      <alignment horizontal="center" vertical="center"/>
    </xf>
    <xf numFmtId="176" fontId="10" fillId="0" borderId="7" xfId="6" applyNumberFormat="1" applyFont="1" applyFill="1" applyBorder="1" applyAlignment="1">
      <alignment horizontal="center" vertical="center"/>
    </xf>
    <xf numFmtId="176" fontId="7" fillId="0" borderId="0" xfId="6" applyNumberFormat="1" applyFont="1" applyFill="1" applyAlignment="1">
      <alignment horizontal="center" vertical="center"/>
    </xf>
  </cellXfs>
  <cellStyles count="11">
    <cellStyle name="桁区切り" xfId="1" builtinId="6"/>
    <cellStyle name="標準" xfId="0" builtinId="0"/>
    <cellStyle name="標準 2" xfId="10" xr:uid="{0808E650-F796-4C61-9653-78605027B850}"/>
    <cellStyle name="標準_Sheet1" xfId="2" xr:uid="{00000000-0005-0000-0000-000002000000}"/>
    <cellStyle name="標準_Sheet1_1" xfId="3" xr:uid="{00000000-0005-0000-0000-000003000000}"/>
    <cellStyle name="標準_Sheet1_Sheet1" xfId="4" xr:uid="{00000000-0005-0000-0000-000004000000}"/>
    <cellStyle name="標準_市町村表" xfId="5" xr:uid="{00000000-0005-0000-0000-000005000000}"/>
    <cellStyle name="標準_市町村表 2" xfId="6" xr:uid="{00000000-0005-0000-0000-000006000000}"/>
    <cellStyle name="標準_市町村表_報道提供" xfId="7" xr:uid="{00000000-0005-0000-0000-000007000000}"/>
    <cellStyle name="標準_市町村表_報道提供_コピー期日前投票者数等" xfId="8" xr:uid="{00000000-0005-0000-0000-000008000000}"/>
    <cellStyle name="標準_市町村表_報道提供_コピー期日前投票者数等 2" xfId="9" xr:uid="{00000000-0005-0000-0000-000009000000}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4"/>
  <sheetViews>
    <sheetView tabSelected="1" zoomScale="70" zoomScaleNormal="70" zoomScaleSheetLayoutView="75" workbookViewId="0">
      <selection sqref="A1:J1"/>
    </sheetView>
  </sheetViews>
  <sheetFormatPr defaultColWidth="9" defaultRowHeight="14.4" x14ac:dyDescent="0.2"/>
  <cols>
    <col min="1" max="1" width="18.69921875" style="4" customWidth="1"/>
    <col min="2" max="10" width="15.09765625" style="3" customWidth="1"/>
    <col min="11" max="16384" width="9" style="3"/>
  </cols>
  <sheetData>
    <row r="1" spans="1:19" ht="33" customHeight="1" x14ac:dyDescent="0.2">
      <c r="A1" s="225" t="s">
        <v>182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9" ht="15.75" customHeight="1" thickBot="1" x14ac:dyDescent="0.25"/>
    <row r="3" spans="1:19" ht="24.75" customHeight="1" x14ac:dyDescent="0.2">
      <c r="A3" s="251" t="s">
        <v>88</v>
      </c>
      <c r="B3" s="270" t="s">
        <v>180</v>
      </c>
      <c r="C3" s="270"/>
      <c r="D3" s="270"/>
      <c r="E3" s="270"/>
      <c r="F3" s="270"/>
      <c r="G3" s="271"/>
      <c r="H3" s="253" t="s">
        <v>181</v>
      </c>
      <c r="I3" s="254"/>
      <c r="J3" s="255"/>
      <c r="K3" s="5"/>
      <c r="L3" s="5"/>
      <c r="M3" s="5"/>
      <c r="N3" s="5"/>
      <c r="O3" s="5"/>
      <c r="P3" s="5"/>
      <c r="Q3" s="5"/>
      <c r="R3" s="5"/>
      <c r="S3" s="5"/>
    </row>
    <row r="4" spans="1:19" ht="24.75" customHeight="1" thickBot="1" x14ac:dyDescent="0.25">
      <c r="A4" s="252"/>
      <c r="B4" s="272"/>
      <c r="C4" s="272"/>
      <c r="D4" s="272"/>
      <c r="E4" s="272"/>
      <c r="F4" s="272"/>
      <c r="G4" s="273"/>
      <c r="H4" s="256"/>
      <c r="I4" s="257"/>
      <c r="J4" s="258"/>
      <c r="K4" s="5"/>
      <c r="L4" s="5"/>
      <c r="M4" s="5"/>
      <c r="N4" s="5"/>
      <c r="O4" s="5"/>
      <c r="P4" s="5"/>
      <c r="Q4" s="5"/>
      <c r="R4" s="5"/>
      <c r="S4" s="5"/>
    </row>
    <row r="5" spans="1:19" s="4" customFormat="1" ht="30" customHeight="1" thickTop="1" x14ac:dyDescent="0.2">
      <c r="A5" s="252"/>
      <c r="B5" s="259" t="s">
        <v>68</v>
      </c>
      <c r="C5" s="260"/>
      <c r="D5" s="259" t="s">
        <v>69</v>
      </c>
      <c r="E5" s="261"/>
      <c r="F5" s="262" t="s">
        <v>75</v>
      </c>
      <c r="G5" s="263"/>
      <c r="H5" s="264" t="s">
        <v>71</v>
      </c>
      <c r="I5" s="266" t="s">
        <v>72</v>
      </c>
      <c r="J5" s="268" t="s">
        <v>73</v>
      </c>
      <c r="K5" s="6"/>
      <c r="L5" s="6"/>
      <c r="M5" s="6"/>
      <c r="N5" s="6"/>
      <c r="O5" s="6"/>
      <c r="P5" s="6"/>
      <c r="Q5" s="6"/>
      <c r="R5" s="6"/>
      <c r="S5" s="6"/>
    </row>
    <row r="6" spans="1:19" s="4" customFormat="1" ht="30" customHeight="1" x14ac:dyDescent="0.2">
      <c r="A6" s="252"/>
      <c r="B6" s="7"/>
      <c r="C6" s="8" t="s">
        <v>74</v>
      </c>
      <c r="D6" s="7"/>
      <c r="E6" s="9" t="s">
        <v>74</v>
      </c>
      <c r="F6" s="10"/>
      <c r="G6" s="11" t="s">
        <v>74</v>
      </c>
      <c r="H6" s="265"/>
      <c r="I6" s="267"/>
      <c r="J6" s="269"/>
      <c r="K6" s="6"/>
      <c r="L6" s="6"/>
      <c r="M6" s="6"/>
      <c r="N6" s="6"/>
      <c r="O6" s="6"/>
      <c r="P6" s="6"/>
      <c r="Q6" s="6"/>
      <c r="R6" s="6"/>
      <c r="S6" s="6"/>
    </row>
    <row r="7" spans="1:19" s="4" customFormat="1" ht="15" customHeight="1" thickBot="1" x14ac:dyDescent="0.25">
      <c r="A7" s="252"/>
      <c r="B7" s="12" t="s">
        <v>89</v>
      </c>
      <c r="C7" s="12" t="s">
        <v>90</v>
      </c>
      <c r="D7" s="12" t="s">
        <v>91</v>
      </c>
      <c r="E7" s="13" t="s">
        <v>92</v>
      </c>
      <c r="F7" s="10" t="s">
        <v>93</v>
      </c>
      <c r="G7" s="14" t="s">
        <v>94</v>
      </c>
      <c r="H7" s="116" t="s">
        <v>95</v>
      </c>
      <c r="I7" s="117" t="s">
        <v>96</v>
      </c>
      <c r="J7" s="118" t="s">
        <v>97</v>
      </c>
      <c r="K7" s="6"/>
      <c r="L7" s="6"/>
      <c r="M7" s="6"/>
      <c r="N7" s="6"/>
      <c r="O7" s="6"/>
      <c r="P7" s="6"/>
      <c r="Q7" s="6"/>
      <c r="R7" s="6"/>
      <c r="S7" s="6"/>
    </row>
    <row r="8" spans="1:19" ht="29.25" customHeight="1" thickTop="1" thickBot="1" x14ac:dyDescent="0.25">
      <c r="A8" s="15" t="s">
        <v>0</v>
      </c>
      <c r="B8" s="16">
        <f t="shared" ref="B8:E8" si="0">B85</f>
        <v>263613</v>
      </c>
      <c r="C8" s="16">
        <f t="shared" si="0"/>
        <v>13</v>
      </c>
      <c r="D8" s="16">
        <f t="shared" si="0"/>
        <v>7959</v>
      </c>
      <c r="E8" s="16">
        <f t="shared" si="0"/>
        <v>0</v>
      </c>
      <c r="F8" s="17">
        <f t="shared" ref="F8:G40" si="1">B8+D8</f>
        <v>271572</v>
      </c>
      <c r="G8" s="18">
        <f t="shared" si="1"/>
        <v>13</v>
      </c>
      <c r="H8" s="19">
        <f>H85</f>
        <v>305618</v>
      </c>
      <c r="I8" s="20">
        <f>I85</f>
        <v>8477</v>
      </c>
      <c r="J8" s="21">
        <f>SUM(H8:I8)</f>
        <v>314095</v>
      </c>
      <c r="K8" s="5"/>
      <c r="L8" s="5"/>
      <c r="M8" s="5"/>
      <c r="N8" s="5"/>
      <c r="O8" s="5"/>
      <c r="P8" s="5"/>
      <c r="Q8" s="5"/>
      <c r="R8" s="5"/>
      <c r="S8" s="5"/>
    </row>
    <row r="9" spans="1:19" ht="29.25" customHeight="1" thickTop="1" thickBot="1" x14ac:dyDescent="0.25">
      <c r="A9" s="15" t="s">
        <v>2</v>
      </c>
      <c r="B9" s="16">
        <f t="shared" ref="B9:E9" si="2">B93</f>
        <v>85513</v>
      </c>
      <c r="C9" s="16">
        <f t="shared" si="2"/>
        <v>2</v>
      </c>
      <c r="D9" s="16">
        <f t="shared" si="2"/>
        <v>2431</v>
      </c>
      <c r="E9" s="16">
        <f t="shared" si="2"/>
        <v>0</v>
      </c>
      <c r="F9" s="17">
        <f t="shared" si="1"/>
        <v>87944</v>
      </c>
      <c r="G9" s="18">
        <f t="shared" si="1"/>
        <v>2</v>
      </c>
      <c r="H9" s="19">
        <f>H93</f>
        <v>94496</v>
      </c>
      <c r="I9" s="20">
        <f>I93</f>
        <v>2907</v>
      </c>
      <c r="J9" s="21">
        <f>SUM(H9:I9)</f>
        <v>97403</v>
      </c>
      <c r="K9" s="5"/>
      <c r="L9" s="5"/>
      <c r="M9" s="5"/>
      <c r="N9" s="5"/>
      <c r="O9" s="5"/>
      <c r="P9" s="5"/>
      <c r="Q9" s="5"/>
      <c r="R9" s="5"/>
      <c r="S9" s="5"/>
    </row>
    <row r="10" spans="1:19" ht="29.25" customHeight="1" thickTop="1" x14ac:dyDescent="0.2">
      <c r="A10" s="22" t="s">
        <v>4</v>
      </c>
      <c r="B10" s="2">
        <v>15302</v>
      </c>
      <c r="C10" s="23">
        <v>2</v>
      </c>
      <c r="D10" s="2">
        <v>535</v>
      </c>
      <c r="E10" s="24">
        <v>0</v>
      </c>
      <c r="F10" s="25">
        <f t="shared" si="1"/>
        <v>15837</v>
      </c>
      <c r="G10" s="26">
        <f t="shared" si="1"/>
        <v>2</v>
      </c>
      <c r="H10" s="27">
        <v>21009</v>
      </c>
      <c r="I10" s="28">
        <v>548</v>
      </c>
      <c r="J10" s="29">
        <f>SUM(H10:I10)</f>
        <v>21557</v>
      </c>
      <c r="K10" s="5"/>
      <c r="L10" s="5"/>
      <c r="M10" s="5"/>
      <c r="N10" s="5"/>
      <c r="O10" s="5"/>
      <c r="P10" s="5"/>
      <c r="Q10" s="5"/>
      <c r="R10" s="5"/>
      <c r="S10" s="5"/>
    </row>
    <row r="11" spans="1:19" ht="29.25" customHeight="1" x14ac:dyDescent="0.2">
      <c r="A11" s="30" t="s">
        <v>6</v>
      </c>
      <c r="B11" s="2">
        <v>45113</v>
      </c>
      <c r="C11" s="31">
        <v>5</v>
      </c>
      <c r="D11" s="2">
        <v>987</v>
      </c>
      <c r="E11" s="32">
        <v>0</v>
      </c>
      <c r="F11" s="33">
        <f t="shared" si="1"/>
        <v>46100</v>
      </c>
      <c r="G11" s="34">
        <f t="shared" si="1"/>
        <v>5</v>
      </c>
      <c r="H11" s="35">
        <v>47842</v>
      </c>
      <c r="I11" s="28">
        <v>1038</v>
      </c>
      <c r="J11" s="36">
        <f>SUM(H11:I11)</f>
        <v>48880</v>
      </c>
      <c r="K11" s="5"/>
      <c r="L11" s="5"/>
      <c r="M11" s="5"/>
      <c r="N11" s="5"/>
      <c r="O11" s="5"/>
      <c r="P11" s="5"/>
      <c r="Q11" s="5"/>
      <c r="R11" s="37"/>
      <c r="S11" s="5"/>
    </row>
    <row r="12" spans="1:19" ht="29.25" customHeight="1" x14ac:dyDescent="0.2">
      <c r="A12" s="30" t="s">
        <v>8</v>
      </c>
      <c r="B12" s="2">
        <v>11170</v>
      </c>
      <c r="C12" s="31">
        <v>1</v>
      </c>
      <c r="D12" s="2">
        <v>169</v>
      </c>
      <c r="E12" s="32">
        <v>0</v>
      </c>
      <c r="F12" s="33">
        <f t="shared" si="1"/>
        <v>11339</v>
      </c>
      <c r="G12" s="34">
        <f t="shared" si="1"/>
        <v>1</v>
      </c>
      <c r="H12" s="35">
        <v>11576</v>
      </c>
      <c r="I12" s="28">
        <v>304</v>
      </c>
      <c r="J12" s="36">
        <f t="shared" ref="J12:J50" si="3">SUM(H12:I12)</f>
        <v>11880</v>
      </c>
      <c r="K12" s="5"/>
      <c r="L12" s="5"/>
      <c r="M12" s="5"/>
      <c r="N12" s="5"/>
      <c r="O12" s="5"/>
      <c r="P12" s="5"/>
      <c r="Q12" s="5"/>
      <c r="R12" s="38"/>
      <c r="S12" s="5"/>
    </row>
    <row r="13" spans="1:19" ht="29.25" customHeight="1" x14ac:dyDescent="0.2">
      <c r="A13" s="30" t="s">
        <v>10</v>
      </c>
      <c r="B13" s="2">
        <v>37129</v>
      </c>
      <c r="C13" s="31">
        <v>2</v>
      </c>
      <c r="D13" s="2">
        <v>641</v>
      </c>
      <c r="E13" s="32">
        <v>0</v>
      </c>
      <c r="F13" s="33">
        <f t="shared" si="1"/>
        <v>37770</v>
      </c>
      <c r="G13" s="34">
        <f t="shared" si="1"/>
        <v>2</v>
      </c>
      <c r="H13" s="35">
        <v>37619</v>
      </c>
      <c r="I13" s="28">
        <v>1058</v>
      </c>
      <c r="J13" s="36">
        <f t="shared" si="3"/>
        <v>38677</v>
      </c>
      <c r="K13" s="5"/>
      <c r="L13" s="5"/>
      <c r="M13" s="5"/>
      <c r="N13" s="5"/>
      <c r="O13" s="5"/>
      <c r="P13" s="5"/>
      <c r="Q13" s="5"/>
      <c r="R13" s="5"/>
      <c r="S13" s="5"/>
    </row>
    <row r="14" spans="1:19" ht="29.25" customHeight="1" x14ac:dyDescent="0.2">
      <c r="A14" s="30" t="s">
        <v>12</v>
      </c>
      <c r="B14" s="2">
        <v>7249</v>
      </c>
      <c r="C14" s="31">
        <v>1</v>
      </c>
      <c r="D14" s="2">
        <v>189</v>
      </c>
      <c r="E14" s="32">
        <v>0</v>
      </c>
      <c r="F14" s="33">
        <f t="shared" si="1"/>
        <v>7438</v>
      </c>
      <c r="G14" s="34">
        <f t="shared" si="1"/>
        <v>1</v>
      </c>
      <c r="H14" s="35">
        <v>7738</v>
      </c>
      <c r="I14" s="28">
        <v>262</v>
      </c>
      <c r="J14" s="36">
        <f t="shared" si="3"/>
        <v>8000</v>
      </c>
      <c r="K14" s="5"/>
      <c r="L14" s="5"/>
      <c r="M14" s="5"/>
      <c r="N14" s="5"/>
      <c r="O14" s="5"/>
      <c r="P14" s="5"/>
      <c r="Q14" s="5"/>
      <c r="R14" s="5"/>
      <c r="S14" s="5"/>
    </row>
    <row r="15" spans="1:19" ht="29.25" customHeight="1" x14ac:dyDescent="0.2">
      <c r="A15" s="30" t="s">
        <v>13</v>
      </c>
      <c r="B15" s="2">
        <v>46707</v>
      </c>
      <c r="C15" s="31">
        <v>2</v>
      </c>
      <c r="D15" s="2">
        <v>1283</v>
      </c>
      <c r="E15" s="32">
        <v>0</v>
      </c>
      <c r="F15" s="33">
        <f t="shared" si="1"/>
        <v>47990</v>
      </c>
      <c r="G15" s="34">
        <f t="shared" si="1"/>
        <v>2</v>
      </c>
      <c r="H15" s="35">
        <v>43807</v>
      </c>
      <c r="I15" s="28">
        <v>1437</v>
      </c>
      <c r="J15" s="36">
        <f t="shared" si="3"/>
        <v>45244</v>
      </c>
      <c r="K15" s="5"/>
      <c r="L15" s="5"/>
      <c r="M15" s="5"/>
      <c r="N15" s="5"/>
      <c r="O15" s="5"/>
      <c r="P15" s="5"/>
      <c r="Q15" s="5"/>
      <c r="R15" s="5"/>
      <c r="S15" s="5"/>
    </row>
    <row r="16" spans="1:19" ht="29.25" customHeight="1" x14ac:dyDescent="0.2">
      <c r="A16" s="30" t="s">
        <v>15</v>
      </c>
      <c r="B16" s="2">
        <v>10564</v>
      </c>
      <c r="C16" s="31">
        <v>1</v>
      </c>
      <c r="D16" s="2">
        <v>245</v>
      </c>
      <c r="E16" s="32">
        <v>0</v>
      </c>
      <c r="F16" s="33">
        <f t="shared" si="1"/>
        <v>10809</v>
      </c>
      <c r="G16" s="34">
        <f t="shared" si="1"/>
        <v>1</v>
      </c>
      <c r="H16" s="35">
        <v>10517</v>
      </c>
      <c r="I16" s="28">
        <v>295</v>
      </c>
      <c r="J16" s="36">
        <f t="shared" si="3"/>
        <v>10812</v>
      </c>
      <c r="K16" s="5"/>
      <c r="L16" s="5"/>
      <c r="M16" s="5"/>
      <c r="N16" s="5"/>
      <c r="O16" s="5"/>
      <c r="P16" s="5"/>
      <c r="Q16" s="5"/>
      <c r="R16" s="5"/>
      <c r="S16" s="5"/>
    </row>
    <row r="17" spans="1:19" ht="29.25" customHeight="1" x14ac:dyDescent="0.2">
      <c r="A17" s="30" t="s">
        <v>17</v>
      </c>
      <c r="B17" s="2">
        <v>15277</v>
      </c>
      <c r="C17" s="31">
        <v>0</v>
      </c>
      <c r="D17" s="2">
        <v>448</v>
      </c>
      <c r="E17" s="32">
        <v>0</v>
      </c>
      <c r="F17" s="33">
        <f t="shared" si="1"/>
        <v>15725</v>
      </c>
      <c r="G17" s="34">
        <f t="shared" si="1"/>
        <v>0</v>
      </c>
      <c r="H17" s="35">
        <v>14012</v>
      </c>
      <c r="I17" s="28">
        <v>471</v>
      </c>
      <c r="J17" s="36">
        <f t="shared" si="3"/>
        <v>14483</v>
      </c>
      <c r="K17" s="5"/>
      <c r="L17" s="5"/>
      <c r="M17" s="5"/>
      <c r="N17" s="5"/>
      <c r="O17" s="5"/>
      <c r="P17" s="5"/>
      <c r="Q17" s="5"/>
      <c r="R17" s="5"/>
      <c r="S17" s="5"/>
    </row>
    <row r="18" spans="1:19" ht="29.25" customHeight="1" x14ac:dyDescent="0.2">
      <c r="A18" s="30" t="s">
        <v>19</v>
      </c>
      <c r="B18" s="2">
        <v>57377</v>
      </c>
      <c r="C18" s="31">
        <v>2</v>
      </c>
      <c r="D18" s="2">
        <v>1531</v>
      </c>
      <c r="E18" s="32">
        <v>0</v>
      </c>
      <c r="F18" s="33">
        <f t="shared" si="1"/>
        <v>58908</v>
      </c>
      <c r="G18" s="34">
        <f t="shared" si="1"/>
        <v>2</v>
      </c>
      <c r="H18" s="35">
        <v>58919</v>
      </c>
      <c r="I18" s="28">
        <v>1615</v>
      </c>
      <c r="J18" s="36">
        <f t="shared" si="3"/>
        <v>60534</v>
      </c>
      <c r="K18" s="5"/>
      <c r="L18" s="5"/>
      <c r="M18" s="5"/>
      <c r="N18" s="5"/>
      <c r="O18" s="5"/>
      <c r="P18" s="5"/>
      <c r="Q18" s="5"/>
      <c r="R18" s="5"/>
      <c r="S18" s="5"/>
    </row>
    <row r="19" spans="1:19" ht="29.25" customHeight="1" x14ac:dyDescent="0.2">
      <c r="A19" s="30" t="s">
        <v>21</v>
      </c>
      <c r="B19" s="2">
        <v>38236</v>
      </c>
      <c r="C19" s="31">
        <v>1</v>
      </c>
      <c r="D19" s="2">
        <v>523</v>
      </c>
      <c r="E19" s="32">
        <v>0</v>
      </c>
      <c r="F19" s="33">
        <f t="shared" si="1"/>
        <v>38759</v>
      </c>
      <c r="G19" s="34">
        <f t="shared" si="1"/>
        <v>1</v>
      </c>
      <c r="H19" s="35">
        <v>39094</v>
      </c>
      <c r="I19" s="28">
        <v>720</v>
      </c>
      <c r="J19" s="36">
        <f t="shared" si="3"/>
        <v>39814</v>
      </c>
      <c r="K19" s="5"/>
      <c r="L19" s="5"/>
      <c r="M19" s="5"/>
      <c r="N19" s="5"/>
      <c r="O19" s="5"/>
      <c r="P19" s="5"/>
      <c r="Q19" s="5"/>
      <c r="R19" s="5"/>
      <c r="S19" s="5"/>
    </row>
    <row r="20" spans="1:19" ht="29.25" customHeight="1" x14ac:dyDescent="0.2">
      <c r="A20" s="30" t="s">
        <v>23</v>
      </c>
      <c r="B20" s="2">
        <v>19228</v>
      </c>
      <c r="C20" s="31">
        <v>1</v>
      </c>
      <c r="D20" s="2">
        <v>923</v>
      </c>
      <c r="E20" s="32">
        <v>0</v>
      </c>
      <c r="F20" s="33">
        <f t="shared" si="1"/>
        <v>20151</v>
      </c>
      <c r="G20" s="34">
        <f t="shared" si="1"/>
        <v>1</v>
      </c>
      <c r="H20" s="35">
        <v>20048</v>
      </c>
      <c r="I20" s="28">
        <v>989</v>
      </c>
      <c r="J20" s="36">
        <f t="shared" si="3"/>
        <v>21037</v>
      </c>
      <c r="K20" s="5"/>
      <c r="L20" s="5"/>
      <c r="M20" s="5"/>
      <c r="N20" s="5"/>
      <c r="O20" s="5"/>
      <c r="P20" s="5"/>
      <c r="Q20" s="5"/>
      <c r="R20" s="5"/>
      <c r="S20" s="5"/>
    </row>
    <row r="21" spans="1:19" ht="29.25" customHeight="1" x14ac:dyDescent="0.2">
      <c r="A21" s="30" t="s">
        <v>25</v>
      </c>
      <c r="B21" s="2">
        <v>12249</v>
      </c>
      <c r="C21" s="31">
        <v>0</v>
      </c>
      <c r="D21" s="2">
        <v>361</v>
      </c>
      <c r="E21" s="32">
        <v>0</v>
      </c>
      <c r="F21" s="33">
        <f t="shared" si="1"/>
        <v>12610</v>
      </c>
      <c r="G21" s="34">
        <f t="shared" si="1"/>
        <v>0</v>
      </c>
      <c r="H21" s="35">
        <v>13355</v>
      </c>
      <c r="I21" s="28">
        <v>391</v>
      </c>
      <c r="J21" s="36">
        <f t="shared" si="3"/>
        <v>13746</v>
      </c>
      <c r="K21" s="5"/>
      <c r="L21" s="5"/>
      <c r="M21" s="5"/>
      <c r="N21" s="5"/>
      <c r="O21" s="5"/>
      <c r="P21" s="5"/>
      <c r="Q21" s="5"/>
      <c r="R21" s="5"/>
      <c r="S21" s="5"/>
    </row>
    <row r="22" spans="1:19" ht="29.25" customHeight="1" x14ac:dyDescent="0.2">
      <c r="A22" s="30" t="s">
        <v>27</v>
      </c>
      <c r="B22" s="2">
        <v>11235</v>
      </c>
      <c r="C22" s="31">
        <v>0</v>
      </c>
      <c r="D22" s="2">
        <v>448</v>
      </c>
      <c r="E22" s="32">
        <v>0</v>
      </c>
      <c r="F22" s="33">
        <f t="shared" si="1"/>
        <v>11683</v>
      </c>
      <c r="G22" s="34">
        <f t="shared" si="1"/>
        <v>0</v>
      </c>
      <c r="H22" s="35">
        <v>12522</v>
      </c>
      <c r="I22" s="28">
        <v>469</v>
      </c>
      <c r="J22" s="36">
        <f t="shared" si="3"/>
        <v>12991</v>
      </c>
      <c r="K22" s="5"/>
      <c r="L22" s="5"/>
      <c r="M22" s="5"/>
      <c r="N22" s="5"/>
      <c r="O22" s="5"/>
      <c r="P22" s="5"/>
      <c r="Q22" s="5"/>
      <c r="R22" s="5"/>
      <c r="S22" s="5"/>
    </row>
    <row r="23" spans="1:19" ht="29.25" customHeight="1" x14ac:dyDescent="0.2">
      <c r="A23" s="30" t="s">
        <v>29</v>
      </c>
      <c r="B23" s="2">
        <v>25696</v>
      </c>
      <c r="C23" s="31">
        <v>0</v>
      </c>
      <c r="D23" s="2">
        <v>769</v>
      </c>
      <c r="E23" s="32">
        <v>0</v>
      </c>
      <c r="F23" s="33">
        <f t="shared" si="1"/>
        <v>26465</v>
      </c>
      <c r="G23" s="34">
        <f t="shared" si="1"/>
        <v>0</v>
      </c>
      <c r="H23" s="35">
        <v>25815</v>
      </c>
      <c r="I23" s="28">
        <v>855</v>
      </c>
      <c r="J23" s="36">
        <f t="shared" si="3"/>
        <v>26670</v>
      </c>
      <c r="K23" s="5"/>
      <c r="L23" s="5"/>
      <c r="M23" s="5"/>
      <c r="N23" s="5"/>
      <c r="O23" s="5"/>
      <c r="P23" s="5"/>
      <c r="Q23" s="5"/>
      <c r="R23" s="5"/>
      <c r="S23" s="5"/>
    </row>
    <row r="24" spans="1:19" ht="29.25" customHeight="1" x14ac:dyDescent="0.2">
      <c r="A24" s="30" t="s">
        <v>31</v>
      </c>
      <c r="B24" s="2">
        <v>12706</v>
      </c>
      <c r="C24" s="31">
        <v>1</v>
      </c>
      <c r="D24" s="2">
        <v>173</v>
      </c>
      <c r="E24" s="32">
        <v>0</v>
      </c>
      <c r="F24" s="33">
        <f t="shared" si="1"/>
        <v>12879</v>
      </c>
      <c r="G24" s="34">
        <f t="shared" si="1"/>
        <v>1</v>
      </c>
      <c r="H24" s="35">
        <v>14547</v>
      </c>
      <c r="I24" s="28">
        <v>536</v>
      </c>
      <c r="J24" s="36">
        <f t="shared" si="3"/>
        <v>15083</v>
      </c>
      <c r="K24" s="5"/>
      <c r="L24" s="5"/>
      <c r="M24" s="5"/>
      <c r="N24" s="5"/>
      <c r="O24" s="5"/>
      <c r="P24" s="5"/>
      <c r="Q24" s="5"/>
      <c r="R24" s="5"/>
      <c r="S24" s="5"/>
    </row>
    <row r="25" spans="1:19" ht="29.25" customHeight="1" x14ac:dyDescent="0.2">
      <c r="A25" s="30" t="s">
        <v>33</v>
      </c>
      <c r="B25" s="2">
        <v>14266</v>
      </c>
      <c r="C25" s="31">
        <v>0</v>
      </c>
      <c r="D25" s="2">
        <v>359</v>
      </c>
      <c r="E25" s="32">
        <v>0</v>
      </c>
      <c r="F25" s="33">
        <f t="shared" si="1"/>
        <v>14625</v>
      </c>
      <c r="G25" s="34">
        <f t="shared" si="1"/>
        <v>0</v>
      </c>
      <c r="H25" s="35">
        <v>14140</v>
      </c>
      <c r="I25" s="28">
        <v>414</v>
      </c>
      <c r="J25" s="36">
        <f t="shared" si="3"/>
        <v>14554</v>
      </c>
      <c r="K25" s="5"/>
      <c r="L25" s="5"/>
      <c r="M25" s="5"/>
      <c r="N25" s="5"/>
      <c r="O25" s="5"/>
      <c r="P25" s="5"/>
      <c r="Q25" s="5"/>
      <c r="R25" s="5"/>
      <c r="S25" s="5"/>
    </row>
    <row r="26" spans="1:19" ht="29.25" customHeight="1" x14ac:dyDescent="0.2">
      <c r="A26" s="30" t="s">
        <v>35</v>
      </c>
      <c r="B26" s="2">
        <v>9568</v>
      </c>
      <c r="C26" s="31">
        <v>0</v>
      </c>
      <c r="D26" s="2">
        <v>275</v>
      </c>
      <c r="E26" s="32">
        <v>0</v>
      </c>
      <c r="F26" s="33">
        <f t="shared" si="1"/>
        <v>9843</v>
      </c>
      <c r="G26" s="34">
        <f t="shared" si="1"/>
        <v>0</v>
      </c>
      <c r="H26" s="35">
        <v>10157</v>
      </c>
      <c r="I26" s="28">
        <v>355</v>
      </c>
      <c r="J26" s="36">
        <f t="shared" si="3"/>
        <v>10512</v>
      </c>
      <c r="K26" s="5"/>
      <c r="L26" s="5"/>
      <c r="M26" s="5"/>
      <c r="N26" s="5"/>
      <c r="O26" s="5"/>
      <c r="P26" s="5"/>
      <c r="Q26" s="5"/>
      <c r="R26" s="5"/>
      <c r="S26" s="5"/>
    </row>
    <row r="27" spans="1:19" ht="29.25" customHeight="1" x14ac:dyDescent="0.2">
      <c r="A27" s="30" t="s">
        <v>37</v>
      </c>
      <c r="B27" s="2">
        <v>22701</v>
      </c>
      <c r="C27" s="31">
        <v>0</v>
      </c>
      <c r="D27" s="2">
        <v>558</v>
      </c>
      <c r="E27" s="32">
        <v>0</v>
      </c>
      <c r="F27" s="33">
        <f t="shared" si="1"/>
        <v>23259</v>
      </c>
      <c r="G27" s="34">
        <f t="shared" si="1"/>
        <v>0</v>
      </c>
      <c r="H27" s="35">
        <v>25870</v>
      </c>
      <c r="I27" s="28">
        <v>609</v>
      </c>
      <c r="J27" s="36">
        <f t="shared" si="3"/>
        <v>26479</v>
      </c>
      <c r="K27" s="5"/>
      <c r="L27" s="5"/>
      <c r="M27" s="5"/>
      <c r="N27" s="5"/>
      <c r="O27" s="5"/>
      <c r="P27" s="5"/>
      <c r="Q27" s="5"/>
      <c r="R27" s="5"/>
      <c r="S27" s="5"/>
    </row>
    <row r="28" spans="1:19" ht="29.25" customHeight="1" x14ac:dyDescent="0.2">
      <c r="A28" s="30" t="s">
        <v>39</v>
      </c>
      <c r="B28" s="2">
        <v>18397</v>
      </c>
      <c r="C28" s="31">
        <v>1</v>
      </c>
      <c r="D28" s="2">
        <v>409</v>
      </c>
      <c r="E28" s="32">
        <v>0</v>
      </c>
      <c r="F28" s="33">
        <f t="shared" si="1"/>
        <v>18806</v>
      </c>
      <c r="G28" s="34">
        <f t="shared" si="1"/>
        <v>1</v>
      </c>
      <c r="H28" s="35">
        <v>18251</v>
      </c>
      <c r="I28" s="28">
        <v>495</v>
      </c>
      <c r="J28" s="36">
        <f t="shared" si="3"/>
        <v>18746</v>
      </c>
      <c r="K28" s="5"/>
      <c r="L28" s="5"/>
      <c r="M28" s="5"/>
      <c r="N28" s="5"/>
      <c r="O28" s="5"/>
      <c r="P28" s="5"/>
      <c r="Q28" s="5"/>
      <c r="R28" s="5"/>
      <c r="S28" s="5"/>
    </row>
    <row r="29" spans="1:19" ht="29.25" customHeight="1" x14ac:dyDescent="0.2">
      <c r="A29" s="30" t="s">
        <v>40</v>
      </c>
      <c r="B29" s="2">
        <v>5808</v>
      </c>
      <c r="C29" s="31">
        <v>0</v>
      </c>
      <c r="D29" s="2">
        <v>237</v>
      </c>
      <c r="E29" s="39">
        <v>0</v>
      </c>
      <c r="F29" s="33">
        <f t="shared" si="1"/>
        <v>6045</v>
      </c>
      <c r="G29" s="34">
        <f t="shared" si="1"/>
        <v>0</v>
      </c>
      <c r="H29" s="35">
        <v>5462</v>
      </c>
      <c r="I29" s="28">
        <v>266</v>
      </c>
      <c r="J29" s="36">
        <f t="shared" si="3"/>
        <v>5728</v>
      </c>
      <c r="K29" s="5"/>
      <c r="L29" s="5"/>
      <c r="M29" s="5"/>
      <c r="N29" s="5"/>
      <c r="O29" s="5"/>
      <c r="P29" s="5"/>
      <c r="Q29" s="5"/>
      <c r="R29" s="5"/>
      <c r="S29" s="5"/>
    </row>
    <row r="30" spans="1:19" ht="29.25" customHeight="1" x14ac:dyDescent="0.2">
      <c r="A30" s="30" t="s">
        <v>41</v>
      </c>
      <c r="B30" s="2">
        <v>11464</v>
      </c>
      <c r="C30" s="31">
        <v>1</v>
      </c>
      <c r="D30" s="2">
        <v>720</v>
      </c>
      <c r="E30" s="32">
        <v>0</v>
      </c>
      <c r="F30" s="33">
        <f t="shared" si="1"/>
        <v>12184</v>
      </c>
      <c r="G30" s="34">
        <f t="shared" si="1"/>
        <v>1</v>
      </c>
      <c r="H30" s="35">
        <v>12014</v>
      </c>
      <c r="I30" s="28">
        <v>759</v>
      </c>
      <c r="J30" s="36">
        <f t="shared" si="3"/>
        <v>12773</v>
      </c>
      <c r="K30" s="5"/>
      <c r="L30" s="5"/>
      <c r="M30" s="5"/>
      <c r="N30" s="5"/>
      <c r="O30" s="5"/>
      <c r="P30" s="5"/>
      <c r="Q30" s="5"/>
      <c r="R30" s="5"/>
      <c r="S30" s="5"/>
    </row>
    <row r="31" spans="1:19" ht="29.25" customHeight="1" x14ac:dyDescent="0.2">
      <c r="A31" s="30" t="s">
        <v>1</v>
      </c>
      <c r="B31" s="2">
        <v>12551</v>
      </c>
      <c r="C31" s="31">
        <v>0</v>
      </c>
      <c r="D31" s="2">
        <v>303</v>
      </c>
      <c r="E31" s="32">
        <v>0</v>
      </c>
      <c r="F31" s="33">
        <f t="shared" si="1"/>
        <v>12854</v>
      </c>
      <c r="G31" s="34">
        <f t="shared" si="1"/>
        <v>0</v>
      </c>
      <c r="H31" s="35">
        <v>12812</v>
      </c>
      <c r="I31" s="28">
        <v>478</v>
      </c>
      <c r="J31" s="36">
        <f t="shared" si="3"/>
        <v>13290</v>
      </c>
      <c r="K31" s="5"/>
      <c r="L31" s="5"/>
      <c r="M31" s="5"/>
      <c r="N31" s="5"/>
      <c r="O31" s="5"/>
      <c r="P31" s="5"/>
      <c r="Q31" s="5"/>
      <c r="R31" s="5"/>
      <c r="S31" s="5"/>
    </row>
    <row r="32" spans="1:19" ht="29.25" customHeight="1" x14ac:dyDescent="0.2">
      <c r="A32" s="30" t="s">
        <v>3</v>
      </c>
      <c r="B32" s="2">
        <v>7489</v>
      </c>
      <c r="C32" s="31">
        <v>0</v>
      </c>
      <c r="D32" s="2">
        <v>267</v>
      </c>
      <c r="E32" s="32">
        <v>0</v>
      </c>
      <c r="F32" s="33">
        <f t="shared" si="1"/>
        <v>7756</v>
      </c>
      <c r="G32" s="34">
        <f t="shared" si="1"/>
        <v>0</v>
      </c>
      <c r="H32" s="35">
        <v>8017</v>
      </c>
      <c r="I32" s="28">
        <v>304</v>
      </c>
      <c r="J32" s="36">
        <f t="shared" si="3"/>
        <v>8321</v>
      </c>
      <c r="K32" s="5"/>
      <c r="L32" s="5"/>
      <c r="M32" s="5"/>
      <c r="N32" s="5"/>
      <c r="O32" s="5"/>
      <c r="P32" s="5"/>
      <c r="Q32" s="5"/>
      <c r="R32" s="5"/>
      <c r="S32" s="5"/>
    </row>
    <row r="33" spans="1:10" ht="29.25" customHeight="1" x14ac:dyDescent="0.2">
      <c r="A33" s="30" t="s">
        <v>5</v>
      </c>
      <c r="B33" s="2">
        <v>5167</v>
      </c>
      <c r="C33" s="31">
        <v>0</v>
      </c>
      <c r="D33" s="2">
        <v>200</v>
      </c>
      <c r="E33" s="32">
        <v>0</v>
      </c>
      <c r="F33" s="33">
        <f t="shared" si="1"/>
        <v>5367</v>
      </c>
      <c r="G33" s="34">
        <f t="shared" si="1"/>
        <v>0</v>
      </c>
      <c r="H33" s="35">
        <v>5419</v>
      </c>
      <c r="I33" s="28">
        <v>207</v>
      </c>
      <c r="J33" s="36">
        <f t="shared" si="3"/>
        <v>5626</v>
      </c>
    </row>
    <row r="34" spans="1:10" ht="29.25" customHeight="1" x14ac:dyDescent="0.2">
      <c r="A34" s="30" t="s">
        <v>7</v>
      </c>
      <c r="B34" s="2">
        <v>6297</v>
      </c>
      <c r="C34" s="31">
        <v>1</v>
      </c>
      <c r="D34" s="2">
        <v>252</v>
      </c>
      <c r="E34" s="32">
        <v>0</v>
      </c>
      <c r="F34" s="33">
        <f t="shared" si="1"/>
        <v>6549</v>
      </c>
      <c r="G34" s="34">
        <f t="shared" si="1"/>
        <v>1</v>
      </c>
      <c r="H34" s="35">
        <v>7293</v>
      </c>
      <c r="I34" s="28">
        <v>319</v>
      </c>
      <c r="J34" s="36">
        <f t="shared" si="3"/>
        <v>7612</v>
      </c>
    </row>
    <row r="35" spans="1:10" ht="29.25" customHeight="1" x14ac:dyDescent="0.2">
      <c r="A35" s="30" t="s">
        <v>9</v>
      </c>
      <c r="B35" s="2">
        <v>41466</v>
      </c>
      <c r="C35" s="31">
        <v>2</v>
      </c>
      <c r="D35" s="2">
        <v>1890</v>
      </c>
      <c r="E35" s="39">
        <v>0</v>
      </c>
      <c r="F35" s="33">
        <f t="shared" si="1"/>
        <v>43356</v>
      </c>
      <c r="G35" s="34">
        <f t="shared" si="1"/>
        <v>2</v>
      </c>
      <c r="H35" s="35">
        <v>43500</v>
      </c>
      <c r="I35" s="28">
        <v>1963</v>
      </c>
      <c r="J35" s="36">
        <f t="shared" si="3"/>
        <v>45463</v>
      </c>
    </row>
    <row r="36" spans="1:10" ht="29.25" customHeight="1" x14ac:dyDescent="0.2">
      <c r="A36" s="30" t="s">
        <v>11</v>
      </c>
      <c r="B36" s="2">
        <v>6501</v>
      </c>
      <c r="C36" s="31">
        <v>0</v>
      </c>
      <c r="D36" s="2">
        <v>171</v>
      </c>
      <c r="E36" s="39">
        <v>0</v>
      </c>
      <c r="F36" s="33">
        <f t="shared" si="1"/>
        <v>6672</v>
      </c>
      <c r="G36" s="34">
        <f t="shared" si="1"/>
        <v>0</v>
      </c>
      <c r="H36" s="35">
        <v>8572</v>
      </c>
      <c r="I36" s="28">
        <v>165</v>
      </c>
      <c r="J36" s="36">
        <f t="shared" si="3"/>
        <v>8737</v>
      </c>
    </row>
    <row r="37" spans="1:10" ht="29.25" customHeight="1" x14ac:dyDescent="0.2">
      <c r="A37" s="30" t="s">
        <v>70</v>
      </c>
      <c r="B37" s="2">
        <v>4406</v>
      </c>
      <c r="C37" s="31">
        <v>1</v>
      </c>
      <c r="D37" s="2">
        <v>159</v>
      </c>
      <c r="E37" s="39">
        <v>0</v>
      </c>
      <c r="F37" s="33">
        <f t="shared" si="1"/>
        <v>4565</v>
      </c>
      <c r="G37" s="34">
        <f t="shared" si="1"/>
        <v>1</v>
      </c>
      <c r="H37" s="35">
        <v>4757</v>
      </c>
      <c r="I37" s="28">
        <v>258</v>
      </c>
      <c r="J37" s="36">
        <f t="shared" si="3"/>
        <v>5015</v>
      </c>
    </row>
    <row r="38" spans="1:10" ht="29.25" customHeight="1" x14ac:dyDescent="0.2">
      <c r="A38" s="30" t="s">
        <v>14</v>
      </c>
      <c r="B38" s="2">
        <v>9922</v>
      </c>
      <c r="C38" s="31">
        <v>1</v>
      </c>
      <c r="D38" s="2">
        <v>222</v>
      </c>
      <c r="E38" s="39">
        <v>0</v>
      </c>
      <c r="F38" s="33">
        <f t="shared" si="1"/>
        <v>10144</v>
      </c>
      <c r="G38" s="34">
        <f t="shared" si="1"/>
        <v>1</v>
      </c>
      <c r="H38" s="35">
        <v>9966</v>
      </c>
      <c r="I38" s="28">
        <v>228</v>
      </c>
      <c r="J38" s="36">
        <f t="shared" si="3"/>
        <v>10194</v>
      </c>
    </row>
    <row r="39" spans="1:10" ht="29.25" customHeight="1" x14ac:dyDescent="0.2">
      <c r="A39" s="30" t="s">
        <v>16</v>
      </c>
      <c r="B39" s="2">
        <v>6429</v>
      </c>
      <c r="C39" s="31">
        <v>0</v>
      </c>
      <c r="D39" s="2">
        <v>101</v>
      </c>
      <c r="E39" s="39">
        <v>0</v>
      </c>
      <c r="F39" s="33">
        <f t="shared" si="1"/>
        <v>6530</v>
      </c>
      <c r="G39" s="34">
        <f t="shared" si="1"/>
        <v>0</v>
      </c>
      <c r="H39" s="35">
        <v>6636</v>
      </c>
      <c r="I39" s="28">
        <v>148</v>
      </c>
      <c r="J39" s="36">
        <f t="shared" si="3"/>
        <v>6784</v>
      </c>
    </row>
    <row r="40" spans="1:10" ht="29.25" customHeight="1" thickBot="1" x14ac:dyDescent="0.25">
      <c r="A40" s="40" t="s">
        <v>18</v>
      </c>
      <c r="B40" s="2">
        <v>8258</v>
      </c>
      <c r="C40" s="31">
        <v>0</v>
      </c>
      <c r="D40" s="2">
        <v>155</v>
      </c>
      <c r="E40" s="41">
        <v>0</v>
      </c>
      <c r="F40" s="42">
        <f t="shared" si="1"/>
        <v>8413</v>
      </c>
      <c r="G40" s="43">
        <f t="shared" si="1"/>
        <v>0</v>
      </c>
      <c r="H40" s="44">
        <v>9001</v>
      </c>
      <c r="I40" s="28">
        <v>245</v>
      </c>
      <c r="J40" s="45">
        <f t="shared" si="3"/>
        <v>9246</v>
      </c>
    </row>
    <row r="41" spans="1:10" ht="29.25" customHeight="1" thickTop="1" thickBot="1" x14ac:dyDescent="0.25">
      <c r="A41" s="46" t="s">
        <v>86</v>
      </c>
      <c r="B41" s="122">
        <f>SUM(B10:B40)</f>
        <v>555928</v>
      </c>
      <c r="C41" s="122">
        <f t="shared" ref="C41:E41" si="4">SUM(C10:C40)</f>
        <v>26</v>
      </c>
      <c r="D41" s="122">
        <f t="shared" si="4"/>
        <v>15503</v>
      </c>
      <c r="E41" s="122">
        <f t="shared" si="4"/>
        <v>0</v>
      </c>
      <c r="F41" s="47">
        <f>SUM(F10:F40)</f>
        <v>571431</v>
      </c>
      <c r="G41" s="48">
        <f>SUM(G10:G40)</f>
        <v>26</v>
      </c>
      <c r="H41" s="49">
        <f>SUM(H10:H40)</f>
        <v>580287</v>
      </c>
      <c r="I41" s="50">
        <f>SUM(I10:I40)</f>
        <v>18201</v>
      </c>
      <c r="J41" s="21">
        <f t="shared" si="3"/>
        <v>598488</v>
      </c>
    </row>
    <row r="42" spans="1:10" ht="29.25" customHeight="1" thickTop="1" x14ac:dyDescent="0.2">
      <c r="A42" s="51" t="s">
        <v>20</v>
      </c>
      <c r="B42" s="2">
        <v>3661</v>
      </c>
      <c r="C42" s="2">
        <v>0</v>
      </c>
      <c r="D42" s="2">
        <v>65</v>
      </c>
      <c r="E42" s="52">
        <v>0</v>
      </c>
      <c r="F42" s="53">
        <f t="shared" ref="F42:G51" si="5">B42+D42</f>
        <v>3726</v>
      </c>
      <c r="G42" s="54">
        <f t="shared" si="5"/>
        <v>0</v>
      </c>
      <c r="H42" s="55">
        <v>3824</v>
      </c>
      <c r="I42" s="56">
        <v>97</v>
      </c>
      <c r="J42" s="57">
        <f t="shared" si="3"/>
        <v>3921</v>
      </c>
    </row>
    <row r="43" spans="1:10" ht="29.25" customHeight="1" x14ac:dyDescent="0.2">
      <c r="A43" s="30" t="s">
        <v>22</v>
      </c>
      <c r="B43" s="2">
        <v>2902</v>
      </c>
      <c r="C43" s="58">
        <v>0</v>
      </c>
      <c r="D43" s="2">
        <v>77</v>
      </c>
      <c r="E43" s="39">
        <v>0</v>
      </c>
      <c r="F43" s="59">
        <f t="shared" si="5"/>
        <v>2979</v>
      </c>
      <c r="G43" s="60">
        <f t="shared" si="5"/>
        <v>0</v>
      </c>
      <c r="H43" s="35">
        <v>3141</v>
      </c>
      <c r="I43" s="56">
        <v>106</v>
      </c>
      <c r="J43" s="36">
        <f t="shared" si="3"/>
        <v>3247</v>
      </c>
    </row>
    <row r="44" spans="1:10" ht="29.25" customHeight="1" x14ac:dyDescent="0.2">
      <c r="A44" s="30" t="s">
        <v>24</v>
      </c>
      <c r="B44" s="2">
        <v>2087</v>
      </c>
      <c r="C44" s="58">
        <v>0</v>
      </c>
      <c r="D44" s="2">
        <v>0</v>
      </c>
      <c r="E44" s="39">
        <v>0</v>
      </c>
      <c r="F44" s="59">
        <f t="shared" si="5"/>
        <v>2087</v>
      </c>
      <c r="G44" s="60">
        <f t="shared" si="5"/>
        <v>0</v>
      </c>
      <c r="H44" s="35">
        <v>1697</v>
      </c>
      <c r="I44" s="56">
        <v>36</v>
      </c>
      <c r="J44" s="36">
        <f t="shared" si="3"/>
        <v>1733</v>
      </c>
    </row>
    <row r="45" spans="1:10" ht="29.25" customHeight="1" x14ac:dyDescent="0.2">
      <c r="A45" s="30" t="s">
        <v>26</v>
      </c>
      <c r="B45" s="2">
        <v>2824</v>
      </c>
      <c r="C45" s="58">
        <v>0</v>
      </c>
      <c r="D45" s="2">
        <v>23</v>
      </c>
      <c r="E45" s="39">
        <v>0</v>
      </c>
      <c r="F45" s="59">
        <f t="shared" si="5"/>
        <v>2847</v>
      </c>
      <c r="G45" s="60">
        <f t="shared" si="5"/>
        <v>0</v>
      </c>
      <c r="H45" s="35">
        <v>1800</v>
      </c>
      <c r="I45" s="56">
        <v>46</v>
      </c>
      <c r="J45" s="36">
        <f t="shared" si="3"/>
        <v>1846</v>
      </c>
    </row>
    <row r="46" spans="1:10" ht="29.25" customHeight="1" x14ac:dyDescent="0.2">
      <c r="A46" s="30" t="s">
        <v>28</v>
      </c>
      <c r="B46" s="2">
        <v>6928</v>
      </c>
      <c r="C46" s="58">
        <v>0</v>
      </c>
      <c r="D46" s="2">
        <v>229</v>
      </c>
      <c r="E46" s="39">
        <v>0</v>
      </c>
      <c r="F46" s="59">
        <f t="shared" si="5"/>
        <v>7157</v>
      </c>
      <c r="G46" s="60">
        <f t="shared" si="5"/>
        <v>0</v>
      </c>
      <c r="H46" s="35">
        <v>7418</v>
      </c>
      <c r="I46" s="56">
        <v>205</v>
      </c>
      <c r="J46" s="36">
        <f t="shared" si="3"/>
        <v>7623</v>
      </c>
    </row>
    <row r="47" spans="1:10" ht="29.25" customHeight="1" x14ac:dyDescent="0.2">
      <c r="A47" s="30" t="s">
        <v>30</v>
      </c>
      <c r="B47" s="2">
        <v>1134</v>
      </c>
      <c r="C47" s="58">
        <v>0</v>
      </c>
      <c r="D47" s="2">
        <v>35</v>
      </c>
      <c r="E47" s="39">
        <v>0</v>
      </c>
      <c r="F47" s="59">
        <f t="shared" si="5"/>
        <v>1169</v>
      </c>
      <c r="G47" s="60">
        <f t="shared" si="5"/>
        <v>0</v>
      </c>
      <c r="H47" s="35">
        <v>1217</v>
      </c>
      <c r="I47" s="56">
        <v>41</v>
      </c>
      <c r="J47" s="36">
        <f t="shared" si="3"/>
        <v>1258</v>
      </c>
    </row>
    <row r="48" spans="1:10" ht="29.25" customHeight="1" x14ac:dyDescent="0.2">
      <c r="A48" s="30" t="s">
        <v>32</v>
      </c>
      <c r="B48" s="2">
        <v>2725</v>
      </c>
      <c r="C48" s="58">
        <v>0</v>
      </c>
      <c r="D48" s="2">
        <v>62</v>
      </c>
      <c r="E48" s="39">
        <v>0</v>
      </c>
      <c r="F48" s="59">
        <f t="shared" si="5"/>
        <v>2787</v>
      </c>
      <c r="G48" s="60">
        <f t="shared" si="5"/>
        <v>0</v>
      </c>
      <c r="H48" s="35">
        <v>2924</v>
      </c>
      <c r="I48" s="56">
        <v>104</v>
      </c>
      <c r="J48" s="36">
        <f t="shared" si="3"/>
        <v>3028</v>
      </c>
    </row>
    <row r="49" spans="1:19" ht="29.25" customHeight="1" x14ac:dyDescent="0.2">
      <c r="A49" s="30" t="s">
        <v>34</v>
      </c>
      <c r="B49" s="2">
        <v>3063</v>
      </c>
      <c r="C49" s="58">
        <v>0</v>
      </c>
      <c r="D49" s="2">
        <v>33</v>
      </c>
      <c r="E49" s="39">
        <v>0</v>
      </c>
      <c r="F49" s="59">
        <f t="shared" si="5"/>
        <v>3096</v>
      </c>
      <c r="G49" s="60">
        <f t="shared" si="5"/>
        <v>0</v>
      </c>
      <c r="H49" s="35">
        <v>2342</v>
      </c>
      <c r="I49" s="56">
        <v>40</v>
      </c>
      <c r="J49" s="36">
        <f t="shared" si="3"/>
        <v>2382</v>
      </c>
    </row>
    <row r="50" spans="1:19" ht="29.25" customHeight="1" x14ac:dyDescent="0.2">
      <c r="A50" s="30" t="s">
        <v>36</v>
      </c>
      <c r="B50" s="2">
        <v>1700</v>
      </c>
      <c r="C50" s="58">
        <v>0</v>
      </c>
      <c r="D50" s="2">
        <v>72</v>
      </c>
      <c r="E50" s="39">
        <v>0</v>
      </c>
      <c r="F50" s="59">
        <f t="shared" si="5"/>
        <v>1772</v>
      </c>
      <c r="G50" s="60">
        <f t="shared" si="5"/>
        <v>0</v>
      </c>
      <c r="H50" s="35">
        <v>2140</v>
      </c>
      <c r="I50" s="56">
        <v>128</v>
      </c>
      <c r="J50" s="36">
        <f t="shared" si="3"/>
        <v>2268</v>
      </c>
    </row>
    <row r="51" spans="1:19" ht="29.25" customHeight="1" thickBot="1" x14ac:dyDescent="0.25">
      <c r="A51" s="30" t="s">
        <v>38</v>
      </c>
      <c r="B51" s="2">
        <v>651</v>
      </c>
      <c r="C51" s="58">
        <v>0</v>
      </c>
      <c r="D51" s="2">
        <v>19</v>
      </c>
      <c r="E51" s="39">
        <v>0</v>
      </c>
      <c r="F51" s="59">
        <f t="shared" si="5"/>
        <v>670</v>
      </c>
      <c r="G51" s="60">
        <f t="shared" si="5"/>
        <v>0</v>
      </c>
      <c r="H51" s="35">
        <v>775</v>
      </c>
      <c r="I51" s="56">
        <v>28</v>
      </c>
      <c r="J51" s="36">
        <f>SUM(H51:I51)</f>
        <v>803</v>
      </c>
    </row>
    <row r="52" spans="1:19" ht="29.25" customHeight="1" thickTop="1" thickBot="1" x14ac:dyDescent="0.25">
      <c r="A52" s="15" t="s">
        <v>42</v>
      </c>
      <c r="B52" s="16">
        <f t="shared" ref="B52:E52" si="6">SUM(B42:B51)</f>
        <v>27675</v>
      </c>
      <c r="C52" s="16">
        <f t="shared" si="6"/>
        <v>0</v>
      </c>
      <c r="D52" s="16">
        <f t="shared" si="6"/>
        <v>615</v>
      </c>
      <c r="E52" s="16">
        <f t="shared" si="6"/>
        <v>0</v>
      </c>
      <c r="F52" s="17">
        <f t="shared" ref="F52:G52" si="7">SUM(F42:F51)</f>
        <v>28290</v>
      </c>
      <c r="G52" s="18">
        <f t="shared" si="7"/>
        <v>0</v>
      </c>
      <c r="H52" s="61">
        <f>SUM(H42:H51)</f>
        <v>27278</v>
      </c>
      <c r="I52" s="62">
        <f>SUM(I42:I51)</f>
        <v>831</v>
      </c>
      <c r="J52" s="21">
        <f>SUM(H52:I52)</f>
        <v>28109</v>
      </c>
    </row>
    <row r="53" spans="1:19" ht="29.25" customHeight="1" thickTop="1" thickBot="1" x14ac:dyDescent="0.25">
      <c r="A53" s="46" t="s">
        <v>87</v>
      </c>
      <c r="B53" s="122">
        <f>B41+B52</f>
        <v>583603</v>
      </c>
      <c r="C53" s="122">
        <f t="shared" ref="C53:G53" si="8">C41+C52</f>
        <v>26</v>
      </c>
      <c r="D53" s="122">
        <f t="shared" si="8"/>
        <v>16118</v>
      </c>
      <c r="E53" s="122">
        <f t="shared" si="8"/>
        <v>0</v>
      </c>
      <c r="F53" s="47">
        <f t="shared" si="8"/>
        <v>599721</v>
      </c>
      <c r="G53" s="48">
        <f t="shared" si="8"/>
        <v>26</v>
      </c>
      <c r="H53" s="63">
        <f>SUM(H41,H52)</f>
        <v>607565</v>
      </c>
      <c r="I53" s="64">
        <f>SUM(I41,I52)</f>
        <v>19032</v>
      </c>
      <c r="J53" s="65">
        <f>SUM(H53:I53)</f>
        <v>626597</v>
      </c>
    </row>
    <row r="54" spans="1:19" ht="29.25" customHeight="1" thickTop="1" thickBot="1" x14ac:dyDescent="0.25">
      <c r="A54" s="66" t="s">
        <v>43</v>
      </c>
      <c r="B54" s="123">
        <f t="shared" ref="B54:E54" si="9">B8+B9+B41+B52</f>
        <v>932729</v>
      </c>
      <c r="C54" s="123">
        <f t="shared" si="9"/>
        <v>41</v>
      </c>
      <c r="D54" s="123">
        <f t="shared" si="9"/>
        <v>26508</v>
      </c>
      <c r="E54" s="124">
        <f t="shared" si="9"/>
        <v>0</v>
      </c>
      <c r="F54" s="67">
        <f>F8+F9+F53</f>
        <v>959237</v>
      </c>
      <c r="G54" s="68">
        <f t="shared" ref="G54" si="10">G8+G9+G53</f>
        <v>41</v>
      </c>
      <c r="H54" s="69">
        <f>SUM(H8,H9,H53)</f>
        <v>1007679</v>
      </c>
      <c r="I54" s="70">
        <f>SUM(I8,I9,I53)</f>
        <v>30416</v>
      </c>
      <c r="J54" s="71">
        <f>SUM(H54:I54)</f>
        <v>1038095</v>
      </c>
    </row>
    <row r="55" spans="1:19" ht="48.75" customHeight="1" thickBot="1" x14ac:dyDescent="0.25">
      <c r="A55" s="4" t="s">
        <v>85</v>
      </c>
      <c r="B55" s="72"/>
      <c r="C55" s="72"/>
      <c r="D55" s="72"/>
      <c r="E55" s="72"/>
      <c r="F55" s="72"/>
      <c r="G55" s="72"/>
      <c r="H55" s="72"/>
      <c r="I55" s="73"/>
      <c r="J55" s="73"/>
    </row>
    <row r="56" spans="1:19" ht="24.75" customHeight="1" x14ac:dyDescent="0.2">
      <c r="A56" s="226" t="s">
        <v>88</v>
      </c>
      <c r="B56" s="245" t="str">
        <f>B3</f>
        <v>今回（R6）衆議院議員総選挙
10月25日現在（10／16～10／25)</v>
      </c>
      <c r="C56" s="245"/>
      <c r="D56" s="245"/>
      <c r="E56" s="245"/>
      <c r="F56" s="245"/>
      <c r="G56" s="246"/>
      <c r="H56" s="228" t="str">
        <f>H3</f>
        <v>前回（R3）衆議院議員総選挙
10月29日現在（10／20～10／29)</v>
      </c>
      <c r="I56" s="229"/>
      <c r="J56" s="230"/>
      <c r="K56" s="5"/>
      <c r="L56" s="5"/>
      <c r="M56" s="5"/>
      <c r="N56" s="5"/>
      <c r="O56" s="5"/>
      <c r="P56" s="5"/>
      <c r="Q56" s="5"/>
      <c r="R56" s="5"/>
      <c r="S56" s="5"/>
    </row>
    <row r="57" spans="1:19" ht="24.75" customHeight="1" thickBot="1" x14ac:dyDescent="0.25">
      <c r="A57" s="227"/>
      <c r="B57" s="247"/>
      <c r="C57" s="247"/>
      <c r="D57" s="247"/>
      <c r="E57" s="247"/>
      <c r="F57" s="247"/>
      <c r="G57" s="248"/>
      <c r="H57" s="231"/>
      <c r="I57" s="232"/>
      <c r="J57" s="233"/>
      <c r="K57" s="5"/>
      <c r="L57" s="5"/>
      <c r="M57" s="5"/>
      <c r="N57" s="5"/>
      <c r="O57" s="5"/>
      <c r="P57" s="5"/>
      <c r="Q57" s="5"/>
      <c r="R57" s="5"/>
      <c r="S57" s="5"/>
    </row>
    <row r="58" spans="1:19" s="4" customFormat="1" ht="30" customHeight="1" thickTop="1" x14ac:dyDescent="0.2">
      <c r="A58" s="227"/>
      <c r="B58" s="234" t="str">
        <f>B5</f>
        <v>期日前投票者数</v>
      </c>
      <c r="C58" s="235"/>
      <c r="D58" s="234" t="str">
        <f>D5</f>
        <v>不在者投票者数</v>
      </c>
      <c r="E58" s="236"/>
      <c r="F58" s="237" t="str">
        <f>F5</f>
        <v>合　　　　計</v>
      </c>
      <c r="G58" s="238"/>
      <c r="H58" s="239" t="s">
        <v>71</v>
      </c>
      <c r="I58" s="241" t="s">
        <v>72</v>
      </c>
      <c r="J58" s="243" t="s">
        <v>73</v>
      </c>
      <c r="K58" s="6"/>
      <c r="L58" s="6"/>
      <c r="M58" s="6"/>
      <c r="N58" s="6"/>
      <c r="O58" s="6"/>
      <c r="P58" s="6"/>
      <c r="Q58" s="6"/>
      <c r="R58" s="6"/>
      <c r="S58" s="6"/>
    </row>
    <row r="59" spans="1:19" s="4" customFormat="1" ht="30" customHeight="1" x14ac:dyDescent="0.2">
      <c r="A59" s="227"/>
      <c r="B59" s="74"/>
      <c r="C59" s="75" t="str">
        <f>C6</f>
        <v xml:space="preserve"> うち、
 在外投票者数</v>
      </c>
      <c r="D59" s="74"/>
      <c r="E59" s="76" t="str">
        <f>E6</f>
        <v xml:space="preserve"> うち、
 在外投票者数</v>
      </c>
      <c r="F59" s="77"/>
      <c r="G59" s="78" t="str">
        <f>G6</f>
        <v xml:space="preserve"> うち、
 在外投票者数</v>
      </c>
      <c r="H59" s="240"/>
      <c r="I59" s="242"/>
      <c r="J59" s="244"/>
      <c r="K59" s="6"/>
      <c r="L59" s="6"/>
      <c r="M59" s="6"/>
      <c r="N59" s="6"/>
      <c r="O59" s="6"/>
      <c r="P59" s="6"/>
      <c r="Q59" s="6"/>
      <c r="R59" s="6"/>
      <c r="S59" s="6"/>
    </row>
    <row r="60" spans="1:19" s="4" customFormat="1" ht="15" customHeight="1" x14ac:dyDescent="0.2">
      <c r="A60" s="227"/>
      <c r="B60" s="79" t="str">
        <f t="shared" ref="B60:G60" si="11">B7</f>
        <v>（Ａ）</v>
      </c>
      <c r="C60" s="79" t="str">
        <f t="shared" si="11"/>
        <v>（Ｂ）</v>
      </c>
      <c r="D60" s="79" t="str">
        <f t="shared" si="11"/>
        <v>（Ｃ）</v>
      </c>
      <c r="E60" s="80" t="str">
        <f t="shared" si="11"/>
        <v>（Ｄ）</v>
      </c>
      <c r="F60" s="77" t="str">
        <f t="shared" si="11"/>
        <v>（Ａ＋Ｃ）</v>
      </c>
      <c r="G60" s="81" t="str">
        <f t="shared" si="11"/>
        <v>（Ｂ＋Ｄ）</v>
      </c>
      <c r="H60" s="119" t="s">
        <v>95</v>
      </c>
      <c r="I60" s="120" t="s">
        <v>96</v>
      </c>
      <c r="J60" s="121" t="s">
        <v>97</v>
      </c>
      <c r="K60" s="6"/>
      <c r="L60" s="6"/>
      <c r="M60" s="6"/>
      <c r="N60" s="6"/>
      <c r="O60" s="6"/>
      <c r="P60" s="6"/>
      <c r="Q60" s="6"/>
      <c r="R60" s="6"/>
      <c r="S60" s="6"/>
    </row>
    <row r="61" spans="1:19" ht="27.75" customHeight="1" x14ac:dyDescent="0.2">
      <c r="A61" s="82" t="s">
        <v>44</v>
      </c>
      <c r="B61" s="1">
        <v>13263</v>
      </c>
      <c r="C61" s="1">
        <v>1</v>
      </c>
      <c r="D61" s="1">
        <v>270</v>
      </c>
      <c r="E61" s="83">
        <v>0</v>
      </c>
      <c r="F61" s="84">
        <f t="shared" ref="F61:G84" si="12">B61+D61</f>
        <v>13533</v>
      </c>
      <c r="G61" s="85">
        <f t="shared" si="12"/>
        <v>1</v>
      </c>
      <c r="H61" s="1">
        <v>16733</v>
      </c>
      <c r="I61" s="86">
        <v>289</v>
      </c>
      <c r="J61" s="87">
        <f>SUM(H61:I61)</f>
        <v>17022</v>
      </c>
    </row>
    <row r="62" spans="1:19" ht="27.75" customHeight="1" x14ac:dyDescent="0.2">
      <c r="A62" s="82" t="s">
        <v>45</v>
      </c>
      <c r="B62" s="1">
        <v>9850</v>
      </c>
      <c r="C62" s="1">
        <v>1</v>
      </c>
      <c r="D62" s="1">
        <v>253</v>
      </c>
      <c r="E62" s="83">
        <v>0</v>
      </c>
      <c r="F62" s="84">
        <f t="shared" si="12"/>
        <v>10103</v>
      </c>
      <c r="G62" s="85">
        <f t="shared" si="12"/>
        <v>1</v>
      </c>
      <c r="H62" s="1">
        <v>11168</v>
      </c>
      <c r="I62" s="86">
        <v>266</v>
      </c>
      <c r="J62" s="87">
        <f t="shared" ref="J62:J83" si="13">SUM(H62:I62)</f>
        <v>11434</v>
      </c>
    </row>
    <row r="63" spans="1:19" ht="27.75" customHeight="1" x14ac:dyDescent="0.2">
      <c r="A63" s="82" t="s">
        <v>46</v>
      </c>
      <c r="B63" s="1">
        <v>7009</v>
      </c>
      <c r="C63" s="1">
        <v>0</v>
      </c>
      <c r="D63" s="1">
        <v>136</v>
      </c>
      <c r="E63" s="83">
        <v>0</v>
      </c>
      <c r="F63" s="84">
        <f t="shared" si="12"/>
        <v>7145</v>
      </c>
      <c r="G63" s="85">
        <f t="shared" si="12"/>
        <v>0</v>
      </c>
      <c r="H63" s="1">
        <v>8760</v>
      </c>
      <c r="I63" s="86">
        <v>181</v>
      </c>
      <c r="J63" s="87">
        <f t="shared" si="13"/>
        <v>8941</v>
      </c>
    </row>
    <row r="64" spans="1:19" ht="27.75" customHeight="1" x14ac:dyDescent="0.2">
      <c r="A64" s="82" t="s">
        <v>47</v>
      </c>
      <c r="B64" s="1">
        <v>6783</v>
      </c>
      <c r="C64" s="1">
        <v>0</v>
      </c>
      <c r="D64" s="1">
        <v>209</v>
      </c>
      <c r="E64" s="83">
        <v>0</v>
      </c>
      <c r="F64" s="84">
        <f t="shared" si="12"/>
        <v>6992</v>
      </c>
      <c r="G64" s="85">
        <f t="shared" si="12"/>
        <v>0</v>
      </c>
      <c r="H64" s="1">
        <v>7065</v>
      </c>
      <c r="I64" s="86">
        <v>225</v>
      </c>
      <c r="J64" s="87">
        <f t="shared" si="13"/>
        <v>7290</v>
      </c>
    </row>
    <row r="65" spans="1:10" ht="27.75" customHeight="1" x14ac:dyDescent="0.2">
      <c r="A65" s="82" t="s">
        <v>48</v>
      </c>
      <c r="B65" s="1">
        <v>8723</v>
      </c>
      <c r="C65" s="1">
        <v>1</v>
      </c>
      <c r="D65" s="1">
        <v>186</v>
      </c>
      <c r="E65" s="83">
        <v>0</v>
      </c>
      <c r="F65" s="84">
        <f t="shared" si="12"/>
        <v>8909</v>
      </c>
      <c r="G65" s="85">
        <f t="shared" si="12"/>
        <v>1</v>
      </c>
      <c r="H65" s="1">
        <v>9441</v>
      </c>
      <c r="I65" s="86">
        <v>190</v>
      </c>
      <c r="J65" s="87">
        <f t="shared" si="13"/>
        <v>9631</v>
      </c>
    </row>
    <row r="66" spans="1:10" ht="27.75" customHeight="1" x14ac:dyDescent="0.2">
      <c r="A66" s="82" t="s">
        <v>49</v>
      </c>
      <c r="B66" s="1">
        <v>7885</v>
      </c>
      <c r="C66" s="1">
        <v>0</v>
      </c>
      <c r="D66" s="1">
        <v>240</v>
      </c>
      <c r="E66" s="83">
        <v>0</v>
      </c>
      <c r="F66" s="84">
        <f t="shared" si="12"/>
        <v>8125</v>
      </c>
      <c r="G66" s="85">
        <f t="shared" si="12"/>
        <v>0</v>
      </c>
      <c r="H66" s="1">
        <v>9466</v>
      </c>
      <c r="I66" s="86">
        <v>216</v>
      </c>
      <c r="J66" s="87">
        <f t="shared" si="13"/>
        <v>9682</v>
      </c>
    </row>
    <row r="67" spans="1:10" ht="27.75" customHeight="1" x14ac:dyDescent="0.2">
      <c r="A67" s="82" t="s">
        <v>50</v>
      </c>
      <c r="B67" s="1">
        <v>7558</v>
      </c>
      <c r="C67" s="1">
        <v>0</v>
      </c>
      <c r="D67" s="1">
        <v>203</v>
      </c>
      <c r="E67" s="83">
        <v>0</v>
      </c>
      <c r="F67" s="84">
        <f t="shared" si="12"/>
        <v>7761</v>
      </c>
      <c r="G67" s="85">
        <f t="shared" si="12"/>
        <v>0</v>
      </c>
      <c r="H67" s="1">
        <v>10262</v>
      </c>
      <c r="I67" s="86">
        <v>228</v>
      </c>
      <c r="J67" s="87">
        <f t="shared" si="13"/>
        <v>10490</v>
      </c>
    </row>
    <row r="68" spans="1:10" ht="27.75" customHeight="1" x14ac:dyDescent="0.2">
      <c r="A68" s="82" t="s">
        <v>51</v>
      </c>
      <c r="B68" s="1">
        <v>7700</v>
      </c>
      <c r="C68" s="1">
        <v>1</v>
      </c>
      <c r="D68" s="1">
        <v>340</v>
      </c>
      <c r="E68" s="83">
        <v>0</v>
      </c>
      <c r="F68" s="84">
        <f t="shared" si="12"/>
        <v>8040</v>
      </c>
      <c r="G68" s="85">
        <f t="shared" si="12"/>
        <v>1</v>
      </c>
      <c r="H68" s="1">
        <v>8805</v>
      </c>
      <c r="I68" s="86">
        <v>294</v>
      </c>
      <c r="J68" s="87">
        <f t="shared" si="13"/>
        <v>9099</v>
      </c>
    </row>
    <row r="69" spans="1:10" ht="27.75" customHeight="1" x14ac:dyDescent="0.2">
      <c r="A69" s="82" t="s">
        <v>52</v>
      </c>
      <c r="B69" s="1">
        <v>7037</v>
      </c>
      <c r="C69" s="1">
        <v>1</v>
      </c>
      <c r="D69" s="1">
        <v>227</v>
      </c>
      <c r="E69" s="83">
        <v>0</v>
      </c>
      <c r="F69" s="84">
        <f t="shared" si="12"/>
        <v>7264</v>
      </c>
      <c r="G69" s="85">
        <f t="shared" si="12"/>
        <v>1</v>
      </c>
      <c r="H69" s="1">
        <v>9136</v>
      </c>
      <c r="I69" s="86">
        <v>251</v>
      </c>
      <c r="J69" s="87">
        <f t="shared" si="13"/>
        <v>9387</v>
      </c>
    </row>
    <row r="70" spans="1:10" ht="27.75" customHeight="1" x14ac:dyDescent="0.2">
      <c r="A70" s="82" t="s">
        <v>53</v>
      </c>
      <c r="B70" s="1">
        <v>4737</v>
      </c>
      <c r="C70" s="1">
        <v>1</v>
      </c>
      <c r="D70" s="1">
        <v>176</v>
      </c>
      <c r="E70" s="83">
        <v>0</v>
      </c>
      <c r="F70" s="84">
        <f t="shared" si="12"/>
        <v>4913</v>
      </c>
      <c r="G70" s="85">
        <f t="shared" si="12"/>
        <v>1</v>
      </c>
      <c r="H70" s="1">
        <v>5761</v>
      </c>
      <c r="I70" s="86">
        <v>226</v>
      </c>
      <c r="J70" s="87">
        <f t="shared" si="13"/>
        <v>5987</v>
      </c>
    </row>
    <row r="71" spans="1:10" ht="27.75" customHeight="1" x14ac:dyDescent="0.2">
      <c r="A71" s="82" t="s">
        <v>54</v>
      </c>
      <c r="B71" s="1">
        <v>9972</v>
      </c>
      <c r="C71" s="1">
        <v>0</v>
      </c>
      <c r="D71" s="1">
        <v>452</v>
      </c>
      <c r="E71" s="83">
        <v>0</v>
      </c>
      <c r="F71" s="84">
        <f t="shared" si="12"/>
        <v>10424</v>
      </c>
      <c r="G71" s="85">
        <f t="shared" si="12"/>
        <v>0</v>
      </c>
      <c r="H71" s="1">
        <v>10238</v>
      </c>
      <c r="I71" s="86">
        <v>363</v>
      </c>
      <c r="J71" s="87">
        <f t="shared" si="13"/>
        <v>10601</v>
      </c>
    </row>
    <row r="72" spans="1:10" ht="27.75" customHeight="1" x14ac:dyDescent="0.2">
      <c r="A72" s="82" t="s">
        <v>55</v>
      </c>
      <c r="B72" s="1">
        <v>13899</v>
      </c>
      <c r="C72" s="1">
        <v>1</v>
      </c>
      <c r="D72" s="1">
        <v>331</v>
      </c>
      <c r="E72" s="83">
        <v>0</v>
      </c>
      <c r="F72" s="84">
        <f t="shared" si="12"/>
        <v>14230</v>
      </c>
      <c r="G72" s="85">
        <f t="shared" si="12"/>
        <v>1</v>
      </c>
      <c r="H72" s="1">
        <v>14829</v>
      </c>
      <c r="I72" s="86">
        <v>365</v>
      </c>
      <c r="J72" s="87">
        <f t="shared" si="13"/>
        <v>15194</v>
      </c>
    </row>
    <row r="73" spans="1:10" ht="27.75" customHeight="1" x14ac:dyDescent="0.2">
      <c r="A73" s="82" t="s">
        <v>56</v>
      </c>
      <c r="B73" s="1">
        <v>16016</v>
      </c>
      <c r="C73" s="1">
        <v>0</v>
      </c>
      <c r="D73" s="1">
        <v>406</v>
      </c>
      <c r="E73" s="83">
        <v>0</v>
      </c>
      <c r="F73" s="84">
        <f t="shared" si="12"/>
        <v>16422</v>
      </c>
      <c r="G73" s="85">
        <f t="shared" si="12"/>
        <v>0</v>
      </c>
      <c r="H73" s="1">
        <v>18010</v>
      </c>
      <c r="I73" s="86">
        <v>486</v>
      </c>
      <c r="J73" s="87">
        <f t="shared" si="13"/>
        <v>18496</v>
      </c>
    </row>
    <row r="74" spans="1:10" ht="27.75" customHeight="1" x14ac:dyDescent="0.2">
      <c r="A74" s="82" t="s">
        <v>57</v>
      </c>
      <c r="B74" s="1">
        <v>7716</v>
      </c>
      <c r="C74" s="1">
        <v>0</v>
      </c>
      <c r="D74" s="1">
        <v>158</v>
      </c>
      <c r="E74" s="83">
        <v>0</v>
      </c>
      <c r="F74" s="84">
        <f t="shared" si="12"/>
        <v>7874</v>
      </c>
      <c r="G74" s="85">
        <f t="shared" si="12"/>
        <v>0</v>
      </c>
      <c r="H74" s="1">
        <v>8715</v>
      </c>
      <c r="I74" s="86">
        <v>180</v>
      </c>
      <c r="J74" s="87">
        <f t="shared" si="13"/>
        <v>8895</v>
      </c>
    </row>
    <row r="75" spans="1:10" ht="27.75" customHeight="1" x14ac:dyDescent="0.2">
      <c r="A75" s="82" t="s">
        <v>58</v>
      </c>
      <c r="B75" s="1">
        <v>7258</v>
      </c>
      <c r="C75" s="1">
        <v>1</v>
      </c>
      <c r="D75" s="1">
        <v>302</v>
      </c>
      <c r="E75" s="83">
        <v>0</v>
      </c>
      <c r="F75" s="84">
        <f t="shared" si="12"/>
        <v>7560</v>
      </c>
      <c r="G75" s="85">
        <f t="shared" si="12"/>
        <v>1</v>
      </c>
      <c r="H75" s="1">
        <v>9429</v>
      </c>
      <c r="I75" s="86">
        <v>188</v>
      </c>
      <c r="J75" s="87">
        <f t="shared" si="13"/>
        <v>9617</v>
      </c>
    </row>
    <row r="76" spans="1:10" ht="27.75" customHeight="1" x14ac:dyDescent="0.2">
      <c r="A76" s="82" t="s">
        <v>59</v>
      </c>
      <c r="B76" s="1">
        <v>10710</v>
      </c>
      <c r="C76" s="1">
        <v>1</v>
      </c>
      <c r="D76" s="1">
        <v>251</v>
      </c>
      <c r="E76" s="83">
        <v>0</v>
      </c>
      <c r="F76" s="84">
        <f t="shared" si="12"/>
        <v>10961</v>
      </c>
      <c r="G76" s="85">
        <f t="shared" si="12"/>
        <v>1</v>
      </c>
      <c r="H76" s="1">
        <v>11765</v>
      </c>
      <c r="I76" s="86">
        <v>297</v>
      </c>
      <c r="J76" s="87">
        <f t="shared" si="13"/>
        <v>12062</v>
      </c>
    </row>
    <row r="77" spans="1:10" ht="27.75" customHeight="1" x14ac:dyDescent="0.2">
      <c r="A77" s="82" t="s">
        <v>60</v>
      </c>
      <c r="B77" s="1">
        <v>17538</v>
      </c>
      <c r="C77" s="1">
        <v>1</v>
      </c>
      <c r="D77" s="1">
        <v>341</v>
      </c>
      <c r="E77" s="83">
        <v>0</v>
      </c>
      <c r="F77" s="84">
        <f t="shared" si="12"/>
        <v>17879</v>
      </c>
      <c r="G77" s="85">
        <f t="shared" si="12"/>
        <v>1</v>
      </c>
      <c r="H77" s="1">
        <v>20163</v>
      </c>
      <c r="I77" s="86">
        <v>458</v>
      </c>
      <c r="J77" s="87">
        <f t="shared" si="13"/>
        <v>20621</v>
      </c>
    </row>
    <row r="78" spans="1:10" ht="27.75" customHeight="1" x14ac:dyDescent="0.2">
      <c r="A78" s="82" t="s">
        <v>61</v>
      </c>
      <c r="B78" s="1">
        <v>13373</v>
      </c>
      <c r="C78" s="1">
        <v>0</v>
      </c>
      <c r="D78" s="1">
        <v>319</v>
      </c>
      <c r="E78" s="83">
        <v>0</v>
      </c>
      <c r="F78" s="84">
        <f t="shared" si="12"/>
        <v>13692</v>
      </c>
      <c r="G78" s="85">
        <f t="shared" si="12"/>
        <v>0</v>
      </c>
      <c r="H78" s="1">
        <v>13844</v>
      </c>
      <c r="I78" s="86">
        <v>359</v>
      </c>
      <c r="J78" s="87">
        <f t="shared" si="13"/>
        <v>14203</v>
      </c>
    </row>
    <row r="79" spans="1:10" ht="27.75" customHeight="1" x14ac:dyDescent="0.2">
      <c r="A79" s="82" t="s">
        <v>62</v>
      </c>
      <c r="B79" s="1">
        <v>10388</v>
      </c>
      <c r="C79" s="1">
        <v>2</v>
      </c>
      <c r="D79" s="1">
        <v>358</v>
      </c>
      <c r="E79" s="83">
        <v>0</v>
      </c>
      <c r="F79" s="84">
        <f t="shared" si="12"/>
        <v>10746</v>
      </c>
      <c r="G79" s="85">
        <f t="shared" si="12"/>
        <v>2</v>
      </c>
      <c r="H79" s="1">
        <v>12590</v>
      </c>
      <c r="I79" s="86">
        <v>382</v>
      </c>
      <c r="J79" s="87">
        <f t="shared" si="13"/>
        <v>12972</v>
      </c>
    </row>
    <row r="80" spans="1:10" ht="27.75" customHeight="1" x14ac:dyDescent="0.2">
      <c r="A80" s="82" t="s">
        <v>63</v>
      </c>
      <c r="B80" s="1">
        <v>15140</v>
      </c>
      <c r="C80" s="1">
        <v>0</v>
      </c>
      <c r="D80" s="1">
        <v>547</v>
      </c>
      <c r="E80" s="83">
        <v>0</v>
      </c>
      <c r="F80" s="84">
        <f t="shared" si="12"/>
        <v>15687</v>
      </c>
      <c r="G80" s="85">
        <f t="shared" si="12"/>
        <v>0</v>
      </c>
      <c r="H80" s="1">
        <v>17928</v>
      </c>
      <c r="I80" s="86">
        <v>672</v>
      </c>
      <c r="J80" s="87">
        <f t="shared" si="13"/>
        <v>18600</v>
      </c>
    </row>
    <row r="81" spans="1:10" ht="27.75" customHeight="1" x14ac:dyDescent="0.2">
      <c r="A81" s="82" t="s">
        <v>64</v>
      </c>
      <c r="B81" s="1">
        <v>15374</v>
      </c>
      <c r="C81" s="1">
        <v>0</v>
      </c>
      <c r="D81" s="1">
        <v>634</v>
      </c>
      <c r="E81" s="83">
        <v>0</v>
      </c>
      <c r="F81" s="84">
        <f t="shared" si="12"/>
        <v>16008</v>
      </c>
      <c r="G81" s="85">
        <f t="shared" si="12"/>
        <v>0</v>
      </c>
      <c r="H81" s="1">
        <v>17551</v>
      </c>
      <c r="I81" s="86">
        <v>576</v>
      </c>
      <c r="J81" s="87">
        <f t="shared" si="13"/>
        <v>18127</v>
      </c>
    </row>
    <row r="82" spans="1:10" ht="27.75" customHeight="1" x14ac:dyDescent="0.2">
      <c r="A82" s="82" t="s">
        <v>65</v>
      </c>
      <c r="B82" s="1">
        <v>12051</v>
      </c>
      <c r="C82" s="1">
        <v>0</v>
      </c>
      <c r="D82" s="1">
        <v>348</v>
      </c>
      <c r="E82" s="83">
        <v>0</v>
      </c>
      <c r="F82" s="84">
        <f t="shared" si="12"/>
        <v>12399</v>
      </c>
      <c r="G82" s="85">
        <f t="shared" si="12"/>
        <v>0</v>
      </c>
      <c r="H82" s="1">
        <v>14717</v>
      </c>
      <c r="I82" s="86">
        <v>577</v>
      </c>
      <c r="J82" s="87">
        <f t="shared" si="13"/>
        <v>15294</v>
      </c>
    </row>
    <row r="83" spans="1:10" ht="27.75" customHeight="1" x14ac:dyDescent="0.2">
      <c r="A83" s="82" t="s">
        <v>66</v>
      </c>
      <c r="B83" s="1">
        <v>22571</v>
      </c>
      <c r="C83" s="1">
        <v>0</v>
      </c>
      <c r="D83" s="1">
        <v>770</v>
      </c>
      <c r="E83" s="83">
        <v>0</v>
      </c>
      <c r="F83" s="84">
        <f t="shared" si="12"/>
        <v>23341</v>
      </c>
      <c r="G83" s="85">
        <f t="shared" si="12"/>
        <v>0</v>
      </c>
      <c r="H83" s="1">
        <v>26514</v>
      </c>
      <c r="I83" s="86">
        <v>777</v>
      </c>
      <c r="J83" s="87">
        <f t="shared" si="13"/>
        <v>27291</v>
      </c>
    </row>
    <row r="84" spans="1:10" ht="27.75" customHeight="1" thickBot="1" x14ac:dyDescent="0.25">
      <c r="A84" s="88" t="s">
        <v>67</v>
      </c>
      <c r="B84" s="1">
        <v>11062</v>
      </c>
      <c r="C84" s="1">
        <v>1</v>
      </c>
      <c r="D84" s="1">
        <v>502</v>
      </c>
      <c r="E84" s="89">
        <v>0</v>
      </c>
      <c r="F84" s="90">
        <f t="shared" si="12"/>
        <v>11564</v>
      </c>
      <c r="G84" s="91">
        <f t="shared" si="12"/>
        <v>1</v>
      </c>
      <c r="H84" s="1">
        <v>12728</v>
      </c>
      <c r="I84" s="86">
        <v>431</v>
      </c>
      <c r="J84" s="92">
        <f>SUM(H84:I84)</f>
        <v>13159</v>
      </c>
    </row>
    <row r="85" spans="1:10" ht="27.75" customHeight="1" thickTop="1" thickBot="1" x14ac:dyDescent="0.25">
      <c r="A85" s="93" t="s">
        <v>76</v>
      </c>
      <c r="B85" s="94">
        <f t="shared" ref="B85:E85" si="14">SUM(B61:B84)</f>
        <v>263613</v>
      </c>
      <c r="C85" s="94">
        <f t="shared" si="14"/>
        <v>13</v>
      </c>
      <c r="D85" s="94">
        <f t="shared" si="14"/>
        <v>7959</v>
      </c>
      <c r="E85" s="95">
        <f t="shared" si="14"/>
        <v>0</v>
      </c>
      <c r="F85" s="96">
        <f t="shared" ref="F85:G85" si="15">SUM(F61:F84)</f>
        <v>271572</v>
      </c>
      <c r="G85" s="95">
        <f t="shared" si="15"/>
        <v>13</v>
      </c>
      <c r="H85" s="96">
        <f>SUM(H61:H84)</f>
        <v>305618</v>
      </c>
      <c r="I85" s="95">
        <f t="shared" ref="I85" si="16">SUM(I61:I84)</f>
        <v>8477</v>
      </c>
      <c r="J85" s="97">
        <f>SUM(H85:I85)</f>
        <v>314095</v>
      </c>
    </row>
    <row r="86" spans="1:10" ht="27.75" customHeight="1" thickTop="1" x14ac:dyDescent="0.2">
      <c r="A86" s="98" t="s">
        <v>77</v>
      </c>
      <c r="B86" s="2">
        <v>13443</v>
      </c>
      <c r="C86" s="2">
        <v>1</v>
      </c>
      <c r="D86" s="2">
        <v>409</v>
      </c>
      <c r="E86" s="52">
        <v>0</v>
      </c>
      <c r="F86" s="99">
        <f t="shared" ref="F86:G92" si="17">B86+D86</f>
        <v>13852</v>
      </c>
      <c r="G86" s="100">
        <f t="shared" si="17"/>
        <v>1</v>
      </c>
      <c r="H86" s="2">
        <v>14190</v>
      </c>
      <c r="I86" s="101">
        <v>484</v>
      </c>
      <c r="J86" s="102">
        <f>SUM(H86:I86)</f>
        <v>14674</v>
      </c>
    </row>
    <row r="87" spans="1:10" ht="27.75" customHeight="1" x14ac:dyDescent="0.2">
      <c r="A87" s="103" t="s">
        <v>79</v>
      </c>
      <c r="B87" s="2">
        <v>12343</v>
      </c>
      <c r="C87" s="58">
        <v>0</v>
      </c>
      <c r="D87" s="2">
        <v>354</v>
      </c>
      <c r="E87" s="39">
        <v>0</v>
      </c>
      <c r="F87" s="104">
        <f t="shared" si="17"/>
        <v>12697</v>
      </c>
      <c r="G87" s="105">
        <f t="shared" si="17"/>
        <v>0</v>
      </c>
      <c r="H87" s="2">
        <v>14098</v>
      </c>
      <c r="I87" s="106">
        <v>353</v>
      </c>
      <c r="J87" s="87">
        <f t="shared" ref="J87:J91" si="18">SUM(H87:I87)</f>
        <v>14451</v>
      </c>
    </row>
    <row r="88" spans="1:10" ht="27.75" customHeight="1" x14ac:dyDescent="0.2">
      <c r="A88" s="103" t="s">
        <v>80</v>
      </c>
      <c r="B88" s="2">
        <v>10157</v>
      </c>
      <c r="C88" s="58">
        <v>0</v>
      </c>
      <c r="D88" s="2">
        <v>258</v>
      </c>
      <c r="E88" s="39">
        <v>0</v>
      </c>
      <c r="F88" s="104">
        <f t="shared" si="17"/>
        <v>10415</v>
      </c>
      <c r="G88" s="105">
        <f t="shared" si="17"/>
        <v>0</v>
      </c>
      <c r="H88" s="2">
        <v>11050</v>
      </c>
      <c r="I88" s="106">
        <v>303</v>
      </c>
      <c r="J88" s="87">
        <f t="shared" si="18"/>
        <v>11353</v>
      </c>
    </row>
    <row r="89" spans="1:10" ht="27.75" customHeight="1" x14ac:dyDescent="0.2">
      <c r="A89" s="103" t="s">
        <v>81</v>
      </c>
      <c r="B89" s="2">
        <v>12675</v>
      </c>
      <c r="C89" s="58">
        <v>0</v>
      </c>
      <c r="D89" s="2">
        <v>471</v>
      </c>
      <c r="E89" s="39">
        <v>0</v>
      </c>
      <c r="F89" s="104">
        <f t="shared" si="17"/>
        <v>13146</v>
      </c>
      <c r="G89" s="105">
        <f t="shared" si="17"/>
        <v>0</v>
      </c>
      <c r="H89" s="2">
        <v>13727</v>
      </c>
      <c r="I89" s="106">
        <v>498</v>
      </c>
      <c r="J89" s="87">
        <f t="shared" si="18"/>
        <v>14225</v>
      </c>
    </row>
    <row r="90" spans="1:10" ht="27.75" customHeight="1" x14ac:dyDescent="0.2">
      <c r="A90" s="103" t="s">
        <v>82</v>
      </c>
      <c r="B90" s="2">
        <v>17344</v>
      </c>
      <c r="C90" s="58">
        <v>1</v>
      </c>
      <c r="D90" s="2">
        <v>342</v>
      </c>
      <c r="E90" s="39">
        <v>0</v>
      </c>
      <c r="F90" s="104">
        <f t="shared" si="17"/>
        <v>17686</v>
      </c>
      <c r="G90" s="105">
        <f t="shared" si="17"/>
        <v>1</v>
      </c>
      <c r="H90" s="2">
        <v>19483</v>
      </c>
      <c r="I90" s="106">
        <v>480</v>
      </c>
      <c r="J90" s="87">
        <f t="shared" si="18"/>
        <v>19963</v>
      </c>
    </row>
    <row r="91" spans="1:10" ht="27.75" customHeight="1" x14ac:dyDescent="0.2">
      <c r="A91" s="103" t="s">
        <v>78</v>
      </c>
      <c r="B91" s="2">
        <v>16261</v>
      </c>
      <c r="C91" s="58">
        <v>0</v>
      </c>
      <c r="D91" s="2">
        <v>488</v>
      </c>
      <c r="E91" s="39">
        <v>0</v>
      </c>
      <c r="F91" s="104">
        <f t="shared" si="17"/>
        <v>16749</v>
      </c>
      <c r="G91" s="105">
        <f t="shared" si="17"/>
        <v>0</v>
      </c>
      <c r="H91" s="2">
        <v>18103</v>
      </c>
      <c r="I91" s="106">
        <v>650</v>
      </c>
      <c r="J91" s="87">
        <f t="shared" si="18"/>
        <v>18753</v>
      </c>
    </row>
    <row r="92" spans="1:10" ht="27.75" customHeight="1" thickBot="1" x14ac:dyDescent="0.25">
      <c r="A92" s="107" t="s">
        <v>83</v>
      </c>
      <c r="B92" s="2">
        <v>3290</v>
      </c>
      <c r="C92" s="58">
        <v>0</v>
      </c>
      <c r="D92" s="2">
        <v>109</v>
      </c>
      <c r="E92" s="41">
        <v>0</v>
      </c>
      <c r="F92" s="108">
        <f t="shared" si="17"/>
        <v>3399</v>
      </c>
      <c r="G92" s="109">
        <f t="shared" si="17"/>
        <v>0</v>
      </c>
      <c r="H92" s="2">
        <v>3845</v>
      </c>
      <c r="I92" s="110">
        <v>139</v>
      </c>
      <c r="J92" s="92">
        <f>SUM(H92:I92)</f>
        <v>3984</v>
      </c>
    </row>
    <row r="93" spans="1:10" ht="27.75" customHeight="1" thickTop="1" thickBot="1" x14ac:dyDescent="0.25">
      <c r="A93" s="111" t="s">
        <v>84</v>
      </c>
      <c r="B93" s="112">
        <f t="shared" ref="B93:E93" si="19">SUM(B86:B92)</f>
        <v>85513</v>
      </c>
      <c r="C93" s="112">
        <f t="shared" si="19"/>
        <v>2</v>
      </c>
      <c r="D93" s="112">
        <f t="shared" si="19"/>
        <v>2431</v>
      </c>
      <c r="E93" s="113">
        <f t="shared" si="19"/>
        <v>0</v>
      </c>
      <c r="F93" s="114">
        <f t="shared" ref="F93:I93" si="20">SUM(F86:F92)</f>
        <v>87944</v>
      </c>
      <c r="G93" s="113">
        <f t="shared" si="20"/>
        <v>2</v>
      </c>
      <c r="H93" s="114">
        <f t="shared" si="20"/>
        <v>94496</v>
      </c>
      <c r="I93" s="113">
        <f t="shared" si="20"/>
        <v>2907</v>
      </c>
      <c r="J93" s="115">
        <f>SUM(H93:I93)</f>
        <v>97403</v>
      </c>
    </row>
    <row r="94" spans="1:10" ht="38.25" customHeight="1" x14ac:dyDescent="0.2">
      <c r="A94" s="249"/>
      <c r="B94" s="250"/>
      <c r="C94" s="250"/>
      <c r="D94" s="250"/>
      <c r="E94" s="250"/>
      <c r="F94" s="250"/>
      <c r="G94" s="250"/>
      <c r="H94" s="250"/>
      <c r="I94" s="250"/>
      <c r="J94" s="250"/>
    </row>
  </sheetData>
  <mergeCells count="20">
    <mergeCell ref="A94:J94"/>
    <mergeCell ref="A3:A7"/>
    <mergeCell ref="H3:J4"/>
    <mergeCell ref="B5:C5"/>
    <mergeCell ref="D5:E5"/>
    <mergeCell ref="F5:G5"/>
    <mergeCell ref="H5:H6"/>
    <mergeCell ref="I5:I6"/>
    <mergeCell ref="J5:J6"/>
    <mergeCell ref="B3:G4"/>
    <mergeCell ref="A1:J1"/>
    <mergeCell ref="A56:A60"/>
    <mergeCell ref="H56:J57"/>
    <mergeCell ref="B58:C58"/>
    <mergeCell ref="D58:E58"/>
    <mergeCell ref="F58:G58"/>
    <mergeCell ref="H58:H59"/>
    <mergeCell ref="I58:I59"/>
    <mergeCell ref="J58:J59"/>
    <mergeCell ref="B56:G57"/>
  </mergeCells>
  <phoneticPr fontId="3"/>
  <conditionalFormatting sqref="A87:A92">
    <cfRule type="expression" dxfId="0" priority="2" stopIfTrue="1">
      <formula>#REF!="未回答"</formula>
    </cfRule>
  </conditionalFormatting>
  <pageMargins left="0.59055118110236227" right="0.16" top="0.25" bottom="0.16" header="0.25" footer="0.16"/>
  <pageSetup paperSize="9" scale="55" fitToHeight="2" pageOrder="overThenDown" orientation="portrait" r:id="rId1"/>
  <headerFooter alignWithMargins="0"/>
  <rowBreaks count="1" manualBreakCount="1">
    <brk id="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9"/>
  <sheetViews>
    <sheetView zoomScale="70" zoomScaleNormal="70" zoomScaleSheetLayoutView="80" workbookViewId="0">
      <selection sqref="A1:J1"/>
    </sheetView>
  </sheetViews>
  <sheetFormatPr defaultColWidth="9" defaultRowHeight="14.4" x14ac:dyDescent="0.2"/>
  <cols>
    <col min="1" max="1" width="21.59765625" style="125" customWidth="1"/>
    <col min="2" max="13" width="15.19921875" style="125" customWidth="1"/>
    <col min="14" max="16384" width="9" style="125"/>
  </cols>
  <sheetData>
    <row r="1" spans="1:10" ht="30" customHeight="1" x14ac:dyDescent="0.2">
      <c r="A1" s="297" t="s">
        <v>183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10" ht="30" customHeight="1" thickBot="1" x14ac:dyDescent="0.25">
      <c r="A2" s="274" t="s">
        <v>98</v>
      </c>
      <c r="B2" s="274"/>
      <c r="C2" s="274"/>
      <c r="D2" s="274"/>
      <c r="E2" s="274"/>
      <c r="F2" s="274"/>
      <c r="G2" s="274"/>
      <c r="H2" s="274"/>
      <c r="I2" s="274"/>
      <c r="J2" s="274"/>
    </row>
    <row r="3" spans="1:10" ht="30" customHeight="1" x14ac:dyDescent="0.2">
      <c r="A3" s="126"/>
      <c r="B3" s="275" t="str">
        <f>'2日前'!B3</f>
        <v>今回（R6）衆議院議員総選挙
10月25日現在（10／16～10／25)</v>
      </c>
      <c r="C3" s="275"/>
      <c r="D3" s="275"/>
      <c r="E3" s="275"/>
      <c r="F3" s="275"/>
      <c r="G3" s="276"/>
      <c r="H3" s="280" t="str">
        <f>'2日前'!H3</f>
        <v>前回（R3）衆議院議員総選挙
10月29日現在（10／20～10／29)</v>
      </c>
      <c r="I3" s="281"/>
      <c r="J3" s="282"/>
    </row>
    <row r="4" spans="1:10" ht="30" customHeight="1" thickBot="1" x14ac:dyDescent="0.25">
      <c r="A4" s="127" t="s">
        <v>99</v>
      </c>
      <c r="B4" s="277"/>
      <c r="C4" s="277"/>
      <c r="D4" s="277"/>
      <c r="E4" s="277"/>
      <c r="F4" s="278"/>
      <c r="G4" s="279"/>
      <c r="H4" s="283"/>
      <c r="I4" s="284"/>
      <c r="J4" s="285"/>
    </row>
    <row r="5" spans="1:10" ht="30" customHeight="1" thickTop="1" x14ac:dyDescent="0.2">
      <c r="A5" s="127" t="s">
        <v>100</v>
      </c>
      <c r="B5" s="286" t="s">
        <v>68</v>
      </c>
      <c r="C5" s="287"/>
      <c r="D5" s="286" t="s">
        <v>69</v>
      </c>
      <c r="E5" s="288"/>
      <c r="F5" s="289" t="s">
        <v>75</v>
      </c>
      <c r="G5" s="290"/>
      <c r="H5" s="291" t="s">
        <v>71</v>
      </c>
      <c r="I5" s="293" t="s">
        <v>72</v>
      </c>
      <c r="J5" s="295" t="s">
        <v>73</v>
      </c>
    </row>
    <row r="6" spans="1:10" ht="30" customHeight="1" x14ac:dyDescent="0.2">
      <c r="A6" s="127"/>
      <c r="B6" s="128"/>
      <c r="C6" s="129" t="s">
        <v>74</v>
      </c>
      <c r="D6" s="128"/>
      <c r="E6" s="130" t="s">
        <v>74</v>
      </c>
      <c r="F6" s="131"/>
      <c r="G6" s="132" t="s">
        <v>74</v>
      </c>
      <c r="H6" s="292"/>
      <c r="I6" s="294"/>
      <c r="J6" s="296"/>
    </row>
    <row r="7" spans="1:10" ht="30" customHeight="1" thickBot="1" x14ac:dyDescent="0.25">
      <c r="A7" s="133"/>
      <c r="B7" s="134" t="s">
        <v>89</v>
      </c>
      <c r="C7" s="134" t="s">
        <v>90</v>
      </c>
      <c r="D7" s="134" t="s">
        <v>91</v>
      </c>
      <c r="E7" s="135" t="s">
        <v>92</v>
      </c>
      <c r="F7" s="136" t="s">
        <v>93</v>
      </c>
      <c r="G7" s="135" t="s">
        <v>94</v>
      </c>
      <c r="H7" s="137" t="s">
        <v>95</v>
      </c>
      <c r="I7" s="138" t="s">
        <v>96</v>
      </c>
      <c r="J7" s="139" t="s">
        <v>97</v>
      </c>
    </row>
    <row r="8" spans="1:10" ht="30" customHeight="1" thickTop="1" x14ac:dyDescent="0.2">
      <c r="A8" s="140" t="s">
        <v>110</v>
      </c>
      <c r="B8" s="141">
        <f>'2日前'!B65</f>
        <v>8723</v>
      </c>
      <c r="C8" s="141">
        <f>'2日前'!C65</f>
        <v>1</v>
      </c>
      <c r="D8" s="141">
        <f>'2日前'!D65</f>
        <v>186</v>
      </c>
      <c r="E8" s="142">
        <f>'2日前'!E65</f>
        <v>0</v>
      </c>
      <c r="F8" s="143">
        <f>'2日前'!F65</f>
        <v>8909</v>
      </c>
      <c r="G8" s="141">
        <f>'2日前'!G65</f>
        <v>1</v>
      </c>
      <c r="H8" s="144">
        <f>'2日前'!H65</f>
        <v>9441</v>
      </c>
      <c r="I8" s="143">
        <f>'2日前'!I65</f>
        <v>190</v>
      </c>
      <c r="J8" s="145">
        <f>'2日前'!J65</f>
        <v>9631</v>
      </c>
    </row>
    <row r="9" spans="1:10" ht="30" customHeight="1" x14ac:dyDescent="0.2">
      <c r="A9" s="140" t="s">
        <v>167</v>
      </c>
      <c r="B9" s="146">
        <f>'2日前'!B66</f>
        <v>7885</v>
      </c>
      <c r="C9" s="146">
        <f>'2日前'!C66</f>
        <v>0</v>
      </c>
      <c r="D9" s="146">
        <f>'2日前'!D66</f>
        <v>240</v>
      </c>
      <c r="E9" s="147">
        <f>'2日前'!E66</f>
        <v>0</v>
      </c>
      <c r="F9" s="148">
        <f>'2日前'!F66</f>
        <v>8125</v>
      </c>
      <c r="G9" s="146">
        <f>'2日前'!G66</f>
        <v>0</v>
      </c>
      <c r="H9" s="149">
        <f>'2日前'!H66</f>
        <v>9466</v>
      </c>
      <c r="I9" s="148">
        <f>'2日前'!I66</f>
        <v>216</v>
      </c>
      <c r="J9" s="150">
        <f>'2日前'!J66</f>
        <v>9682</v>
      </c>
    </row>
    <row r="10" spans="1:10" ht="30" customHeight="1" x14ac:dyDescent="0.2">
      <c r="A10" s="140" t="s">
        <v>168</v>
      </c>
      <c r="B10" s="146">
        <f>'2日前'!B67</f>
        <v>7558</v>
      </c>
      <c r="C10" s="146">
        <f>'2日前'!C67</f>
        <v>0</v>
      </c>
      <c r="D10" s="146">
        <f>'2日前'!D67</f>
        <v>203</v>
      </c>
      <c r="E10" s="147">
        <f>'2日前'!E67</f>
        <v>0</v>
      </c>
      <c r="F10" s="148">
        <f>'2日前'!F67</f>
        <v>7761</v>
      </c>
      <c r="G10" s="146">
        <f>'2日前'!G67</f>
        <v>0</v>
      </c>
      <c r="H10" s="149">
        <f>'2日前'!H67</f>
        <v>10262</v>
      </c>
      <c r="I10" s="148">
        <f>'2日前'!I67</f>
        <v>228</v>
      </c>
      <c r="J10" s="150">
        <f>'2日前'!J67</f>
        <v>10490</v>
      </c>
    </row>
    <row r="11" spans="1:10" ht="30" customHeight="1" x14ac:dyDescent="0.2">
      <c r="A11" s="140" t="s">
        <v>169</v>
      </c>
      <c r="B11" s="146">
        <f>'2日前'!B69</f>
        <v>7037</v>
      </c>
      <c r="C11" s="146">
        <f>'2日前'!C69</f>
        <v>1</v>
      </c>
      <c r="D11" s="146">
        <f>'2日前'!D69</f>
        <v>227</v>
      </c>
      <c r="E11" s="147">
        <f>'2日前'!E69</f>
        <v>0</v>
      </c>
      <c r="F11" s="148">
        <f>'2日前'!F69</f>
        <v>7264</v>
      </c>
      <c r="G11" s="146">
        <f>'2日前'!G69</f>
        <v>1</v>
      </c>
      <c r="H11" s="149">
        <f>'2日前'!H69</f>
        <v>9136</v>
      </c>
      <c r="I11" s="148">
        <f>'2日前'!I69</f>
        <v>251</v>
      </c>
      <c r="J11" s="150">
        <f>'2日前'!J69</f>
        <v>9387</v>
      </c>
    </row>
    <row r="12" spans="1:10" ht="30" customHeight="1" x14ac:dyDescent="0.2">
      <c r="A12" s="140" t="s">
        <v>170</v>
      </c>
      <c r="B12" s="146">
        <f>'2日前'!B70</f>
        <v>4737</v>
      </c>
      <c r="C12" s="146">
        <f>'2日前'!C70</f>
        <v>1</v>
      </c>
      <c r="D12" s="146">
        <f>'2日前'!D70</f>
        <v>176</v>
      </c>
      <c r="E12" s="147">
        <f>'2日前'!E70</f>
        <v>0</v>
      </c>
      <c r="F12" s="148">
        <f>'2日前'!F70</f>
        <v>4913</v>
      </c>
      <c r="G12" s="146">
        <f>'2日前'!G70</f>
        <v>1</v>
      </c>
      <c r="H12" s="149">
        <f>'2日前'!H70</f>
        <v>5761</v>
      </c>
      <c r="I12" s="148">
        <f>'2日前'!I70</f>
        <v>226</v>
      </c>
      <c r="J12" s="150">
        <f>'2日前'!J70</f>
        <v>5987</v>
      </c>
    </row>
    <row r="13" spans="1:10" ht="30" customHeight="1" x14ac:dyDescent="0.2">
      <c r="A13" s="140" t="s">
        <v>176</v>
      </c>
      <c r="B13" s="151">
        <f>'2日前'!B74</f>
        <v>7716</v>
      </c>
      <c r="C13" s="151">
        <f>'2日前'!C74</f>
        <v>0</v>
      </c>
      <c r="D13" s="151">
        <f>'2日前'!D74</f>
        <v>158</v>
      </c>
      <c r="E13" s="152">
        <f>'2日前'!E74</f>
        <v>0</v>
      </c>
      <c r="F13" s="153">
        <f>'2日前'!F74</f>
        <v>7874</v>
      </c>
      <c r="G13" s="151">
        <f>'2日前'!G74</f>
        <v>0</v>
      </c>
      <c r="H13" s="154">
        <f>'2日前'!H74</f>
        <v>8715</v>
      </c>
      <c r="I13" s="148">
        <f>'2日前'!I74</f>
        <v>180</v>
      </c>
      <c r="J13" s="150">
        <f>'2日前'!J74</f>
        <v>8895</v>
      </c>
    </row>
    <row r="14" spans="1:10" ht="30" customHeight="1" x14ac:dyDescent="0.2">
      <c r="A14" s="155" t="s">
        <v>111</v>
      </c>
      <c r="B14" s="156">
        <f t="shared" ref="B14:J14" si="0">SUM(B8:B13)</f>
        <v>43656</v>
      </c>
      <c r="C14" s="156">
        <f t="shared" si="0"/>
        <v>3</v>
      </c>
      <c r="D14" s="156">
        <f t="shared" si="0"/>
        <v>1190</v>
      </c>
      <c r="E14" s="157">
        <f t="shared" si="0"/>
        <v>0</v>
      </c>
      <c r="F14" s="158">
        <f t="shared" si="0"/>
        <v>44846</v>
      </c>
      <c r="G14" s="157">
        <f t="shared" si="0"/>
        <v>3</v>
      </c>
      <c r="H14" s="158">
        <f t="shared" si="0"/>
        <v>52781</v>
      </c>
      <c r="I14" s="157">
        <f t="shared" si="0"/>
        <v>1291</v>
      </c>
      <c r="J14" s="159">
        <f t="shared" si="0"/>
        <v>54072</v>
      </c>
    </row>
    <row r="15" spans="1:10" ht="30" customHeight="1" x14ac:dyDescent="0.2">
      <c r="A15" s="140" t="s">
        <v>179</v>
      </c>
      <c r="B15" s="160">
        <f>'2日前'!B75</f>
        <v>7258</v>
      </c>
      <c r="C15" s="160">
        <f>'2日前'!C75</f>
        <v>1</v>
      </c>
      <c r="D15" s="160">
        <f>'2日前'!D75</f>
        <v>302</v>
      </c>
      <c r="E15" s="161">
        <f>'2日前'!E75</f>
        <v>0</v>
      </c>
      <c r="F15" s="162">
        <f>'2日前'!F75</f>
        <v>7560</v>
      </c>
      <c r="G15" s="161">
        <f>'2日前'!G75</f>
        <v>1</v>
      </c>
      <c r="H15" s="163">
        <f>'2日前'!H75</f>
        <v>9429</v>
      </c>
      <c r="I15" s="147">
        <f>'2日前'!I75</f>
        <v>188</v>
      </c>
      <c r="J15" s="150">
        <f>'2日前'!J75</f>
        <v>9617</v>
      </c>
    </row>
    <row r="16" spans="1:10" ht="30" customHeight="1" x14ac:dyDescent="0.2">
      <c r="A16" s="140" t="s">
        <v>178</v>
      </c>
      <c r="B16" s="146">
        <f>'2日前'!B79</f>
        <v>10388</v>
      </c>
      <c r="C16" s="146">
        <f>'2日前'!C79</f>
        <v>2</v>
      </c>
      <c r="D16" s="146">
        <f>'2日前'!D79</f>
        <v>358</v>
      </c>
      <c r="E16" s="147">
        <f>'2日前'!E79</f>
        <v>0</v>
      </c>
      <c r="F16" s="148">
        <f>'2日前'!F79</f>
        <v>10746</v>
      </c>
      <c r="G16" s="147">
        <f>'2日前'!G79</f>
        <v>2</v>
      </c>
      <c r="H16" s="148">
        <f>'2日前'!H79</f>
        <v>12590</v>
      </c>
      <c r="I16" s="147">
        <f>'2日前'!I79</f>
        <v>382</v>
      </c>
      <c r="J16" s="150">
        <f>'2日前'!J79</f>
        <v>12972</v>
      </c>
    </row>
    <row r="17" spans="1:10" ht="30" customHeight="1" x14ac:dyDescent="0.2">
      <c r="A17" s="140" t="s">
        <v>112</v>
      </c>
      <c r="B17" s="146">
        <f>'2日前'!B82</f>
        <v>12051</v>
      </c>
      <c r="C17" s="146">
        <f>'2日前'!C82</f>
        <v>0</v>
      </c>
      <c r="D17" s="146">
        <f>'2日前'!D82</f>
        <v>348</v>
      </c>
      <c r="E17" s="147">
        <f>'2日前'!E82</f>
        <v>0</v>
      </c>
      <c r="F17" s="148">
        <f>'2日前'!F82</f>
        <v>12399</v>
      </c>
      <c r="G17" s="147">
        <f>'2日前'!G82</f>
        <v>0</v>
      </c>
      <c r="H17" s="148">
        <f>'2日前'!H82</f>
        <v>14717</v>
      </c>
      <c r="I17" s="147">
        <f>'2日前'!I82</f>
        <v>577</v>
      </c>
      <c r="J17" s="150">
        <f>'2日前'!J82</f>
        <v>15294</v>
      </c>
    </row>
    <row r="18" spans="1:10" ht="30" customHeight="1" x14ac:dyDescent="0.2">
      <c r="A18" s="140" t="s">
        <v>113</v>
      </c>
      <c r="B18" s="151">
        <f>'2日前'!B83</f>
        <v>22571</v>
      </c>
      <c r="C18" s="151">
        <f>'2日前'!C83</f>
        <v>0</v>
      </c>
      <c r="D18" s="151">
        <f>'2日前'!D83</f>
        <v>770</v>
      </c>
      <c r="E18" s="152">
        <f>'2日前'!E83</f>
        <v>0</v>
      </c>
      <c r="F18" s="153">
        <f>'2日前'!F83</f>
        <v>23341</v>
      </c>
      <c r="G18" s="152">
        <f>'2日前'!G83</f>
        <v>0</v>
      </c>
      <c r="H18" s="153">
        <f>'2日前'!H83</f>
        <v>26514</v>
      </c>
      <c r="I18" s="152">
        <f>'2日前'!I83</f>
        <v>777</v>
      </c>
      <c r="J18" s="164">
        <f>'2日前'!J83</f>
        <v>27291</v>
      </c>
    </row>
    <row r="19" spans="1:10" ht="30" customHeight="1" x14ac:dyDescent="0.2">
      <c r="A19" s="155" t="s">
        <v>114</v>
      </c>
      <c r="B19" s="156">
        <f t="shared" ref="B19:G19" si="1">SUM(B15:B18)</f>
        <v>52268</v>
      </c>
      <c r="C19" s="156">
        <f t="shared" si="1"/>
        <v>3</v>
      </c>
      <c r="D19" s="156">
        <f t="shared" si="1"/>
        <v>1778</v>
      </c>
      <c r="E19" s="157">
        <f t="shared" si="1"/>
        <v>0</v>
      </c>
      <c r="F19" s="158">
        <f t="shared" si="1"/>
        <v>54046</v>
      </c>
      <c r="G19" s="157">
        <f t="shared" si="1"/>
        <v>3</v>
      </c>
      <c r="H19" s="158">
        <f>SUM(H15:H18)</f>
        <v>63250</v>
      </c>
      <c r="I19" s="157">
        <f>SUM(I15:I18)</f>
        <v>1924</v>
      </c>
      <c r="J19" s="165">
        <f>SUM(J15:J18)</f>
        <v>65174</v>
      </c>
    </row>
    <row r="20" spans="1:10" ht="30" customHeight="1" x14ac:dyDescent="0.2">
      <c r="A20" s="140" t="s">
        <v>115</v>
      </c>
      <c r="B20" s="146">
        <f>'2日前'!B68</f>
        <v>7700</v>
      </c>
      <c r="C20" s="146">
        <f>'2日前'!C68</f>
        <v>1</v>
      </c>
      <c r="D20" s="146">
        <f>'2日前'!D68</f>
        <v>340</v>
      </c>
      <c r="E20" s="147">
        <f>'2日前'!E68</f>
        <v>0</v>
      </c>
      <c r="F20" s="148">
        <f>'2日前'!F68</f>
        <v>8040</v>
      </c>
      <c r="G20" s="147">
        <f>'2日前'!G68</f>
        <v>1</v>
      </c>
      <c r="H20" s="148">
        <f>'2日前'!H68</f>
        <v>8805</v>
      </c>
      <c r="I20" s="147">
        <f>'2日前'!I68</f>
        <v>294</v>
      </c>
      <c r="J20" s="166">
        <f>'2日前'!J68</f>
        <v>9099</v>
      </c>
    </row>
    <row r="21" spans="1:10" ht="30" customHeight="1" x14ac:dyDescent="0.2">
      <c r="A21" s="140" t="s">
        <v>171</v>
      </c>
      <c r="B21" s="146">
        <f>'2日前'!B80</f>
        <v>15140</v>
      </c>
      <c r="C21" s="146">
        <f>'2日前'!C80</f>
        <v>0</v>
      </c>
      <c r="D21" s="146">
        <f>'2日前'!D80</f>
        <v>547</v>
      </c>
      <c r="E21" s="147">
        <f>'2日前'!E80</f>
        <v>0</v>
      </c>
      <c r="F21" s="148">
        <f>'2日前'!F80</f>
        <v>15687</v>
      </c>
      <c r="G21" s="147">
        <f>'2日前'!G80</f>
        <v>0</v>
      </c>
      <c r="H21" s="148">
        <f>'2日前'!H80</f>
        <v>17928</v>
      </c>
      <c r="I21" s="147">
        <f>'2日前'!I80</f>
        <v>672</v>
      </c>
      <c r="J21" s="166">
        <f>'2日前'!J80</f>
        <v>18600</v>
      </c>
    </row>
    <row r="22" spans="1:10" ht="30" customHeight="1" x14ac:dyDescent="0.2">
      <c r="A22" s="140" t="s">
        <v>172</v>
      </c>
      <c r="B22" s="146">
        <f>'2日前'!B81</f>
        <v>15374</v>
      </c>
      <c r="C22" s="146">
        <f>'2日前'!C81</f>
        <v>0</v>
      </c>
      <c r="D22" s="146">
        <f>'2日前'!D81</f>
        <v>634</v>
      </c>
      <c r="E22" s="147">
        <f>'2日前'!E81</f>
        <v>0</v>
      </c>
      <c r="F22" s="148">
        <f>'2日前'!F81</f>
        <v>16008</v>
      </c>
      <c r="G22" s="147">
        <f>'2日前'!G81</f>
        <v>0</v>
      </c>
      <c r="H22" s="148">
        <f>'2日前'!H81</f>
        <v>17551</v>
      </c>
      <c r="I22" s="147">
        <f>'2日前'!I81</f>
        <v>576</v>
      </c>
      <c r="J22" s="166">
        <f>'2日前'!J81</f>
        <v>18127</v>
      </c>
    </row>
    <row r="23" spans="1:10" ht="30" customHeight="1" x14ac:dyDescent="0.2">
      <c r="A23" s="140" t="s">
        <v>173</v>
      </c>
      <c r="B23" s="151">
        <f>'2日前'!B84</f>
        <v>11062</v>
      </c>
      <c r="C23" s="151">
        <f>'2日前'!C84</f>
        <v>1</v>
      </c>
      <c r="D23" s="151">
        <f>'2日前'!D84</f>
        <v>502</v>
      </c>
      <c r="E23" s="152">
        <f>'2日前'!E84</f>
        <v>0</v>
      </c>
      <c r="F23" s="153">
        <f>'2日前'!F84</f>
        <v>11564</v>
      </c>
      <c r="G23" s="152">
        <f>'2日前'!G84</f>
        <v>1</v>
      </c>
      <c r="H23" s="153">
        <f>'2日前'!H84</f>
        <v>12728</v>
      </c>
      <c r="I23" s="152">
        <f>'2日前'!I84</f>
        <v>431</v>
      </c>
      <c r="J23" s="167">
        <f>'2日前'!J84</f>
        <v>13159</v>
      </c>
    </row>
    <row r="24" spans="1:10" ht="30" customHeight="1" x14ac:dyDescent="0.2">
      <c r="A24" s="155" t="s">
        <v>116</v>
      </c>
      <c r="B24" s="168">
        <f t="shared" ref="B24:G24" si="2">SUM(B20:B23)</f>
        <v>49276</v>
      </c>
      <c r="C24" s="168">
        <f t="shared" si="2"/>
        <v>2</v>
      </c>
      <c r="D24" s="168">
        <f t="shared" si="2"/>
        <v>2023</v>
      </c>
      <c r="E24" s="157">
        <f t="shared" si="2"/>
        <v>0</v>
      </c>
      <c r="F24" s="169">
        <f t="shared" si="2"/>
        <v>51299</v>
      </c>
      <c r="G24" s="157">
        <f t="shared" si="2"/>
        <v>2</v>
      </c>
      <c r="H24" s="169">
        <f>SUM(H20:H23)</f>
        <v>57012</v>
      </c>
      <c r="I24" s="157">
        <f>SUM(I20:I23)</f>
        <v>1973</v>
      </c>
      <c r="J24" s="165">
        <f>SUM(J20:J23)</f>
        <v>58985</v>
      </c>
    </row>
    <row r="25" spans="1:10" ht="30" customHeight="1" x14ac:dyDescent="0.2">
      <c r="A25" s="140" t="s">
        <v>117</v>
      </c>
      <c r="B25" s="160">
        <f>'2日前'!B61</f>
        <v>13263</v>
      </c>
      <c r="C25" s="160">
        <f>'2日前'!C61</f>
        <v>1</v>
      </c>
      <c r="D25" s="160">
        <f>'2日前'!D61</f>
        <v>270</v>
      </c>
      <c r="E25" s="161">
        <f>'2日前'!E61</f>
        <v>0</v>
      </c>
      <c r="F25" s="162">
        <f>'2日前'!F61</f>
        <v>13533</v>
      </c>
      <c r="G25" s="161">
        <f>'2日前'!G61</f>
        <v>1</v>
      </c>
      <c r="H25" s="162">
        <f>'2日前'!H61</f>
        <v>16733</v>
      </c>
      <c r="I25" s="161">
        <f>'2日前'!I61</f>
        <v>289</v>
      </c>
      <c r="J25" s="170">
        <f>'2日前'!J61</f>
        <v>17022</v>
      </c>
    </row>
    <row r="26" spans="1:10" ht="30" customHeight="1" x14ac:dyDescent="0.2">
      <c r="A26" s="140" t="s">
        <v>174</v>
      </c>
      <c r="B26" s="146">
        <f>'2日前'!B62</f>
        <v>9850</v>
      </c>
      <c r="C26" s="146">
        <f>'2日前'!C62</f>
        <v>1</v>
      </c>
      <c r="D26" s="146">
        <f>'2日前'!D62</f>
        <v>253</v>
      </c>
      <c r="E26" s="147">
        <f>'2日前'!E62</f>
        <v>0</v>
      </c>
      <c r="F26" s="148">
        <f>'2日前'!F62</f>
        <v>10103</v>
      </c>
      <c r="G26" s="147">
        <f>'2日前'!G62</f>
        <v>1</v>
      </c>
      <c r="H26" s="148">
        <f>'2日前'!H62</f>
        <v>11168</v>
      </c>
      <c r="I26" s="147">
        <f>'2日前'!I62</f>
        <v>266</v>
      </c>
      <c r="J26" s="166">
        <f>'2日前'!J62</f>
        <v>11434</v>
      </c>
    </row>
    <row r="27" spans="1:10" ht="30" customHeight="1" x14ac:dyDescent="0.2">
      <c r="A27" s="140" t="s">
        <v>175</v>
      </c>
      <c r="B27" s="146">
        <f>'2日前'!B63</f>
        <v>7009</v>
      </c>
      <c r="C27" s="146">
        <f>'2日前'!C63</f>
        <v>0</v>
      </c>
      <c r="D27" s="146">
        <f>'2日前'!D63</f>
        <v>136</v>
      </c>
      <c r="E27" s="147">
        <f>'2日前'!E63</f>
        <v>0</v>
      </c>
      <c r="F27" s="148">
        <f>'2日前'!F63</f>
        <v>7145</v>
      </c>
      <c r="G27" s="147">
        <f>'2日前'!G63</f>
        <v>0</v>
      </c>
      <c r="H27" s="148">
        <f>'2日前'!H63</f>
        <v>8760</v>
      </c>
      <c r="I27" s="147">
        <f>'2日前'!I63</f>
        <v>181</v>
      </c>
      <c r="J27" s="166">
        <f>'2日前'!J63</f>
        <v>8941</v>
      </c>
    </row>
    <row r="28" spans="1:10" ht="30" customHeight="1" x14ac:dyDescent="0.2">
      <c r="A28" s="140" t="s">
        <v>177</v>
      </c>
      <c r="B28" s="151">
        <f>'2日前'!B77</f>
        <v>17538</v>
      </c>
      <c r="C28" s="151">
        <f>'2日前'!C77</f>
        <v>1</v>
      </c>
      <c r="D28" s="151">
        <f>'2日前'!D77</f>
        <v>341</v>
      </c>
      <c r="E28" s="152">
        <f>'2日前'!E77</f>
        <v>0</v>
      </c>
      <c r="F28" s="153">
        <f>'2日前'!F77</f>
        <v>17879</v>
      </c>
      <c r="G28" s="152">
        <f>'2日前'!G77</f>
        <v>1</v>
      </c>
      <c r="H28" s="153">
        <f>'2日前'!H77</f>
        <v>20163</v>
      </c>
      <c r="I28" s="152">
        <f>'2日前'!I77</f>
        <v>458</v>
      </c>
      <c r="J28" s="167">
        <f>'2日前'!J77</f>
        <v>20621</v>
      </c>
    </row>
    <row r="29" spans="1:10" ht="30" customHeight="1" x14ac:dyDescent="0.2">
      <c r="A29" s="155" t="s">
        <v>118</v>
      </c>
      <c r="B29" s="168">
        <f t="shared" ref="B29:G29" si="3">SUM(B25:B28)</f>
        <v>47660</v>
      </c>
      <c r="C29" s="168">
        <f t="shared" si="3"/>
        <v>3</v>
      </c>
      <c r="D29" s="168">
        <f t="shared" si="3"/>
        <v>1000</v>
      </c>
      <c r="E29" s="157">
        <f t="shared" si="3"/>
        <v>0</v>
      </c>
      <c r="F29" s="169">
        <f t="shared" si="3"/>
        <v>48660</v>
      </c>
      <c r="G29" s="157">
        <f t="shared" si="3"/>
        <v>3</v>
      </c>
      <c r="H29" s="169">
        <f>SUM(H25:H28)</f>
        <v>56824</v>
      </c>
      <c r="I29" s="157">
        <f>SUM(I25:I28)</f>
        <v>1194</v>
      </c>
      <c r="J29" s="165">
        <f>SUM(J25:J28)</f>
        <v>58018</v>
      </c>
    </row>
    <row r="30" spans="1:10" ht="30" customHeight="1" x14ac:dyDescent="0.2">
      <c r="A30" s="140" t="s">
        <v>119</v>
      </c>
      <c r="B30" s="160">
        <f>'2日前'!B64</f>
        <v>6783</v>
      </c>
      <c r="C30" s="160">
        <f>'2日前'!C64</f>
        <v>0</v>
      </c>
      <c r="D30" s="160">
        <f>'2日前'!D64</f>
        <v>209</v>
      </c>
      <c r="E30" s="161">
        <f>'2日前'!E64</f>
        <v>0</v>
      </c>
      <c r="F30" s="162">
        <f>'2日前'!F64</f>
        <v>6992</v>
      </c>
      <c r="G30" s="161">
        <f>'2日前'!G64</f>
        <v>0</v>
      </c>
      <c r="H30" s="162">
        <f>'2日前'!H64</f>
        <v>7065</v>
      </c>
      <c r="I30" s="161">
        <f>'2日前'!I64</f>
        <v>225</v>
      </c>
      <c r="J30" s="170">
        <f>'2日前'!J64</f>
        <v>7290</v>
      </c>
    </row>
    <row r="31" spans="1:10" ht="30" customHeight="1" x14ac:dyDescent="0.2">
      <c r="A31" s="140" t="s">
        <v>120</v>
      </c>
      <c r="B31" s="146">
        <f>'2日前'!B71</f>
        <v>9972</v>
      </c>
      <c r="C31" s="146">
        <f>'2日前'!C71</f>
        <v>0</v>
      </c>
      <c r="D31" s="146">
        <f>'2日前'!D71</f>
        <v>452</v>
      </c>
      <c r="E31" s="147">
        <f>'2日前'!E71</f>
        <v>0</v>
      </c>
      <c r="F31" s="148">
        <f>'2日前'!F71</f>
        <v>10424</v>
      </c>
      <c r="G31" s="147">
        <f>'2日前'!G71</f>
        <v>0</v>
      </c>
      <c r="H31" s="148">
        <f>'2日前'!H71</f>
        <v>10238</v>
      </c>
      <c r="I31" s="147">
        <f>'2日前'!I71</f>
        <v>363</v>
      </c>
      <c r="J31" s="166">
        <f>'2日前'!J71</f>
        <v>10601</v>
      </c>
    </row>
    <row r="32" spans="1:10" ht="30" customHeight="1" x14ac:dyDescent="0.2">
      <c r="A32" s="140" t="s">
        <v>121</v>
      </c>
      <c r="B32" s="146">
        <f>'2日前'!B72</f>
        <v>13899</v>
      </c>
      <c r="C32" s="146">
        <f>'2日前'!C72</f>
        <v>1</v>
      </c>
      <c r="D32" s="146">
        <f>'2日前'!D72</f>
        <v>331</v>
      </c>
      <c r="E32" s="147">
        <f>'2日前'!E72</f>
        <v>0</v>
      </c>
      <c r="F32" s="148">
        <f>'2日前'!F72</f>
        <v>14230</v>
      </c>
      <c r="G32" s="147">
        <f>'2日前'!G72</f>
        <v>1</v>
      </c>
      <c r="H32" s="148">
        <f>'2日前'!H72</f>
        <v>14829</v>
      </c>
      <c r="I32" s="147">
        <f>'2日前'!I72</f>
        <v>365</v>
      </c>
      <c r="J32" s="166">
        <f>'2日前'!J72</f>
        <v>15194</v>
      </c>
    </row>
    <row r="33" spans="1:10" ht="30" customHeight="1" x14ac:dyDescent="0.2">
      <c r="A33" s="140" t="s">
        <v>122</v>
      </c>
      <c r="B33" s="151">
        <f>'2日前'!B73</f>
        <v>16016</v>
      </c>
      <c r="C33" s="151">
        <f>'2日前'!C73</f>
        <v>0</v>
      </c>
      <c r="D33" s="151">
        <f>'2日前'!D73</f>
        <v>406</v>
      </c>
      <c r="E33" s="152">
        <f>'2日前'!E73</f>
        <v>0</v>
      </c>
      <c r="F33" s="153">
        <f>'2日前'!F73</f>
        <v>16422</v>
      </c>
      <c r="G33" s="152">
        <f>'2日前'!G73</f>
        <v>0</v>
      </c>
      <c r="H33" s="153">
        <f>'2日前'!H73</f>
        <v>18010</v>
      </c>
      <c r="I33" s="152">
        <f>'2日前'!I73</f>
        <v>486</v>
      </c>
      <c r="J33" s="167">
        <f>'2日前'!J73</f>
        <v>18496</v>
      </c>
    </row>
    <row r="34" spans="1:10" ht="30" customHeight="1" x14ac:dyDescent="0.2">
      <c r="A34" s="155" t="s">
        <v>123</v>
      </c>
      <c r="B34" s="168">
        <f t="shared" ref="B34:G34" si="4">SUM(B30:B33)</f>
        <v>46670</v>
      </c>
      <c r="C34" s="168">
        <f t="shared" si="4"/>
        <v>1</v>
      </c>
      <c r="D34" s="168">
        <f t="shared" si="4"/>
        <v>1398</v>
      </c>
      <c r="E34" s="157">
        <f t="shared" si="4"/>
        <v>0</v>
      </c>
      <c r="F34" s="169">
        <f t="shared" si="4"/>
        <v>48068</v>
      </c>
      <c r="G34" s="157">
        <f t="shared" si="4"/>
        <v>1</v>
      </c>
      <c r="H34" s="171">
        <f>SUM(H30:H33)</f>
        <v>50142</v>
      </c>
      <c r="I34" s="157">
        <f>SUM(I30:I33)</f>
        <v>1439</v>
      </c>
      <c r="J34" s="165">
        <f>SUM(J30:J33)</f>
        <v>51581</v>
      </c>
    </row>
    <row r="35" spans="1:10" ht="30" customHeight="1" x14ac:dyDescent="0.2">
      <c r="A35" s="140" t="s">
        <v>124</v>
      </c>
      <c r="B35" s="160">
        <f>'2日前'!B76</f>
        <v>10710</v>
      </c>
      <c r="C35" s="160">
        <f>'2日前'!C76</f>
        <v>1</v>
      </c>
      <c r="D35" s="160">
        <f>'2日前'!D76</f>
        <v>251</v>
      </c>
      <c r="E35" s="161">
        <f>'2日前'!E76</f>
        <v>0</v>
      </c>
      <c r="F35" s="162">
        <f>'2日前'!F76</f>
        <v>10961</v>
      </c>
      <c r="G35" s="161">
        <f>'2日前'!G76</f>
        <v>1</v>
      </c>
      <c r="H35" s="162">
        <f>'2日前'!H76</f>
        <v>11765</v>
      </c>
      <c r="I35" s="161">
        <f>'2日前'!I76</f>
        <v>297</v>
      </c>
      <c r="J35" s="170">
        <f>'2日前'!J76</f>
        <v>12062</v>
      </c>
    </row>
    <row r="36" spans="1:10" ht="30" customHeight="1" x14ac:dyDescent="0.2">
      <c r="A36" s="140" t="s">
        <v>125</v>
      </c>
      <c r="B36" s="146">
        <f>'2日前'!B78</f>
        <v>13373</v>
      </c>
      <c r="C36" s="146">
        <f>'2日前'!C78</f>
        <v>0</v>
      </c>
      <c r="D36" s="146">
        <f>'2日前'!D78</f>
        <v>319</v>
      </c>
      <c r="E36" s="147">
        <f>'2日前'!E78</f>
        <v>0</v>
      </c>
      <c r="F36" s="148">
        <f>'2日前'!F78</f>
        <v>13692</v>
      </c>
      <c r="G36" s="147">
        <f>'2日前'!G78</f>
        <v>0</v>
      </c>
      <c r="H36" s="148">
        <f>'2日前'!H78</f>
        <v>13844</v>
      </c>
      <c r="I36" s="147">
        <f>'2日前'!I78</f>
        <v>359</v>
      </c>
      <c r="J36" s="166">
        <f>'2日前'!J78</f>
        <v>14203</v>
      </c>
    </row>
    <row r="37" spans="1:10" ht="30" customHeight="1" x14ac:dyDescent="0.2">
      <c r="A37" s="172" t="s">
        <v>17</v>
      </c>
      <c r="B37" s="146">
        <f>'2日前'!B17</f>
        <v>15277</v>
      </c>
      <c r="C37" s="146">
        <f>'2日前'!C17</f>
        <v>0</v>
      </c>
      <c r="D37" s="146">
        <f>'2日前'!D17</f>
        <v>448</v>
      </c>
      <c r="E37" s="147">
        <f>'2日前'!E17</f>
        <v>0</v>
      </c>
      <c r="F37" s="148">
        <f>'2日前'!F17</f>
        <v>15725</v>
      </c>
      <c r="G37" s="147">
        <f>'2日前'!G17</f>
        <v>0</v>
      </c>
      <c r="H37" s="148">
        <f>'2日前'!H17</f>
        <v>14012</v>
      </c>
      <c r="I37" s="147">
        <f>'2日前'!I17</f>
        <v>471</v>
      </c>
      <c r="J37" s="166">
        <f>'2日前'!J17</f>
        <v>14483</v>
      </c>
    </row>
    <row r="38" spans="1:10" ht="30" customHeight="1" x14ac:dyDescent="0.2">
      <c r="A38" s="173" t="s">
        <v>1</v>
      </c>
      <c r="B38" s="151">
        <f>'2日前'!B31</f>
        <v>12551</v>
      </c>
      <c r="C38" s="151">
        <f>'2日前'!C31</f>
        <v>0</v>
      </c>
      <c r="D38" s="151">
        <f>'2日前'!D31</f>
        <v>303</v>
      </c>
      <c r="E38" s="152">
        <f>'2日前'!E31</f>
        <v>0</v>
      </c>
      <c r="F38" s="153">
        <f>'2日前'!F31</f>
        <v>12854</v>
      </c>
      <c r="G38" s="152">
        <f>'2日前'!G31</f>
        <v>0</v>
      </c>
      <c r="H38" s="153">
        <f>'2日前'!H31</f>
        <v>12812</v>
      </c>
      <c r="I38" s="152">
        <f>'2日前'!I31</f>
        <v>478</v>
      </c>
      <c r="J38" s="167">
        <f>'2日前'!J31</f>
        <v>13290</v>
      </c>
    </row>
    <row r="39" spans="1:10" ht="30" customHeight="1" x14ac:dyDescent="0.2">
      <c r="A39" s="155" t="s">
        <v>126</v>
      </c>
      <c r="B39" s="168">
        <f t="shared" ref="B39:G39" si="5">SUM(B35:B38)</f>
        <v>51911</v>
      </c>
      <c r="C39" s="168">
        <f t="shared" si="5"/>
        <v>1</v>
      </c>
      <c r="D39" s="168">
        <f t="shared" si="5"/>
        <v>1321</v>
      </c>
      <c r="E39" s="157">
        <f t="shared" si="5"/>
        <v>0</v>
      </c>
      <c r="F39" s="169">
        <f t="shared" si="5"/>
        <v>53232</v>
      </c>
      <c r="G39" s="157">
        <f t="shared" si="5"/>
        <v>1</v>
      </c>
      <c r="H39" s="169">
        <f>SUM(H35:H38)</f>
        <v>52433</v>
      </c>
      <c r="I39" s="157">
        <f>SUM(I35:I38)</f>
        <v>1605</v>
      </c>
      <c r="J39" s="165">
        <f>SUM(J35:J38)</f>
        <v>54038</v>
      </c>
    </row>
    <row r="40" spans="1:10" ht="30" customHeight="1" x14ac:dyDescent="0.2">
      <c r="A40" s="172" t="s">
        <v>10</v>
      </c>
      <c r="B40" s="160">
        <f>'2日前'!B13</f>
        <v>37129</v>
      </c>
      <c r="C40" s="160">
        <f>'2日前'!C13</f>
        <v>2</v>
      </c>
      <c r="D40" s="160">
        <f>'2日前'!D13</f>
        <v>641</v>
      </c>
      <c r="E40" s="161">
        <f>'2日前'!E13</f>
        <v>0</v>
      </c>
      <c r="F40" s="162">
        <f>'2日前'!F13</f>
        <v>37770</v>
      </c>
      <c r="G40" s="161">
        <f>'2日前'!G13</f>
        <v>2</v>
      </c>
      <c r="H40" s="162">
        <f>'2日前'!H13</f>
        <v>37619</v>
      </c>
      <c r="I40" s="161">
        <f>'2日前'!I13</f>
        <v>1058</v>
      </c>
      <c r="J40" s="174">
        <f>'2日前'!J13</f>
        <v>38677</v>
      </c>
    </row>
    <row r="41" spans="1:10" ht="30" customHeight="1" x14ac:dyDescent="0.2">
      <c r="A41" s="172" t="s">
        <v>3</v>
      </c>
      <c r="B41" s="175">
        <f>'2日前'!B32</f>
        <v>7489</v>
      </c>
      <c r="C41" s="175">
        <f>'2日前'!C32</f>
        <v>0</v>
      </c>
      <c r="D41" s="175">
        <f>'2日前'!D32</f>
        <v>267</v>
      </c>
      <c r="E41" s="176">
        <f>'2日前'!E32</f>
        <v>0</v>
      </c>
      <c r="F41" s="177">
        <f>'2日前'!F32</f>
        <v>7756</v>
      </c>
      <c r="G41" s="178">
        <f>'2日前'!G32</f>
        <v>0</v>
      </c>
      <c r="H41" s="177">
        <f>'2日前'!H32</f>
        <v>8017</v>
      </c>
      <c r="I41" s="178">
        <f>'2日前'!I32</f>
        <v>304</v>
      </c>
      <c r="J41" s="179">
        <f>'2日前'!J32</f>
        <v>8321</v>
      </c>
    </row>
    <row r="42" spans="1:10" ht="30" customHeight="1" x14ac:dyDescent="0.2">
      <c r="A42" s="155" t="s">
        <v>127</v>
      </c>
      <c r="B42" s="180">
        <f t="shared" ref="B42:G42" si="6">SUM(B40:B41)</f>
        <v>44618</v>
      </c>
      <c r="C42" s="180">
        <f t="shared" si="6"/>
        <v>2</v>
      </c>
      <c r="D42" s="180">
        <f t="shared" si="6"/>
        <v>908</v>
      </c>
      <c r="E42" s="181">
        <f t="shared" si="6"/>
        <v>0</v>
      </c>
      <c r="F42" s="182">
        <f t="shared" si="6"/>
        <v>45526</v>
      </c>
      <c r="G42" s="181">
        <f t="shared" si="6"/>
        <v>2</v>
      </c>
      <c r="H42" s="182">
        <f>SUM(H40:H41)</f>
        <v>45636</v>
      </c>
      <c r="I42" s="181">
        <f>SUM(I40:I41)</f>
        <v>1362</v>
      </c>
      <c r="J42" s="183">
        <f>SUM(J40:J41)</f>
        <v>46998</v>
      </c>
    </row>
    <row r="43" spans="1:10" ht="30" customHeight="1" x14ac:dyDescent="0.2">
      <c r="A43" s="184" t="s">
        <v>6</v>
      </c>
      <c r="B43" s="185">
        <f>'2日前'!B11</f>
        <v>45113</v>
      </c>
      <c r="C43" s="185">
        <f>'2日前'!C11</f>
        <v>5</v>
      </c>
      <c r="D43" s="185">
        <f>'2日前'!D11</f>
        <v>987</v>
      </c>
      <c r="E43" s="186">
        <f>'2日前'!E11</f>
        <v>0</v>
      </c>
      <c r="F43" s="187">
        <f>'2日前'!F11</f>
        <v>46100</v>
      </c>
      <c r="G43" s="186">
        <f>'2日前'!G11</f>
        <v>5</v>
      </c>
      <c r="H43" s="187">
        <f>'2日前'!H11</f>
        <v>47842</v>
      </c>
      <c r="I43" s="186">
        <f>'2日前'!I11</f>
        <v>1038</v>
      </c>
      <c r="J43" s="188">
        <f>'2日前'!J11</f>
        <v>48880</v>
      </c>
    </row>
    <row r="44" spans="1:10" ht="30" customHeight="1" x14ac:dyDescent="0.2">
      <c r="A44" s="173" t="s">
        <v>8</v>
      </c>
      <c r="B44" s="189">
        <f>'2日前'!B12</f>
        <v>11170</v>
      </c>
      <c r="C44" s="189">
        <f>'2日前'!C12</f>
        <v>1</v>
      </c>
      <c r="D44" s="189">
        <f>'2日前'!D12</f>
        <v>169</v>
      </c>
      <c r="E44" s="176">
        <f>'2日前'!E12</f>
        <v>0</v>
      </c>
      <c r="F44" s="190">
        <f>'2日前'!F12</f>
        <v>11339</v>
      </c>
      <c r="G44" s="176">
        <f>'2日前'!G12</f>
        <v>1</v>
      </c>
      <c r="H44" s="190">
        <f>'2日前'!H12</f>
        <v>11576</v>
      </c>
      <c r="I44" s="176">
        <f>'2日前'!I12</f>
        <v>304</v>
      </c>
      <c r="J44" s="191">
        <f>'2日前'!J12</f>
        <v>11880</v>
      </c>
    </row>
    <row r="45" spans="1:10" ht="30" customHeight="1" x14ac:dyDescent="0.2">
      <c r="A45" s="155" t="s">
        <v>128</v>
      </c>
      <c r="B45" s="180">
        <f t="shared" ref="B45:G45" si="7">SUM(B43:B44)</f>
        <v>56283</v>
      </c>
      <c r="C45" s="180">
        <f t="shared" si="7"/>
        <v>6</v>
      </c>
      <c r="D45" s="180">
        <f t="shared" si="7"/>
        <v>1156</v>
      </c>
      <c r="E45" s="181">
        <f t="shared" si="7"/>
        <v>0</v>
      </c>
      <c r="F45" s="182">
        <f t="shared" si="7"/>
        <v>57439</v>
      </c>
      <c r="G45" s="181">
        <f t="shared" si="7"/>
        <v>6</v>
      </c>
      <c r="H45" s="192">
        <f>SUM(H43:H44)</f>
        <v>59418</v>
      </c>
      <c r="I45" s="105">
        <f>SUM(I43:I44)</f>
        <v>1342</v>
      </c>
      <c r="J45" s="36">
        <f>SUM(J43:J44)</f>
        <v>60760</v>
      </c>
    </row>
    <row r="46" spans="1:10" ht="30" customHeight="1" x14ac:dyDescent="0.2">
      <c r="A46" s="172" t="s">
        <v>21</v>
      </c>
      <c r="B46" s="175">
        <f>'2日前'!B19</f>
        <v>38236</v>
      </c>
      <c r="C46" s="175">
        <f>'2日前'!C19</f>
        <v>1</v>
      </c>
      <c r="D46" s="175">
        <f>'2日前'!D19</f>
        <v>523</v>
      </c>
      <c r="E46" s="178">
        <f>'2日前'!E19</f>
        <v>0</v>
      </c>
      <c r="F46" s="177">
        <f>'2日前'!F19</f>
        <v>38759</v>
      </c>
      <c r="G46" s="178">
        <f>'2日前'!G19</f>
        <v>1</v>
      </c>
      <c r="H46" s="177">
        <f>'2日前'!H19</f>
        <v>39094</v>
      </c>
      <c r="I46" s="178">
        <f>'2日前'!I19</f>
        <v>720</v>
      </c>
      <c r="J46" s="179">
        <f>'2日前'!J19</f>
        <v>39814</v>
      </c>
    </row>
    <row r="47" spans="1:10" ht="30" customHeight="1" x14ac:dyDescent="0.2">
      <c r="A47" s="172" t="s">
        <v>39</v>
      </c>
      <c r="B47" s="175">
        <f>'2日前'!B28</f>
        <v>18397</v>
      </c>
      <c r="C47" s="175">
        <f>'2日前'!C28</f>
        <v>1</v>
      </c>
      <c r="D47" s="175">
        <f>'2日前'!D28</f>
        <v>409</v>
      </c>
      <c r="E47" s="178">
        <f>'2日前'!E28</f>
        <v>0</v>
      </c>
      <c r="F47" s="177">
        <f>'2日前'!F28</f>
        <v>18806</v>
      </c>
      <c r="G47" s="178">
        <f>'2日前'!G28</f>
        <v>1</v>
      </c>
      <c r="H47" s="177">
        <f>'2日前'!H28</f>
        <v>18251</v>
      </c>
      <c r="I47" s="178">
        <f>'2日前'!I28</f>
        <v>495</v>
      </c>
      <c r="J47" s="179">
        <f>'2日前'!J28</f>
        <v>18746</v>
      </c>
    </row>
    <row r="48" spans="1:10" ht="30" customHeight="1" x14ac:dyDescent="0.2">
      <c r="A48" s="172" t="s">
        <v>22</v>
      </c>
      <c r="B48" s="175">
        <f>'2日前'!B43</f>
        <v>2902</v>
      </c>
      <c r="C48" s="175">
        <f>'2日前'!C43</f>
        <v>0</v>
      </c>
      <c r="D48" s="175">
        <f>'2日前'!D43</f>
        <v>77</v>
      </c>
      <c r="E48" s="178">
        <f>'2日前'!E43</f>
        <v>0</v>
      </c>
      <c r="F48" s="177">
        <f>'2日前'!F43</f>
        <v>2979</v>
      </c>
      <c r="G48" s="178">
        <f>'2日前'!G43</f>
        <v>0</v>
      </c>
      <c r="H48" s="177">
        <f>'2日前'!H43</f>
        <v>3141</v>
      </c>
      <c r="I48" s="178">
        <f>'2日前'!I43</f>
        <v>106</v>
      </c>
      <c r="J48" s="179">
        <f>'2日前'!J43</f>
        <v>3247</v>
      </c>
    </row>
    <row r="49" spans="1:10" ht="30" customHeight="1" x14ac:dyDescent="0.2">
      <c r="A49" s="172" t="s">
        <v>24</v>
      </c>
      <c r="B49" s="189">
        <f>'2日前'!B44</f>
        <v>2087</v>
      </c>
      <c r="C49" s="189">
        <f>'2日前'!C44</f>
        <v>0</v>
      </c>
      <c r="D49" s="189">
        <f>'2日前'!D44</f>
        <v>0</v>
      </c>
      <c r="E49" s="176">
        <f>'2日前'!E44</f>
        <v>0</v>
      </c>
      <c r="F49" s="190">
        <f>'2日前'!F44</f>
        <v>2087</v>
      </c>
      <c r="G49" s="176">
        <f>'2日前'!G44</f>
        <v>0</v>
      </c>
      <c r="H49" s="190">
        <f>'2日前'!H44</f>
        <v>1697</v>
      </c>
      <c r="I49" s="176">
        <f>'2日前'!I44</f>
        <v>36</v>
      </c>
      <c r="J49" s="191">
        <f>'2日前'!J44</f>
        <v>1733</v>
      </c>
    </row>
    <row r="50" spans="1:10" ht="30" customHeight="1" x14ac:dyDescent="0.2">
      <c r="A50" s="155" t="s">
        <v>129</v>
      </c>
      <c r="B50" s="180">
        <f t="shared" ref="B50:J50" si="8">SUM(B46:B49)</f>
        <v>61622</v>
      </c>
      <c r="C50" s="180">
        <f t="shared" si="8"/>
        <v>2</v>
      </c>
      <c r="D50" s="180">
        <f t="shared" si="8"/>
        <v>1009</v>
      </c>
      <c r="E50" s="181">
        <f t="shared" si="8"/>
        <v>0</v>
      </c>
      <c r="F50" s="182">
        <f t="shared" si="8"/>
        <v>62631</v>
      </c>
      <c r="G50" s="181">
        <f t="shared" si="8"/>
        <v>2</v>
      </c>
      <c r="H50" s="182">
        <f t="shared" si="8"/>
        <v>62183</v>
      </c>
      <c r="I50" s="181">
        <f t="shared" si="8"/>
        <v>1357</v>
      </c>
      <c r="J50" s="183">
        <f t="shared" si="8"/>
        <v>63540</v>
      </c>
    </row>
    <row r="51" spans="1:10" ht="30" customHeight="1" x14ac:dyDescent="0.2">
      <c r="A51" s="172" t="s">
        <v>13</v>
      </c>
      <c r="B51" s="160">
        <f>'2日前'!B15</f>
        <v>46707</v>
      </c>
      <c r="C51" s="160">
        <f>'2日前'!C15</f>
        <v>2</v>
      </c>
      <c r="D51" s="160">
        <f>'2日前'!D15</f>
        <v>1283</v>
      </c>
      <c r="E51" s="161">
        <f>'2日前'!E15</f>
        <v>0</v>
      </c>
      <c r="F51" s="162">
        <f>'2日前'!F15</f>
        <v>47990</v>
      </c>
      <c r="G51" s="161">
        <f>'2日前'!G15</f>
        <v>2</v>
      </c>
      <c r="H51" s="162">
        <f>'2日前'!H15</f>
        <v>43807</v>
      </c>
      <c r="I51" s="161">
        <f>'2日前'!I15</f>
        <v>1437</v>
      </c>
      <c r="J51" s="174">
        <f>'2日前'!J15</f>
        <v>45244</v>
      </c>
    </row>
    <row r="52" spans="1:10" ht="30" customHeight="1" x14ac:dyDescent="0.2">
      <c r="A52" s="172" t="s">
        <v>20</v>
      </c>
      <c r="B52" s="151">
        <f>'2日前'!B42</f>
        <v>3661</v>
      </c>
      <c r="C52" s="151">
        <f>'2日前'!C42</f>
        <v>0</v>
      </c>
      <c r="D52" s="151">
        <f>'2日前'!D42</f>
        <v>65</v>
      </c>
      <c r="E52" s="152">
        <f>'2日前'!E42</f>
        <v>0</v>
      </c>
      <c r="F52" s="153">
        <f>'2日前'!F42</f>
        <v>3726</v>
      </c>
      <c r="G52" s="152">
        <f>'2日前'!G42</f>
        <v>0</v>
      </c>
      <c r="H52" s="153">
        <f>'2日前'!H42</f>
        <v>3824</v>
      </c>
      <c r="I52" s="152">
        <f>'2日前'!I42</f>
        <v>97</v>
      </c>
      <c r="J52" s="164">
        <f>'2日前'!J42</f>
        <v>3921</v>
      </c>
    </row>
    <row r="53" spans="1:10" ht="30" customHeight="1" thickBot="1" x14ac:dyDescent="0.25">
      <c r="A53" s="193" t="s">
        <v>130</v>
      </c>
      <c r="B53" s="194">
        <f t="shared" ref="B53:G53" si="9">SUM(B51:B52)</f>
        <v>50368</v>
      </c>
      <c r="C53" s="194">
        <f t="shared" si="9"/>
        <v>2</v>
      </c>
      <c r="D53" s="194">
        <f t="shared" si="9"/>
        <v>1348</v>
      </c>
      <c r="E53" s="195">
        <f t="shared" si="9"/>
        <v>0</v>
      </c>
      <c r="F53" s="196">
        <f t="shared" si="9"/>
        <v>51716</v>
      </c>
      <c r="G53" s="195">
        <f t="shared" si="9"/>
        <v>2</v>
      </c>
      <c r="H53" s="197">
        <f>SUM(H51:H52)</f>
        <v>47631</v>
      </c>
      <c r="I53" s="198">
        <f>SUM(I51:I52)</f>
        <v>1534</v>
      </c>
      <c r="J53" s="199">
        <f>SUM(J51:J52)</f>
        <v>49165</v>
      </c>
    </row>
    <row r="54" spans="1:10" ht="30" customHeight="1" x14ac:dyDescent="0.2">
      <c r="A54" s="200"/>
      <c r="B54" s="200"/>
      <c r="C54" s="200"/>
      <c r="D54" s="200"/>
      <c r="E54" s="200"/>
      <c r="F54" s="200"/>
      <c r="G54" s="201"/>
      <c r="H54" s="201"/>
      <c r="I54" s="201"/>
      <c r="J54" s="201"/>
    </row>
    <row r="55" spans="1:10" ht="30" customHeight="1" thickBot="1" x14ac:dyDescent="0.25">
      <c r="A55" s="274" t="s">
        <v>131</v>
      </c>
      <c r="B55" s="274"/>
      <c r="C55" s="274"/>
      <c r="D55" s="274"/>
      <c r="E55" s="274"/>
      <c r="F55" s="274"/>
      <c r="G55" s="274"/>
      <c r="H55" s="274"/>
      <c r="I55" s="274"/>
      <c r="J55" s="274"/>
    </row>
    <row r="56" spans="1:10" ht="30" customHeight="1" x14ac:dyDescent="0.2">
      <c r="A56" s="126"/>
      <c r="B56" s="275" t="str">
        <f>B3</f>
        <v>今回（R6）衆議院議員総選挙
10月25日現在（10／16～10／25)</v>
      </c>
      <c r="C56" s="275"/>
      <c r="D56" s="275"/>
      <c r="E56" s="275"/>
      <c r="F56" s="275"/>
      <c r="G56" s="276"/>
      <c r="H56" s="280" t="str">
        <f>H3</f>
        <v>前回（R3）衆議院議員総選挙
10月29日現在（10／20～10／29)</v>
      </c>
      <c r="I56" s="281"/>
      <c r="J56" s="282"/>
    </row>
    <row r="57" spans="1:10" ht="30" customHeight="1" thickBot="1" x14ac:dyDescent="0.25">
      <c r="A57" s="127" t="s">
        <v>99</v>
      </c>
      <c r="B57" s="277"/>
      <c r="C57" s="277"/>
      <c r="D57" s="277"/>
      <c r="E57" s="277"/>
      <c r="F57" s="278"/>
      <c r="G57" s="279"/>
      <c r="H57" s="283"/>
      <c r="I57" s="284"/>
      <c r="J57" s="285"/>
    </row>
    <row r="58" spans="1:10" ht="30" customHeight="1" thickTop="1" x14ac:dyDescent="0.2">
      <c r="A58" s="127" t="s">
        <v>100</v>
      </c>
      <c r="B58" s="286" t="s">
        <v>68</v>
      </c>
      <c r="C58" s="287"/>
      <c r="D58" s="286" t="s">
        <v>69</v>
      </c>
      <c r="E58" s="288"/>
      <c r="F58" s="289" t="s">
        <v>75</v>
      </c>
      <c r="G58" s="290"/>
      <c r="H58" s="291" t="s">
        <v>71</v>
      </c>
      <c r="I58" s="293" t="s">
        <v>72</v>
      </c>
      <c r="J58" s="295" t="s">
        <v>73</v>
      </c>
    </row>
    <row r="59" spans="1:10" ht="30" customHeight="1" x14ac:dyDescent="0.2">
      <c r="A59" s="127"/>
      <c r="B59" s="128"/>
      <c r="C59" s="129" t="s">
        <v>74</v>
      </c>
      <c r="D59" s="128"/>
      <c r="E59" s="130" t="s">
        <v>74</v>
      </c>
      <c r="F59" s="131"/>
      <c r="G59" s="132" t="s">
        <v>74</v>
      </c>
      <c r="H59" s="292"/>
      <c r="I59" s="294"/>
      <c r="J59" s="296"/>
    </row>
    <row r="60" spans="1:10" ht="30" customHeight="1" thickBot="1" x14ac:dyDescent="0.25">
      <c r="A60" s="133"/>
      <c r="B60" s="134" t="s">
        <v>101</v>
      </c>
      <c r="C60" s="134" t="s">
        <v>102</v>
      </c>
      <c r="D60" s="134" t="s">
        <v>103</v>
      </c>
      <c r="E60" s="135" t="s">
        <v>104</v>
      </c>
      <c r="F60" s="137" t="s">
        <v>105</v>
      </c>
      <c r="G60" s="202" t="s">
        <v>106</v>
      </c>
      <c r="H60" s="137" t="s">
        <v>107</v>
      </c>
      <c r="I60" s="203" t="s">
        <v>108</v>
      </c>
      <c r="J60" s="204" t="s">
        <v>109</v>
      </c>
    </row>
    <row r="61" spans="1:10" ht="30" customHeight="1" thickTop="1" x14ac:dyDescent="0.2">
      <c r="A61" s="172" t="s">
        <v>132</v>
      </c>
      <c r="B61" s="141">
        <f>'2日前'!B18</f>
        <v>57377</v>
      </c>
      <c r="C61" s="141">
        <f>'2日前'!C18</f>
        <v>2</v>
      </c>
      <c r="D61" s="141">
        <f>'2日前'!D18</f>
        <v>1531</v>
      </c>
      <c r="E61" s="142">
        <f>'2日前'!E18</f>
        <v>0</v>
      </c>
      <c r="F61" s="143">
        <f>'2日前'!F18</f>
        <v>58908</v>
      </c>
      <c r="G61" s="142">
        <f>'2日前'!G18</f>
        <v>2</v>
      </c>
      <c r="H61" s="143">
        <f>'2日前'!H18</f>
        <v>58919</v>
      </c>
      <c r="I61" s="205">
        <f>'2日前'!I18</f>
        <v>1615</v>
      </c>
      <c r="J61" s="145">
        <f>'2日前'!J18</f>
        <v>60534</v>
      </c>
    </row>
    <row r="62" spans="1:10" ht="30" customHeight="1" x14ac:dyDescent="0.2">
      <c r="A62" s="172" t="s">
        <v>133</v>
      </c>
      <c r="B62" s="151">
        <f>'2日前'!B38</f>
        <v>9922</v>
      </c>
      <c r="C62" s="151">
        <f>'2日前'!C38</f>
        <v>1</v>
      </c>
      <c r="D62" s="151">
        <f>'2日前'!D38</f>
        <v>222</v>
      </c>
      <c r="E62" s="152">
        <f>'2日前'!E38</f>
        <v>0</v>
      </c>
      <c r="F62" s="153">
        <f>'2日前'!F38</f>
        <v>10144</v>
      </c>
      <c r="G62" s="152">
        <f>'2日前'!G38</f>
        <v>1</v>
      </c>
      <c r="H62" s="153">
        <f>'2日前'!H38</f>
        <v>9966</v>
      </c>
      <c r="I62" s="206">
        <f>'2日前'!I38</f>
        <v>228</v>
      </c>
      <c r="J62" s="164">
        <f>'2日前'!J38</f>
        <v>10194</v>
      </c>
    </row>
    <row r="63" spans="1:10" ht="30" customHeight="1" x14ac:dyDescent="0.2">
      <c r="A63" s="155" t="s">
        <v>134</v>
      </c>
      <c r="B63" s="156">
        <f>SUM(B61:B62)</f>
        <v>67299</v>
      </c>
      <c r="C63" s="156">
        <f t="shared" ref="C63:J63" si="10">SUM(C61:C62)</f>
        <v>3</v>
      </c>
      <c r="D63" s="156">
        <f t="shared" si="10"/>
        <v>1753</v>
      </c>
      <c r="E63" s="157">
        <f t="shared" si="10"/>
        <v>0</v>
      </c>
      <c r="F63" s="158">
        <f t="shared" si="10"/>
        <v>69052</v>
      </c>
      <c r="G63" s="157">
        <f t="shared" si="10"/>
        <v>3</v>
      </c>
      <c r="H63" s="158">
        <f t="shared" si="10"/>
        <v>68885</v>
      </c>
      <c r="I63" s="168">
        <f t="shared" si="10"/>
        <v>1843</v>
      </c>
      <c r="J63" s="159">
        <f t="shared" si="10"/>
        <v>70728</v>
      </c>
    </row>
    <row r="64" spans="1:10" ht="30" customHeight="1" x14ac:dyDescent="0.2">
      <c r="A64" s="172" t="s">
        <v>135</v>
      </c>
      <c r="B64" s="146">
        <f>'2日前'!B23</f>
        <v>25696</v>
      </c>
      <c r="C64" s="146">
        <f>'2日前'!C23</f>
        <v>0</v>
      </c>
      <c r="D64" s="146">
        <f>'2日前'!D23</f>
        <v>769</v>
      </c>
      <c r="E64" s="147">
        <f>'2日前'!E23</f>
        <v>0</v>
      </c>
      <c r="F64" s="148">
        <f>'2日前'!F23</f>
        <v>26465</v>
      </c>
      <c r="G64" s="147">
        <f>'2日前'!G23</f>
        <v>0</v>
      </c>
      <c r="H64" s="148">
        <f>'2日前'!H23</f>
        <v>25815</v>
      </c>
      <c r="I64" s="207">
        <f>'2日前'!I23</f>
        <v>855</v>
      </c>
      <c r="J64" s="150">
        <f>'2日前'!J23</f>
        <v>26670</v>
      </c>
    </row>
    <row r="65" spans="1:10" ht="30" customHeight="1" x14ac:dyDescent="0.2">
      <c r="A65" s="172" t="s">
        <v>136</v>
      </c>
      <c r="B65" s="146">
        <f>'2日前'!B26</f>
        <v>9568</v>
      </c>
      <c r="C65" s="146">
        <f>'2日前'!C26</f>
        <v>0</v>
      </c>
      <c r="D65" s="146">
        <f>'2日前'!D26</f>
        <v>275</v>
      </c>
      <c r="E65" s="147">
        <f>'2日前'!E26</f>
        <v>0</v>
      </c>
      <c r="F65" s="148">
        <f>'2日前'!F26</f>
        <v>9843</v>
      </c>
      <c r="G65" s="147">
        <f>'2日前'!G26</f>
        <v>0</v>
      </c>
      <c r="H65" s="148">
        <f>'2日前'!H26</f>
        <v>10157</v>
      </c>
      <c r="I65" s="207">
        <f>'2日前'!I26</f>
        <v>355</v>
      </c>
      <c r="J65" s="150">
        <f>'2日前'!J26</f>
        <v>10512</v>
      </c>
    </row>
    <row r="66" spans="1:10" ht="30" customHeight="1" x14ac:dyDescent="0.2">
      <c r="A66" s="172" t="s">
        <v>137</v>
      </c>
      <c r="B66" s="146">
        <f>'2日前'!B37</f>
        <v>4406</v>
      </c>
      <c r="C66" s="146">
        <f>'2日前'!C37</f>
        <v>1</v>
      </c>
      <c r="D66" s="146">
        <f>'2日前'!D37</f>
        <v>159</v>
      </c>
      <c r="E66" s="147">
        <f>'2日前'!E37</f>
        <v>0</v>
      </c>
      <c r="F66" s="148">
        <f>'2日前'!F37</f>
        <v>4565</v>
      </c>
      <c r="G66" s="147">
        <f>'2日前'!G37</f>
        <v>1</v>
      </c>
      <c r="H66" s="148">
        <f>'2日前'!H37</f>
        <v>4757</v>
      </c>
      <c r="I66" s="207">
        <f>'2日前'!I37</f>
        <v>258</v>
      </c>
      <c r="J66" s="150">
        <f>'2日前'!J37</f>
        <v>5015</v>
      </c>
    </row>
    <row r="67" spans="1:10" ht="30" customHeight="1" x14ac:dyDescent="0.2">
      <c r="A67" s="155" t="s">
        <v>138</v>
      </c>
      <c r="B67" s="156">
        <f>SUM(B64:B66)</f>
        <v>39670</v>
      </c>
      <c r="C67" s="156">
        <f t="shared" ref="C67:J67" si="11">SUM(C64:C66)</f>
        <v>1</v>
      </c>
      <c r="D67" s="156">
        <f t="shared" si="11"/>
        <v>1203</v>
      </c>
      <c r="E67" s="157">
        <f t="shared" si="11"/>
        <v>0</v>
      </c>
      <c r="F67" s="158">
        <f t="shared" si="11"/>
        <v>40873</v>
      </c>
      <c r="G67" s="157">
        <f t="shared" si="11"/>
        <v>1</v>
      </c>
      <c r="H67" s="158">
        <f t="shared" si="11"/>
        <v>40729</v>
      </c>
      <c r="I67" s="168">
        <f t="shared" si="11"/>
        <v>1468</v>
      </c>
      <c r="J67" s="159">
        <f t="shared" si="11"/>
        <v>42197</v>
      </c>
    </row>
    <row r="68" spans="1:10" ht="30" customHeight="1" x14ac:dyDescent="0.2">
      <c r="A68" s="172" t="s">
        <v>139</v>
      </c>
      <c r="B68" s="146">
        <f>'2日前'!B35</f>
        <v>41466</v>
      </c>
      <c r="C68" s="146">
        <f>'2日前'!C35</f>
        <v>2</v>
      </c>
      <c r="D68" s="146">
        <f>'2日前'!D35</f>
        <v>1890</v>
      </c>
      <c r="E68" s="147">
        <f>'2日前'!E35</f>
        <v>0</v>
      </c>
      <c r="F68" s="148">
        <f>'2日前'!F35</f>
        <v>43356</v>
      </c>
      <c r="G68" s="147">
        <f>'2日前'!G35</f>
        <v>2</v>
      </c>
      <c r="H68" s="148">
        <f>'2日前'!H35</f>
        <v>43500</v>
      </c>
      <c r="I68" s="207">
        <f>'2日前'!I35</f>
        <v>1963</v>
      </c>
      <c r="J68" s="150">
        <f>'2日前'!J35</f>
        <v>45463</v>
      </c>
    </row>
    <row r="69" spans="1:10" ht="30" customHeight="1" x14ac:dyDescent="0.2">
      <c r="A69" s="155" t="s">
        <v>140</v>
      </c>
      <c r="B69" s="156">
        <f>B68</f>
        <v>41466</v>
      </c>
      <c r="C69" s="156">
        <f t="shared" ref="C69:J69" si="12">C68</f>
        <v>2</v>
      </c>
      <c r="D69" s="156">
        <f t="shared" si="12"/>
        <v>1890</v>
      </c>
      <c r="E69" s="157">
        <f t="shared" si="12"/>
        <v>0</v>
      </c>
      <c r="F69" s="158">
        <f t="shared" si="12"/>
        <v>43356</v>
      </c>
      <c r="G69" s="157">
        <f t="shared" si="12"/>
        <v>2</v>
      </c>
      <c r="H69" s="158">
        <f t="shared" si="12"/>
        <v>43500</v>
      </c>
      <c r="I69" s="168">
        <f t="shared" si="12"/>
        <v>1963</v>
      </c>
      <c r="J69" s="159">
        <f t="shared" si="12"/>
        <v>45463</v>
      </c>
    </row>
    <row r="70" spans="1:10" ht="30" customHeight="1" x14ac:dyDescent="0.2">
      <c r="A70" s="172" t="s">
        <v>141</v>
      </c>
      <c r="B70" s="146">
        <f>'2日前'!B20</f>
        <v>19228</v>
      </c>
      <c r="C70" s="146">
        <f>'2日前'!C20</f>
        <v>1</v>
      </c>
      <c r="D70" s="146">
        <f>'2日前'!D20</f>
        <v>923</v>
      </c>
      <c r="E70" s="147">
        <f>'2日前'!E20</f>
        <v>0</v>
      </c>
      <c r="F70" s="148">
        <f>'2日前'!F20</f>
        <v>20151</v>
      </c>
      <c r="G70" s="147">
        <f>'2日前'!G20</f>
        <v>1</v>
      </c>
      <c r="H70" s="148">
        <f>'2日前'!H20</f>
        <v>20048</v>
      </c>
      <c r="I70" s="207">
        <f>'2日前'!I20</f>
        <v>989</v>
      </c>
      <c r="J70" s="150">
        <f>'2日前'!J20</f>
        <v>21037</v>
      </c>
    </row>
    <row r="71" spans="1:10" ht="30" customHeight="1" x14ac:dyDescent="0.2">
      <c r="A71" s="172" t="s">
        <v>142</v>
      </c>
      <c r="B71" s="146">
        <f>'2日前'!B29</f>
        <v>5808</v>
      </c>
      <c r="C71" s="146">
        <f>'2日前'!C29</f>
        <v>0</v>
      </c>
      <c r="D71" s="146">
        <f>'2日前'!D29</f>
        <v>237</v>
      </c>
      <c r="E71" s="147">
        <f>'2日前'!E29</f>
        <v>0</v>
      </c>
      <c r="F71" s="148">
        <f>'2日前'!F29</f>
        <v>6045</v>
      </c>
      <c r="G71" s="147">
        <f>'2日前'!G29</f>
        <v>0</v>
      </c>
      <c r="H71" s="148">
        <f>'2日前'!H29</f>
        <v>5462</v>
      </c>
      <c r="I71" s="207">
        <f>'2日前'!I29</f>
        <v>266</v>
      </c>
      <c r="J71" s="150">
        <f>'2日前'!J29</f>
        <v>5728</v>
      </c>
    </row>
    <row r="72" spans="1:10" ht="30" customHeight="1" x14ac:dyDescent="0.2">
      <c r="A72" s="172" t="s">
        <v>143</v>
      </c>
      <c r="B72" s="146">
        <f>'2日前'!B30</f>
        <v>11464</v>
      </c>
      <c r="C72" s="146">
        <f>'2日前'!C30</f>
        <v>1</v>
      </c>
      <c r="D72" s="146">
        <f>'2日前'!D30</f>
        <v>720</v>
      </c>
      <c r="E72" s="147">
        <f>'2日前'!E30</f>
        <v>0</v>
      </c>
      <c r="F72" s="148">
        <f>'2日前'!F30</f>
        <v>12184</v>
      </c>
      <c r="G72" s="147">
        <f>'2日前'!G30</f>
        <v>1</v>
      </c>
      <c r="H72" s="148">
        <f>'2日前'!H30</f>
        <v>12014</v>
      </c>
      <c r="I72" s="207">
        <f>'2日前'!I30</f>
        <v>759</v>
      </c>
      <c r="J72" s="150">
        <f>'2日前'!J30</f>
        <v>12773</v>
      </c>
    </row>
    <row r="73" spans="1:10" ht="30" customHeight="1" x14ac:dyDescent="0.2">
      <c r="A73" s="172" t="s">
        <v>144</v>
      </c>
      <c r="B73" s="146">
        <f>'2日前'!B34</f>
        <v>6297</v>
      </c>
      <c r="C73" s="146">
        <f>'2日前'!C34</f>
        <v>1</v>
      </c>
      <c r="D73" s="146">
        <f>'2日前'!D34</f>
        <v>252</v>
      </c>
      <c r="E73" s="152">
        <f>'2日前'!E34</f>
        <v>0</v>
      </c>
      <c r="F73" s="148">
        <f>'2日前'!F34</f>
        <v>6549</v>
      </c>
      <c r="G73" s="152">
        <f>'2日前'!G34</f>
        <v>1</v>
      </c>
      <c r="H73" s="148">
        <f>'2日前'!H34</f>
        <v>7293</v>
      </c>
      <c r="I73" s="207">
        <f>'2日前'!I34</f>
        <v>319</v>
      </c>
      <c r="J73" s="164">
        <f>'2日前'!J34</f>
        <v>7612</v>
      </c>
    </row>
    <row r="74" spans="1:10" ht="30" customHeight="1" x14ac:dyDescent="0.2">
      <c r="A74" s="155" t="s">
        <v>145</v>
      </c>
      <c r="B74" s="156">
        <f>SUM(B70:B73)</f>
        <v>42797</v>
      </c>
      <c r="C74" s="156">
        <f t="shared" ref="C74:J74" si="13">SUM(C70:C73)</f>
        <v>3</v>
      </c>
      <c r="D74" s="156">
        <f t="shared" si="13"/>
        <v>2132</v>
      </c>
      <c r="E74" s="157">
        <f t="shared" si="13"/>
        <v>0</v>
      </c>
      <c r="F74" s="158">
        <f t="shared" si="13"/>
        <v>44929</v>
      </c>
      <c r="G74" s="157">
        <f t="shared" si="13"/>
        <v>3</v>
      </c>
      <c r="H74" s="158">
        <f t="shared" si="13"/>
        <v>44817</v>
      </c>
      <c r="I74" s="168">
        <f t="shared" si="13"/>
        <v>2333</v>
      </c>
      <c r="J74" s="159">
        <f t="shared" si="13"/>
        <v>47150</v>
      </c>
    </row>
    <row r="75" spans="1:10" ht="30" customHeight="1" x14ac:dyDescent="0.2">
      <c r="A75" s="172" t="s">
        <v>146</v>
      </c>
      <c r="B75" s="146">
        <f>'2日前'!B22</f>
        <v>11235</v>
      </c>
      <c r="C75" s="146">
        <f>'2日前'!C22</f>
        <v>0</v>
      </c>
      <c r="D75" s="146">
        <f>'2日前'!D22</f>
        <v>448</v>
      </c>
      <c r="E75" s="147">
        <f>'2日前'!E22</f>
        <v>0</v>
      </c>
      <c r="F75" s="148">
        <f>'2日前'!F22</f>
        <v>11683</v>
      </c>
      <c r="G75" s="147">
        <f>'2日前'!G22</f>
        <v>0</v>
      </c>
      <c r="H75" s="148">
        <f>'2日前'!H22</f>
        <v>12522</v>
      </c>
      <c r="I75" s="207">
        <f>'2日前'!I22</f>
        <v>469</v>
      </c>
      <c r="J75" s="150">
        <f>'2日前'!J22</f>
        <v>12991</v>
      </c>
    </row>
    <row r="76" spans="1:10" ht="30" customHeight="1" x14ac:dyDescent="0.2">
      <c r="A76" s="172" t="s">
        <v>147</v>
      </c>
      <c r="B76" s="146">
        <f>'2日前'!B24</f>
        <v>12706</v>
      </c>
      <c r="C76" s="146">
        <f>'2日前'!C24</f>
        <v>1</v>
      </c>
      <c r="D76" s="146">
        <f>'2日前'!D24</f>
        <v>173</v>
      </c>
      <c r="E76" s="147">
        <f>'2日前'!E24</f>
        <v>0</v>
      </c>
      <c r="F76" s="148">
        <f>'2日前'!F24</f>
        <v>12879</v>
      </c>
      <c r="G76" s="147">
        <f>'2日前'!G24</f>
        <v>1</v>
      </c>
      <c r="H76" s="148">
        <f>'2日前'!H24</f>
        <v>14547</v>
      </c>
      <c r="I76" s="207">
        <f>'2日前'!I24</f>
        <v>536</v>
      </c>
      <c r="J76" s="150">
        <f>'2日前'!J24</f>
        <v>15083</v>
      </c>
    </row>
    <row r="77" spans="1:10" ht="30" customHeight="1" x14ac:dyDescent="0.2">
      <c r="A77" s="172" t="s">
        <v>148</v>
      </c>
      <c r="B77" s="146">
        <f>'2日前'!B25</f>
        <v>14266</v>
      </c>
      <c r="C77" s="146">
        <f>'2日前'!C25</f>
        <v>0</v>
      </c>
      <c r="D77" s="146">
        <f>'2日前'!D25</f>
        <v>359</v>
      </c>
      <c r="E77" s="147">
        <f>'2日前'!E25</f>
        <v>0</v>
      </c>
      <c r="F77" s="148">
        <f>'2日前'!F25</f>
        <v>14625</v>
      </c>
      <c r="G77" s="147">
        <f>'2日前'!G25</f>
        <v>0</v>
      </c>
      <c r="H77" s="148">
        <f>'2日前'!H25</f>
        <v>14140</v>
      </c>
      <c r="I77" s="207">
        <f>'2日前'!I25</f>
        <v>414</v>
      </c>
      <c r="J77" s="150">
        <f>'2日前'!J25</f>
        <v>14554</v>
      </c>
    </row>
    <row r="78" spans="1:10" ht="30" customHeight="1" x14ac:dyDescent="0.2">
      <c r="A78" s="172" t="s">
        <v>149</v>
      </c>
      <c r="B78" s="146">
        <f>'2日前'!B39</f>
        <v>6429</v>
      </c>
      <c r="C78" s="146">
        <f>'2日前'!C39</f>
        <v>0</v>
      </c>
      <c r="D78" s="146">
        <f>'2日前'!D39</f>
        <v>101</v>
      </c>
      <c r="E78" s="147">
        <f>'2日前'!E39</f>
        <v>0</v>
      </c>
      <c r="F78" s="148">
        <f>'2日前'!F39</f>
        <v>6530</v>
      </c>
      <c r="G78" s="147">
        <f>'2日前'!G39</f>
        <v>0</v>
      </c>
      <c r="H78" s="148">
        <f>'2日前'!H39</f>
        <v>6636</v>
      </c>
      <c r="I78" s="207">
        <f>'2日前'!I39</f>
        <v>148</v>
      </c>
      <c r="J78" s="150">
        <f>'2日前'!J39</f>
        <v>6784</v>
      </c>
    </row>
    <row r="79" spans="1:10" ht="30" customHeight="1" x14ac:dyDescent="0.2">
      <c r="A79" s="172" t="s">
        <v>150</v>
      </c>
      <c r="B79" s="146">
        <f>'2日前'!B49</f>
        <v>3063</v>
      </c>
      <c r="C79" s="146">
        <f>'2日前'!C49</f>
        <v>0</v>
      </c>
      <c r="D79" s="146">
        <f>'2日前'!D49</f>
        <v>33</v>
      </c>
      <c r="E79" s="147">
        <f>'2日前'!E49</f>
        <v>0</v>
      </c>
      <c r="F79" s="148">
        <f>'2日前'!F49</f>
        <v>3096</v>
      </c>
      <c r="G79" s="147">
        <f>'2日前'!G49</f>
        <v>0</v>
      </c>
      <c r="H79" s="148">
        <f>'2日前'!H49</f>
        <v>2342</v>
      </c>
      <c r="I79" s="207">
        <f>'2日前'!I49</f>
        <v>40</v>
      </c>
      <c r="J79" s="150">
        <f>'2日前'!J49</f>
        <v>2382</v>
      </c>
    </row>
    <row r="80" spans="1:10" ht="30" customHeight="1" x14ac:dyDescent="0.2">
      <c r="A80" s="172" t="s">
        <v>151</v>
      </c>
      <c r="B80" s="146">
        <f>'2日前'!B50</f>
        <v>1700</v>
      </c>
      <c r="C80" s="146">
        <f>'2日前'!C50</f>
        <v>0</v>
      </c>
      <c r="D80" s="146">
        <f>'2日前'!D50</f>
        <v>72</v>
      </c>
      <c r="E80" s="147">
        <f>'2日前'!E50</f>
        <v>0</v>
      </c>
      <c r="F80" s="148">
        <f>'2日前'!F50</f>
        <v>1772</v>
      </c>
      <c r="G80" s="147">
        <f>'2日前'!G50</f>
        <v>0</v>
      </c>
      <c r="H80" s="148">
        <f>'2日前'!H50</f>
        <v>2140</v>
      </c>
      <c r="I80" s="207">
        <f>'2日前'!I50</f>
        <v>128</v>
      </c>
      <c r="J80" s="150">
        <f>'2日前'!J50</f>
        <v>2268</v>
      </c>
    </row>
    <row r="81" spans="1:10" ht="30" customHeight="1" x14ac:dyDescent="0.2">
      <c r="A81" s="172" t="s">
        <v>152</v>
      </c>
      <c r="B81" s="146">
        <f>'2日前'!B51</f>
        <v>651</v>
      </c>
      <c r="C81" s="146">
        <f>'2日前'!C51</f>
        <v>0</v>
      </c>
      <c r="D81" s="146">
        <f>'2日前'!D51</f>
        <v>19</v>
      </c>
      <c r="E81" s="147">
        <f>'2日前'!E51</f>
        <v>0</v>
      </c>
      <c r="F81" s="148">
        <f>'2日前'!F51</f>
        <v>670</v>
      </c>
      <c r="G81" s="147">
        <f>'2日前'!G51</f>
        <v>0</v>
      </c>
      <c r="H81" s="148">
        <f>'2日前'!H51</f>
        <v>775</v>
      </c>
      <c r="I81" s="207">
        <f>'2日前'!I51</f>
        <v>28</v>
      </c>
      <c r="J81" s="150">
        <f>'2日前'!J51</f>
        <v>803</v>
      </c>
    </row>
    <row r="82" spans="1:10" ht="30" customHeight="1" x14ac:dyDescent="0.2">
      <c r="A82" s="140" t="s">
        <v>153</v>
      </c>
      <c r="B82" s="146">
        <f>'2日前'!B92</f>
        <v>3290</v>
      </c>
      <c r="C82" s="146">
        <f>'2日前'!C92</f>
        <v>0</v>
      </c>
      <c r="D82" s="146">
        <f>'2日前'!D92</f>
        <v>109</v>
      </c>
      <c r="E82" s="147">
        <f>'2日前'!E92</f>
        <v>0</v>
      </c>
      <c r="F82" s="148">
        <f>'2日前'!F92</f>
        <v>3399</v>
      </c>
      <c r="G82" s="147">
        <f>'2日前'!G92</f>
        <v>0</v>
      </c>
      <c r="H82" s="148">
        <f>'2日前'!H92</f>
        <v>3845</v>
      </c>
      <c r="I82" s="207">
        <f>'2日前'!I92</f>
        <v>139</v>
      </c>
      <c r="J82" s="150">
        <f>'2日前'!J92</f>
        <v>3984</v>
      </c>
    </row>
    <row r="83" spans="1:10" ht="30" customHeight="1" x14ac:dyDescent="0.2">
      <c r="A83" s="155" t="s">
        <v>154</v>
      </c>
      <c r="B83" s="156">
        <f>SUM(B75:B82)</f>
        <v>53340</v>
      </c>
      <c r="C83" s="156">
        <f t="shared" ref="C83:J83" si="14">SUM(C75:C82)</f>
        <v>1</v>
      </c>
      <c r="D83" s="156">
        <f t="shared" si="14"/>
        <v>1314</v>
      </c>
      <c r="E83" s="157">
        <f t="shared" si="14"/>
        <v>0</v>
      </c>
      <c r="F83" s="158">
        <f t="shared" si="14"/>
        <v>54654</v>
      </c>
      <c r="G83" s="157">
        <f t="shared" si="14"/>
        <v>1</v>
      </c>
      <c r="H83" s="158">
        <f t="shared" si="14"/>
        <v>56947</v>
      </c>
      <c r="I83" s="168">
        <f t="shared" si="14"/>
        <v>1902</v>
      </c>
      <c r="J83" s="159">
        <f t="shared" si="14"/>
        <v>58849</v>
      </c>
    </row>
    <row r="84" spans="1:10" ht="30" customHeight="1" x14ac:dyDescent="0.2">
      <c r="A84" s="140" t="s">
        <v>155</v>
      </c>
      <c r="B84" s="146">
        <f>'2日前'!B86</f>
        <v>13443</v>
      </c>
      <c r="C84" s="146">
        <f>'2日前'!C86</f>
        <v>1</v>
      </c>
      <c r="D84" s="146">
        <f>'2日前'!D86</f>
        <v>409</v>
      </c>
      <c r="E84" s="147">
        <f>'2日前'!E86</f>
        <v>0</v>
      </c>
      <c r="F84" s="148">
        <f>'2日前'!F86</f>
        <v>13852</v>
      </c>
      <c r="G84" s="147">
        <f>'2日前'!G86</f>
        <v>1</v>
      </c>
      <c r="H84" s="148">
        <f>'2日前'!H86</f>
        <v>14190</v>
      </c>
      <c r="I84" s="207">
        <f>'2日前'!I86</f>
        <v>484</v>
      </c>
      <c r="J84" s="150">
        <f>'2日前'!J86</f>
        <v>14674</v>
      </c>
    </row>
    <row r="85" spans="1:10" ht="30" customHeight="1" x14ac:dyDescent="0.2">
      <c r="A85" s="140" t="s">
        <v>156</v>
      </c>
      <c r="B85" s="146">
        <f>'2日前'!B88</f>
        <v>10157</v>
      </c>
      <c r="C85" s="146">
        <f>'2日前'!C88</f>
        <v>0</v>
      </c>
      <c r="D85" s="146">
        <f>'2日前'!D88</f>
        <v>258</v>
      </c>
      <c r="E85" s="147">
        <f>'2日前'!E88</f>
        <v>0</v>
      </c>
      <c r="F85" s="148">
        <f>'2日前'!F88</f>
        <v>10415</v>
      </c>
      <c r="G85" s="147">
        <f>'2日前'!G88</f>
        <v>0</v>
      </c>
      <c r="H85" s="148">
        <f>'2日前'!H88</f>
        <v>11050</v>
      </c>
      <c r="I85" s="207">
        <f>'2日前'!I88</f>
        <v>303</v>
      </c>
      <c r="J85" s="150">
        <f>'2日前'!J88</f>
        <v>11353</v>
      </c>
    </row>
    <row r="86" spans="1:10" ht="30" customHeight="1" x14ac:dyDescent="0.2">
      <c r="A86" s="140" t="s">
        <v>157</v>
      </c>
      <c r="B86" s="146">
        <f>'2日前'!B91</f>
        <v>16261</v>
      </c>
      <c r="C86" s="146">
        <f>'2日前'!C91</f>
        <v>0</v>
      </c>
      <c r="D86" s="146">
        <f>'2日前'!D91</f>
        <v>488</v>
      </c>
      <c r="E86" s="147">
        <f>'2日前'!E91</f>
        <v>0</v>
      </c>
      <c r="F86" s="148">
        <f>'2日前'!F91</f>
        <v>16749</v>
      </c>
      <c r="G86" s="147">
        <f>'2日前'!G91</f>
        <v>0</v>
      </c>
      <c r="H86" s="148">
        <f>'2日前'!H91</f>
        <v>18103</v>
      </c>
      <c r="I86" s="207">
        <f>'2日前'!I91</f>
        <v>650</v>
      </c>
      <c r="J86" s="150">
        <f>'2日前'!J91</f>
        <v>18753</v>
      </c>
    </row>
    <row r="87" spans="1:10" ht="30" customHeight="1" x14ac:dyDescent="0.2">
      <c r="A87" s="155" t="s">
        <v>158</v>
      </c>
      <c r="B87" s="156">
        <f>SUM(B84:B86)</f>
        <v>39861</v>
      </c>
      <c r="C87" s="156">
        <f t="shared" ref="C87:J87" si="15">SUM(C84:C86)</f>
        <v>1</v>
      </c>
      <c r="D87" s="156">
        <f t="shared" si="15"/>
        <v>1155</v>
      </c>
      <c r="E87" s="157">
        <f t="shared" si="15"/>
        <v>0</v>
      </c>
      <c r="F87" s="158">
        <f t="shared" si="15"/>
        <v>41016</v>
      </c>
      <c r="G87" s="157">
        <f t="shared" si="15"/>
        <v>1</v>
      </c>
      <c r="H87" s="158">
        <f t="shared" si="15"/>
        <v>43343</v>
      </c>
      <c r="I87" s="168">
        <f t="shared" si="15"/>
        <v>1437</v>
      </c>
      <c r="J87" s="159">
        <f t="shared" si="15"/>
        <v>44780</v>
      </c>
    </row>
    <row r="88" spans="1:10" ht="30" customHeight="1" x14ac:dyDescent="0.2">
      <c r="A88" s="140" t="s">
        <v>159</v>
      </c>
      <c r="B88" s="146">
        <f>'2日前'!B87</f>
        <v>12343</v>
      </c>
      <c r="C88" s="146">
        <f>'2日前'!C87</f>
        <v>0</v>
      </c>
      <c r="D88" s="146">
        <f>'2日前'!D87</f>
        <v>354</v>
      </c>
      <c r="E88" s="147">
        <f>'2日前'!E87</f>
        <v>0</v>
      </c>
      <c r="F88" s="148">
        <f>'2日前'!F87</f>
        <v>12697</v>
      </c>
      <c r="G88" s="147">
        <f>'2日前'!G87</f>
        <v>0</v>
      </c>
      <c r="H88" s="148">
        <f>'2日前'!H87</f>
        <v>14098</v>
      </c>
      <c r="I88" s="207">
        <f>'2日前'!I87</f>
        <v>353</v>
      </c>
      <c r="J88" s="150">
        <f>'2日前'!J87</f>
        <v>14451</v>
      </c>
    </row>
    <row r="89" spans="1:10" ht="30" customHeight="1" x14ac:dyDescent="0.2">
      <c r="A89" s="140" t="s">
        <v>160</v>
      </c>
      <c r="B89" s="146">
        <f>'2日前'!B89</f>
        <v>12675</v>
      </c>
      <c r="C89" s="146">
        <f>'2日前'!C89</f>
        <v>0</v>
      </c>
      <c r="D89" s="146">
        <f>'2日前'!D89</f>
        <v>471</v>
      </c>
      <c r="E89" s="147">
        <f>'2日前'!E89</f>
        <v>0</v>
      </c>
      <c r="F89" s="148">
        <f>'2日前'!F89</f>
        <v>13146</v>
      </c>
      <c r="G89" s="147">
        <f>'2日前'!G89</f>
        <v>0</v>
      </c>
      <c r="H89" s="148">
        <f>'2日前'!H89</f>
        <v>13727</v>
      </c>
      <c r="I89" s="207">
        <f>'2日前'!I89</f>
        <v>498</v>
      </c>
      <c r="J89" s="150">
        <f>'2日前'!J89</f>
        <v>14225</v>
      </c>
    </row>
    <row r="90" spans="1:10" ht="30" customHeight="1" x14ac:dyDescent="0.2">
      <c r="A90" s="140" t="s">
        <v>161</v>
      </c>
      <c r="B90" s="175">
        <f>'2日前'!B90</f>
        <v>17344</v>
      </c>
      <c r="C90" s="175">
        <f>'2日前'!C90</f>
        <v>1</v>
      </c>
      <c r="D90" s="175">
        <f>'2日前'!D90</f>
        <v>342</v>
      </c>
      <c r="E90" s="178">
        <f>'2日前'!E90</f>
        <v>0</v>
      </c>
      <c r="F90" s="177">
        <f>'2日前'!F90</f>
        <v>17686</v>
      </c>
      <c r="G90" s="178">
        <f>'2日前'!G90</f>
        <v>1</v>
      </c>
      <c r="H90" s="177">
        <f>'2日前'!H90</f>
        <v>19483</v>
      </c>
      <c r="I90" s="208">
        <f>'2日前'!I90</f>
        <v>480</v>
      </c>
      <c r="J90" s="179">
        <f>'2日前'!J90</f>
        <v>19963</v>
      </c>
    </row>
    <row r="91" spans="1:10" ht="30" customHeight="1" x14ac:dyDescent="0.2">
      <c r="A91" s="155" t="s">
        <v>162</v>
      </c>
      <c r="B91" s="180">
        <f>SUM(B88:B90)</f>
        <v>42362</v>
      </c>
      <c r="C91" s="180">
        <f t="shared" ref="C91:J91" si="16">SUM(C88:C90)</f>
        <v>1</v>
      </c>
      <c r="D91" s="180">
        <f t="shared" si="16"/>
        <v>1167</v>
      </c>
      <c r="E91" s="181">
        <f t="shared" si="16"/>
        <v>0</v>
      </c>
      <c r="F91" s="182">
        <f t="shared" si="16"/>
        <v>43529</v>
      </c>
      <c r="G91" s="181">
        <f t="shared" si="16"/>
        <v>1</v>
      </c>
      <c r="H91" s="182">
        <f>SUM(H88:H90)</f>
        <v>47308</v>
      </c>
      <c r="I91" s="209">
        <f t="shared" si="16"/>
        <v>1331</v>
      </c>
      <c r="J91" s="183">
        <f t="shared" si="16"/>
        <v>48639</v>
      </c>
    </row>
    <row r="92" spans="1:10" ht="30" customHeight="1" x14ac:dyDescent="0.2">
      <c r="A92" s="210" t="s">
        <v>4</v>
      </c>
      <c r="B92" s="175">
        <f>'2日前'!B10</f>
        <v>15302</v>
      </c>
      <c r="C92" s="175">
        <f>'2日前'!C10</f>
        <v>2</v>
      </c>
      <c r="D92" s="175">
        <f>'2日前'!D10</f>
        <v>535</v>
      </c>
      <c r="E92" s="178">
        <f>'2日前'!E10</f>
        <v>0</v>
      </c>
      <c r="F92" s="177">
        <f>'2日前'!F10</f>
        <v>15837</v>
      </c>
      <c r="G92" s="178">
        <f>'2日前'!G10</f>
        <v>2</v>
      </c>
      <c r="H92" s="177">
        <f>'2日前'!H10</f>
        <v>21009</v>
      </c>
      <c r="I92" s="208">
        <f>'2日前'!I10</f>
        <v>548</v>
      </c>
      <c r="J92" s="179">
        <f>'2日前'!J10</f>
        <v>21557</v>
      </c>
    </row>
    <row r="93" spans="1:10" ht="30" customHeight="1" x14ac:dyDescent="0.2">
      <c r="A93" s="210" t="s">
        <v>12</v>
      </c>
      <c r="B93" s="175">
        <f>'2日前'!B14</f>
        <v>7249</v>
      </c>
      <c r="C93" s="175">
        <f>'2日前'!C14</f>
        <v>1</v>
      </c>
      <c r="D93" s="175">
        <f>'2日前'!D14</f>
        <v>189</v>
      </c>
      <c r="E93" s="178">
        <f>'2日前'!E14</f>
        <v>0</v>
      </c>
      <c r="F93" s="177">
        <f>'2日前'!F14</f>
        <v>7438</v>
      </c>
      <c r="G93" s="178">
        <f>'2日前'!G14</f>
        <v>1</v>
      </c>
      <c r="H93" s="177">
        <f>'2日前'!H14</f>
        <v>7738</v>
      </c>
      <c r="I93" s="208">
        <f>'2日前'!I14</f>
        <v>262</v>
      </c>
      <c r="J93" s="179">
        <f>'2日前'!J14</f>
        <v>8000</v>
      </c>
    </row>
    <row r="94" spans="1:10" ht="30" customHeight="1" x14ac:dyDescent="0.2">
      <c r="A94" s="210" t="s">
        <v>37</v>
      </c>
      <c r="B94" s="175">
        <f>'2日前'!B27</f>
        <v>22701</v>
      </c>
      <c r="C94" s="175">
        <f>'2日前'!C27</f>
        <v>0</v>
      </c>
      <c r="D94" s="175">
        <f>'2日前'!D27</f>
        <v>558</v>
      </c>
      <c r="E94" s="178">
        <f>'2日前'!E27</f>
        <v>0</v>
      </c>
      <c r="F94" s="177">
        <f>'2日前'!F27</f>
        <v>23259</v>
      </c>
      <c r="G94" s="178">
        <f>'2日前'!G27</f>
        <v>0</v>
      </c>
      <c r="H94" s="177">
        <f>'2日前'!H27</f>
        <v>25870</v>
      </c>
      <c r="I94" s="208">
        <f>'2日前'!I27</f>
        <v>609</v>
      </c>
      <c r="J94" s="179">
        <f>'2日前'!J27</f>
        <v>26479</v>
      </c>
    </row>
    <row r="95" spans="1:10" ht="30" customHeight="1" x14ac:dyDescent="0.2">
      <c r="A95" s="210" t="s">
        <v>5</v>
      </c>
      <c r="B95" s="175">
        <f>'2日前'!B33</f>
        <v>5167</v>
      </c>
      <c r="C95" s="175">
        <f>'2日前'!C33</f>
        <v>0</v>
      </c>
      <c r="D95" s="175">
        <f>'2日前'!D33</f>
        <v>200</v>
      </c>
      <c r="E95" s="178">
        <f>'2日前'!E33</f>
        <v>0</v>
      </c>
      <c r="F95" s="177">
        <f>'2日前'!F33</f>
        <v>5367</v>
      </c>
      <c r="G95" s="178">
        <f>'2日前'!G33</f>
        <v>0</v>
      </c>
      <c r="H95" s="177">
        <f>'2日前'!H33</f>
        <v>5419</v>
      </c>
      <c r="I95" s="208">
        <f>'2日前'!I33</f>
        <v>207</v>
      </c>
      <c r="J95" s="179">
        <f>'2日前'!J33</f>
        <v>5626</v>
      </c>
    </row>
    <row r="96" spans="1:10" ht="30" customHeight="1" x14ac:dyDescent="0.2">
      <c r="A96" s="210" t="s">
        <v>26</v>
      </c>
      <c r="B96" s="175">
        <f>'2日前'!B45</f>
        <v>2824</v>
      </c>
      <c r="C96" s="175">
        <f>'2日前'!C45</f>
        <v>0</v>
      </c>
      <c r="D96" s="175">
        <f>'2日前'!D45</f>
        <v>23</v>
      </c>
      <c r="E96" s="178">
        <f>'2日前'!E45</f>
        <v>0</v>
      </c>
      <c r="F96" s="177">
        <f>'2日前'!F45</f>
        <v>2847</v>
      </c>
      <c r="G96" s="178">
        <f>'2日前'!G45</f>
        <v>0</v>
      </c>
      <c r="H96" s="177">
        <f>'2日前'!H45</f>
        <v>1800</v>
      </c>
      <c r="I96" s="208">
        <f>'2日前'!I45</f>
        <v>46</v>
      </c>
      <c r="J96" s="179">
        <f>'2日前'!J45</f>
        <v>1846</v>
      </c>
    </row>
    <row r="97" spans="1:10" ht="30" customHeight="1" x14ac:dyDescent="0.2">
      <c r="A97" s="155" t="s">
        <v>163</v>
      </c>
      <c r="B97" s="180">
        <f>SUM(B92:B96)</f>
        <v>53243</v>
      </c>
      <c r="C97" s="180">
        <f t="shared" ref="C97:J97" si="17">SUM(C92:C96)</f>
        <v>3</v>
      </c>
      <c r="D97" s="180">
        <f t="shared" si="17"/>
        <v>1505</v>
      </c>
      <c r="E97" s="181">
        <f t="shared" si="17"/>
        <v>0</v>
      </c>
      <c r="F97" s="182">
        <f t="shared" si="17"/>
        <v>54748</v>
      </c>
      <c r="G97" s="181">
        <f t="shared" si="17"/>
        <v>3</v>
      </c>
      <c r="H97" s="182">
        <f>SUM(H92:H96)</f>
        <v>61836</v>
      </c>
      <c r="I97" s="209">
        <f t="shared" si="17"/>
        <v>1672</v>
      </c>
      <c r="J97" s="183">
        <f t="shared" si="17"/>
        <v>63508</v>
      </c>
    </row>
    <row r="98" spans="1:10" ht="30" customHeight="1" x14ac:dyDescent="0.2">
      <c r="A98" s="210" t="s">
        <v>15</v>
      </c>
      <c r="B98" s="175">
        <f>'2日前'!B16</f>
        <v>10564</v>
      </c>
      <c r="C98" s="175">
        <f>'2日前'!C16</f>
        <v>1</v>
      </c>
      <c r="D98" s="175">
        <f>'2日前'!D16</f>
        <v>245</v>
      </c>
      <c r="E98" s="178">
        <f>'2日前'!E16</f>
        <v>0</v>
      </c>
      <c r="F98" s="177">
        <f>'2日前'!F16</f>
        <v>10809</v>
      </c>
      <c r="G98" s="178">
        <f>'2日前'!G16</f>
        <v>1</v>
      </c>
      <c r="H98" s="177">
        <f>'2日前'!H16</f>
        <v>10517</v>
      </c>
      <c r="I98" s="208">
        <f>'2日前'!I16</f>
        <v>295</v>
      </c>
      <c r="J98" s="179">
        <f>'2日前'!J16</f>
        <v>10812</v>
      </c>
    </row>
    <row r="99" spans="1:10" ht="30" customHeight="1" x14ac:dyDescent="0.2">
      <c r="A99" s="210" t="s">
        <v>25</v>
      </c>
      <c r="B99" s="175">
        <f>'2日前'!B21</f>
        <v>12249</v>
      </c>
      <c r="C99" s="175">
        <f>'2日前'!C21</f>
        <v>0</v>
      </c>
      <c r="D99" s="175">
        <f>'2日前'!D21</f>
        <v>361</v>
      </c>
      <c r="E99" s="178">
        <f>'2日前'!E21</f>
        <v>0</v>
      </c>
      <c r="F99" s="177">
        <f>'2日前'!F21</f>
        <v>12610</v>
      </c>
      <c r="G99" s="178">
        <f>'2日前'!G21</f>
        <v>0</v>
      </c>
      <c r="H99" s="177">
        <f>'2日前'!H21</f>
        <v>13355</v>
      </c>
      <c r="I99" s="208">
        <f>'2日前'!I21</f>
        <v>391</v>
      </c>
      <c r="J99" s="179">
        <f>'2日前'!J21</f>
        <v>13746</v>
      </c>
    </row>
    <row r="100" spans="1:10" ht="30" customHeight="1" x14ac:dyDescent="0.2">
      <c r="A100" s="210" t="s">
        <v>11</v>
      </c>
      <c r="B100" s="175">
        <f>'2日前'!B36</f>
        <v>6501</v>
      </c>
      <c r="C100" s="175">
        <f>'2日前'!C36</f>
        <v>0</v>
      </c>
      <c r="D100" s="175">
        <f>'2日前'!D36</f>
        <v>171</v>
      </c>
      <c r="E100" s="178">
        <f>'2日前'!E36</f>
        <v>0</v>
      </c>
      <c r="F100" s="177">
        <f>'2日前'!F36</f>
        <v>6672</v>
      </c>
      <c r="G100" s="178">
        <f>'2日前'!G36</f>
        <v>0</v>
      </c>
      <c r="H100" s="177">
        <f>'2日前'!H36</f>
        <v>8572</v>
      </c>
      <c r="I100" s="208">
        <f>'2日前'!I36</f>
        <v>165</v>
      </c>
      <c r="J100" s="179">
        <f>'2日前'!J36</f>
        <v>8737</v>
      </c>
    </row>
    <row r="101" spans="1:10" ht="30" customHeight="1" x14ac:dyDescent="0.2">
      <c r="A101" s="210" t="s">
        <v>18</v>
      </c>
      <c r="B101" s="175">
        <f>'2日前'!B40</f>
        <v>8258</v>
      </c>
      <c r="C101" s="175">
        <f>'2日前'!C40</f>
        <v>0</v>
      </c>
      <c r="D101" s="175">
        <f>'2日前'!D40</f>
        <v>155</v>
      </c>
      <c r="E101" s="178">
        <f>'2日前'!E40</f>
        <v>0</v>
      </c>
      <c r="F101" s="177">
        <f>'2日前'!F40</f>
        <v>8413</v>
      </c>
      <c r="G101" s="178">
        <f>'2日前'!G40</f>
        <v>0</v>
      </c>
      <c r="H101" s="177">
        <f>'2日前'!H40</f>
        <v>9001</v>
      </c>
      <c r="I101" s="208">
        <f>'2日前'!I40</f>
        <v>245</v>
      </c>
      <c r="J101" s="179">
        <f>'2日前'!J40</f>
        <v>9246</v>
      </c>
    </row>
    <row r="102" spans="1:10" ht="30" customHeight="1" x14ac:dyDescent="0.2">
      <c r="A102" s="210" t="s">
        <v>28</v>
      </c>
      <c r="B102" s="175">
        <f>'2日前'!B46</f>
        <v>6928</v>
      </c>
      <c r="C102" s="175">
        <f>'2日前'!C46</f>
        <v>0</v>
      </c>
      <c r="D102" s="175">
        <f>'2日前'!D46</f>
        <v>229</v>
      </c>
      <c r="E102" s="178">
        <f>'2日前'!E46</f>
        <v>0</v>
      </c>
      <c r="F102" s="177">
        <f>'2日前'!F46</f>
        <v>7157</v>
      </c>
      <c r="G102" s="178">
        <f>'2日前'!G46</f>
        <v>0</v>
      </c>
      <c r="H102" s="177">
        <f>'2日前'!H46</f>
        <v>7418</v>
      </c>
      <c r="I102" s="208">
        <f>'2日前'!I46</f>
        <v>205</v>
      </c>
      <c r="J102" s="179">
        <f>'2日前'!J46</f>
        <v>7623</v>
      </c>
    </row>
    <row r="103" spans="1:10" ht="30" customHeight="1" x14ac:dyDescent="0.2">
      <c r="A103" s="210" t="s">
        <v>30</v>
      </c>
      <c r="B103" s="175">
        <f>'2日前'!B47</f>
        <v>1134</v>
      </c>
      <c r="C103" s="175">
        <f>'2日前'!C47</f>
        <v>0</v>
      </c>
      <c r="D103" s="175">
        <f>'2日前'!D47</f>
        <v>35</v>
      </c>
      <c r="E103" s="178">
        <f>'2日前'!E47</f>
        <v>0</v>
      </c>
      <c r="F103" s="177">
        <f>'2日前'!F47</f>
        <v>1169</v>
      </c>
      <c r="G103" s="178">
        <f>'2日前'!G47</f>
        <v>0</v>
      </c>
      <c r="H103" s="177">
        <f>'2日前'!H47</f>
        <v>1217</v>
      </c>
      <c r="I103" s="208">
        <f>'2日前'!I47</f>
        <v>41</v>
      </c>
      <c r="J103" s="179">
        <f>'2日前'!J47</f>
        <v>1258</v>
      </c>
    </row>
    <row r="104" spans="1:10" ht="30" customHeight="1" x14ac:dyDescent="0.2">
      <c r="A104" s="210" t="s">
        <v>164</v>
      </c>
      <c r="B104" s="175">
        <f>'2日前'!B48</f>
        <v>2725</v>
      </c>
      <c r="C104" s="175">
        <f>'2日前'!C48</f>
        <v>0</v>
      </c>
      <c r="D104" s="175">
        <f>'2日前'!D48</f>
        <v>62</v>
      </c>
      <c r="E104" s="178">
        <f>'2日前'!E48</f>
        <v>0</v>
      </c>
      <c r="F104" s="177">
        <f>'2日前'!F48</f>
        <v>2787</v>
      </c>
      <c r="G104" s="178">
        <f>'2日前'!G48</f>
        <v>0</v>
      </c>
      <c r="H104" s="177">
        <f>'2日前'!H48</f>
        <v>2924</v>
      </c>
      <c r="I104" s="208">
        <f>'2日前'!I48</f>
        <v>104</v>
      </c>
      <c r="J104" s="179">
        <f>'2日前'!J48</f>
        <v>3028</v>
      </c>
    </row>
    <row r="105" spans="1:10" ht="28.5" customHeight="1" thickBot="1" x14ac:dyDescent="0.25">
      <c r="A105" s="193" t="s">
        <v>165</v>
      </c>
      <c r="B105" s="211">
        <f>SUM(B98:B104)</f>
        <v>48359</v>
      </c>
      <c r="C105" s="211">
        <f t="shared" ref="C105:I105" si="18">SUM(C98:C104)</f>
        <v>1</v>
      </c>
      <c r="D105" s="211">
        <f t="shared" si="18"/>
        <v>1258</v>
      </c>
      <c r="E105" s="212">
        <f t="shared" si="18"/>
        <v>0</v>
      </c>
      <c r="F105" s="213">
        <f t="shared" si="18"/>
        <v>49617</v>
      </c>
      <c r="G105" s="212">
        <f t="shared" si="18"/>
        <v>1</v>
      </c>
      <c r="H105" s="213">
        <f>SUM(H98:H104)</f>
        <v>53004</v>
      </c>
      <c r="I105" s="214">
        <f t="shared" si="18"/>
        <v>1446</v>
      </c>
      <c r="J105" s="215">
        <f>SUM(J98:J104)</f>
        <v>54450</v>
      </c>
    </row>
    <row r="106" spans="1:10" ht="30" customHeight="1" thickBot="1" x14ac:dyDescent="0.25">
      <c r="A106" s="216" t="s">
        <v>166</v>
      </c>
      <c r="B106" s="217">
        <f>'2日前'!B54</f>
        <v>932729</v>
      </c>
      <c r="C106" s="218">
        <f>'2日前'!C54</f>
        <v>41</v>
      </c>
      <c r="D106" s="218">
        <f>'2日前'!D54</f>
        <v>26508</v>
      </c>
      <c r="E106" s="219">
        <f>'2日前'!E54</f>
        <v>0</v>
      </c>
      <c r="F106" s="217">
        <f>'2日前'!F54</f>
        <v>959237</v>
      </c>
      <c r="G106" s="220">
        <f>'2日前'!G54</f>
        <v>41</v>
      </c>
      <c r="H106" s="221">
        <f>SUM(H14,H19,H24,H29,H34,H39,H42,H45,H50,H53,H63,H67,H69,H74,H83,H87,H91,H97,H105)</f>
        <v>1007679</v>
      </c>
      <c r="I106" s="219">
        <f>SUM(I14,I19,I24,I29,I34,I39,I42,I45,I50,I53,I63,I67,I69,I74,I83,I87,I91,I97,I105)</f>
        <v>30416</v>
      </c>
      <c r="J106" s="222">
        <f>SUM(H106:I106)</f>
        <v>1038095</v>
      </c>
    </row>
    <row r="108" spans="1:10" ht="19.2" x14ac:dyDescent="0.2">
      <c r="A108" s="223"/>
    </row>
    <row r="109" spans="1:10" ht="49.5" customHeight="1" x14ac:dyDescent="0.2">
      <c r="A109" s="224"/>
      <c r="B109" s="224"/>
      <c r="C109" s="224"/>
      <c r="D109" s="224"/>
      <c r="E109" s="224"/>
      <c r="F109" s="224"/>
      <c r="G109" s="224"/>
      <c r="H109" s="224"/>
      <c r="I109" s="224"/>
      <c r="J109" s="224"/>
    </row>
  </sheetData>
  <mergeCells count="19">
    <mergeCell ref="A1:J1"/>
    <mergeCell ref="A2:J2"/>
    <mergeCell ref="B3:G4"/>
    <mergeCell ref="H3:J4"/>
    <mergeCell ref="B5:C5"/>
    <mergeCell ref="D5:E5"/>
    <mergeCell ref="F5:G5"/>
    <mergeCell ref="H5:H6"/>
    <mergeCell ref="I5:I6"/>
    <mergeCell ref="J5:J6"/>
    <mergeCell ref="A55:J55"/>
    <mergeCell ref="B56:G57"/>
    <mergeCell ref="H56:J57"/>
    <mergeCell ref="B58:C58"/>
    <mergeCell ref="D58:E58"/>
    <mergeCell ref="F58:G58"/>
    <mergeCell ref="H58:H59"/>
    <mergeCell ref="I58:I59"/>
    <mergeCell ref="J58:J59"/>
  </mergeCells>
  <phoneticPr fontId="6"/>
  <printOptions horizontalCentered="1"/>
  <pageMargins left="0.78740157480314965" right="0.78740157480314965" top="0.52" bottom="0.52" header="0.51181102362204722" footer="0.28000000000000003"/>
  <pageSetup paperSize="9" scale="49" fitToHeight="2" orientation="portrait" r:id="rId1"/>
  <headerFooter alignWithMargins="0"/>
  <rowBreaks count="1" manualBreakCount="1">
    <brk id="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2日前</vt:lpstr>
      <vt:lpstr>2日前（小選挙区）</vt:lpstr>
      <vt:lpstr>'2日前'!Print_Area</vt:lpstr>
      <vt:lpstr>'2日前（小選挙区）'!Print_Area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2012-12-09T23:35:17Z</dcterms:created>
  <dcterms:modified xsi:type="dcterms:W3CDTF">2024-10-27T01:45:32Z</dcterms:modified>
</cp:coreProperties>
</file>