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06004816-1FA6-4191-90EE-1E04237C232B}"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activeTab="2"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<sst xmlns="http://schemas.openxmlformats.org/spreadsheetml/2006/main" count="386" uniqueCount="224">
  <si>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</si>
  <si>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</si>
  <si>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</si>
  <si>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</si>
  <si>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</si>
  <si>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</si>
  <si>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</si>
  <si>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</si>
  <si>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</si>
  <si>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</si>
  <si>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</si>
  <si>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</si>
  <si>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</si>
  <si>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</si>
  <si>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</si>
  <si>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</si>
  <si>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</si>
  <si>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</si>
  <si>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</si>
  <si>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</si>
  <si>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</si>
  <si>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</si>
  <si>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</si>
  <si>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</si>
  <si>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</si>
  <si>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</si>
  <si>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</si>
  <si>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</si>
  <si>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</si>
  <si>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</si>
  <si>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</si>
  <si>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</si>
  <si>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</si>
  <si>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</si>
  <si>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</si>
  <si>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</si>
  <si>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</si>
  <si>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</si>
  <si>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</si>
  <si>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</si>
  <si>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</si>
  <si>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</si>
  <si>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</si>
  <si>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</si>
  <si>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</si>
  <si>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</si>
  <si>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</si>
  <si>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</si>
  <si>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</si>
  <si>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</si>
  <si>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</si>
  <si>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</si>
  <si>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</si>
  <si>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</si>
  <si>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</si>
  <si>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</si>
  <si>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</si>
  <si>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</si>
  <si>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</si>
  <si>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</si>
  <si>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</si>
  <si>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</si>
  <si>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</si>
  <si>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</si>
  <si>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</si>
  <si>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</si>
  <si>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</si>
  <si>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</si>
  <si>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</si>
  <si>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</si>
  <si>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</si>
  <si>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</si>
  <si>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</si>
  <si>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</si>
  <si>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</si>
  <si>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</si>
  <si>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</si>
  <si>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</si>
  <si>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</si>
  <si>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</si>
  <si>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</si>
  <si>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</si>
  <si>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</si>
  <si>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</si>
  <si>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</si>
  <si>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</si>
  <si>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</si>
  <si>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</si>
  <si>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</si>
  <si>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</si>
  <si>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</si>
  <si>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</si>
  <si>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</si>
  <si>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</si>
  <si>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</si>
  <si>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</si>
  <si>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</si>
  <si>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</si>
  <si>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</si>
  <si>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</si>
  <si>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</si>
  <si>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</si>
  <si>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</si>
  <si>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</si>
  <si>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</si>
  <si>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</si>
  <si>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</si>
  <si>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</si>
  <si>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</si>
  <si>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</si>
  <si>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</si>
  <si>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</si>
  <si>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</si>
  <si>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</si>
  <si>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</si>
  <si>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</si>
  <si>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</si>
  <si>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</si>
  <si>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</si>
  <si>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</si>
  <si>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</si>
  <si>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</si>
  <si>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</si>
  <si>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</si>
  <si>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</si>
  <si>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</si>
  <si>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</si>
  <si>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</si>
  <si>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</si>
  <si>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</si>
  <si>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</si>
  <si>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</si>
  <si>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</si>
  <si>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</si>
  <si>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</si>
  <si>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</si>
  <si>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</si>
  <si>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</si>
  <si>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</si>
  <si>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</si>
  <si>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</si>
  <si>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</si>
  <si>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</si>
  <si>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</si>
  <si>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</si>
  <si>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</si>
  <si>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</si>
  <si>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</si>
  <si>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</si>
  <si>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</si>
  <si>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</si>
  <si>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</si>
  <si>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</si>
  <si>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</si>
  <si>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</si>
  <si>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</si>
  <si>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</si>
  <si>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</si>
  <si>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</si>
  <si>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</si>
  <si>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</si>
  <si>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</si>
  <si>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身体障害者福祉法による身体障害者手帳交付に関する事務　基礎項目評価書</t>
  </si>
  <si>
    <t>大阪府知事</t>
  </si>
  <si>
    <t>身体障害者福祉法による身体障害者手帳交付に関する事務</t>
  </si>
  <si>
    <t>身体障害者手帳発行システム、団体内統合宛名システム、中間サーバー</t>
  </si>
  <si>
    <t>身体障害者手帳に関する情報ファイル</t>
  </si>
  <si>
    <t>・番号法第９条第１項　別表の20の項
・番号法別表の主務省令で定める事務を定める命令（平成26年内閣府・総務省令第５号）　第11条</t>
  </si>
  <si>
    <t>実施する</t>
  </si>
  <si>
    <t>【情報提供の根拠】
・番号法第19条第８号に基づく主務省令第２条の表の以下の項
　14、18、20、25、37、42、48、49、53、75、76、77、80、81、91、92、108、113、124、125、141、144、155、161、163
【情報照会の根拠】
なし</t>
  </si>
  <si>
    <t>大阪府障がい者自立相談支援センター</t>
  </si>
  <si>
    <t>大阪府障がい者自立相談支援センター所長</t>
  </si>
  <si>
    <t>1万人以上10万人未満</t>
  </si>
  <si>
    <t>500人未満</t>
  </si>
  <si>
    <t>発生なし</t>
  </si>
  <si>
    <t>基礎項目評価書</t>
  </si>
  <si>
    <t>十分である</t>
  </si>
  <si>
    <t>○</t>
  </si>
  <si>
    <t>「マイナンバー利⽤事務におけるマイナンバー登録事務に係る横断的なガイドライン」の次の留意事項等を遵守している。
・原則、身体障がい者手帳の申請の窓口である市町村が、申請者からマイナンバーの提供を受け、その上で記載されたマイナンバーの真正性確認を⾏っている。
・複数⼈での確認や上⻑による最終確認を⾏った上でマイナンバーの紐付けを⾏い、その記録を残している。
・更新時には、本⼈からマイナンバーを取得し、登録されているマイナンバーに誤りがないか、確認している。</t>
  </si>
  <si>
    <t>十分に行っている</t>
  </si>
  <si>
    <t>身体障がい者手帳交付システム及び統合宛名システムへのアクセスが必要な職員のみ仮想環境及び静脈認証の設定を行うとともに、両システムへのアクセスが可能な職員はパスワード及び静脈認証による認証によって限定をしており、アクセス可能な職員の名簿を年度ごとに更新することで、アクセス権限の適切な管理を行っている。</t>
  </si>
  <si>
    <t>4．情報提供ネットワークシステムによる情報連携
②法令上の根拠
・番号法第19条第7号　別表第二
（番号法の改正に伴う追加）</t>
  </si>
  <si>
    <t>（なし）</t>
  </si>
  <si>
    <t>10の項
14の項
20の項
85条の2の項
108の項</t>
  </si>
  <si>
    <t>事後</t>
  </si>
  <si>
    <t>4．情報提供ネットワークシステムによる情報連携
②法令上の根拠
・番号法別表第二の主務省令で定める事務及び情報を定める命令（平成26年内閣府・総務省令第7号）
（番号法及び総務省令第7号の改正に伴う追加）</t>
  </si>
  <si>
    <t>第9条第1号ロ、同条第4号ロ、第11条第1号ロ
第14条第1号イ、同条第2号イ
第43条の4第1号イ、同条第2号
第55条第1号ト、同条5号イ、同条第6号二、同条第11号ハ
第59条の2第1号ト、同条第2号から第5号まで（前回未制定だったもの）</t>
  </si>
  <si>
    <t>4．情報提供ネットワークシステムによる情報連携
②法令上の根拠
・番号法別表第二の主務省令で定める事務及び情報を定める命令（平成26年内閣府・総務省令第7号）
（番号法及び総務省令第7号の改正に伴う追加・項ずれ等）</t>
  </si>
  <si>
    <t>第12条第1号ハ、同条第3号ハ、
第22条第1号イ、同条第2号から第10号まで、
第30条第3号、
第53条第１号イ、同条第2号イ及び同条第3号イ</t>
  </si>
  <si>
    <t>第12条第1号ヘ、同条第2号ホ、同条第4号ト、同条第6号ホ、同条第8号ト
第22条第1号イ、同条第2号から第11号まで、
第30条第4号、
第53条第１号ロ、同条第2号ロ及び同条第3号イ</t>
  </si>
  <si>
    <t>5．評価実施機関における担当部署　②所属長の役職名</t>
  </si>
  <si>
    <t>大阪府障がい者自立相談支援センター所長　正岡悟</t>
  </si>
  <si>
    <t>7．特定個人情報の開示・訂正・利用停止請求　請求先</t>
  </si>
  <si>
    <t>大阪府庁本館1階</t>
  </si>
  <si>
    <t>大阪府庁本館5階</t>
  </si>
  <si>
    <t>Ⅳ　リスク対策　１．～９．</t>
  </si>
  <si>
    <t>十分である　委託しない等の追記</t>
  </si>
  <si>
    <t>16の2の項</t>
  </si>
  <si>
    <t>第12条の2第1号</t>
  </si>
  <si>
    <t>第12条第1号ヘ、同条第2号ホ、同条第6号ホ</t>
  </si>
  <si>
    <t>第12条第1号ト、同条第2号ヘ、同条第6号ヘ</t>
  </si>
  <si>
    <t>番号法第19条第7号
第9条第1号ロ、同条第4号ロ
第20条第2号イ、第21条第1号イ、同条第2号イ、第22条第1号イ
第28条第1号イ
第30条第4号
及び同条（注：第31条）第6号イ
第43条の4第1号イ、同条第2号
第53条第1号ロ、同条第2号及び同条第3号イ
第59条の2第1号ト、同条第2号から第5号まで</t>
  </si>
  <si>
    <t>番号法第19条第8号
第9条第1号ハ、同条第4号ハ
第20条第3号イ、第21条第2号イ、同条第5号イ、第22条第1号ロ
第28条第1号ロ
第30条第1号ニ、同条第3号ニ
同条（注：第31条）第6号ハ及び同条第7号イ
第43条の4第1号ロ
第53条第1号ハ、同条第2号ロ及び同条第4号イ
第59条の2の2第1号ト、同条第2号から第5号まで、同条第7号ト及び同条第8号から第12号まで</t>
  </si>
  <si>
    <t>Ⅱしきい値判断項目
1．対象人数
いつの時点の計数か</t>
  </si>
  <si>
    <t>Ⅱしきい値判断項目
2．取扱者数
いつの時点の計数か</t>
  </si>
  <si>
    <t>Ⅰ関連情報
３．個人番号の利用
法令上の根拠</t>
  </si>
  <si>
    <t>・番号法第9条第1項、別表第一の11の項
・番号法別表第一の主務省令で定める事務を定める命令（平成26年内閣府・総務省令第５号）　第11条</t>
  </si>
  <si>
    <t>Ⅰ関連情報
４．情報提供ネットワークシステムによる情報連携
②法令上の根拠</t>
  </si>
  <si>
    <t>【情報提供の根拠】
・番号法第19条第8号　別表第二
10の項、14の項、16の項、16の2の項、20の項、27の項、28の項、31の項、54の項、55の項、56の2の項、57の項、79の項、85の2の項、106の項、108の項及び116の項
・番号法別表第二の主務省令で定める事務及び情報を定める命令（平成26年内閣府・総務省令第７号）
第9条第1号ハ、同条第4号ハ、第11条第1号ロ、第12条第1号ト、同条第2号ヘ、同条第4号ト、同条第6号ヘ、同条第8号ト、第12条の２第1号、第14条第1号イ、同条第2号イ、第20条第3号イ、第21条第2号イ、同条第5号イ、第22条第1号ロ、同条第2号から第11号まで、第28条第1号ロ、同条第2号から第10号まで、第29条第1号、第30条第1号ニ、同条第3号ニ、第31条第1号ハ、同条第2号ハ、同条第4号イ、同条第5号ハ、同条第6号ハ及び同条第7号イ、第42条第1号、第43条の４第1号ロ、第53条第1号ハ、同条第2号ロ及び同条第4号イ、第55条第1号ト、同条5号イ、同条第6号二、同条第11号ハ、第59条の2の2第1号ト、同条第2号から第5号まで、同条第7号ト及び同条第8号から第12号まで
【情報照会の根拠】
なし</t>
  </si>
  <si>
    <t>Ⅳリスク対策
８．人手を介在させる作業</t>
  </si>
  <si>
    <t>　　　　　　　　　　　　　―</t>
  </si>
  <si>
    <t>新設された評価項目の記載</t>
  </si>
  <si>
    <t>Ⅳリスク対策
11．最も優先度が高いと考えられる対策</t>
  </si>
  <si>
    <t>Ⅰ関連情報
１．特定個人情報ファイルを取り扱う事務
②事務の概要</t>
  </si>
  <si>
    <t>⑥行政手続における特定の個人を識別するための番号の利用等に関する法律（以下、「番号法」）第19条第7項別表第二に規定する情報提供</t>
  </si>
  <si>
    <t>⑥行政手続における特定の個人を識別するための番号の利用等に関する法律（以下、「番号法」）第19条第8号別表に規定する情報提供</t>
  </si>
  <si>
    <t>ToolVer=2.0.0</t>
  </si>
  <si>
    <t>　身体障害者福祉法（昭和24年法律第283号。以下「法」という。）に基づき対象者に身体障がい者手帳を交付している。
特定個人情報ファイルは次の事務に使用している。
①法第15条第1項の身体障害者手帳の交付の申請の受理、その申請に係る事実についての審査又はその申請に対する応答に関する事務
②法第16条第1項又は第2項の身体障害者手帳の返還に関する事務
③法施行令第9条第1項の身体障害者手帳交付台帳の整備に関する事務
④法施行令第9条第2項若しくは第4項の氏名を変更したとき、若しくは居住地を移したときの届出の受理、その届出に係る事実についての審査又はその届出に対する応答に関する事務
⑤法施行令第10条第1項又は第3項の身体障害者手帳の再交付に関する事務
⑥行政手続における特定の個人を識別するための番号の利用等に関する法律（以下、「番号法」）第19条第8号別表に規定する情報提供</t>
    <phoneticPr fontId="1"/>
  </si>
  <si>
    <t>・番号法第９条第１項　別表の20の項
・番号法別表の主務省令で定める事務を定める命令（平成26年内閣府・総務省令第５号）　第11条</t>
    <phoneticPr fontId="1"/>
  </si>
  <si>
    <t>大阪府は、身体障害者手帳の交付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</si>
  <si>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t>【情報提供の根拠】
・番号法第19条第８号に基づく主務省令第２条の表の以下の項
　14、18、20、25、37、42、48、49、53、75、76、77、80、81、91、92、108、113、124、125、141、144、155、161、163
【情報照会の根拠】
なし</t>
    <phoneticPr fontId="1"/>
  </si>
  <si>
    <t>大阪府府民文化部府政情報室情報公開課　公文書総合センター（府政情報センター）
〒540-8570　大阪府大阪市中央区大手前2丁目　大阪府庁本館1階
電話番号：06-6944-6066
大阪府障がい者自立相談支援センター　地域支援課
〒558-0001　大阪府大阪市住吉区大領3丁目2番36号
電話番号：06-6692-5264　</t>
    <phoneticPr fontId="1"/>
  </si>
  <si>
    <t>大阪府障がい者自立相談支援センター　地域支援課
〒558-0001　大阪府大阪市住吉区大領3丁目2番36号
電話番号：06-6692-5264</t>
    <phoneticPr fontId="1"/>
  </si>
  <si>
    <t>4．情報提供ネットワークシステムによる情報連携
②法令上の根拠
・番号法第19条第7号　別表第二
（番号法の改正に伴う追加）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</si>
</sst>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4" fontId="7" fillId="2" borderId="12" xfId="0" applyNumberFormat="1" applyFont="1" applyFill="1" applyBorder="1" applyAlignment="1" applyProtection="1">
      <alignment horizontal="left"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view="pageBreakPreview" topLeftCell="A19" zoomScaleNormal="55" zoomScaleSheetLayoutView="100" zoomScalePageLayoutView="85" workbookViewId="0">
      <selection activeCell="A28" sqref="A28:AM40"/>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10</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ITEM1=10</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ITEM2=身体障害者福祉法による身体障害者手帳交付に関する事務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219</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身体障害者手帳の交付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163</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ITEM6=20260225</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0.050000000000001" customHeight="1">
      <c r="A5" s="108" t="s">
        <v>27</v>
      </c>
      <c r="B5" s="109"/>
      <c r="C5" s="109"/>
      <c r="D5" s="109"/>
      <c r="E5" s="109"/>
      <c r="F5" s="109"/>
      <c r="G5" s="109"/>
      <c r="H5" s="109"/>
      <c r="I5" s="110"/>
      <c r="J5" s="172" t="s">
        <v>164</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ITEM1=身体障害者福祉法による身体障害者手帳交付に関する事務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90.6" customHeight="1">
      <c r="A7" s="108" t="s">
        <v>36</v>
      </c>
      <c r="B7" s="109"/>
      <c r="C7" s="109"/>
      <c r="D7" s="109"/>
      <c r="E7" s="109"/>
      <c r="F7" s="109"/>
      <c r="G7" s="109"/>
      <c r="H7" s="109"/>
      <c r="I7" s="110"/>
      <c r="J7" s="184" t="s">
        <v>217</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　身体障害者福祉法（昭和24年法律第283号。以下「法」という。）に基づき対象者に身体障がい者手帳を交付している。
特定個人情報ファイルは次の事務に使用している。
①法第15条第1項の身体障害者手帳の交付の申請の受理、その申請に係る事実についての審査又はその申請に対する応答に関する事務
②法第16条第1項又は第2項の身体障害者手帳の返還に関する事務
③法施行令第9条第1項の身体障害者手帳交付台帳の整備に関する事務
④法施行令第9条第2項若しくは第4項の氏名を変更したとき、若しくは居住地を移したときの届出の受理、その届出に係る事実についての審査又はその届出に対する応答に関する事務
⑤法施行令第10条第1項又は第3項の身体障害者手帳の再交付に関する事務
⑥行政手続における特定の個人を識別するための番号の利用等に関する法律（以下、「番号法」）第19条第8号別表に規定する情報提供</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0.050000000000001" customHeight="1">
      <c r="A12" s="108" t="s">
        <v>41</v>
      </c>
      <c r="B12" s="109"/>
      <c r="C12" s="109"/>
      <c r="D12" s="109"/>
      <c r="E12" s="109"/>
      <c r="F12" s="109"/>
      <c r="G12" s="109"/>
      <c r="H12" s="109"/>
      <c r="I12" s="110"/>
      <c r="J12" s="172" t="s">
        <v>165</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ITEM3=身体障害者手帳発行システム、団体内統合宛名システム、中間サーバー</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0.050000000000001" customHeight="1">
      <c r="A16" s="171" t="s">
        <v>166</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ITEM4=身体障害者手帳に関する情報ファイル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0.050000000000001" customHeight="1">
      <c r="A20" s="108" t="s">
        <v>44</v>
      </c>
      <c r="B20" s="109"/>
      <c r="C20" s="109"/>
      <c r="D20" s="109"/>
      <c r="E20" s="109"/>
      <c r="F20" s="109"/>
      <c r="G20" s="109"/>
      <c r="H20" s="109"/>
      <c r="I20" s="110"/>
      <c r="J20" s="172" t="s">
        <v>218</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ITEM5=・番号法第９条第１項　別表の20の項
・番号法別表の主務省令で定める事務を定める命令（平成26年内閣府・総務省令第５号）　第11条</v>
      </c>
    </row>
    <row r="21" spans="1:61" ht="33"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0.050000000000001" customHeight="1">
      <c r="A25" s="111"/>
      <c r="B25" s="112"/>
      <c r="C25" s="112"/>
      <c r="D25" s="112"/>
      <c r="E25" s="112"/>
      <c r="F25" s="112"/>
      <c r="G25" s="112"/>
      <c r="H25" s="112"/>
      <c r="I25" s="113"/>
      <c r="J25" s="100" t="s">
        <v>49</v>
      </c>
      <c r="K25" s="130" t="s">
        <v>168</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82.05" customHeight="1">
      <c r="A28" s="108" t="s">
        <v>54</v>
      </c>
      <c r="B28" s="109"/>
      <c r="C28" s="109"/>
      <c r="D28" s="109"/>
      <c r="E28" s="109"/>
      <c r="F28" s="109"/>
      <c r="G28" s="109"/>
      <c r="H28" s="109"/>
      <c r="I28" s="110"/>
      <c r="J28" s="193" t="s">
        <v>220</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ITEM7=【情報提供の根拠】
・番号法第19条第８号に基づく主務省令第２条の表の以下の項
　14、18、20、25、37、42、48、49、53、75、76、77、80、81、91、92、108、113、124、125、141、144、155、161、163
【情報照会の根拠】
なし</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0.050000000000001" customHeight="1">
      <c r="A32" s="108" t="s">
        <v>56</v>
      </c>
      <c r="B32" s="109"/>
      <c r="C32" s="109"/>
      <c r="D32" s="109"/>
      <c r="E32" s="109"/>
      <c r="F32" s="109"/>
      <c r="G32" s="109"/>
      <c r="H32" s="109"/>
      <c r="I32" s="109"/>
      <c r="J32" s="171" t="s">
        <v>170</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ITEM8=大阪府障がい者自立相談支援センター</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0.050000000000001" customHeight="1">
      <c r="A34" s="108" t="s">
        <v>57</v>
      </c>
      <c r="B34" s="109"/>
      <c r="C34" s="109"/>
      <c r="D34" s="109"/>
      <c r="E34" s="109"/>
      <c r="F34" s="109"/>
      <c r="G34" s="109"/>
      <c r="H34" s="109"/>
      <c r="I34" s="109"/>
      <c r="J34" s="171" t="s">
        <v>171</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ITEM9=大阪府障がい者自立相談支援センター所長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46.05" customHeight="1">
      <c r="A42" s="117" t="s">
        <v>60</v>
      </c>
      <c r="B42" s="117"/>
      <c r="C42" s="117"/>
      <c r="D42" s="117"/>
      <c r="E42" s="117"/>
      <c r="F42" s="117"/>
      <c r="G42" s="117"/>
      <c r="H42" s="117"/>
      <c r="I42" s="117"/>
      <c r="J42" s="177" t="s">
        <v>221</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大阪府大阪市中央区大手前2丁目　大阪府庁本館1階
電話番号：06-6944-6066
大阪府障がい者自立相談支援センター　地域支援課
〒558-0001　大阪府大阪市住吉区大領3丁目2番36号
電話番号：06-6692-5264　</v>
      </c>
    </row>
    <row r="43" spans="1:113" ht="44.4"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28.95" customHeight="1">
      <c r="A46" s="117" t="s">
        <v>62</v>
      </c>
      <c r="B46" s="117"/>
      <c r="C46" s="117"/>
      <c r="D46" s="117"/>
      <c r="E46" s="117"/>
      <c r="F46" s="117"/>
      <c r="G46" s="117"/>
      <c r="H46" s="117"/>
      <c r="I46" s="117"/>
      <c r="J46" s="170" t="s">
        <v>222</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ITEM12=大阪府障がい者自立相談支援センター　地域支援課
〒558-0001　大阪府大阪市住吉区大領3丁目2番36号
電話番号：06-6692-5264</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34.200000000000003"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3</v>
      </c>
      <c r="BH57" s="1">
        <v>15</v>
      </c>
      <c r="BI57" s="1" t="str">
        <f>"ITEM" &amp; BH57 &amp; BG57 &amp; "=" &amp;BF57</f>
        <v>ITEM15=3</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0.050000000000001" customHeight="1">
      <c r="A59" s="111"/>
      <c r="B59" s="112"/>
      <c r="C59" s="112"/>
      <c r="D59" s="112"/>
      <c r="E59" s="112"/>
      <c r="F59" s="112"/>
      <c r="G59" s="112"/>
      <c r="H59" s="112"/>
      <c r="I59" s="112"/>
      <c r="J59" s="112"/>
      <c r="K59" s="112"/>
      <c r="L59" s="112"/>
      <c r="M59" s="112"/>
      <c r="N59" s="112"/>
      <c r="O59" s="113"/>
      <c r="P59" s="159" t="s">
        <v>49</v>
      </c>
      <c r="Q59" s="164" t="s">
        <v>172</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0.050000000000001" customHeight="1">
      <c r="A63" s="111"/>
      <c r="B63" s="112"/>
      <c r="C63" s="112"/>
      <c r="D63" s="113"/>
      <c r="E63" s="108" t="s">
        <v>76</v>
      </c>
      <c r="F63" s="109"/>
      <c r="G63" s="109"/>
      <c r="H63" s="109"/>
      <c r="I63" s="109"/>
      <c r="J63" s="109"/>
      <c r="K63" s="109"/>
      <c r="L63" s="109"/>
      <c r="M63" s="109"/>
      <c r="N63" s="109"/>
      <c r="O63" s="110"/>
      <c r="P63" s="161">
        <v>45382</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ITEM16=20240331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0.050000000000001" customHeight="1">
      <c r="A68" s="111"/>
      <c r="B68" s="112"/>
      <c r="C68" s="112"/>
      <c r="D68" s="112"/>
      <c r="E68" s="112"/>
      <c r="F68" s="112"/>
      <c r="G68" s="112"/>
      <c r="H68" s="112"/>
      <c r="I68" s="112"/>
      <c r="J68" s="112"/>
      <c r="K68" s="112"/>
      <c r="L68" s="112"/>
      <c r="M68" s="112"/>
      <c r="N68" s="112"/>
      <c r="O68" s="113"/>
      <c r="P68" s="100" t="s">
        <v>49</v>
      </c>
      <c r="Q68" s="130" t="s">
        <v>173</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0.050000000000001" customHeight="1">
      <c r="A71" s="111"/>
      <c r="B71" s="112"/>
      <c r="C71" s="112"/>
      <c r="D71" s="113"/>
      <c r="E71" s="108" t="s">
        <v>76</v>
      </c>
      <c r="F71" s="109"/>
      <c r="G71" s="109"/>
      <c r="H71" s="109"/>
      <c r="I71" s="109"/>
      <c r="J71" s="109"/>
      <c r="K71" s="109"/>
      <c r="L71" s="109"/>
      <c r="M71" s="109"/>
      <c r="N71" s="109"/>
      <c r="O71" s="110"/>
      <c r="P71" s="138">
        <v>45382</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ITEM18=20240331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0.050000000000001" customHeight="1">
      <c r="A76" s="111"/>
      <c r="B76" s="112"/>
      <c r="C76" s="112"/>
      <c r="D76" s="112"/>
      <c r="E76" s="112"/>
      <c r="F76" s="112"/>
      <c r="G76" s="112"/>
      <c r="H76" s="112"/>
      <c r="I76" s="112"/>
      <c r="J76" s="112"/>
      <c r="K76" s="112"/>
      <c r="L76" s="112"/>
      <c r="M76" s="112"/>
      <c r="N76" s="112"/>
      <c r="O76" s="113"/>
      <c r="P76" s="100" t="s">
        <v>49</v>
      </c>
      <c r="Q76" s="130" t="s">
        <v>174</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0.050000000000001" customHeight="1">
      <c r="A94" s="19"/>
      <c r="B94" s="3"/>
      <c r="C94" s="3"/>
      <c r="D94" s="159" t="s">
        <v>49</v>
      </c>
      <c r="E94" s="164" t="s">
        <v>175</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0.050000000000001" customHeight="1">
      <c r="A103" s="111"/>
      <c r="B103" s="112"/>
      <c r="C103" s="112"/>
      <c r="D103" s="112"/>
      <c r="E103" s="112"/>
      <c r="F103" s="112"/>
      <c r="G103" s="112"/>
      <c r="H103" s="112"/>
      <c r="I103" s="113"/>
      <c r="J103" s="100" t="s">
        <v>101</v>
      </c>
      <c r="K103" s="130" t="s">
        <v>176</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0.050000000000001" customHeight="1">
      <c r="A109" s="117"/>
      <c r="B109" s="117"/>
      <c r="C109" s="117"/>
      <c r="D109" s="117"/>
      <c r="E109" s="117"/>
      <c r="F109" s="117"/>
      <c r="G109" s="117"/>
      <c r="H109" s="117"/>
      <c r="I109" s="117"/>
      <c r="J109" s="100" t="s">
        <v>101</v>
      </c>
      <c r="K109" s="130" t="s">
        <v>176</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0.050000000000001" customHeight="1">
      <c r="A114" s="117"/>
      <c r="B114" s="117"/>
      <c r="C114" s="117"/>
      <c r="D114" s="117"/>
      <c r="E114" s="117"/>
      <c r="F114" s="117"/>
      <c r="G114" s="117"/>
      <c r="H114" s="117"/>
      <c r="I114" s="117"/>
      <c r="J114" s="100" t="s">
        <v>101</v>
      </c>
      <c r="K114" s="130" t="s">
        <v>176</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0.050000000000001"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177</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0.050000000000001" customHeight="1">
      <c r="A127" s="111"/>
      <c r="B127" s="112"/>
      <c r="C127" s="112"/>
      <c r="D127" s="112"/>
      <c r="E127" s="112"/>
      <c r="F127" s="112"/>
      <c r="G127" s="112"/>
      <c r="H127" s="112"/>
      <c r="I127" s="113"/>
      <c r="J127" s="100" t="s">
        <v>49</v>
      </c>
      <c r="K127" s="130" t="s">
        <v>176</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0.050000000000001"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t="s">
        <v>177</v>
      </c>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1</v>
      </c>
      <c r="BH130" s="1">
        <v>29</v>
      </c>
      <c r="BI130" s="1" t="str">
        <f>"ITEM" &amp; BH130 &amp;BG130 &amp; "=" &amp;BF130</f>
        <v>ITEM29=TRUE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t="str">
        <f>IF(TRIM($K133)="","",IF(ISERROR(MATCH($K133,$CG$3:$CG$5,0)),"INPUT_ERROR",MATCH($K133,$CG$3:$CG$5,0)))</f>
        <v/>
      </c>
      <c r="BH132" s="1">
        <v>31</v>
      </c>
      <c r="BI132" s="1" t="str">
        <f>"ITEM" &amp; BH132 &amp;BG132 &amp; "=" &amp;BF132</f>
        <v>ITEM31=</v>
      </c>
    </row>
    <row r="133" spans="1:61" ht="15" customHeight="1">
      <c r="A133" s="111"/>
      <c r="B133" s="112"/>
      <c r="C133" s="112"/>
      <c r="D133" s="112"/>
      <c r="E133" s="112"/>
      <c r="F133" s="112"/>
      <c r="G133" s="112"/>
      <c r="H133" s="112"/>
      <c r="I133" s="113"/>
      <c r="J133" s="100" t="s">
        <v>101</v>
      </c>
      <c r="K133" s="130"/>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0.050000000000001" customHeight="1">
      <c r="A137" s="111"/>
      <c r="B137" s="112"/>
      <c r="C137" s="112"/>
      <c r="D137" s="112"/>
      <c r="E137" s="112"/>
      <c r="F137" s="112"/>
      <c r="G137" s="112"/>
      <c r="H137" s="112"/>
      <c r="I137" s="113"/>
      <c r="J137" s="100" t="s">
        <v>101</v>
      </c>
      <c r="K137" s="130" t="s">
        <v>176</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0.050000000000001" customHeight="1">
      <c r="A143" s="111"/>
      <c r="B143" s="112"/>
      <c r="C143" s="112"/>
      <c r="D143" s="112"/>
      <c r="E143" s="112"/>
      <c r="F143" s="112"/>
      <c r="G143" s="112"/>
      <c r="H143" s="112"/>
      <c r="I143" s="113"/>
      <c r="J143" s="100" t="s">
        <v>101</v>
      </c>
      <c r="K143" s="130" t="s">
        <v>176</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176</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109.95" customHeight="1">
      <c r="A152" s="34"/>
      <c r="B152" s="35"/>
      <c r="C152" s="131" t="s">
        <v>125</v>
      </c>
      <c r="D152" s="132"/>
      <c r="E152" s="132"/>
      <c r="F152" s="132"/>
      <c r="G152" s="132"/>
      <c r="H152" s="132"/>
      <c r="I152" s="133"/>
      <c r="J152" s="134" t="s">
        <v>178</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ITEM36=「マイナンバー利⽤事務におけるマイナンバー登録事務に係る横断的なガイドライン」の次の留意事項等を遵守している。
・原則、身体障がい者手帳の申請の窓口である市町村が、申請者からマイナンバーの提供を受け、その上で記載されたマイナンバーの真正性確認を⾏っている。
・複数⼈での確認や上⻑による最終確認を⾏った上でマイナンバーの紐付けを⾏い、その記録を残している。
・更新時には、本⼈からマイナンバーを取得し、登録されているマイナンバーに誤りがないか、確認している。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0.050000000000001" customHeight="1">
      <c r="A155" s="108" t="s">
        <v>127</v>
      </c>
      <c r="B155" s="109"/>
      <c r="C155" s="109"/>
      <c r="D155" s="109"/>
      <c r="E155" s="109"/>
      <c r="F155" s="109"/>
      <c r="G155" s="109"/>
      <c r="H155" s="109"/>
      <c r="I155" s="110"/>
      <c r="J155" s="101" t="s">
        <v>101</v>
      </c>
      <c r="K155" s="98" t="s">
        <v>177</v>
      </c>
      <c r="L155" s="72" t="s">
        <v>128</v>
      </c>
      <c r="M155" s="72"/>
      <c r="N155" s="72"/>
      <c r="O155" s="72"/>
      <c r="P155" s="96"/>
      <c r="Q155" s="72"/>
      <c r="R155" s="28"/>
      <c r="S155" s="96" t="s">
        <v>49</v>
      </c>
      <c r="T155" s="98" t="s">
        <v>177</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0.050000000000001" customHeight="1">
      <c r="A160" s="111"/>
      <c r="B160" s="112"/>
      <c r="C160" s="112"/>
      <c r="D160" s="112"/>
      <c r="E160" s="112"/>
      <c r="F160" s="112"/>
      <c r="G160" s="112"/>
      <c r="H160" s="112"/>
      <c r="I160" s="113"/>
      <c r="J160" s="100" t="s">
        <v>101</v>
      </c>
      <c r="K160" s="130" t="s">
        <v>179</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153</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70.05" customHeight="1">
      <c r="A182" s="32"/>
      <c r="B182" s="33"/>
      <c r="C182" s="131" t="s">
        <v>125</v>
      </c>
      <c r="D182" s="132"/>
      <c r="E182" s="132"/>
      <c r="F182" s="132"/>
      <c r="G182" s="132"/>
      <c r="H182" s="132"/>
      <c r="I182" s="133"/>
      <c r="J182" s="134" t="s">
        <v>180</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身体障がい者手帳交付システム及び統合宛名システムへのアクセスが必要な職員のみ仮想環境及び静脈認証の設定を行うとともに、両システムへのアクセスが可能な職員はパスワード及び静脈認証による認証によって限定をしており、アクセス可能な職員の名簿を年度ごとに更新することで、アクセス権限の適切な管理を行っ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39"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tabSelected="1" showWhiteSpace="0" view="pageBreakPreview" topLeftCell="A20" zoomScaleNormal="100" zoomScaleSheetLayoutView="100" zoomScalePageLayoutView="40" workbookViewId="0">
      <selection activeCell="E25" sqref="E25:M25"/>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5" t="s">
        <v>140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I1" s="43" t="str">
        <f>"FORM=2"</f>
        <v>FORM=2</v>
      </c>
    </row>
    <row r="2" spans="1:79" s="43" customFormat="1" ht="9.75"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I2" s="43" t="str">
        <f>"VER=1.20"</f>
        <v>VER=1.20</v>
      </c>
    </row>
    <row r="3" spans="1:79" s="43" customFormat="1" ht="9.9" customHeight="1">
      <c r="A3" s="217" t="s">
        <v>141</v>
      </c>
      <c r="B3" s="218"/>
      <c r="C3" s="218"/>
      <c r="D3" s="219"/>
      <c r="E3" s="223" t="s">
        <v>142</v>
      </c>
      <c r="F3" s="223"/>
      <c r="G3" s="223"/>
      <c r="H3" s="223"/>
      <c r="I3" s="223"/>
      <c r="J3" s="223"/>
      <c r="K3" s="223"/>
      <c r="L3" s="223"/>
      <c r="M3" s="223"/>
      <c r="N3" s="223" t="s">
        <v>143</v>
      </c>
      <c r="O3" s="223"/>
      <c r="P3" s="223"/>
      <c r="Q3" s="223"/>
      <c r="R3" s="223"/>
      <c r="S3" s="223"/>
      <c r="T3" s="223"/>
      <c r="U3" s="223"/>
      <c r="V3" s="223"/>
      <c r="W3" s="223"/>
      <c r="X3" s="223"/>
      <c r="Y3" s="223"/>
      <c r="Z3" s="223"/>
      <c r="AA3" s="223"/>
      <c r="AB3" s="223" t="s">
        <v>144</v>
      </c>
      <c r="AC3" s="223"/>
      <c r="AD3" s="223"/>
      <c r="AE3" s="223"/>
      <c r="AF3" s="223"/>
      <c r="AG3" s="223"/>
      <c r="AH3" s="223"/>
      <c r="AI3" s="223"/>
      <c r="AJ3" s="223"/>
      <c r="AK3" s="223"/>
      <c r="AL3" s="223"/>
      <c r="AM3" s="223"/>
      <c r="AN3" s="223"/>
      <c r="AO3" s="223"/>
      <c r="AP3" s="223" t="s">
        <v>145</v>
      </c>
      <c r="AQ3" s="223"/>
      <c r="AR3" s="223"/>
      <c r="AS3" s="223"/>
      <c r="AT3" s="223"/>
      <c r="AU3" s="224" t="s">
        <v>146</v>
      </c>
      <c r="AV3" s="225"/>
      <c r="AW3" s="225"/>
      <c r="AX3" s="225"/>
      <c r="AY3" s="225"/>
      <c r="AZ3" s="225"/>
      <c r="BA3" s="225"/>
      <c r="BB3" s="225"/>
      <c r="BC3" s="225"/>
      <c r="BI3" s="43" t="str">
        <f>"SHEET=3"</f>
        <v>SHEET=3</v>
      </c>
      <c r="CA3" s="43" t="s">
        <v>147</v>
      </c>
    </row>
    <row r="4" spans="1:79" s="43" customFormat="1" ht="9.9" customHeight="1">
      <c r="A4" s="220"/>
      <c r="B4" s="221"/>
      <c r="C4" s="221"/>
      <c r="D4" s="222"/>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6"/>
      <c r="AV4" s="227"/>
      <c r="AW4" s="227"/>
      <c r="AX4" s="227"/>
      <c r="AY4" s="227"/>
      <c r="AZ4" s="227"/>
      <c r="BA4" s="227"/>
      <c r="BB4" s="227"/>
      <c r="BC4" s="227"/>
      <c r="BI4" s="43">
        <v>1</v>
      </c>
      <c r="BJ4" s="43">
        <v>2</v>
      </c>
      <c r="BK4" s="43">
        <v>3</v>
      </c>
      <c r="BL4" s="43">
        <v>4</v>
      </c>
      <c r="BM4" s="43">
        <v>5</v>
      </c>
      <c r="BN4" s="43">
        <v>6</v>
      </c>
      <c r="CA4" s="43" t="s">
        <v>148</v>
      </c>
    </row>
    <row r="5" spans="1:79" ht="83.4" customHeight="1">
      <c r="A5" s="202">
        <v>43524</v>
      </c>
      <c r="B5" s="203"/>
      <c r="C5" s="203"/>
      <c r="D5" s="204"/>
      <c r="E5" s="205" t="s">
        <v>181</v>
      </c>
      <c r="F5" s="206"/>
      <c r="G5" s="206"/>
      <c r="H5" s="206"/>
      <c r="I5" s="206"/>
      <c r="J5" s="206"/>
      <c r="K5" s="206"/>
      <c r="L5" s="206"/>
      <c r="M5" s="207"/>
      <c r="N5" s="205" t="s">
        <v>182</v>
      </c>
      <c r="O5" s="206"/>
      <c r="P5" s="206"/>
      <c r="Q5" s="206"/>
      <c r="R5" s="206"/>
      <c r="S5" s="206"/>
      <c r="T5" s="206"/>
      <c r="U5" s="206"/>
      <c r="V5" s="206"/>
      <c r="W5" s="206"/>
      <c r="X5" s="206"/>
      <c r="Y5" s="206"/>
      <c r="Z5" s="206"/>
      <c r="AA5" s="207"/>
      <c r="AB5" s="205" t="s">
        <v>183</v>
      </c>
      <c r="AC5" s="206"/>
      <c r="AD5" s="206"/>
      <c r="AE5" s="206"/>
      <c r="AF5" s="206"/>
      <c r="AG5" s="206"/>
      <c r="AH5" s="206"/>
      <c r="AI5" s="206"/>
      <c r="AJ5" s="206"/>
      <c r="AK5" s="206"/>
      <c r="AL5" s="206"/>
      <c r="AM5" s="206"/>
      <c r="AN5" s="206"/>
      <c r="AO5" s="207"/>
      <c r="AP5" s="208" t="s">
        <v>184</v>
      </c>
      <c r="AQ5" s="209"/>
      <c r="AR5" s="209"/>
      <c r="AS5" s="209"/>
      <c r="AT5" s="210"/>
      <c r="AU5" s="205"/>
      <c r="AV5" s="206"/>
      <c r="AW5" s="206"/>
      <c r="AX5" s="206"/>
      <c r="AY5" s="206"/>
      <c r="AZ5" s="206"/>
      <c r="BA5" s="206"/>
      <c r="BB5" s="206"/>
      <c r="BC5" s="207"/>
      <c r="BH5" s="37" t="s">
        <v>216</v>
      </c>
      <c r="BI5" s="37" t="str">
        <f>"ITEM" &amp; $BI$4 &amp; "=" &amp; IF(TRIM($A5)="","",TEXT($A5,"yyyymmdd"))</f>
        <v>ITEM1=20190228</v>
      </c>
      <c r="BJ5" s="37" t="str">
        <f>"ITEM"&amp;$BJ$4&amp;"="&amp;IF(TRIM($E5)="","",$E5)</f>
        <v>ITEM2=4．情報提供ネットワークシステムによる情報連携
②法令上の根拠
・番号法第19条第7号　別表第二
（番号法の改正に伴う追加）</v>
      </c>
      <c r="BK5" s="37" t="str">
        <f>"ITEM"&amp;$BK$4&amp;"="&amp;IF(TRIM($N5)="","",$N5)</f>
        <v>ITEM3=（なし）</v>
      </c>
      <c r="BL5" s="37" t="str">
        <f>"ITEM"&amp;$BL$4&amp;"="&amp;IF(TRIM($AB5)="","",$AB5)</f>
        <v>ITEM4=10の項
14の項
20の項
85条の2の項
108の項</v>
      </c>
      <c r="BM5" s="37" t="str">
        <f>"ITEM"&amp;$BM$4&amp;"="&amp;IF(TRIM($AP5)="","",IF(ISERROR(MATCH($AP5,$CA$3:$CA$4,0)),"INPUT_ERROR",MATCH($AP5,$CA$3:$CA$4,0)))</f>
        <v>ITEM5=2</v>
      </c>
      <c r="BN5" s="37" t="str">
        <f>"ITEM"&amp;$BN$4&amp;"="&amp;IF(TRIM($AU5)="","",$AU5)</f>
        <v>ITEM6=</v>
      </c>
    </row>
    <row r="6" spans="1:79" ht="113.4" customHeight="1">
      <c r="A6" s="202">
        <v>43524</v>
      </c>
      <c r="B6" s="203"/>
      <c r="C6" s="203"/>
      <c r="D6" s="204"/>
      <c r="E6" s="205" t="s">
        <v>185</v>
      </c>
      <c r="F6" s="206"/>
      <c r="G6" s="206"/>
      <c r="H6" s="206"/>
      <c r="I6" s="206"/>
      <c r="J6" s="206"/>
      <c r="K6" s="206"/>
      <c r="L6" s="206"/>
      <c r="M6" s="207"/>
      <c r="N6" s="205" t="s">
        <v>182</v>
      </c>
      <c r="O6" s="206"/>
      <c r="P6" s="206"/>
      <c r="Q6" s="206"/>
      <c r="R6" s="206"/>
      <c r="S6" s="206"/>
      <c r="T6" s="206"/>
      <c r="U6" s="206"/>
      <c r="V6" s="206"/>
      <c r="W6" s="206"/>
      <c r="X6" s="206"/>
      <c r="Y6" s="206"/>
      <c r="Z6" s="206"/>
      <c r="AA6" s="207"/>
      <c r="AB6" s="205" t="s">
        <v>186</v>
      </c>
      <c r="AC6" s="206"/>
      <c r="AD6" s="206"/>
      <c r="AE6" s="206"/>
      <c r="AF6" s="206"/>
      <c r="AG6" s="206"/>
      <c r="AH6" s="206"/>
      <c r="AI6" s="206"/>
      <c r="AJ6" s="206"/>
      <c r="AK6" s="206"/>
      <c r="AL6" s="206"/>
      <c r="AM6" s="206"/>
      <c r="AN6" s="206"/>
      <c r="AO6" s="207"/>
      <c r="AP6" s="208" t="s">
        <v>184</v>
      </c>
      <c r="AQ6" s="209"/>
      <c r="AR6" s="209"/>
      <c r="AS6" s="209"/>
      <c r="AT6" s="210"/>
      <c r="AU6" s="205"/>
      <c r="AV6" s="206"/>
      <c r="AW6" s="206"/>
      <c r="AX6" s="206"/>
      <c r="AY6" s="206"/>
      <c r="AZ6" s="206"/>
      <c r="BA6" s="206"/>
      <c r="BB6" s="206"/>
      <c r="BC6" s="207"/>
      <c r="BI6" s="37" t="str">
        <f t="shared" ref="BI6:BI69" si="0">"ITEM" &amp; $BI$4 &amp; "=" &amp; IF(TRIM($A6)="","",TEXT($A6,"yyyymmdd"))</f>
        <v>ITEM1=20190228</v>
      </c>
      <c r="BJ6" s="37" t="str">
        <f t="shared" ref="BJ6:BJ69" si="1">"ITEM"&amp;$BJ$4&amp;"="&amp;IF(TRIM($E6)="","",$E6)</f>
        <v>ITEM2=4．情報提供ネットワークシステムによる情報連携
②法令上の根拠
・番号法別表第二の主務省令で定める事務及び情報を定める命令（平成26年内閣府・総務省令第7号）
（番号法及び総務省令第7号の改正に伴う追加）</v>
      </c>
      <c r="BK6" s="37" t="str">
        <f t="shared" ref="BK6:BK69" si="2">"ITEM"&amp;$BK$4&amp;"="&amp;IF(TRIM($N6)="","",$N6)</f>
        <v>ITEM3=（なし）</v>
      </c>
      <c r="BL6" s="37" t="str">
        <f t="shared" ref="BL6:BL69" si="3">"ITEM"&amp;$BL$4&amp;"="&amp;IF(TRIM($AB6)="","",$AB6)</f>
        <v>ITEM4=第9条第1号ロ、同条第4号ロ、第11条第1号ロ
第14条第1号イ、同条第2号イ
第43条の4第1号イ、同条第2号
第55条第1号ト、同条5号イ、同条第6号二、同条第11号ハ
第59条の2第1号ト、同条第2号から第5号まで（前回未制定だったもの）</v>
      </c>
      <c r="BM6" s="37" t="str">
        <f t="shared" ref="BM6:BM69" si="4">"ITEM"&amp;$BM$4&amp;"="&amp;IF(TRIM($AP6)="","",IF(ISERROR(MATCH($AP6,$CA$3:$CA$4,0)),"INPUT_ERROR",MATCH($AP6,$CA$3:$CA$4,0)))</f>
        <v>ITEM5=2</v>
      </c>
      <c r="BN6" s="37" t="str">
        <f t="shared" ref="BN6:BN69" si="5">"ITEM"&amp;$BN$4&amp;"="&amp;IF(TRIM($AU6)="","",$AU6)</f>
        <v>ITEM6=</v>
      </c>
    </row>
    <row r="7" spans="1:79" ht="121.8" customHeight="1">
      <c r="A7" s="202">
        <v>43524</v>
      </c>
      <c r="B7" s="203"/>
      <c r="C7" s="203"/>
      <c r="D7" s="204"/>
      <c r="E7" s="205" t="s">
        <v>187</v>
      </c>
      <c r="F7" s="206"/>
      <c r="G7" s="206"/>
      <c r="H7" s="206"/>
      <c r="I7" s="206"/>
      <c r="J7" s="206"/>
      <c r="K7" s="206"/>
      <c r="L7" s="206"/>
      <c r="M7" s="207"/>
      <c r="N7" s="205" t="s">
        <v>188</v>
      </c>
      <c r="O7" s="206"/>
      <c r="P7" s="206"/>
      <c r="Q7" s="206"/>
      <c r="R7" s="206"/>
      <c r="S7" s="206"/>
      <c r="T7" s="206"/>
      <c r="U7" s="206"/>
      <c r="V7" s="206"/>
      <c r="W7" s="206"/>
      <c r="X7" s="206"/>
      <c r="Y7" s="206"/>
      <c r="Z7" s="206"/>
      <c r="AA7" s="207"/>
      <c r="AB7" s="205" t="s">
        <v>189</v>
      </c>
      <c r="AC7" s="206"/>
      <c r="AD7" s="206"/>
      <c r="AE7" s="206"/>
      <c r="AF7" s="206"/>
      <c r="AG7" s="206"/>
      <c r="AH7" s="206"/>
      <c r="AI7" s="206"/>
      <c r="AJ7" s="206"/>
      <c r="AK7" s="206"/>
      <c r="AL7" s="206"/>
      <c r="AM7" s="206"/>
      <c r="AN7" s="206"/>
      <c r="AO7" s="207"/>
      <c r="AP7" s="208" t="s">
        <v>184</v>
      </c>
      <c r="AQ7" s="209"/>
      <c r="AR7" s="209"/>
      <c r="AS7" s="209"/>
      <c r="AT7" s="210"/>
      <c r="AU7" s="205"/>
      <c r="AV7" s="206"/>
      <c r="AW7" s="206"/>
      <c r="AX7" s="206"/>
      <c r="AY7" s="206"/>
      <c r="AZ7" s="206"/>
      <c r="BA7" s="206"/>
      <c r="BB7" s="206"/>
      <c r="BC7" s="207"/>
      <c r="BI7" s="37" t="str">
        <f t="shared" si="0"/>
        <v>ITEM1=20190228</v>
      </c>
      <c r="BJ7" s="37" t="str">
        <f t="shared" si="1"/>
        <v>ITEM2=4．情報提供ネットワークシステムによる情報連携
②法令上の根拠
・番号法別表第二の主務省令で定める事務及び情報を定める命令（平成26年内閣府・総務省令第7号）
（番号法及び総務省令第7号の改正に伴う追加・項ずれ等）</v>
      </c>
      <c r="BK7" s="37" t="str">
        <f t="shared" si="2"/>
        <v>ITEM3=第12条第1号ハ、同条第3号ハ、
第22条第1号イ、同条第2号から第10号まで、
第30条第3号、
第53条第１号イ、同条第2号イ及び同条第3号イ</v>
      </c>
      <c r="BL7" s="37" t="str">
        <f t="shared" si="3"/>
        <v>ITEM4=第12条第1号ヘ、同条第2号ホ、同条第4号ト、同条第6号ホ、同条第8号ト
第22条第1号イ、同条第2号から第11号まで、
第30条第4号、
第53条第１号ロ、同条第2号ロ及び同条第3号イ</v>
      </c>
      <c r="BM7" s="37" t="str">
        <f t="shared" si="4"/>
        <v>ITEM5=2</v>
      </c>
      <c r="BN7" s="37" t="str">
        <f t="shared" si="5"/>
        <v>ITEM6=</v>
      </c>
    </row>
    <row r="8" spans="1:79" ht="36.6" customHeight="1">
      <c r="A8" s="202">
        <v>43524</v>
      </c>
      <c r="B8" s="203"/>
      <c r="C8" s="203"/>
      <c r="D8" s="204"/>
      <c r="E8" s="205" t="s">
        <v>190</v>
      </c>
      <c r="F8" s="206"/>
      <c r="G8" s="206"/>
      <c r="H8" s="206"/>
      <c r="I8" s="206"/>
      <c r="J8" s="206"/>
      <c r="K8" s="206"/>
      <c r="L8" s="206"/>
      <c r="M8" s="207"/>
      <c r="N8" s="205" t="s">
        <v>191</v>
      </c>
      <c r="O8" s="206"/>
      <c r="P8" s="206"/>
      <c r="Q8" s="206"/>
      <c r="R8" s="206"/>
      <c r="S8" s="206"/>
      <c r="T8" s="206"/>
      <c r="U8" s="206"/>
      <c r="V8" s="206"/>
      <c r="W8" s="206"/>
      <c r="X8" s="206"/>
      <c r="Y8" s="206"/>
      <c r="Z8" s="206"/>
      <c r="AA8" s="207"/>
      <c r="AB8" s="205" t="s">
        <v>171</v>
      </c>
      <c r="AC8" s="206"/>
      <c r="AD8" s="206"/>
      <c r="AE8" s="206"/>
      <c r="AF8" s="206"/>
      <c r="AG8" s="206"/>
      <c r="AH8" s="206"/>
      <c r="AI8" s="206"/>
      <c r="AJ8" s="206"/>
      <c r="AK8" s="206"/>
      <c r="AL8" s="206"/>
      <c r="AM8" s="206"/>
      <c r="AN8" s="206"/>
      <c r="AO8" s="207"/>
      <c r="AP8" s="208" t="s">
        <v>184</v>
      </c>
      <c r="AQ8" s="209"/>
      <c r="AR8" s="209"/>
      <c r="AS8" s="209"/>
      <c r="AT8" s="210"/>
      <c r="AU8" s="205"/>
      <c r="AV8" s="206"/>
      <c r="AW8" s="206"/>
      <c r="AX8" s="206"/>
      <c r="AY8" s="206"/>
      <c r="AZ8" s="206"/>
      <c r="BA8" s="206"/>
      <c r="BB8" s="206"/>
      <c r="BC8" s="207"/>
      <c r="BI8" s="37" t="str">
        <f t="shared" si="0"/>
        <v>ITEM1=20190228</v>
      </c>
      <c r="BJ8" s="37" t="str">
        <f t="shared" si="1"/>
        <v>ITEM2=5．評価実施機関における担当部署　②所属長の役職名</v>
      </c>
      <c r="BK8" s="37" t="str">
        <f t="shared" si="2"/>
        <v>ITEM3=大阪府障がい者自立相談支援センター所長　正岡悟</v>
      </c>
      <c r="BL8" s="37" t="str">
        <f t="shared" si="3"/>
        <v>ITEM4=大阪府障がい者自立相談支援センター所長</v>
      </c>
      <c r="BM8" s="37" t="str">
        <f t="shared" si="4"/>
        <v>ITEM5=2</v>
      </c>
      <c r="BN8" s="37" t="str">
        <f t="shared" si="5"/>
        <v>ITEM6=</v>
      </c>
    </row>
    <row r="9" spans="1:79" ht="34.799999999999997" customHeight="1">
      <c r="A9" s="202">
        <v>43524</v>
      </c>
      <c r="B9" s="203"/>
      <c r="C9" s="203"/>
      <c r="D9" s="204"/>
      <c r="E9" s="205" t="s">
        <v>192</v>
      </c>
      <c r="F9" s="206"/>
      <c r="G9" s="206"/>
      <c r="H9" s="206"/>
      <c r="I9" s="206"/>
      <c r="J9" s="206"/>
      <c r="K9" s="206"/>
      <c r="L9" s="206"/>
      <c r="M9" s="207"/>
      <c r="N9" s="205" t="s">
        <v>193</v>
      </c>
      <c r="O9" s="206"/>
      <c r="P9" s="206"/>
      <c r="Q9" s="206"/>
      <c r="R9" s="206"/>
      <c r="S9" s="206"/>
      <c r="T9" s="206"/>
      <c r="U9" s="206"/>
      <c r="V9" s="206"/>
      <c r="W9" s="206"/>
      <c r="X9" s="206"/>
      <c r="Y9" s="206"/>
      <c r="Z9" s="206"/>
      <c r="AA9" s="207"/>
      <c r="AB9" s="205" t="s">
        <v>194</v>
      </c>
      <c r="AC9" s="206"/>
      <c r="AD9" s="206"/>
      <c r="AE9" s="206"/>
      <c r="AF9" s="206"/>
      <c r="AG9" s="206"/>
      <c r="AH9" s="206"/>
      <c r="AI9" s="206"/>
      <c r="AJ9" s="206"/>
      <c r="AK9" s="206"/>
      <c r="AL9" s="206"/>
      <c r="AM9" s="206"/>
      <c r="AN9" s="206"/>
      <c r="AO9" s="207"/>
      <c r="AP9" s="208" t="s">
        <v>184</v>
      </c>
      <c r="AQ9" s="209"/>
      <c r="AR9" s="209"/>
      <c r="AS9" s="209"/>
      <c r="AT9" s="210"/>
      <c r="AU9" s="205"/>
      <c r="AV9" s="206"/>
      <c r="AW9" s="206"/>
      <c r="AX9" s="206"/>
      <c r="AY9" s="206"/>
      <c r="AZ9" s="206"/>
      <c r="BA9" s="206"/>
      <c r="BB9" s="206"/>
      <c r="BC9" s="207"/>
      <c r="BI9" s="37" t="str">
        <f t="shared" si="0"/>
        <v>ITEM1=20190228</v>
      </c>
      <c r="BJ9" s="37" t="str">
        <f t="shared" si="1"/>
        <v>ITEM2=7．特定個人情報の開示・訂正・利用停止請求　請求先</v>
      </c>
      <c r="BK9" s="37" t="str">
        <f t="shared" si="2"/>
        <v>ITEM3=大阪府庁本館1階</v>
      </c>
      <c r="BL9" s="37" t="str">
        <f t="shared" si="3"/>
        <v>ITEM4=大阪府庁本館5階</v>
      </c>
      <c r="BM9" s="37" t="str">
        <f t="shared" si="4"/>
        <v>ITEM5=2</v>
      </c>
      <c r="BN9" s="37" t="str">
        <f t="shared" si="5"/>
        <v>ITEM6=</v>
      </c>
    </row>
    <row r="10" spans="1:79" ht="30" customHeight="1">
      <c r="A10" s="202">
        <v>43524</v>
      </c>
      <c r="B10" s="203"/>
      <c r="C10" s="203"/>
      <c r="D10" s="204"/>
      <c r="E10" s="205" t="s">
        <v>195</v>
      </c>
      <c r="F10" s="206"/>
      <c r="G10" s="206"/>
      <c r="H10" s="206"/>
      <c r="I10" s="206"/>
      <c r="J10" s="206"/>
      <c r="K10" s="206"/>
      <c r="L10" s="206"/>
      <c r="M10" s="207"/>
      <c r="N10" s="205" t="s">
        <v>182</v>
      </c>
      <c r="O10" s="206"/>
      <c r="P10" s="206"/>
      <c r="Q10" s="206"/>
      <c r="R10" s="206"/>
      <c r="S10" s="206"/>
      <c r="T10" s="206"/>
      <c r="U10" s="206"/>
      <c r="V10" s="206"/>
      <c r="W10" s="206"/>
      <c r="X10" s="206"/>
      <c r="Y10" s="206"/>
      <c r="Z10" s="206"/>
      <c r="AA10" s="207"/>
      <c r="AB10" s="205" t="s">
        <v>196</v>
      </c>
      <c r="AC10" s="206"/>
      <c r="AD10" s="206"/>
      <c r="AE10" s="206"/>
      <c r="AF10" s="206"/>
      <c r="AG10" s="206"/>
      <c r="AH10" s="206"/>
      <c r="AI10" s="206"/>
      <c r="AJ10" s="206"/>
      <c r="AK10" s="206"/>
      <c r="AL10" s="206"/>
      <c r="AM10" s="206"/>
      <c r="AN10" s="206"/>
      <c r="AO10" s="207"/>
      <c r="AP10" s="208" t="s">
        <v>184</v>
      </c>
      <c r="AQ10" s="209"/>
      <c r="AR10" s="209"/>
      <c r="AS10" s="209"/>
      <c r="AT10" s="210"/>
      <c r="AU10" s="205"/>
      <c r="AV10" s="206"/>
      <c r="AW10" s="206"/>
      <c r="AX10" s="206"/>
      <c r="AY10" s="206"/>
      <c r="AZ10" s="206"/>
      <c r="BA10" s="206"/>
      <c r="BB10" s="206"/>
      <c r="BC10" s="207"/>
      <c r="BI10" s="37" t="str">
        <f t="shared" si="0"/>
        <v>ITEM1=20190228</v>
      </c>
      <c r="BJ10" s="37" t="str">
        <f t="shared" si="1"/>
        <v>ITEM2=Ⅳ　リスク対策　１．～９．</v>
      </c>
      <c r="BK10" s="37" t="str">
        <f t="shared" si="2"/>
        <v>ITEM3=（なし）</v>
      </c>
      <c r="BL10" s="37" t="str">
        <f t="shared" si="3"/>
        <v>ITEM4=十分である　委託しない等の追記</v>
      </c>
      <c r="BM10" s="37" t="str">
        <f t="shared" si="4"/>
        <v>ITEM5=2</v>
      </c>
      <c r="BN10" s="37" t="str">
        <f t="shared" si="5"/>
        <v>ITEM6=</v>
      </c>
    </row>
    <row r="11" spans="1:79" ht="79.8" customHeight="1">
      <c r="A11" s="202">
        <v>43980</v>
      </c>
      <c r="B11" s="203"/>
      <c r="C11" s="203"/>
      <c r="D11" s="204"/>
      <c r="E11" s="205" t="s">
        <v>223</v>
      </c>
      <c r="F11" s="206"/>
      <c r="G11" s="206"/>
      <c r="H11" s="206"/>
      <c r="I11" s="206"/>
      <c r="J11" s="206"/>
      <c r="K11" s="206"/>
      <c r="L11" s="206"/>
      <c r="M11" s="207"/>
      <c r="N11" s="205" t="s">
        <v>182</v>
      </c>
      <c r="O11" s="206"/>
      <c r="P11" s="206"/>
      <c r="Q11" s="206"/>
      <c r="R11" s="206"/>
      <c r="S11" s="206"/>
      <c r="T11" s="206"/>
      <c r="U11" s="206"/>
      <c r="V11" s="206"/>
      <c r="W11" s="206"/>
      <c r="X11" s="206"/>
      <c r="Y11" s="206"/>
      <c r="Z11" s="206"/>
      <c r="AA11" s="207"/>
      <c r="AB11" s="205" t="s">
        <v>197</v>
      </c>
      <c r="AC11" s="206"/>
      <c r="AD11" s="206"/>
      <c r="AE11" s="206"/>
      <c r="AF11" s="206"/>
      <c r="AG11" s="206"/>
      <c r="AH11" s="206"/>
      <c r="AI11" s="206"/>
      <c r="AJ11" s="206"/>
      <c r="AK11" s="206"/>
      <c r="AL11" s="206"/>
      <c r="AM11" s="206"/>
      <c r="AN11" s="206"/>
      <c r="AO11" s="207"/>
      <c r="AP11" s="208" t="s">
        <v>184</v>
      </c>
      <c r="AQ11" s="209"/>
      <c r="AR11" s="209"/>
      <c r="AS11" s="209"/>
      <c r="AT11" s="210"/>
      <c r="AU11" s="205"/>
      <c r="AV11" s="206"/>
      <c r="AW11" s="206"/>
      <c r="AX11" s="206"/>
      <c r="AY11" s="206"/>
      <c r="AZ11" s="206"/>
      <c r="BA11" s="206"/>
      <c r="BB11" s="206"/>
      <c r="BC11" s="207"/>
      <c r="BI11" s="37" t="str">
        <f t="shared" si="0"/>
        <v>ITEM1=20200529</v>
      </c>
      <c r="BJ11" s="37" t="str">
        <f t="shared" si="1"/>
        <v>ITEM2=4．情報提供ネットワークシステムによる情報連携
②法令上の根拠
・番号法第19条第7号　別表第二
（番号法の改正に伴う追加）</v>
      </c>
      <c r="BK11" s="37" t="str">
        <f t="shared" si="2"/>
        <v>ITEM3=（なし）</v>
      </c>
      <c r="BL11" s="37" t="str">
        <f t="shared" si="3"/>
        <v>ITEM4=16の2の項</v>
      </c>
      <c r="BM11" s="37" t="str">
        <f t="shared" si="4"/>
        <v>ITEM5=2</v>
      </c>
      <c r="BN11" s="37" t="str">
        <f t="shared" si="5"/>
        <v>ITEM6=</v>
      </c>
    </row>
    <row r="12" spans="1:79" ht="112.2" customHeight="1">
      <c r="A12" s="202">
        <v>43980</v>
      </c>
      <c r="B12" s="203"/>
      <c r="C12" s="203"/>
      <c r="D12" s="204"/>
      <c r="E12" s="205" t="s">
        <v>185</v>
      </c>
      <c r="F12" s="206"/>
      <c r="G12" s="206"/>
      <c r="H12" s="206"/>
      <c r="I12" s="206"/>
      <c r="J12" s="206"/>
      <c r="K12" s="206"/>
      <c r="L12" s="206"/>
      <c r="M12" s="207"/>
      <c r="N12" s="205" t="s">
        <v>182</v>
      </c>
      <c r="O12" s="206"/>
      <c r="P12" s="206"/>
      <c r="Q12" s="206"/>
      <c r="R12" s="206"/>
      <c r="S12" s="206"/>
      <c r="T12" s="206"/>
      <c r="U12" s="206"/>
      <c r="V12" s="206"/>
      <c r="W12" s="206"/>
      <c r="X12" s="206"/>
      <c r="Y12" s="206"/>
      <c r="Z12" s="206"/>
      <c r="AA12" s="207"/>
      <c r="AB12" s="205" t="s">
        <v>198</v>
      </c>
      <c r="AC12" s="206"/>
      <c r="AD12" s="206"/>
      <c r="AE12" s="206"/>
      <c r="AF12" s="206"/>
      <c r="AG12" s="206"/>
      <c r="AH12" s="206"/>
      <c r="AI12" s="206"/>
      <c r="AJ12" s="206"/>
      <c r="AK12" s="206"/>
      <c r="AL12" s="206"/>
      <c r="AM12" s="206"/>
      <c r="AN12" s="206"/>
      <c r="AO12" s="207"/>
      <c r="AP12" s="208" t="s">
        <v>184</v>
      </c>
      <c r="AQ12" s="209"/>
      <c r="AR12" s="209"/>
      <c r="AS12" s="209"/>
      <c r="AT12" s="210"/>
      <c r="AU12" s="205"/>
      <c r="AV12" s="206"/>
      <c r="AW12" s="206"/>
      <c r="AX12" s="206"/>
      <c r="AY12" s="206"/>
      <c r="AZ12" s="206"/>
      <c r="BA12" s="206"/>
      <c r="BB12" s="206"/>
      <c r="BC12" s="207"/>
      <c r="BI12" s="37" t="str">
        <f t="shared" si="0"/>
        <v>ITEM1=20200529</v>
      </c>
      <c r="BJ12" s="37" t="str">
        <f t="shared" si="1"/>
        <v>ITEM2=4．情報提供ネットワークシステムによる情報連携
②法令上の根拠
・番号法別表第二の主務省令で定める事務及び情報を定める命令（平成26年内閣府・総務省令第7号）
（番号法及び総務省令第7号の改正に伴う追加）</v>
      </c>
      <c r="BK12" s="37" t="str">
        <f t="shared" si="2"/>
        <v>ITEM3=（なし）</v>
      </c>
      <c r="BL12" s="37" t="str">
        <f t="shared" si="3"/>
        <v>ITEM4=第12条の2第1号</v>
      </c>
      <c r="BM12" s="37" t="str">
        <f t="shared" si="4"/>
        <v>ITEM5=2</v>
      </c>
      <c r="BN12" s="37" t="str">
        <f t="shared" si="5"/>
        <v>ITEM6=</v>
      </c>
    </row>
    <row r="13" spans="1:79" ht="132" customHeight="1">
      <c r="A13" s="202">
        <v>43980</v>
      </c>
      <c r="B13" s="203"/>
      <c r="C13" s="203"/>
      <c r="D13" s="204"/>
      <c r="E13" s="205" t="s">
        <v>187</v>
      </c>
      <c r="F13" s="206"/>
      <c r="G13" s="206"/>
      <c r="H13" s="206"/>
      <c r="I13" s="206"/>
      <c r="J13" s="206"/>
      <c r="K13" s="206"/>
      <c r="L13" s="206"/>
      <c r="M13" s="207"/>
      <c r="N13" s="205" t="s">
        <v>199</v>
      </c>
      <c r="O13" s="206"/>
      <c r="P13" s="206"/>
      <c r="Q13" s="206"/>
      <c r="R13" s="206"/>
      <c r="S13" s="206"/>
      <c r="T13" s="206"/>
      <c r="U13" s="206"/>
      <c r="V13" s="206"/>
      <c r="W13" s="206"/>
      <c r="X13" s="206"/>
      <c r="Y13" s="206"/>
      <c r="Z13" s="206"/>
      <c r="AA13" s="207"/>
      <c r="AB13" s="205" t="s">
        <v>200</v>
      </c>
      <c r="AC13" s="206"/>
      <c r="AD13" s="206"/>
      <c r="AE13" s="206"/>
      <c r="AF13" s="206"/>
      <c r="AG13" s="206"/>
      <c r="AH13" s="206"/>
      <c r="AI13" s="206"/>
      <c r="AJ13" s="206"/>
      <c r="AK13" s="206"/>
      <c r="AL13" s="206"/>
      <c r="AM13" s="206"/>
      <c r="AN13" s="206"/>
      <c r="AO13" s="207"/>
      <c r="AP13" s="208" t="s">
        <v>184</v>
      </c>
      <c r="AQ13" s="209"/>
      <c r="AR13" s="209"/>
      <c r="AS13" s="209"/>
      <c r="AT13" s="210"/>
      <c r="AU13" s="205"/>
      <c r="AV13" s="206"/>
      <c r="AW13" s="206"/>
      <c r="AX13" s="206"/>
      <c r="AY13" s="206"/>
      <c r="AZ13" s="206"/>
      <c r="BA13" s="206"/>
      <c r="BB13" s="206"/>
      <c r="BC13" s="207"/>
      <c r="BI13" s="37" t="str">
        <f>"ITEM" &amp; $BI$4 &amp; "=" &amp; IF(TRIM($A13)="","",TEXT($A13,"yyyymmdd"))</f>
        <v>ITEM1=20200529</v>
      </c>
      <c r="BJ13" s="37" t="str">
        <f>"ITEM"&amp;$BJ$4&amp;"="&amp;IF(TRIM($E13)="","",$E13)</f>
        <v>ITEM2=4．情報提供ネットワークシステムによる情報連携
②法令上の根拠
・番号法別表第二の主務省令で定める事務及び情報を定める命令（平成26年内閣府・総務省令第7号）
（番号法及び総務省令第7号の改正に伴う追加・項ずれ等）</v>
      </c>
      <c r="BK13" s="37" t="str">
        <f>"ITEM"&amp;$BK$4&amp;"="&amp;IF(TRIM($N13)="","",$N13)</f>
        <v>ITEM3=第12条第1号ヘ、同条第2号ホ、同条第6号ホ</v>
      </c>
      <c r="BL13" s="37" t="str">
        <f>"ITEM"&amp;$BL$4&amp;"="&amp;IF(TRIM($AB13)="","",$AB13)</f>
        <v>ITEM4=第12条第1号ト、同条第2号ヘ、同条第6号ヘ</v>
      </c>
      <c r="BM13" s="37" t="str">
        <f>"ITEM"&amp;$BM$4&amp;"="&amp;IF(TRIM($AP13)="","",IF(ISERROR(MATCH($AP13,$CA$3:$CA$4,0)),"INPUT_ERROR",MATCH($AP13,$CA$3:$CA$4,0)))</f>
        <v>ITEM5=2</v>
      </c>
      <c r="BN13" s="37" t="str">
        <f>"ITEM"&amp;$BN$4&amp;"="&amp;IF(TRIM($AU13)="","",$AU13)</f>
        <v>ITEM6=</v>
      </c>
    </row>
    <row r="14" spans="1:79" ht="51" customHeight="1">
      <c r="A14" s="202">
        <v>45135</v>
      </c>
      <c r="B14" s="203"/>
      <c r="C14" s="203"/>
      <c r="D14" s="204"/>
      <c r="E14" s="205" t="s">
        <v>192</v>
      </c>
      <c r="F14" s="206"/>
      <c r="G14" s="206"/>
      <c r="H14" s="206"/>
      <c r="I14" s="206"/>
      <c r="J14" s="206"/>
      <c r="K14" s="206"/>
      <c r="L14" s="206"/>
      <c r="M14" s="207"/>
      <c r="N14" s="205" t="s">
        <v>194</v>
      </c>
      <c r="O14" s="206"/>
      <c r="P14" s="206"/>
      <c r="Q14" s="206"/>
      <c r="R14" s="206"/>
      <c r="S14" s="206"/>
      <c r="T14" s="206"/>
      <c r="U14" s="206"/>
      <c r="V14" s="206"/>
      <c r="W14" s="206"/>
      <c r="X14" s="206"/>
      <c r="Y14" s="206"/>
      <c r="Z14" s="206"/>
      <c r="AA14" s="207"/>
      <c r="AB14" s="205" t="s">
        <v>193</v>
      </c>
      <c r="AC14" s="206"/>
      <c r="AD14" s="206"/>
      <c r="AE14" s="206"/>
      <c r="AF14" s="206"/>
      <c r="AG14" s="206"/>
      <c r="AH14" s="206"/>
      <c r="AI14" s="206"/>
      <c r="AJ14" s="206"/>
      <c r="AK14" s="206"/>
      <c r="AL14" s="206"/>
      <c r="AM14" s="206"/>
      <c r="AN14" s="206"/>
      <c r="AO14" s="207"/>
      <c r="AP14" s="208" t="s">
        <v>184</v>
      </c>
      <c r="AQ14" s="209"/>
      <c r="AR14" s="209"/>
      <c r="AS14" s="209"/>
      <c r="AT14" s="210"/>
      <c r="AU14" s="205"/>
      <c r="AV14" s="206"/>
      <c r="AW14" s="206"/>
      <c r="AX14" s="206"/>
      <c r="AY14" s="206"/>
      <c r="AZ14" s="206"/>
      <c r="BA14" s="206"/>
      <c r="BB14" s="206"/>
      <c r="BC14" s="207"/>
      <c r="BI14" s="37" t="str">
        <f>"ITEM" &amp; $BI$4 &amp; "=" &amp; IF(TRIM($A14)="","",TEXT($A14,"yyyymmdd"))</f>
        <v>ITEM1=20230728</v>
      </c>
      <c r="BJ14" s="37" t="str">
        <f>"ITEM"&amp;$BJ$4&amp;"="&amp;IF(TRIM($E14)="","",$E14)</f>
        <v>ITEM2=7．特定個人情報の開示・訂正・利用停止請求　請求先</v>
      </c>
      <c r="BK14" s="37" t="str">
        <f>"ITEM"&amp;$BK$4&amp;"="&amp;IF(TRIM($N14)="","",$N14)</f>
        <v>ITEM3=大阪府庁本館5階</v>
      </c>
      <c r="BL14" s="37" t="str">
        <f>"ITEM"&amp;$BL$4&amp;"="&amp;IF(TRIM($AB14)="","",$AB14)</f>
        <v>ITEM4=大阪府庁本館1階</v>
      </c>
      <c r="BM14" s="37" t="str">
        <f>"ITEM"&amp;$BM$4&amp;"="&amp;IF(TRIM($AP14)="","",IF(ISERROR(MATCH($AP14,$CA$3:$CA$4,0)),"INPUT_ERROR",MATCH($AP14,$CA$3:$CA$4,0)))</f>
        <v>ITEM5=2</v>
      </c>
      <c r="BN14" s="37" t="str">
        <f>"ITEM"&amp;$BN$4&amp;"="&amp;IF(TRIM($AU14)="","",$AU14)</f>
        <v>ITEM6=</v>
      </c>
    </row>
    <row r="15" spans="1:79" ht="179.4" customHeight="1">
      <c r="A15" s="202">
        <v>45135</v>
      </c>
      <c r="B15" s="203"/>
      <c r="C15" s="203"/>
      <c r="D15" s="204"/>
      <c r="E15" s="205" t="s">
        <v>187</v>
      </c>
      <c r="F15" s="206"/>
      <c r="G15" s="206"/>
      <c r="H15" s="206"/>
      <c r="I15" s="206"/>
      <c r="J15" s="206"/>
      <c r="K15" s="206"/>
      <c r="L15" s="206"/>
      <c r="M15" s="207"/>
      <c r="N15" s="205" t="s">
        <v>201</v>
      </c>
      <c r="O15" s="206"/>
      <c r="P15" s="206"/>
      <c r="Q15" s="206"/>
      <c r="R15" s="206"/>
      <c r="S15" s="206"/>
      <c r="T15" s="206"/>
      <c r="U15" s="206"/>
      <c r="V15" s="206"/>
      <c r="W15" s="206"/>
      <c r="X15" s="206"/>
      <c r="Y15" s="206"/>
      <c r="Z15" s="206"/>
      <c r="AA15" s="207"/>
      <c r="AB15" s="205" t="s">
        <v>202</v>
      </c>
      <c r="AC15" s="206"/>
      <c r="AD15" s="206"/>
      <c r="AE15" s="206"/>
      <c r="AF15" s="206"/>
      <c r="AG15" s="206"/>
      <c r="AH15" s="206"/>
      <c r="AI15" s="206"/>
      <c r="AJ15" s="206"/>
      <c r="AK15" s="206"/>
      <c r="AL15" s="206"/>
      <c r="AM15" s="206"/>
      <c r="AN15" s="206"/>
      <c r="AO15" s="207"/>
      <c r="AP15" s="208" t="s">
        <v>184</v>
      </c>
      <c r="AQ15" s="209"/>
      <c r="AR15" s="209"/>
      <c r="AS15" s="209"/>
      <c r="AT15" s="210"/>
      <c r="AU15" s="205"/>
      <c r="AV15" s="206"/>
      <c r="AW15" s="206"/>
      <c r="AX15" s="206"/>
      <c r="AY15" s="206"/>
      <c r="AZ15" s="206"/>
      <c r="BA15" s="206"/>
      <c r="BB15" s="206"/>
      <c r="BC15" s="207"/>
      <c r="BI15" s="37" t="str">
        <f>"ITEM" &amp; $BI$4 &amp; "=" &amp; IF(TRIM($A15)="","",TEXT($A15,"yyyymmdd"))</f>
        <v>ITEM1=20230728</v>
      </c>
      <c r="BJ15" s="37" t="str">
        <f>"ITEM"&amp;$BJ$4&amp;"="&amp;IF(TRIM($E15)="","",$E15)</f>
        <v>ITEM2=4．情報提供ネットワークシステムによる情報連携
②法令上の根拠
・番号法別表第二の主務省令で定める事務及び情報を定める命令（平成26年内閣府・総務省令第7号）
（番号法及び総務省令第7号の改正に伴う追加・項ずれ等）</v>
      </c>
      <c r="BK15" s="37" t="str">
        <f>"ITEM"&amp;$BK$4&amp;"="&amp;IF(TRIM($N15)="","",$N15)</f>
        <v>ITEM3=番号法第19条第7号
第9条第1号ロ、同条第4号ロ
第20条第2号イ、第21条第1号イ、同条第2号イ、第22条第1号イ
第28条第1号イ
第30条第4号
及び同条（注：第31条）第6号イ
第43条の4第1号イ、同条第2号
第53条第1号ロ、同条第2号及び同条第3号イ
第59条の2第1号ト、同条第2号から第5号まで</v>
      </c>
      <c r="BL15" s="37" t="str">
        <f>"ITEM"&amp;$BL$4&amp;"="&amp;IF(TRIM($AB15)="","",$AB15)</f>
        <v>ITEM4=番号法第19条第8号
第9条第1号ハ、同条第4号ハ
第20条第3号イ、第21条第2号イ、同条第5号イ、第22条第1号ロ
第28条第1号ロ
第30条第1号ニ、同条第3号ニ
同条（注：第31条）第6号ハ及び同条第7号イ
第43条の4第1号ロ
第53条第1号ハ、同条第2号ロ及び同条第4号イ
第59条の2の2第1号ト、同条第2号から第5号まで、同条第7号ト及び同条第8号から第12号まで</v>
      </c>
      <c r="BM15" s="37" t="str">
        <f>"ITEM"&amp;$BM$4&amp;"="&amp;IF(TRIM($AP15)="","",IF(ISERROR(MATCH($AP15,$CA$3:$CA$4,0)),"INPUT_ERROR",MATCH($AP15,$CA$3:$CA$4,0)))</f>
        <v>ITEM5=2</v>
      </c>
      <c r="BN15" s="37" t="str">
        <f>"ITEM"&amp;$BN$4&amp;"="&amp;IF(TRIM($AU15)="","",$AU15)</f>
        <v>ITEM6=</v>
      </c>
    </row>
    <row r="16" spans="1:79" ht="45" customHeight="1">
      <c r="A16" s="202">
        <v>45135</v>
      </c>
      <c r="B16" s="203"/>
      <c r="C16" s="203"/>
      <c r="D16" s="204"/>
      <c r="E16" s="205" t="s">
        <v>203</v>
      </c>
      <c r="F16" s="206"/>
      <c r="G16" s="206"/>
      <c r="H16" s="206"/>
      <c r="I16" s="206"/>
      <c r="J16" s="206"/>
      <c r="K16" s="206"/>
      <c r="L16" s="206"/>
      <c r="M16" s="207"/>
      <c r="N16" s="211">
        <v>43921</v>
      </c>
      <c r="O16" s="206"/>
      <c r="P16" s="206"/>
      <c r="Q16" s="206"/>
      <c r="R16" s="206"/>
      <c r="S16" s="206"/>
      <c r="T16" s="206"/>
      <c r="U16" s="206"/>
      <c r="V16" s="206"/>
      <c r="W16" s="206"/>
      <c r="X16" s="206"/>
      <c r="Y16" s="206"/>
      <c r="Z16" s="206"/>
      <c r="AA16" s="207"/>
      <c r="AB16" s="211">
        <v>44651</v>
      </c>
      <c r="AC16" s="206"/>
      <c r="AD16" s="206"/>
      <c r="AE16" s="206"/>
      <c r="AF16" s="206"/>
      <c r="AG16" s="206"/>
      <c r="AH16" s="206"/>
      <c r="AI16" s="206"/>
      <c r="AJ16" s="206"/>
      <c r="AK16" s="206"/>
      <c r="AL16" s="206"/>
      <c r="AM16" s="206"/>
      <c r="AN16" s="206"/>
      <c r="AO16" s="207"/>
      <c r="AP16" s="208" t="s">
        <v>184</v>
      </c>
      <c r="AQ16" s="209"/>
      <c r="AR16" s="209"/>
      <c r="AS16" s="209"/>
      <c r="AT16" s="210"/>
      <c r="AU16" s="205"/>
      <c r="AV16" s="206"/>
      <c r="AW16" s="206"/>
      <c r="AX16" s="206"/>
      <c r="AY16" s="206"/>
      <c r="AZ16" s="206"/>
      <c r="BA16" s="206"/>
      <c r="BB16" s="206"/>
      <c r="BC16" s="207"/>
      <c r="BI16" s="37" t="str">
        <f>"ITEM" &amp; $BI$4 &amp; "=" &amp; IF(TRIM($A16)="","",TEXT($A16,"yyyymmdd"))</f>
        <v>ITEM1=20230728</v>
      </c>
      <c r="BJ16" s="37" t="str">
        <f>"ITEM"&amp;$BJ$4&amp;"="&amp;IF(TRIM($E16)="","",$E16)</f>
        <v>ITEM2=Ⅱしきい値判断項目
1．対象人数
いつの時点の計数か</v>
      </c>
      <c r="BK16" s="37" t="str">
        <f>"ITEM"&amp;$BK$4&amp;"="&amp;IF(TRIM($N16)="","",$N16)</f>
        <v>ITEM3=43921</v>
      </c>
      <c r="BL16" s="37" t="str">
        <f>"ITEM"&amp;$BL$4&amp;"="&amp;IF(TRIM($AB16)="","",$AB16)</f>
        <v>ITEM4=44651</v>
      </c>
      <c r="BM16" s="37" t="str">
        <f>"ITEM"&amp;$BM$4&amp;"="&amp;IF(TRIM($AP16)="","",IF(ISERROR(MATCH($AP16,$CA$3:$CA$4,0)),"INPUT_ERROR",MATCH($AP16,$CA$3:$CA$4,0)))</f>
        <v>ITEM5=2</v>
      </c>
      <c r="BN16" s="37" t="str">
        <f>"ITEM"&amp;$BN$4&amp;"="&amp;IF(TRIM($AU16)="","",$AU16)</f>
        <v>ITEM6=</v>
      </c>
    </row>
    <row r="17" spans="1:66" ht="42.6" customHeight="1">
      <c r="A17" s="202">
        <v>45135</v>
      </c>
      <c r="B17" s="203"/>
      <c r="C17" s="203"/>
      <c r="D17" s="204"/>
      <c r="E17" s="205" t="s">
        <v>204</v>
      </c>
      <c r="F17" s="206"/>
      <c r="G17" s="206"/>
      <c r="H17" s="206"/>
      <c r="I17" s="206"/>
      <c r="J17" s="206"/>
      <c r="K17" s="206"/>
      <c r="L17" s="206"/>
      <c r="M17" s="207"/>
      <c r="N17" s="211">
        <v>43921</v>
      </c>
      <c r="O17" s="206"/>
      <c r="P17" s="206"/>
      <c r="Q17" s="206"/>
      <c r="R17" s="206"/>
      <c r="S17" s="206"/>
      <c r="T17" s="206"/>
      <c r="U17" s="206"/>
      <c r="V17" s="206"/>
      <c r="W17" s="206"/>
      <c r="X17" s="206"/>
      <c r="Y17" s="206"/>
      <c r="Z17" s="206"/>
      <c r="AA17" s="207"/>
      <c r="AB17" s="211">
        <v>44651</v>
      </c>
      <c r="AC17" s="206"/>
      <c r="AD17" s="206"/>
      <c r="AE17" s="206"/>
      <c r="AF17" s="206"/>
      <c r="AG17" s="206"/>
      <c r="AH17" s="206"/>
      <c r="AI17" s="206"/>
      <c r="AJ17" s="206"/>
      <c r="AK17" s="206"/>
      <c r="AL17" s="206"/>
      <c r="AM17" s="206"/>
      <c r="AN17" s="206"/>
      <c r="AO17" s="207"/>
      <c r="AP17" s="208" t="s">
        <v>184</v>
      </c>
      <c r="AQ17" s="209"/>
      <c r="AR17" s="209"/>
      <c r="AS17" s="209"/>
      <c r="AT17" s="210"/>
      <c r="AU17" s="205"/>
      <c r="AV17" s="206"/>
      <c r="AW17" s="206"/>
      <c r="AX17" s="206"/>
      <c r="AY17" s="206"/>
      <c r="AZ17" s="206"/>
      <c r="BA17" s="206"/>
      <c r="BB17" s="206"/>
      <c r="BC17" s="207"/>
      <c r="BI17" s="37" t="str">
        <f>"ITEM" &amp; $BI$4 &amp; "=" &amp; IF(TRIM($A17)="","",TEXT($A17,"yyyymmdd"))</f>
        <v>ITEM1=20230728</v>
      </c>
      <c r="BJ17" s="37" t="str">
        <f>"ITEM"&amp;$BJ$4&amp;"="&amp;IF(TRIM($E17)="","",$E17)</f>
        <v>ITEM2=Ⅱしきい値判断項目
2．取扱者数
いつの時点の計数か</v>
      </c>
      <c r="BK17" s="37" t="str">
        <f>"ITEM"&amp;$BK$4&amp;"="&amp;IF(TRIM($N17)="","",$N17)</f>
        <v>ITEM3=43921</v>
      </c>
      <c r="BL17" s="37" t="str">
        <f>"ITEM"&amp;$BL$4&amp;"="&amp;IF(TRIM($AB17)="","",$AB17)</f>
        <v>ITEM4=44651</v>
      </c>
      <c r="BM17" s="37" t="str">
        <f>"ITEM"&amp;$BM$4&amp;"="&amp;IF(TRIM($AP17)="","",IF(ISERROR(MATCH($AP17,$CA$3:$CA$4,0)),"INPUT_ERROR",MATCH($AP17,$CA$3:$CA$4,0)))</f>
        <v>ITEM5=2</v>
      </c>
      <c r="BN17" s="37" t="str">
        <f>"ITEM"&amp;$BN$4&amp;"="&amp;IF(TRIM($AU17)="","",$AU17)</f>
        <v>ITEM6=</v>
      </c>
    </row>
    <row r="18" spans="1:66" ht="71.400000000000006" customHeight="1">
      <c r="A18" s="202">
        <v>46078</v>
      </c>
      <c r="B18" s="203"/>
      <c r="C18" s="203"/>
      <c r="D18" s="204"/>
      <c r="E18" s="205" t="s">
        <v>205</v>
      </c>
      <c r="F18" s="206"/>
      <c r="G18" s="206"/>
      <c r="H18" s="206"/>
      <c r="I18" s="206"/>
      <c r="J18" s="206"/>
      <c r="K18" s="206"/>
      <c r="L18" s="206"/>
      <c r="M18" s="207"/>
      <c r="N18" s="205" t="s">
        <v>206</v>
      </c>
      <c r="O18" s="206"/>
      <c r="P18" s="206"/>
      <c r="Q18" s="206"/>
      <c r="R18" s="206"/>
      <c r="S18" s="206"/>
      <c r="T18" s="206"/>
      <c r="U18" s="206"/>
      <c r="V18" s="206"/>
      <c r="W18" s="206"/>
      <c r="X18" s="206"/>
      <c r="Y18" s="206"/>
      <c r="Z18" s="206"/>
      <c r="AA18" s="207"/>
      <c r="AB18" s="205" t="s">
        <v>167</v>
      </c>
      <c r="AC18" s="206"/>
      <c r="AD18" s="206"/>
      <c r="AE18" s="206"/>
      <c r="AF18" s="206"/>
      <c r="AG18" s="206"/>
      <c r="AH18" s="206"/>
      <c r="AI18" s="206"/>
      <c r="AJ18" s="206"/>
      <c r="AK18" s="206"/>
      <c r="AL18" s="206"/>
      <c r="AM18" s="206"/>
      <c r="AN18" s="206"/>
      <c r="AO18" s="207"/>
      <c r="AP18" s="208" t="s">
        <v>184</v>
      </c>
      <c r="AQ18" s="209"/>
      <c r="AR18" s="209"/>
      <c r="AS18" s="209"/>
      <c r="AT18" s="210"/>
      <c r="AU18" s="205"/>
      <c r="AV18" s="206"/>
      <c r="AW18" s="206"/>
      <c r="AX18" s="206"/>
      <c r="AY18" s="206"/>
      <c r="AZ18" s="206"/>
      <c r="BA18" s="206"/>
      <c r="BB18" s="206"/>
      <c r="BC18" s="207"/>
      <c r="BI18" s="37" t="str">
        <f t="shared" si="0"/>
        <v>ITEM1=20260225</v>
      </c>
      <c r="BJ18" s="37" t="str">
        <f t="shared" si="1"/>
        <v>ITEM2=Ⅰ関連情報
３．個人番号の利用
法令上の根拠</v>
      </c>
      <c r="BK18" s="37" t="str">
        <f t="shared" si="2"/>
        <v>ITEM3=・番号法第9条第1項、別表第一の11の項
・番号法別表第一の主務省令で定める事務を定める命令（平成26年内閣府・総務省令第５号）　第11条</v>
      </c>
      <c r="BL18" s="37" t="str">
        <f t="shared" si="3"/>
        <v>ITEM4=・番号法第９条第１項　別表の20の項
・番号法別表の主務省令で定める事務を定める命令（平成26年内閣府・総務省令第５号）　第11条</v>
      </c>
      <c r="BM18" s="37" t="str">
        <f t="shared" si="4"/>
        <v>ITEM5=2</v>
      </c>
      <c r="BN18" s="37" t="str">
        <f t="shared" si="5"/>
        <v>ITEM6=</v>
      </c>
    </row>
    <row r="19" spans="1:66" ht="329.4" customHeight="1">
      <c r="A19" s="202">
        <v>46078</v>
      </c>
      <c r="B19" s="203"/>
      <c r="C19" s="203"/>
      <c r="D19" s="204"/>
      <c r="E19" s="205" t="s">
        <v>207</v>
      </c>
      <c r="F19" s="206"/>
      <c r="G19" s="206"/>
      <c r="H19" s="206"/>
      <c r="I19" s="206"/>
      <c r="J19" s="206"/>
      <c r="K19" s="206"/>
      <c r="L19" s="206"/>
      <c r="M19" s="207"/>
      <c r="N19" s="205" t="s">
        <v>208</v>
      </c>
      <c r="O19" s="206"/>
      <c r="P19" s="206"/>
      <c r="Q19" s="206"/>
      <c r="R19" s="206"/>
      <c r="S19" s="206"/>
      <c r="T19" s="206"/>
      <c r="U19" s="206"/>
      <c r="V19" s="206"/>
      <c r="W19" s="206"/>
      <c r="X19" s="206"/>
      <c r="Y19" s="206"/>
      <c r="Z19" s="206"/>
      <c r="AA19" s="207"/>
      <c r="AB19" s="205" t="s">
        <v>169</v>
      </c>
      <c r="AC19" s="206"/>
      <c r="AD19" s="206"/>
      <c r="AE19" s="206"/>
      <c r="AF19" s="206"/>
      <c r="AG19" s="206"/>
      <c r="AH19" s="206"/>
      <c r="AI19" s="206"/>
      <c r="AJ19" s="206"/>
      <c r="AK19" s="206"/>
      <c r="AL19" s="206"/>
      <c r="AM19" s="206"/>
      <c r="AN19" s="206"/>
      <c r="AO19" s="207"/>
      <c r="AP19" s="208" t="s">
        <v>184</v>
      </c>
      <c r="AQ19" s="209"/>
      <c r="AR19" s="209"/>
      <c r="AS19" s="209"/>
      <c r="AT19" s="210"/>
      <c r="AU19" s="205"/>
      <c r="AV19" s="206"/>
      <c r="AW19" s="206"/>
      <c r="AX19" s="206"/>
      <c r="AY19" s="206"/>
      <c r="AZ19" s="206"/>
      <c r="BA19" s="206"/>
      <c r="BB19" s="206"/>
      <c r="BC19" s="207"/>
      <c r="BI19" s="37" t="str">
        <f t="shared" si="0"/>
        <v>ITEM1=20260225</v>
      </c>
      <c r="BJ19" s="37" t="str">
        <f t="shared" si="1"/>
        <v>ITEM2=Ⅰ関連情報
４．情報提供ネットワークシステムによる情報連携
②法令上の根拠</v>
      </c>
      <c r="BK19" s="37" t="str">
        <f t="shared" si="2"/>
        <v>ITEM3=【情報提供の根拠】
・番号法第19条第8号　別表第二
10の項、14の項、16の項、16の2の項、20の項、27の項、28の項、31の項、54の項、55の項、56の2の項、57の項、79の項、85の2の項、106の項、108の項及び116の項
・番号法別表第二の主務省令で定める事務及び情報を定める命令（平成26年内閣府・総務省令第７号）
第9条第1号ハ、同条第4号ハ、第11条第1号ロ、第12条第1号ト、同条第2号ヘ、同条第4号ト、同条第6号ヘ、同条第8号ト、第12条の２第1号、第14条第1号イ、同条第2号イ、第20条第3号イ、第21条第2号イ、同条第5号イ、第22条第1号ロ、同条第2号から第11号まで、第28条第1号ロ、同条第2号から第10号まで、第29条第1号、第30条第1号ニ、同条第3号ニ、第31条第1号ハ、同条第2号ハ、同条第4号イ、同条第5号ハ、同条第6号ハ及び同条第7号イ、第42条第1号、第43条の４第1号ロ、第53条第1号ハ、同条第2号ロ及び同条第4号イ、第55条第1号ト、同条5号イ、同条第6号二、同条第11号ハ、第59条の2の2第1号ト、同条第2号から第5号まで、同条第7号ト及び同条第8号から第12号まで
【情報照会の根拠】
なし</v>
      </c>
      <c r="BL19" s="37" t="str">
        <f t="shared" si="3"/>
        <v>ITEM4=【情報提供の根拠】
・番号法第19条第８号に基づく主務省令第２条の表の以下の項
　14、18、20、25、37、42、48、49、53、75、76、77、80、81、91、92、108、113、124、125、141、144、155、161、163
【情報照会の根拠】
なし</v>
      </c>
      <c r="BM19" s="37" t="str">
        <f t="shared" si="4"/>
        <v>ITEM5=2</v>
      </c>
      <c r="BN19" s="37" t="str">
        <f t="shared" si="5"/>
        <v>ITEM6=</v>
      </c>
    </row>
    <row r="20" spans="1:66" ht="52.2" customHeight="1">
      <c r="A20" s="202">
        <v>46078</v>
      </c>
      <c r="B20" s="203"/>
      <c r="C20" s="203"/>
      <c r="D20" s="204"/>
      <c r="E20" s="205" t="s">
        <v>203</v>
      </c>
      <c r="F20" s="206"/>
      <c r="G20" s="206"/>
      <c r="H20" s="206"/>
      <c r="I20" s="206"/>
      <c r="J20" s="206"/>
      <c r="K20" s="206"/>
      <c r="L20" s="206"/>
      <c r="M20" s="207"/>
      <c r="N20" s="211">
        <v>44651</v>
      </c>
      <c r="O20" s="206"/>
      <c r="P20" s="206"/>
      <c r="Q20" s="206"/>
      <c r="R20" s="206"/>
      <c r="S20" s="206"/>
      <c r="T20" s="206"/>
      <c r="U20" s="206"/>
      <c r="V20" s="206"/>
      <c r="W20" s="206"/>
      <c r="X20" s="206"/>
      <c r="Y20" s="206"/>
      <c r="Z20" s="206"/>
      <c r="AA20" s="207"/>
      <c r="AB20" s="211">
        <v>45382</v>
      </c>
      <c r="AC20" s="206"/>
      <c r="AD20" s="206"/>
      <c r="AE20" s="206"/>
      <c r="AF20" s="206"/>
      <c r="AG20" s="206"/>
      <c r="AH20" s="206"/>
      <c r="AI20" s="206"/>
      <c r="AJ20" s="206"/>
      <c r="AK20" s="206"/>
      <c r="AL20" s="206"/>
      <c r="AM20" s="206"/>
      <c r="AN20" s="206"/>
      <c r="AO20" s="207"/>
      <c r="AP20" s="208" t="s">
        <v>184</v>
      </c>
      <c r="AQ20" s="209"/>
      <c r="AR20" s="209"/>
      <c r="AS20" s="209"/>
      <c r="AT20" s="210"/>
      <c r="AU20" s="205"/>
      <c r="AV20" s="206"/>
      <c r="AW20" s="206"/>
      <c r="AX20" s="206"/>
      <c r="AY20" s="206"/>
      <c r="AZ20" s="206"/>
      <c r="BA20" s="206"/>
      <c r="BB20" s="206"/>
      <c r="BC20" s="207"/>
      <c r="BI20" s="37" t="str">
        <f t="shared" si="0"/>
        <v>ITEM1=20260225</v>
      </c>
      <c r="BJ20" s="37" t="str">
        <f t="shared" si="1"/>
        <v>ITEM2=Ⅱしきい値判断項目
1．対象人数
いつの時点の計数か</v>
      </c>
      <c r="BK20" s="37" t="str">
        <f t="shared" si="2"/>
        <v>ITEM3=44651</v>
      </c>
      <c r="BL20" s="37" t="str">
        <f t="shared" si="3"/>
        <v>ITEM4=45382</v>
      </c>
      <c r="BM20" s="37" t="str">
        <f t="shared" si="4"/>
        <v>ITEM5=2</v>
      </c>
      <c r="BN20" s="37" t="str">
        <f t="shared" si="5"/>
        <v>ITEM6=</v>
      </c>
    </row>
    <row r="21" spans="1:66" ht="49.2" customHeight="1">
      <c r="A21" s="202">
        <v>46078</v>
      </c>
      <c r="B21" s="203"/>
      <c r="C21" s="203"/>
      <c r="D21" s="204"/>
      <c r="E21" s="205" t="s">
        <v>204</v>
      </c>
      <c r="F21" s="206"/>
      <c r="G21" s="206"/>
      <c r="H21" s="206"/>
      <c r="I21" s="206"/>
      <c r="J21" s="206"/>
      <c r="K21" s="206"/>
      <c r="L21" s="206"/>
      <c r="M21" s="207"/>
      <c r="N21" s="211">
        <v>44651</v>
      </c>
      <c r="O21" s="206"/>
      <c r="P21" s="206"/>
      <c r="Q21" s="206"/>
      <c r="R21" s="206"/>
      <c r="S21" s="206"/>
      <c r="T21" s="206"/>
      <c r="U21" s="206"/>
      <c r="V21" s="206"/>
      <c r="W21" s="206"/>
      <c r="X21" s="206"/>
      <c r="Y21" s="206"/>
      <c r="Z21" s="206"/>
      <c r="AA21" s="207"/>
      <c r="AB21" s="211">
        <v>45382</v>
      </c>
      <c r="AC21" s="206"/>
      <c r="AD21" s="206"/>
      <c r="AE21" s="206"/>
      <c r="AF21" s="206"/>
      <c r="AG21" s="206"/>
      <c r="AH21" s="206"/>
      <c r="AI21" s="206"/>
      <c r="AJ21" s="206"/>
      <c r="AK21" s="206"/>
      <c r="AL21" s="206"/>
      <c r="AM21" s="206"/>
      <c r="AN21" s="206"/>
      <c r="AO21" s="207"/>
      <c r="AP21" s="208" t="s">
        <v>184</v>
      </c>
      <c r="AQ21" s="209"/>
      <c r="AR21" s="209"/>
      <c r="AS21" s="209"/>
      <c r="AT21" s="210"/>
      <c r="AU21" s="205"/>
      <c r="AV21" s="206"/>
      <c r="AW21" s="206"/>
      <c r="AX21" s="206"/>
      <c r="AY21" s="206"/>
      <c r="AZ21" s="206"/>
      <c r="BA21" s="206"/>
      <c r="BB21" s="206"/>
      <c r="BC21" s="207"/>
      <c r="BI21" s="37" t="str">
        <f t="shared" si="0"/>
        <v>ITEM1=20260225</v>
      </c>
      <c r="BJ21" s="37" t="str">
        <f t="shared" si="1"/>
        <v>ITEM2=Ⅱしきい値判断項目
2．取扱者数
いつの時点の計数か</v>
      </c>
      <c r="BK21" s="37" t="str">
        <f t="shared" si="2"/>
        <v>ITEM3=44651</v>
      </c>
      <c r="BL21" s="37" t="str">
        <f t="shared" si="3"/>
        <v>ITEM4=45382</v>
      </c>
      <c r="BM21" s="37" t="str">
        <f t="shared" si="4"/>
        <v>ITEM5=2</v>
      </c>
      <c r="BN21" s="37" t="str">
        <f t="shared" si="5"/>
        <v>ITEM6=</v>
      </c>
    </row>
    <row r="22" spans="1:66" ht="45" customHeight="1">
      <c r="A22" s="202">
        <v>46078</v>
      </c>
      <c r="B22" s="203"/>
      <c r="C22" s="203"/>
      <c r="D22" s="204"/>
      <c r="E22" s="205" t="s">
        <v>209</v>
      </c>
      <c r="F22" s="206"/>
      <c r="G22" s="206"/>
      <c r="H22" s="206"/>
      <c r="I22" s="206"/>
      <c r="J22" s="206"/>
      <c r="K22" s="206"/>
      <c r="L22" s="206"/>
      <c r="M22" s="207"/>
      <c r="N22" s="205" t="s">
        <v>210</v>
      </c>
      <c r="O22" s="206"/>
      <c r="P22" s="206"/>
      <c r="Q22" s="206"/>
      <c r="R22" s="206"/>
      <c r="S22" s="206"/>
      <c r="T22" s="206"/>
      <c r="U22" s="206"/>
      <c r="V22" s="206"/>
      <c r="W22" s="206"/>
      <c r="X22" s="206"/>
      <c r="Y22" s="206"/>
      <c r="Z22" s="206"/>
      <c r="AA22" s="207"/>
      <c r="AB22" s="205" t="s">
        <v>211</v>
      </c>
      <c r="AC22" s="206"/>
      <c r="AD22" s="206"/>
      <c r="AE22" s="206"/>
      <c r="AF22" s="206"/>
      <c r="AG22" s="206"/>
      <c r="AH22" s="206"/>
      <c r="AI22" s="206"/>
      <c r="AJ22" s="206"/>
      <c r="AK22" s="206"/>
      <c r="AL22" s="206"/>
      <c r="AM22" s="206"/>
      <c r="AN22" s="206"/>
      <c r="AO22" s="207"/>
      <c r="AP22" s="208" t="s">
        <v>184</v>
      </c>
      <c r="AQ22" s="209"/>
      <c r="AR22" s="209"/>
      <c r="AS22" s="209"/>
      <c r="AT22" s="210"/>
      <c r="AU22" s="205"/>
      <c r="AV22" s="206"/>
      <c r="AW22" s="206"/>
      <c r="AX22" s="206"/>
      <c r="AY22" s="206"/>
      <c r="AZ22" s="206"/>
      <c r="BA22" s="206"/>
      <c r="BB22" s="206"/>
      <c r="BC22" s="207"/>
      <c r="BI22" s="37" t="str">
        <f t="shared" si="0"/>
        <v>ITEM1=20260225</v>
      </c>
      <c r="BJ22" s="37" t="str">
        <f t="shared" si="1"/>
        <v>ITEM2=Ⅳリスク対策
８．人手を介在させる作業</v>
      </c>
      <c r="BK22" s="37" t="str">
        <f t="shared" si="2"/>
        <v>ITEM3=　　　　　　　　　　　　　―</v>
      </c>
      <c r="BL22" s="37" t="str">
        <f t="shared" si="3"/>
        <v>ITEM4=新設された評価項目の記載</v>
      </c>
      <c r="BM22" s="37" t="str">
        <f t="shared" si="4"/>
        <v>ITEM5=2</v>
      </c>
      <c r="BN22" s="37" t="str">
        <f t="shared" si="5"/>
        <v>ITEM6=</v>
      </c>
    </row>
    <row r="23" spans="1:66" ht="47.4" customHeight="1">
      <c r="A23" s="202">
        <v>46078</v>
      </c>
      <c r="B23" s="203"/>
      <c r="C23" s="203"/>
      <c r="D23" s="204"/>
      <c r="E23" s="205" t="s">
        <v>212</v>
      </c>
      <c r="F23" s="206"/>
      <c r="G23" s="206"/>
      <c r="H23" s="206"/>
      <c r="I23" s="206"/>
      <c r="J23" s="206"/>
      <c r="K23" s="206"/>
      <c r="L23" s="206"/>
      <c r="M23" s="207"/>
      <c r="N23" s="205" t="s">
        <v>210</v>
      </c>
      <c r="O23" s="206"/>
      <c r="P23" s="206"/>
      <c r="Q23" s="206"/>
      <c r="R23" s="206"/>
      <c r="S23" s="206"/>
      <c r="T23" s="206"/>
      <c r="U23" s="206"/>
      <c r="V23" s="206"/>
      <c r="W23" s="206"/>
      <c r="X23" s="206"/>
      <c r="Y23" s="206"/>
      <c r="Z23" s="206"/>
      <c r="AA23" s="207"/>
      <c r="AB23" s="205" t="s">
        <v>211</v>
      </c>
      <c r="AC23" s="206"/>
      <c r="AD23" s="206"/>
      <c r="AE23" s="206"/>
      <c r="AF23" s="206"/>
      <c r="AG23" s="206"/>
      <c r="AH23" s="206"/>
      <c r="AI23" s="206"/>
      <c r="AJ23" s="206"/>
      <c r="AK23" s="206"/>
      <c r="AL23" s="206"/>
      <c r="AM23" s="206"/>
      <c r="AN23" s="206"/>
      <c r="AO23" s="207"/>
      <c r="AP23" s="208" t="s">
        <v>184</v>
      </c>
      <c r="AQ23" s="209"/>
      <c r="AR23" s="209"/>
      <c r="AS23" s="209"/>
      <c r="AT23" s="210"/>
      <c r="AU23" s="205"/>
      <c r="AV23" s="206"/>
      <c r="AW23" s="206"/>
      <c r="AX23" s="206"/>
      <c r="AY23" s="206"/>
      <c r="AZ23" s="206"/>
      <c r="BA23" s="206"/>
      <c r="BB23" s="206"/>
      <c r="BC23" s="207"/>
      <c r="BI23" s="37" t="str">
        <f t="shared" si="0"/>
        <v>ITEM1=20260225</v>
      </c>
      <c r="BJ23" s="37" t="str">
        <f t="shared" si="1"/>
        <v>ITEM2=Ⅳリスク対策
11．最も優先度が高いと考えられる対策</v>
      </c>
      <c r="BK23" s="37" t="str">
        <f t="shared" si="2"/>
        <v>ITEM3=　　　　　　　　　　　　　―</v>
      </c>
      <c r="BL23" s="37" t="str">
        <f t="shared" si="3"/>
        <v>ITEM4=新設された評価項目の記載</v>
      </c>
      <c r="BM23" s="37" t="str">
        <f t="shared" si="4"/>
        <v>ITEM5=2</v>
      </c>
      <c r="BN23" s="37" t="str">
        <f t="shared" si="5"/>
        <v>ITEM6=</v>
      </c>
    </row>
    <row r="24" spans="1:66" ht="64.8" customHeight="1">
      <c r="A24" s="202">
        <v>46078</v>
      </c>
      <c r="B24" s="203"/>
      <c r="C24" s="203"/>
      <c r="D24" s="204"/>
      <c r="E24" s="205" t="s">
        <v>213</v>
      </c>
      <c r="F24" s="206"/>
      <c r="G24" s="206"/>
      <c r="H24" s="206"/>
      <c r="I24" s="206"/>
      <c r="J24" s="206"/>
      <c r="K24" s="206"/>
      <c r="L24" s="206"/>
      <c r="M24" s="207"/>
      <c r="N24" s="205" t="s">
        <v>214</v>
      </c>
      <c r="O24" s="206"/>
      <c r="P24" s="206"/>
      <c r="Q24" s="206"/>
      <c r="R24" s="206"/>
      <c r="S24" s="206"/>
      <c r="T24" s="206"/>
      <c r="U24" s="206"/>
      <c r="V24" s="206"/>
      <c r="W24" s="206"/>
      <c r="X24" s="206"/>
      <c r="Y24" s="206"/>
      <c r="Z24" s="206"/>
      <c r="AA24" s="207"/>
      <c r="AB24" s="205" t="s">
        <v>215</v>
      </c>
      <c r="AC24" s="206"/>
      <c r="AD24" s="206"/>
      <c r="AE24" s="206"/>
      <c r="AF24" s="206"/>
      <c r="AG24" s="206"/>
      <c r="AH24" s="206"/>
      <c r="AI24" s="206"/>
      <c r="AJ24" s="206"/>
      <c r="AK24" s="206"/>
      <c r="AL24" s="206"/>
      <c r="AM24" s="206"/>
      <c r="AN24" s="206"/>
      <c r="AO24" s="207"/>
      <c r="AP24" s="208" t="s">
        <v>184</v>
      </c>
      <c r="AQ24" s="209"/>
      <c r="AR24" s="209"/>
      <c r="AS24" s="209"/>
      <c r="AT24" s="210"/>
      <c r="AU24" s="205"/>
      <c r="AV24" s="206"/>
      <c r="AW24" s="206"/>
      <c r="AX24" s="206"/>
      <c r="AY24" s="206"/>
      <c r="AZ24" s="206"/>
      <c r="BA24" s="206"/>
      <c r="BB24" s="206"/>
      <c r="BC24" s="207"/>
      <c r="BI24" s="37" t="str">
        <f t="shared" si="0"/>
        <v>ITEM1=20260225</v>
      </c>
      <c r="BJ24" s="37" t="str">
        <f t="shared" si="1"/>
        <v>ITEM2=Ⅰ関連情報
１．特定個人情報ファイルを取り扱う事務
②事務の概要</v>
      </c>
      <c r="BK24" s="37" t="str">
        <f t="shared" si="2"/>
        <v>ITEM3=⑥行政手続における特定の個人を識別するための番号の利用等に関する法律（以下、「番号法」）第19条第7項別表第二に規定する情報提供</v>
      </c>
      <c r="BL24" s="37" t="str">
        <f t="shared" si="3"/>
        <v>ITEM4=⑥行政手続における特定の個人を識別するための番号の利用等に関する法律（以下、「番号法」）第19条第8号別表に規定する情報提供</v>
      </c>
      <c r="BM24" s="37" t="str">
        <f t="shared" si="4"/>
        <v>ITEM5=2</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2"/>
      <c r="B104" s="213"/>
      <c r="C104" s="213"/>
      <c r="D104" s="213"/>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