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90" windowWidth="10230" windowHeight="8580" tabRatio="900"/>
  </bookViews>
  <sheets>
    <sheet name="経済波及効果" sheetId="2" r:id="rId1"/>
    <sheet name="各係数" sheetId="4" r:id="rId2"/>
    <sheet name="利用上の注意" sheetId="12" r:id="rId3"/>
    <sheet name="【参考】計算フロー図 " sheetId="13" r:id="rId4"/>
  </sheets>
  <externalReferences>
    <externalReference r:id="rId5"/>
    <externalReference r:id="rId6"/>
  </externalReferences>
  <definedNames>
    <definedName name="chu">[1]Sheet2!$A$2:$B$101</definedName>
    <definedName name="dai">[1]Sheet2!$D$2:$E$42</definedName>
    <definedName name="推計項目" localSheetId="3">'[2]【20160526】（コンバート値）生産額推計一覧表'!#REF!</definedName>
    <definedName name="推計項目" localSheetId="2">'[2]【20160526】（コンバート値）生産額推計一覧表'!#REF!</definedName>
    <definedName name="推計項目">'[2]【20160526】（コンバート値）生産額推計一覧表'!#REF!</definedName>
    <definedName name="推計方法" localSheetId="3">'[2]【20160526】（コンバート値）生産額推計一覧表'!#REF!</definedName>
    <definedName name="推計方法" localSheetId="2">'[2]【20160526】（コンバート値）生産額推計一覧表'!#REF!</definedName>
    <definedName name="推計方法">'[2]【20160526】（コンバート値）生産額推計一覧表'!#REF!</definedName>
  </definedNames>
  <calcPr calcId="145621"/>
</workbook>
</file>

<file path=xl/calcChain.xml><?xml version="1.0" encoding="utf-8"?>
<calcChain xmlns="http://schemas.openxmlformats.org/spreadsheetml/2006/main">
  <c r="D4" i="12" l="1"/>
  <c r="G50" i="12" s="1"/>
  <c r="F43" i="12" l="1"/>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H7" i="12" l="1" a="1"/>
  <c r="H43" i="12" s="1"/>
  <c r="F4" i="12"/>
  <c r="G51" i="12" s="1"/>
  <c r="H37" i="12" l="1"/>
  <c r="H36" i="12"/>
  <c r="H21" i="12"/>
  <c r="N21" i="12" s="1"/>
  <c r="H26" i="12"/>
  <c r="L26" i="12" s="1"/>
  <c r="H9" i="12"/>
  <c r="H18" i="12"/>
  <c r="J18" i="12" s="1"/>
  <c r="H10" i="12"/>
  <c r="L10" i="12" s="1"/>
  <c r="H25" i="12"/>
  <c r="J25" i="12" s="1"/>
  <c r="H41" i="12"/>
  <c r="J41" i="12" s="1"/>
  <c r="H17" i="12"/>
  <c r="L17" i="12" s="1"/>
  <c r="H23" i="12"/>
  <c r="H8" i="12"/>
  <c r="J8" i="12" s="1"/>
  <c r="H15" i="12"/>
  <c r="H31" i="12"/>
  <c r="J31" i="12" s="1"/>
  <c r="H38" i="12"/>
  <c r="N38" i="12" s="1"/>
  <c r="H13" i="12"/>
  <c r="N13" i="12" s="1"/>
  <c r="H20" i="12"/>
  <c r="N20" i="12" s="1"/>
  <c r="H27" i="12"/>
  <c r="N27" i="12" s="1"/>
  <c r="H19" i="12"/>
  <c r="J19" i="12" s="1"/>
  <c r="H16" i="12"/>
  <c r="N16" i="12" s="1"/>
  <c r="H30" i="12"/>
  <c r="J30" i="12" s="1"/>
  <c r="H42" i="12"/>
  <c r="N42" i="12" s="1"/>
  <c r="H35" i="12"/>
  <c r="L35" i="12" s="1"/>
  <c r="H14" i="12"/>
  <c r="L14" i="12" s="1"/>
  <c r="H22" i="12"/>
  <c r="H33" i="12"/>
  <c r="L33" i="12" s="1"/>
  <c r="H12" i="12"/>
  <c r="H32" i="12"/>
  <c r="L32" i="12" s="1"/>
  <c r="H34" i="12"/>
  <c r="N34" i="12" s="1"/>
  <c r="H28" i="12"/>
  <c r="L28" i="12" s="1"/>
  <c r="H40" i="12"/>
  <c r="N40" i="12" s="1"/>
  <c r="H39" i="12"/>
  <c r="J39" i="12" s="1"/>
  <c r="H7" i="12"/>
  <c r="J7" i="12" s="1"/>
  <c r="H24" i="12"/>
  <c r="J24" i="12" s="1"/>
  <c r="H11" i="12"/>
  <c r="H29" i="12"/>
  <c r="J29" i="12" s="1"/>
  <c r="L38" i="12"/>
  <c r="J38" i="12"/>
  <c r="J22" i="12"/>
  <c r="L22" i="12"/>
  <c r="N22" i="12"/>
  <c r="J36" i="12"/>
  <c r="L36" i="12"/>
  <c r="N36" i="12"/>
  <c r="N41" i="12"/>
  <c r="J33" i="12"/>
  <c r="N33" i="12"/>
  <c r="J12" i="12"/>
  <c r="L12" i="12"/>
  <c r="N12" i="12"/>
  <c r="L9" i="12"/>
  <c r="J23" i="12"/>
  <c r="L23" i="12"/>
  <c r="N23" i="12"/>
  <c r="L31" i="12"/>
  <c r="N37" i="12"/>
  <c r="L37" i="12"/>
  <c r="J37" i="12"/>
  <c r="J32" i="12"/>
  <c r="J34" i="12"/>
  <c r="L21" i="12"/>
  <c r="J15" i="12"/>
  <c r="L15" i="12"/>
  <c r="N15" i="12"/>
  <c r="J35" i="12"/>
  <c r="J11" i="12"/>
  <c r="L11" i="12"/>
  <c r="N11" i="12"/>
  <c r="L29" i="12"/>
  <c r="L43" i="12"/>
  <c r="N43" i="12"/>
  <c r="J43" i="12"/>
  <c r="F43" i="2"/>
  <c r="F42" i="2"/>
  <c r="F41" i="2"/>
  <c r="F40" i="2"/>
  <c r="F39" i="2"/>
  <c r="F38" i="2"/>
  <c r="N29" i="12" l="1"/>
  <c r="N8" i="12"/>
  <c r="N7" i="12"/>
  <c r="J28" i="12"/>
  <c r="J42" i="12"/>
  <c r="N14" i="12"/>
  <c r="H4" i="12"/>
  <c r="F57" i="12" s="1"/>
  <c r="L8" i="12"/>
  <c r="N17" i="12"/>
  <c r="J17" i="12"/>
  <c r="L24" i="12"/>
  <c r="J40" i="12"/>
  <c r="L40" i="12"/>
  <c r="L34" i="12"/>
  <c r="N31" i="12"/>
  <c r="N24" i="12"/>
  <c r="N30" i="12"/>
  <c r="J14" i="12"/>
  <c r="N35" i="12"/>
  <c r="N32" i="12"/>
  <c r="L41" i="12"/>
  <c r="N18" i="12"/>
  <c r="N25" i="12"/>
  <c r="J27" i="12"/>
  <c r="N39" i="12"/>
  <c r="N28" i="12"/>
  <c r="L16" i="12"/>
  <c r="N9" i="12"/>
  <c r="L39" i="12"/>
  <c r="J16" i="12"/>
  <c r="J9" i="12"/>
  <c r="L27" i="12"/>
  <c r="L18" i="12"/>
  <c r="L13" i="12"/>
  <c r="L4" i="12" s="1"/>
  <c r="L57" i="12" s="1"/>
  <c r="L20" i="12"/>
  <c r="N19" i="12"/>
  <c r="L7" i="12"/>
  <c r="J13" i="12"/>
  <c r="J21" i="12"/>
  <c r="J20" i="12"/>
  <c r="L30" i="12"/>
  <c r="J10" i="12"/>
  <c r="L19" i="12"/>
  <c r="J26" i="12"/>
  <c r="L25" i="12"/>
  <c r="L42" i="12"/>
  <c r="N10" i="12"/>
  <c r="N26" i="12"/>
  <c r="F9" i="2"/>
  <c r="J4" i="12" l="1"/>
  <c r="H57" i="12" s="1"/>
  <c r="N4" i="12"/>
  <c r="P10" i="12" s="1"/>
  <c r="P30" i="12"/>
  <c r="P21" i="12"/>
  <c r="P38" i="12"/>
  <c r="P25" i="12"/>
  <c r="J57" i="12"/>
  <c r="P43" i="12"/>
  <c r="P42" i="12"/>
  <c r="P29" i="12"/>
  <c r="P7" i="12"/>
  <c r="P33" i="12"/>
  <c r="P26" i="12"/>
  <c r="P24" i="12"/>
  <c r="P8" i="12"/>
  <c r="P11" i="12"/>
  <c r="P14" i="12"/>
  <c r="P37" i="12"/>
  <c r="P15" i="12"/>
  <c r="P41" i="12"/>
  <c r="P22" i="12"/>
  <c r="P12" i="12"/>
  <c r="P19" i="12"/>
  <c r="P23" i="12"/>
  <c r="P34" i="12"/>
  <c r="P17" i="12"/>
  <c r="P16" i="12"/>
  <c r="P20" i="12"/>
  <c r="P36" i="12"/>
  <c r="P27" i="12"/>
  <c r="P28" i="12"/>
  <c r="P31" i="12"/>
  <c r="P9" i="12"/>
  <c r="P39" i="12"/>
  <c r="P32" i="12"/>
  <c r="P35" i="12"/>
  <c r="P13" i="12"/>
  <c r="F28" i="2"/>
  <c r="P40" i="12" l="1"/>
  <c r="P18" i="12"/>
  <c r="V7" i="12"/>
  <c r="P4" i="12"/>
  <c r="F58" i="12" s="1"/>
  <c r="F56" i="12" s="1"/>
  <c r="T7" i="12"/>
  <c r="R7" i="12"/>
  <c r="R24" i="12"/>
  <c r="T24" i="12"/>
  <c r="V24" i="12"/>
  <c r="R19" i="12"/>
  <c r="T19" i="12"/>
  <c r="V19" i="12"/>
  <c r="T29" i="12"/>
  <c r="R29" i="12"/>
  <c r="V29" i="12"/>
  <c r="R39" i="12"/>
  <c r="T39" i="12"/>
  <c r="V39" i="12"/>
  <c r="V34" i="12"/>
  <c r="R34" i="12"/>
  <c r="T34" i="12"/>
  <c r="R18" i="12"/>
  <c r="T18" i="12"/>
  <c r="V18" i="12"/>
  <c r="V43" i="12"/>
  <c r="R43" i="12"/>
  <c r="T43" i="12"/>
  <c r="R23" i="12"/>
  <c r="T23" i="12"/>
  <c r="V23" i="12"/>
  <c r="T32" i="12"/>
  <c r="R32" i="12"/>
  <c r="V32" i="12"/>
  <c r="R12" i="12"/>
  <c r="T12" i="12"/>
  <c r="V12" i="12"/>
  <c r="R28" i="12"/>
  <c r="T28" i="12"/>
  <c r="V28" i="12"/>
  <c r="V27" i="12"/>
  <c r="T27" i="12"/>
  <c r="R27" i="12"/>
  <c r="R36" i="12"/>
  <c r="T36" i="12"/>
  <c r="V36" i="12"/>
  <c r="T37" i="12"/>
  <c r="V37" i="12"/>
  <c r="R37" i="12"/>
  <c r="R35" i="12"/>
  <c r="T35" i="12"/>
  <c r="V35" i="12"/>
  <c r="V10" i="12"/>
  <c r="T10" i="12"/>
  <c r="R10" i="12"/>
  <c r="T22" i="12"/>
  <c r="R22" i="12"/>
  <c r="V22" i="12"/>
  <c r="T15" i="12"/>
  <c r="V15" i="12"/>
  <c r="R15" i="12"/>
  <c r="T20" i="12"/>
  <c r="R20" i="12"/>
  <c r="V20" i="12"/>
  <c r="R14" i="12"/>
  <c r="T14" i="12"/>
  <c r="V14" i="12"/>
  <c r="V25" i="12"/>
  <c r="R25" i="12"/>
  <c r="T25" i="12"/>
  <c r="V13" i="12"/>
  <c r="R13" i="12"/>
  <c r="T13" i="12"/>
  <c r="R33" i="12"/>
  <c r="T33" i="12"/>
  <c r="V33" i="12"/>
  <c r="R31" i="12"/>
  <c r="T31" i="12"/>
  <c r="V31" i="12"/>
  <c r="R42" i="12"/>
  <c r="T42" i="12"/>
  <c r="V42" i="12"/>
  <c r="V16" i="12"/>
  <c r="R16" i="12"/>
  <c r="T16" i="12"/>
  <c r="R11" i="12"/>
  <c r="T11" i="12"/>
  <c r="V11" i="12"/>
  <c r="V38" i="12"/>
  <c r="T38" i="12"/>
  <c r="R38" i="12"/>
  <c r="T26" i="12"/>
  <c r="R26" i="12"/>
  <c r="V26" i="12"/>
  <c r="R9" i="12"/>
  <c r="V9" i="12"/>
  <c r="T9" i="12"/>
  <c r="V41" i="12"/>
  <c r="R41" i="12"/>
  <c r="T41" i="12"/>
  <c r="V17" i="12"/>
  <c r="R17" i="12"/>
  <c r="T17" i="12"/>
  <c r="R8" i="12"/>
  <c r="T8" i="12"/>
  <c r="V8" i="12"/>
  <c r="V21" i="12"/>
  <c r="R21" i="12"/>
  <c r="T21" i="12"/>
  <c r="T30" i="12"/>
  <c r="R30" i="12"/>
  <c r="V30" i="12"/>
  <c r="R40" i="12"/>
  <c r="T40" i="12"/>
  <c r="V40" i="12"/>
  <c r="F12" i="2"/>
  <c r="F37" i="2"/>
  <c r="R4" i="12" l="1"/>
  <c r="H58" i="12" s="1"/>
  <c r="H56" i="12" s="1"/>
  <c r="T4" i="12"/>
  <c r="L58" i="12" s="1"/>
  <c r="L56" i="12" s="1"/>
  <c r="V4" i="12"/>
  <c r="J58" i="12" s="1"/>
  <c r="J56" i="12" s="1"/>
  <c r="F36" i="2"/>
  <c r="F35" i="2"/>
  <c r="F34" i="2"/>
  <c r="F33" i="2"/>
  <c r="F32" i="2"/>
  <c r="F31" i="2"/>
  <c r="F30" i="2"/>
  <c r="F29" i="2"/>
  <c r="F27" i="2"/>
  <c r="F26" i="2"/>
  <c r="F25" i="2"/>
  <c r="F24" i="2"/>
  <c r="F23" i="2"/>
  <c r="F22" i="2"/>
  <c r="F21" i="2"/>
  <c r="F20" i="2"/>
  <c r="F19" i="2"/>
  <c r="F18" i="2"/>
  <c r="F17" i="2"/>
  <c r="F16" i="2"/>
  <c r="F15" i="2"/>
  <c r="F14" i="2"/>
  <c r="F13" i="2"/>
  <c r="F11" i="2"/>
  <c r="F10" i="2"/>
  <c r="F8" i="2"/>
  <c r="F7" i="2"/>
  <c r="D4" i="2"/>
  <c r="G50" i="2" s="1"/>
  <c r="H7" i="2" l="1" a="1"/>
  <c r="H30" i="2" s="1"/>
  <c r="F4" i="2"/>
  <c r="G51" i="2" s="1"/>
  <c r="H13" i="2" l="1"/>
  <c r="L13" i="2" s="1"/>
  <c r="H36" i="2"/>
  <c r="L36" i="2" s="1"/>
  <c r="H32" i="2"/>
  <c r="J32" i="2" s="1"/>
  <c r="H24" i="2"/>
  <c r="J24" i="2" s="1"/>
  <c r="H16" i="2"/>
  <c r="N16" i="2" s="1"/>
  <c r="H8" i="2"/>
  <c r="N8" i="2" s="1"/>
  <c r="H39" i="2"/>
  <c r="J39" i="2" s="1"/>
  <c r="H43" i="2"/>
  <c r="N43" i="2" s="1"/>
  <c r="H27" i="2"/>
  <c r="N27" i="2" s="1"/>
  <c r="H23" i="2"/>
  <c r="N23" i="2" s="1"/>
  <c r="H31" i="2"/>
  <c r="N31" i="2" s="1"/>
  <c r="H15" i="2"/>
  <c r="N15" i="2" s="1"/>
  <c r="H11" i="2"/>
  <c r="N11" i="2" s="1"/>
  <c r="H19" i="2"/>
  <c r="L19" i="2" s="1"/>
  <c r="H38" i="2"/>
  <c r="L38" i="2" s="1"/>
  <c r="H34" i="2"/>
  <c r="J34" i="2" s="1"/>
  <c r="H7" i="2"/>
  <c r="J7" i="2" s="1"/>
  <c r="H26" i="2"/>
  <c r="J26" i="2" s="1"/>
  <c r="H22" i="2"/>
  <c r="J22" i="2" s="1"/>
  <c r="H42" i="2"/>
  <c r="L42" i="2" s="1"/>
  <c r="H41" i="2"/>
  <c r="N41" i="2" s="1"/>
  <c r="H37" i="2"/>
  <c r="J37" i="2" s="1"/>
  <c r="H33" i="2"/>
  <c r="L33" i="2" s="1"/>
  <c r="H18" i="2"/>
  <c r="L18" i="2" s="1"/>
  <c r="H29" i="2"/>
  <c r="J29" i="2" s="1"/>
  <c r="H25" i="2"/>
  <c r="N25" i="2" s="1"/>
  <c r="H21" i="2"/>
  <c r="L21" i="2" s="1"/>
  <c r="H17" i="2"/>
  <c r="L17" i="2" s="1"/>
  <c r="H9" i="2"/>
  <c r="N9" i="2" s="1"/>
  <c r="H40" i="2"/>
  <c r="L40" i="2" s="1"/>
  <c r="H28" i="2"/>
  <c r="L28" i="2" s="1"/>
  <c r="H20" i="2"/>
  <c r="J20" i="2" s="1"/>
  <c r="H12" i="2"/>
  <c r="L12" i="2" s="1"/>
  <c r="H35" i="2"/>
  <c r="N35" i="2" s="1"/>
  <c r="H14" i="2"/>
  <c r="N14" i="2" s="1"/>
  <c r="H10" i="2"/>
  <c r="N30" i="2"/>
  <c r="N39" i="2" l="1"/>
  <c r="L39" i="2"/>
  <c r="L43" i="2"/>
  <c r="J40" i="2"/>
  <c r="L41" i="2"/>
  <c r="H4" i="2"/>
  <c r="F57" i="2" s="1"/>
  <c r="N38" i="2"/>
  <c r="J38" i="2"/>
  <c r="J43" i="2"/>
  <c r="N10" i="2"/>
  <c r="J42" i="2"/>
  <c r="N42" i="2"/>
  <c r="N40" i="2"/>
  <c r="L7" i="2"/>
  <c r="N7" i="2"/>
  <c r="J41" i="2"/>
  <c r="N24" i="2"/>
  <c r="J30" i="2"/>
  <c r="L15" i="2"/>
  <c r="L30" i="2"/>
  <c r="N13" i="2"/>
  <c r="J13" i="2"/>
  <c r="N22" i="2"/>
  <c r="N18" i="2"/>
  <c r="J25" i="2"/>
  <c r="L25" i="2"/>
  <c r="L31" i="2"/>
  <c r="N37" i="2"/>
  <c r="L16" i="2"/>
  <c r="J16" i="2"/>
  <c r="L37" i="2"/>
  <c r="L22" i="2"/>
  <c r="L27" i="2"/>
  <c r="J31" i="2"/>
  <c r="L24" i="2"/>
  <c r="J18" i="2"/>
  <c r="J9" i="2"/>
  <c r="J27" i="2"/>
  <c r="L35" i="2"/>
  <c r="J35" i="2"/>
  <c r="J17" i="2"/>
  <c r="N17" i="2"/>
  <c r="N33" i="2"/>
  <c r="L9" i="2"/>
  <c r="J8" i="2"/>
  <c r="N29" i="2"/>
  <c r="J15" i="2"/>
  <c r="N36" i="2"/>
  <c r="L29" i="2"/>
  <c r="J11" i="2"/>
  <c r="J36" i="2"/>
  <c r="N21" i="2"/>
  <c r="N32" i="2"/>
  <c r="L11" i="2"/>
  <c r="L14" i="2"/>
  <c r="J21" i="2"/>
  <c r="L8" i="2"/>
  <c r="L26" i="2"/>
  <c r="N12" i="2"/>
  <c r="N26" i="2"/>
  <c r="J12" i="2"/>
  <c r="J23" i="2"/>
  <c r="J33" i="2"/>
  <c r="L23" i="2"/>
  <c r="L32" i="2"/>
  <c r="L20" i="2"/>
  <c r="N19" i="2"/>
  <c r="L10" i="2"/>
  <c r="J19" i="2"/>
  <c r="J10" i="2"/>
  <c r="L34" i="2"/>
  <c r="N34" i="2"/>
  <c r="N28" i="2"/>
  <c r="J28" i="2"/>
  <c r="J14" i="2"/>
  <c r="N20" i="2"/>
  <c r="L4" i="2" l="1"/>
  <c r="L57" i="2" s="1"/>
  <c r="N4" i="2"/>
  <c r="J4" i="2"/>
  <c r="H57" i="2" s="1"/>
  <c r="J57" i="2" l="1"/>
  <c r="P43" i="2"/>
  <c r="P42" i="2"/>
  <c r="P41" i="2"/>
  <c r="P40" i="2"/>
  <c r="P39" i="2"/>
  <c r="P38" i="2"/>
  <c r="P9" i="2"/>
  <c r="V9" i="2" s="1"/>
  <c r="P21" i="2"/>
  <c r="P18" i="2"/>
  <c r="P37" i="2"/>
  <c r="P34" i="2"/>
  <c r="P31" i="2"/>
  <c r="P36" i="2"/>
  <c r="P32" i="2"/>
  <c r="P35" i="2"/>
  <c r="P33" i="2"/>
  <c r="P15" i="2"/>
  <c r="P24" i="2"/>
  <c r="P26" i="2"/>
  <c r="P30" i="2"/>
  <c r="P23" i="2"/>
  <c r="P16" i="2"/>
  <c r="P7" i="2"/>
  <c r="P14" i="2"/>
  <c r="P28" i="2"/>
  <c r="P22" i="2"/>
  <c r="P20" i="2"/>
  <c r="P19" i="2"/>
  <c r="P27" i="2"/>
  <c r="P29" i="2"/>
  <c r="P12" i="2"/>
  <c r="P11" i="2"/>
  <c r="P8" i="2"/>
  <c r="P13" i="2"/>
  <c r="P17" i="2"/>
  <c r="P25" i="2"/>
  <c r="P10" i="2"/>
  <c r="T41" i="2" l="1"/>
  <c r="V41" i="2"/>
  <c r="R41" i="2"/>
  <c r="R42" i="2"/>
  <c r="T42" i="2"/>
  <c r="V42" i="2"/>
  <c r="R43" i="2"/>
  <c r="V43" i="2"/>
  <c r="T43" i="2"/>
  <c r="V38" i="2"/>
  <c r="R38" i="2"/>
  <c r="T38" i="2"/>
  <c r="V39" i="2"/>
  <c r="R39" i="2"/>
  <c r="T39" i="2"/>
  <c r="V40" i="2"/>
  <c r="R40" i="2"/>
  <c r="T40" i="2"/>
  <c r="T9" i="2"/>
  <c r="R9" i="2"/>
  <c r="R31" i="2"/>
  <c r="V31" i="2"/>
  <c r="T31" i="2"/>
  <c r="T28" i="2"/>
  <c r="R28" i="2"/>
  <c r="V28" i="2"/>
  <c r="V37" i="2"/>
  <c r="T37" i="2"/>
  <c r="R37" i="2"/>
  <c r="R8" i="2"/>
  <c r="V8" i="2"/>
  <c r="T8" i="2"/>
  <c r="V22" i="2"/>
  <c r="T22" i="2"/>
  <c r="R22" i="2"/>
  <c r="R15" i="2"/>
  <c r="T15" i="2"/>
  <c r="V15" i="2"/>
  <c r="R18" i="2"/>
  <c r="V18" i="2"/>
  <c r="T18" i="2"/>
  <c r="V34" i="2"/>
  <c r="T34" i="2"/>
  <c r="R34" i="2"/>
  <c r="V11" i="2"/>
  <c r="T11" i="2"/>
  <c r="R11" i="2"/>
  <c r="V33" i="2"/>
  <c r="T33" i="2"/>
  <c r="R33" i="2"/>
  <c r="T21" i="2"/>
  <c r="V21" i="2"/>
  <c r="R21" i="2"/>
  <c r="R24" i="2"/>
  <c r="V24" i="2"/>
  <c r="T24" i="2"/>
  <c r="T12" i="2"/>
  <c r="R12" i="2"/>
  <c r="V12" i="2"/>
  <c r="T29" i="2"/>
  <c r="V29" i="2"/>
  <c r="R29" i="2"/>
  <c r="V7" i="2"/>
  <c r="T7" i="2"/>
  <c r="R7" i="2"/>
  <c r="V35" i="2"/>
  <c r="T35" i="2"/>
  <c r="R35" i="2"/>
  <c r="V30" i="2"/>
  <c r="T30" i="2"/>
  <c r="R30" i="2"/>
  <c r="V10" i="2"/>
  <c r="T10" i="2"/>
  <c r="R10" i="2"/>
  <c r="V25" i="2"/>
  <c r="T25" i="2"/>
  <c r="R25" i="2"/>
  <c r="T13" i="2"/>
  <c r="V13" i="2"/>
  <c r="R13" i="2"/>
  <c r="V27" i="2"/>
  <c r="T27" i="2"/>
  <c r="R27" i="2"/>
  <c r="R16" i="2"/>
  <c r="V16" i="2"/>
  <c r="T16" i="2"/>
  <c r="R32" i="2"/>
  <c r="V32" i="2"/>
  <c r="T32" i="2"/>
  <c r="T20" i="2"/>
  <c r="R20" i="2"/>
  <c r="V20" i="2"/>
  <c r="V26" i="2"/>
  <c r="T26" i="2"/>
  <c r="R26" i="2"/>
  <c r="V14" i="2"/>
  <c r="T14" i="2"/>
  <c r="R14" i="2"/>
  <c r="V17" i="2"/>
  <c r="T17" i="2"/>
  <c r="R17" i="2"/>
  <c r="V19" i="2"/>
  <c r="T19" i="2"/>
  <c r="R19" i="2"/>
  <c r="R23" i="2"/>
  <c r="V23" i="2"/>
  <c r="T23" i="2"/>
  <c r="T36" i="2"/>
  <c r="R36" i="2"/>
  <c r="V36" i="2"/>
  <c r="P4" i="2"/>
  <c r="F58" i="2" s="1"/>
  <c r="F56" i="2" l="1"/>
  <c r="R4" i="2"/>
  <c r="H58" i="2" s="1"/>
  <c r="V4" i="2"/>
  <c r="J58" i="2" s="1"/>
  <c r="T4" i="2"/>
  <c r="L58" i="2" s="1"/>
  <c r="J56" i="2" l="1"/>
  <c r="H56" i="2"/>
  <c r="L56" i="2"/>
</calcChain>
</file>

<file path=xl/sharedStrings.xml><?xml version="1.0" encoding="utf-8"?>
<sst xmlns="http://schemas.openxmlformats.org/spreadsheetml/2006/main" count="272" uniqueCount="70">
  <si>
    <t>その他の製造工業製品</t>
  </si>
  <si>
    <t>商業</t>
  </si>
  <si>
    <t>金融・保険</t>
  </si>
  <si>
    <t>公務</t>
  </si>
  <si>
    <t>事務用品</t>
  </si>
  <si>
    <t>分類不明</t>
  </si>
  <si>
    <t>部門名</t>
    <rPh sb="0" eb="2">
      <t>ブモン</t>
    </rPh>
    <rPh sb="2" eb="3">
      <t>メイ</t>
    </rPh>
    <phoneticPr fontId="5"/>
  </si>
  <si>
    <t>億円</t>
    <rPh sb="0" eb="2">
      <t>オクエン</t>
    </rPh>
    <phoneticPr fontId="5"/>
  </si>
  <si>
    <t>粗付加価値誘発額</t>
    <rPh sb="0" eb="1">
      <t>ソ</t>
    </rPh>
    <rPh sb="1" eb="3">
      <t>フカ</t>
    </rPh>
    <rPh sb="3" eb="5">
      <t>カチ</t>
    </rPh>
    <rPh sb="5" eb="7">
      <t>ユウハツ</t>
    </rPh>
    <rPh sb="7" eb="8">
      <t>ガク</t>
    </rPh>
    <phoneticPr fontId="5"/>
  </si>
  <si>
    <t>粗付加価値誘発額</t>
    <rPh sb="0" eb="1">
      <t>ソ</t>
    </rPh>
    <rPh sb="1" eb="3">
      <t>フカ</t>
    </rPh>
    <rPh sb="3" eb="5">
      <t>カチ</t>
    </rPh>
    <rPh sb="5" eb="7">
      <t>ユウハツ</t>
    </rPh>
    <rPh sb="7" eb="8">
      <t>ガク</t>
    </rPh>
    <phoneticPr fontId="5"/>
  </si>
  <si>
    <t>労働誘発量</t>
    <rPh sb="0" eb="2">
      <t>ロウドウ</t>
    </rPh>
    <rPh sb="2" eb="4">
      <t>ユウハツ</t>
    </rPh>
    <rPh sb="4" eb="5">
      <t>リョウ</t>
    </rPh>
    <phoneticPr fontId="5"/>
  </si>
  <si>
    <t>労働誘発量</t>
    <rPh sb="0" eb="2">
      <t>ロウドウ</t>
    </rPh>
    <rPh sb="2" eb="4">
      <t>ユウハツ</t>
    </rPh>
    <rPh sb="4" eb="5">
      <t>リョウ</t>
    </rPh>
    <phoneticPr fontId="5"/>
  </si>
  <si>
    <t>人</t>
    <rPh sb="0" eb="1">
      <t>ニン</t>
    </rPh>
    <phoneticPr fontId="5"/>
  </si>
  <si>
    <t>誘発された生産額から生じた雇用者所得</t>
    <rPh sb="0" eb="2">
      <t>ユウハツ</t>
    </rPh>
    <rPh sb="5" eb="8">
      <t>セイサンガク</t>
    </rPh>
    <rPh sb="10" eb="11">
      <t>ショウ</t>
    </rPh>
    <rPh sb="13" eb="16">
      <t>コヨウシャ</t>
    </rPh>
    <rPh sb="16" eb="18">
      <t>ショトク</t>
    </rPh>
    <phoneticPr fontId="5"/>
  </si>
  <si>
    <t>雇用者所得</t>
    <rPh sb="0" eb="3">
      <t>コヨウシャ</t>
    </rPh>
    <rPh sb="3" eb="5">
      <t>ショトク</t>
    </rPh>
    <phoneticPr fontId="5"/>
  </si>
  <si>
    <t>粗付加価値率
（投入係数）</t>
    <rPh sb="0" eb="1">
      <t>ソ</t>
    </rPh>
    <rPh sb="1" eb="3">
      <t>フカ</t>
    </rPh>
    <rPh sb="3" eb="5">
      <t>カチ</t>
    </rPh>
    <rPh sb="5" eb="6">
      <t>リツ</t>
    </rPh>
    <rPh sb="8" eb="10">
      <t>トウニュウ</t>
    </rPh>
    <rPh sb="10" eb="12">
      <t>ケイスウ</t>
    </rPh>
    <phoneticPr fontId="5"/>
  </si>
  <si>
    <t>雇用者所得
（投入係数）</t>
    <rPh sb="0" eb="3">
      <t>コヨウシャ</t>
    </rPh>
    <rPh sb="3" eb="5">
      <t>ショトク</t>
    </rPh>
    <rPh sb="7" eb="9">
      <t>トウニュウ</t>
    </rPh>
    <rPh sb="9" eb="11">
      <t>ケイスウ</t>
    </rPh>
    <phoneticPr fontId="5"/>
  </si>
  <si>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5"/>
  </si>
  <si>
    <t>農林水産業</t>
  </si>
  <si>
    <t>鉱業</t>
  </si>
  <si>
    <t>繊維製品</t>
  </si>
  <si>
    <t>パルプ・紙・木製品</t>
  </si>
  <si>
    <t>化学製品</t>
  </si>
  <si>
    <t>石油・石炭製品</t>
  </si>
  <si>
    <t>窯業・土石製品</t>
  </si>
  <si>
    <t>鉄鋼</t>
  </si>
  <si>
    <t>非鉄金属</t>
  </si>
  <si>
    <t>金属製品</t>
  </si>
  <si>
    <t>電気機械</t>
  </si>
  <si>
    <t>輸送機械</t>
  </si>
  <si>
    <t>建設</t>
  </si>
  <si>
    <t>電力・ガス・熱供給</t>
  </si>
  <si>
    <t>不動産</t>
  </si>
  <si>
    <t>教育・研究</t>
  </si>
  <si>
    <t>対事業所サービス</t>
  </si>
  <si>
    <t>対個人サービス</t>
  </si>
  <si>
    <t>自給率</t>
    <rPh sb="0" eb="3">
      <t>ジキュウリツ</t>
    </rPh>
    <phoneticPr fontId="5"/>
  </si>
  <si>
    <t>生産誘発額</t>
    <rPh sb="0" eb="2">
      <t>セイサン</t>
    </rPh>
    <rPh sb="2" eb="4">
      <t>ユウハツ</t>
    </rPh>
    <rPh sb="4" eb="5">
      <t>ガク</t>
    </rPh>
    <phoneticPr fontId="5"/>
  </si>
  <si>
    <t>二次波及効果
（生産誘発額）</t>
    <rPh sb="0" eb="2">
      <t>ニジ</t>
    </rPh>
    <rPh sb="2" eb="4">
      <t>ハキュウ</t>
    </rPh>
    <rPh sb="4" eb="6">
      <t>コウカ</t>
    </rPh>
    <rPh sb="8" eb="10">
      <t>セイサン</t>
    </rPh>
    <rPh sb="10" eb="12">
      <t>ユウハツ</t>
    </rPh>
    <rPh sb="12" eb="13">
      <t>ガク</t>
    </rPh>
    <phoneticPr fontId="5"/>
  </si>
  <si>
    <t>一次波及効果
(生産誘発額）</t>
    <rPh sb="0" eb="2">
      <t>イチジ</t>
    </rPh>
    <rPh sb="2" eb="4">
      <t>ハキュウ</t>
    </rPh>
    <rPh sb="4" eb="6">
      <t>コウカ</t>
    </rPh>
    <rPh sb="8" eb="10">
      <t>セイサン</t>
    </rPh>
    <rPh sb="10" eb="12">
      <t>ユウハツ</t>
    </rPh>
    <rPh sb="12" eb="13">
      <t>ガク</t>
    </rPh>
    <phoneticPr fontId="5"/>
  </si>
  <si>
    <t>経済波及効果（計）</t>
    <rPh sb="0" eb="2">
      <t>ケイザイ</t>
    </rPh>
    <rPh sb="2" eb="4">
      <t>ハキュウ</t>
    </rPh>
    <rPh sb="4" eb="6">
      <t>コウカ</t>
    </rPh>
    <rPh sb="7" eb="8">
      <t>ケイ</t>
    </rPh>
    <phoneticPr fontId="5"/>
  </si>
  <si>
    <t>粗付加価値額</t>
    <rPh sb="0" eb="1">
      <t>ソ</t>
    </rPh>
    <rPh sb="1" eb="3">
      <t>フカ</t>
    </rPh>
    <rPh sb="3" eb="5">
      <t>カチ</t>
    </rPh>
    <rPh sb="5" eb="6">
      <t>ガク</t>
    </rPh>
    <phoneticPr fontId="5"/>
  </si>
  <si>
    <t>経済波及効果結果まとめ</t>
    <rPh sb="0" eb="2">
      <t>ケイザイ</t>
    </rPh>
    <rPh sb="2" eb="4">
      <t>ハキュウ</t>
    </rPh>
    <rPh sb="4" eb="6">
      <t>コウカ</t>
    </rPh>
    <rPh sb="6" eb="8">
      <t>ケッカ</t>
    </rPh>
    <phoneticPr fontId="5"/>
  </si>
  <si>
    <t>新規需要額計</t>
    <rPh sb="0" eb="2">
      <t>シンキ</t>
    </rPh>
    <rPh sb="2" eb="4">
      <t>ジュヨウ</t>
    </rPh>
    <rPh sb="4" eb="5">
      <t>ガク</t>
    </rPh>
    <rPh sb="5" eb="6">
      <t>ケイ</t>
    </rPh>
    <phoneticPr fontId="5"/>
  </si>
  <si>
    <t>直接効果計</t>
    <rPh sb="0" eb="2">
      <t>チョクセツ</t>
    </rPh>
    <rPh sb="2" eb="4">
      <t>コウカ</t>
    </rPh>
    <rPh sb="4" eb="5">
      <t>ケイ</t>
    </rPh>
    <phoneticPr fontId="5"/>
  </si>
  <si>
    <t>直接効果</t>
    <rPh sb="0" eb="2">
      <t>チョクセツ</t>
    </rPh>
    <rPh sb="2" eb="4">
      <t>コウカ</t>
    </rPh>
    <phoneticPr fontId="5"/>
  </si>
  <si>
    <t>一次波及
効果</t>
    <rPh sb="0" eb="2">
      <t>イチジ</t>
    </rPh>
    <rPh sb="2" eb="4">
      <t>ハキュウ</t>
    </rPh>
    <rPh sb="5" eb="7">
      <t>コウカ</t>
    </rPh>
    <phoneticPr fontId="5"/>
  </si>
  <si>
    <t>二次波及
効果</t>
    <rPh sb="0" eb="2">
      <t>ニジ</t>
    </rPh>
    <rPh sb="2" eb="4">
      <t>ハキュウ</t>
    </rPh>
    <rPh sb="5" eb="7">
      <t>コウカ</t>
    </rPh>
    <phoneticPr fontId="5"/>
  </si>
  <si>
    <t>新規需要額</t>
    <rPh sb="0" eb="2">
      <t>シンキ</t>
    </rPh>
    <rPh sb="2" eb="4">
      <t>ジュヨウ</t>
    </rPh>
    <rPh sb="4" eb="5">
      <t>ガク</t>
    </rPh>
    <phoneticPr fontId="5"/>
  </si>
  <si>
    <t>逆行列係数表</t>
    <phoneticPr fontId="8"/>
  </si>
  <si>
    <t>飲食料品</t>
  </si>
  <si>
    <t>プラスチック・ゴム</t>
  </si>
  <si>
    <t>はん用機械</t>
  </si>
  <si>
    <t>生産用機械</t>
  </si>
  <si>
    <t>業務用機械</t>
  </si>
  <si>
    <t>電子部品</t>
  </si>
  <si>
    <t>情報・通信機器</t>
  </si>
  <si>
    <t>水道</t>
  </si>
  <si>
    <t>廃棄物処理</t>
  </si>
  <si>
    <t>運輸・郵便</t>
  </si>
  <si>
    <t>情報通信</t>
  </si>
  <si>
    <t>医療・福祉</t>
  </si>
  <si>
    <t>その他の非営利団体サービス</t>
  </si>
  <si>
    <t>労働係数</t>
    <rPh sb="0" eb="2">
      <t>ロウドウ</t>
    </rPh>
    <rPh sb="2" eb="4">
      <t>ケイスウ</t>
    </rPh>
    <phoneticPr fontId="5"/>
  </si>
  <si>
    <t>新規需要</t>
    <rPh sb="0" eb="2">
      <t>シンキ</t>
    </rPh>
    <rPh sb="2" eb="4">
      <t>ジュヨウ</t>
    </rPh>
    <phoneticPr fontId="5"/>
  </si>
  <si>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5"/>
  </si>
  <si>
    <t>【参考】経済波及効果の計算フロー図</t>
    <rPh sb="1" eb="3">
      <t>サンコウ</t>
    </rPh>
    <rPh sb="4" eb="6">
      <t>ケイザイ</t>
    </rPh>
    <rPh sb="6" eb="8">
      <t>ハキュウ</t>
    </rPh>
    <rPh sb="8" eb="10">
      <t>コウカ</t>
    </rPh>
    <rPh sb="11" eb="13">
      <t>ケイサン</t>
    </rPh>
    <rPh sb="16" eb="17">
      <t>ズ</t>
    </rPh>
    <phoneticPr fontId="5"/>
  </si>
  <si>
    <t>平成25年大阪府産業連関表　経済波及効果推計ツール（37部門）</t>
    <rPh sb="0" eb="2">
      <t>ヘイセイ</t>
    </rPh>
    <rPh sb="4" eb="5">
      <t>ネン</t>
    </rPh>
    <rPh sb="5" eb="8">
      <t>オオサカフ</t>
    </rPh>
    <rPh sb="8" eb="10">
      <t>サンギョウ</t>
    </rPh>
    <rPh sb="10" eb="12">
      <t>レンカン</t>
    </rPh>
    <rPh sb="12" eb="13">
      <t>ヒョウ</t>
    </rPh>
    <rPh sb="14" eb="16">
      <t>ケイザイ</t>
    </rPh>
    <rPh sb="16" eb="18">
      <t>ハキュウ</t>
    </rPh>
    <rPh sb="18" eb="20">
      <t>コウカ</t>
    </rPh>
    <rPh sb="20" eb="22">
      <t>スイケイ</t>
    </rPh>
    <rPh sb="28" eb="30">
      <t>ブモン</t>
    </rPh>
    <phoneticPr fontId="5"/>
  </si>
  <si>
    <t>平成25年大阪府産業連関表(37部門)</t>
    <rPh sb="5" eb="8">
      <t>オオサカフ</t>
    </rPh>
    <rPh sb="8" eb="10">
      <t>サンギョウ</t>
    </rPh>
    <rPh sb="10" eb="12">
      <t>レンカン</t>
    </rPh>
    <rPh sb="12" eb="13">
      <t>ヒョウ</t>
    </rPh>
    <phoneticPr fontId="5"/>
  </si>
  <si>
    <t>新規需要</t>
    <rPh sb="0" eb="1">
      <t>アラ</t>
    </rPh>
    <rPh sb="1" eb="2">
      <t>キ</t>
    </rPh>
    <rPh sb="2" eb="4">
      <t>ジュヨウ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</si>
</sst>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0000_ "/>
    <numFmt numFmtId="178" formatCode="00"/>
    <numFmt numFmtId="179" formatCode="0.000000_);[Red]\(0.00000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8"/>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Ｐゴシック"/>
      <family val="3"/>
      <charset val="128"/>
    </font>
    <font>
      <sz val="9"/>
      <name val="ＭＳ 明朝"/>
      <family val="1"/>
      <charset val="128"/>
    </font>
    <font>
      <sz val="18"/>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b/>
      <sz val="11"/>
      <name val="ＭＳ Ｐゴシック"/>
      <family val="3"/>
      <charset val="128"/>
    </font>
    <font>
      <sz val="11"/>
      <name val="ＭＳ 明朝"/>
      <family val="1"/>
      <charset val="128"/>
    </font>
    <font>
      <sz val="11"/>
      <color theme="1"/>
      <name val="ＭＳ ゴシック"/>
      <family val="2"/>
      <charset val="128"/>
    </font>
    <font>
      <sz val="10"/>
      <color theme="1"/>
      <name val="ＭＳ 明朝"/>
      <family val="1"/>
      <charset val="128"/>
    </font>
    <font>
      <sz val="10"/>
      <color theme="1"/>
      <name val="ＭＳ Ｐ明朝"/>
      <family val="1"/>
      <charset val="128"/>
    </font>
  </fonts>
  <fills count="15">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FF"/>
        <bgColor indexed="64"/>
      </patternFill>
    </fill>
    <fill>
      <patternFill patternType="solid">
        <fgColor rgb="FFFFCC66"/>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s>
  <borders count="6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32">
    <xf numFmtId="0" fontId="0" fillId="0" borderId="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9" fillId="0" borderId="0"/>
    <xf numFmtId="0" fontId="3" fillId="0" borderId="0"/>
    <xf numFmtId="0" fontId="3" fillId="0" borderId="0"/>
    <xf numFmtId="0" fontId="3" fillId="0" borderId="0"/>
    <xf numFmtId="0" fontId="10" fillId="0" borderId="0">
      <alignment vertical="center"/>
    </xf>
    <xf numFmtId="0" fontId="9" fillId="0" borderId="0"/>
    <xf numFmtId="0" fontId="11" fillId="0" borderId="0"/>
    <xf numFmtId="0" fontId="3" fillId="0" borderId="0"/>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3" fillId="12" borderId="0" applyNumberFormat="0" applyFont="0" applyBorder="0" applyAlignment="0" applyProtection="0">
      <alignment horizontal="center" vertical="center" wrapText="1"/>
    </xf>
    <xf numFmtId="0" fontId="23" fillId="13" borderId="0" applyNumberFormat="0" applyFont="0" applyBorder="0" applyAlignment="0" applyProtection="0">
      <alignment horizontal="center" vertical="center" wrapText="1"/>
    </xf>
    <xf numFmtId="0" fontId="23" fillId="14" borderId="67" applyNumberFormat="0" applyFont="0" applyBorder="0" applyAlignment="0" applyProtection="0">
      <alignment horizontal="center" vertical="center" wrapText="1"/>
    </xf>
    <xf numFmtId="38" fontId="1" fillId="0" borderId="0" applyFont="0" applyFill="0" applyBorder="0" applyAlignment="0" applyProtection="0">
      <alignment vertical="center"/>
    </xf>
    <xf numFmtId="38" fontId="20" fillId="0" borderId="0" applyFont="0" applyFill="0" applyBorder="0" applyAlignment="0" applyProtection="0"/>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9" fillId="0" borderId="0"/>
    <xf numFmtId="0" fontId="3" fillId="0" borderId="0"/>
    <xf numFmtId="0" fontId="3" fillId="0" borderId="0"/>
    <xf numFmtId="0" fontId="1" fillId="0" borderId="0">
      <alignment vertical="center"/>
    </xf>
  </cellStyleXfs>
  <cellXfs count="182">
    <xf numFmtId="0" fontId="0" fillId="0" borderId="0" xfId="0">
      <alignment vertical="center"/>
    </xf>
    <xf numFmtId="0" fontId="4" fillId="0" borderId="0" xfId="0" applyNumberFormat="1" applyFont="1" applyFill="1" applyAlignment="1">
      <alignment vertical="center"/>
    </xf>
    <xf numFmtId="0" fontId="6" fillId="0" borderId="0" xfId="0" applyNumberFormat="1" applyFont="1" applyFill="1" applyBorder="1" applyAlignment="1">
      <alignment vertical="center"/>
    </xf>
    <xf numFmtId="0" fontId="6" fillId="0" borderId="0" xfId="0" applyNumberFormat="1" applyFont="1" applyFill="1" applyAlignment="1">
      <alignment vertical="center"/>
    </xf>
    <xf numFmtId="0" fontId="7" fillId="0" borderId="0"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2"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7" xfId="0" applyNumberFormat="1" applyFont="1" applyFill="1" applyBorder="1" applyAlignment="1">
      <alignment horizontal="center" vertical="center" wrapText="1"/>
    </xf>
    <xf numFmtId="0" fontId="6" fillId="0" borderId="10" xfId="0" applyNumberFormat="1" applyFont="1" applyFill="1" applyBorder="1" applyAlignment="1">
      <alignment horizontal="distributed" vertical="center"/>
    </xf>
    <xf numFmtId="0" fontId="6" fillId="0" borderId="6" xfId="0" applyNumberFormat="1" applyFont="1" applyFill="1" applyBorder="1" applyAlignment="1">
      <alignment horizontal="distributed" vertical="center"/>
    </xf>
    <xf numFmtId="0" fontId="12" fillId="0" borderId="0" xfId="0" applyFont="1">
      <alignment vertical="center"/>
    </xf>
    <xf numFmtId="0" fontId="12" fillId="0" borderId="14" xfId="0" applyFont="1" applyBorder="1">
      <alignment vertical="center"/>
    </xf>
    <xf numFmtId="0" fontId="12" fillId="3" borderId="13" xfId="0" applyFont="1" applyFill="1" applyBorder="1" applyAlignment="1">
      <alignment horizontal="center" vertical="center"/>
    </xf>
    <xf numFmtId="0" fontId="14" fillId="0" borderId="0" xfId="0" applyFont="1">
      <alignment vertical="center"/>
    </xf>
    <xf numFmtId="0" fontId="15" fillId="0" borderId="0" xfId="0" applyFont="1" applyAlignment="1">
      <alignment vertical="center"/>
    </xf>
    <xf numFmtId="176" fontId="15" fillId="0" borderId="20" xfId="0" applyNumberFormat="1" applyFont="1" applyBorder="1">
      <alignment vertical="center"/>
    </xf>
    <xf numFmtId="0" fontId="12" fillId="5" borderId="13" xfId="0" applyFont="1" applyFill="1" applyBorder="1" applyAlignment="1">
      <alignment horizontal="center" vertical="center"/>
    </xf>
    <xf numFmtId="176" fontId="12" fillId="3" borderId="21" xfId="0" applyNumberFormat="1" applyFont="1" applyFill="1" applyBorder="1">
      <alignment vertical="center"/>
    </xf>
    <xf numFmtId="176" fontId="12" fillId="3" borderId="22" xfId="0" applyNumberFormat="1" applyFont="1" applyFill="1" applyBorder="1">
      <alignment vertical="center"/>
    </xf>
    <xf numFmtId="176" fontId="12" fillId="3" borderId="23" xfId="0" applyNumberFormat="1" applyFont="1" applyFill="1" applyBorder="1">
      <alignment vertical="center"/>
    </xf>
    <xf numFmtId="176" fontId="12" fillId="3" borderId="24" xfId="0" applyNumberFormat="1" applyFont="1" applyFill="1" applyBorder="1">
      <alignment vertical="center"/>
    </xf>
    <xf numFmtId="176" fontId="12" fillId="3" borderId="25" xfId="0" applyNumberFormat="1" applyFont="1" applyFill="1" applyBorder="1">
      <alignment vertical="center"/>
    </xf>
    <xf numFmtId="0" fontId="15" fillId="0" borderId="0" xfId="0" applyFont="1" applyBorder="1">
      <alignment vertical="center"/>
    </xf>
    <xf numFmtId="176" fontId="15" fillId="0" borderId="0" xfId="0" applyNumberFormat="1" applyFont="1" applyBorder="1">
      <alignment vertical="center"/>
    </xf>
    <xf numFmtId="176" fontId="12" fillId="4" borderId="21" xfId="0" applyNumberFormat="1" applyFont="1" applyFill="1" applyBorder="1">
      <alignment vertical="center"/>
    </xf>
    <xf numFmtId="176" fontId="12" fillId="4" borderId="22" xfId="0" applyNumberFormat="1" applyFont="1" applyFill="1" applyBorder="1">
      <alignment vertical="center"/>
    </xf>
    <xf numFmtId="176" fontId="12" fillId="4" borderId="23" xfId="0" applyNumberFormat="1" applyFont="1" applyFill="1" applyBorder="1">
      <alignment vertical="center"/>
    </xf>
    <xf numFmtId="176" fontId="12" fillId="4" borderId="24" xfId="0" applyNumberFormat="1" applyFont="1" applyFill="1" applyBorder="1">
      <alignment vertical="center"/>
    </xf>
    <xf numFmtId="176" fontId="12" fillId="4" borderId="25" xfId="0" applyNumberFormat="1" applyFont="1" applyFill="1" applyBorder="1">
      <alignment vertical="center"/>
    </xf>
    <xf numFmtId="176" fontId="12" fillId="5" borderId="21" xfId="0" applyNumberFormat="1" applyFont="1" applyFill="1" applyBorder="1">
      <alignment vertical="center"/>
    </xf>
    <xf numFmtId="176" fontId="12" fillId="5" borderId="22" xfId="0" applyNumberFormat="1" applyFont="1" applyFill="1" applyBorder="1">
      <alignment vertical="center"/>
    </xf>
    <xf numFmtId="176" fontId="12" fillId="5" borderId="23" xfId="0" applyNumberFormat="1" applyFont="1" applyFill="1" applyBorder="1">
      <alignment vertical="center"/>
    </xf>
    <xf numFmtId="176" fontId="12" fillId="5" borderId="24" xfId="0" applyNumberFormat="1" applyFont="1" applyFill="1" applyBorder="1">
      <alignment vertical="center"/>
    </xf>
    <xf numFmtId="176" fontId="12" fillId="5" borderId="25" xfId="0" applyNumberFormat="1" applyFont="1" applyFill="1" applyBorder="1">
      <alignment vertical="center"/>
    </xf>
    <xf numFmtId="0" fontId="18" fillId="0" borderId="0" xfId="0" applyFont="1" applyAlignment="1">
      <alignment horizontal="center" vertical="center" wrapText="1"/>
    </xf>
    <xf numFmtId="0" fontId="12" fillId="6" borderId="13" xfId="0" applyFont="1" applyFill="1" applyBorder="1" applyAlignment="1">
      <alignment horizontal="center" vertical="center"/>
    </xf>
    <xf numFmtId="176" fontId="12" fillId="6" borderId="21" xfId="0" applyNumberFormat="1" applyFont="1" applyFill="1" applyBorder="1">
      <alignment vertical="center"/>
    </xf>
    <xf numFmtId="176" fontId="12" fillId="6" borderId="22" xfId="0" applyNumberFormat="1" applyFont="1" applyFill="1" applyBorder="1">
      <alignment vertical="center"/>
    </xf>
    <xf numFmtId="176" fontId="12" fillId="6" borderId="23" xfId="0" applyNumberFormat="1" applyFont="1" applyFill="1" applyBorder="1">
      <alignment vertical="center"/>
    </xf>
    <xf numFmtId="176" fontId="12" fillId="6" borderId="24" xfId="0" applyNumberFormat="1" applyFont="1" applyFill="1" applyBorder="1">
      <alignment vertical="center"/>
    </xf>
    <xf numFmtId="176" fontId="12" fillId="6" borderId="25" xfId="0" applyNumberFormat="1" applyFont="1" applyFill="1" applyBorder="1">
      <alignment vertical="center"/>
    </xf>
    <xf numFmtId="0" fontId="12" fillId="7" borderId="13" xfId="0" applyFont="1" applyFill="1" applyBorder="1" applyAlignment="1">
      <alignment horizontal="center" vertical="center"/>
    </xf>
    <xf numFmtId="176" fontId="12" fillId="7" borderId="21" xfId="0" applyNumberFormat="1" applyFont="1" applyFill="1" applyBorder="1">
      <alignment vertical="center"/>
    </xf>
    <xf numFmtId="176" fontId="12" fillId="7" borderId="22" xfId="0" applyNumberFormat="1" applyFont="1" applyFill="1" applyBorder="1">
      <alignment vertical="center"/>
    </xf>
    <xf numFmtId="176" fontId="12" fillId="7" borderId="23" xfId="0" applyNumberFormat="1" applyFont="1" applyFill="1" applyBorder="1">
      <alignment vertical="center"/>
    </xf>
    <xf numFmtId="176" fontId="12" fillId="7" borderId="24" xfId="0" applyNumberFormat="1" applyFont="1" applyFill="1" applyBorder="1">
      <alignment vertical="center"/>
    </xf>
    <xf numFmtId="176" fontId="12" fillId="7" borderId="25" xfId="0" applyNumberFormat="1" applyFont="1" applyFill="1" applyBorder="1">
      <alignment vertical="center"/>
    </xf>
    <xf numFmtId="178" fontId="6" fillId="0" borderId="3"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wrapText="1"/>
    </xf>
    <xf numFmtId="0" fontId="15" fillId="0" borderId="0" xfId="0" applyFont="1" applyAlignment="1">
      <alignment horizontal="center" vertical="center"/>
    </xf>
    <xf numFmtId="0" fontId="12" fillId="0" borderId="26" xfId="0" applyFont="1" applyBorder="1" applyAlignment="1">
      <alignment horizontal="distributed" vertical="center" justifyLastLine="1"/>
    </xf>
    <xf numFmtId="0" fontId="13" fillId="0" borderId="27" xfId="0" applyNumberFormat="1" applyFont="1" applyFill="1" applyBorder="1" applyAlignment="1">
      <alignment horizontal="distributed" vertical="center"/>
    </xf>
    <xf numFmtId="0" fontId="13" fillId="0" borderId="28" xfId="0" applyNumberFormat="1" applyFont="1" applyFill="1" applyBorder="1" applyAlignment="1">
      <alignment horizontal="distributed" vertical="center"/>
    </xf>
    <xf numFmtId="0" fontId="13" fillId="0" borderId="29" xfId="0" applyNumberFormat="1" applyFont="1" applyFill="1" applyBorder="1" applyAlignment="1">
      <alignment horizontal="distributed" vertical="center"/>
    </xf>
    <xf numFmtId="0" fontId="13" fillId="0" borderId="30" xfId="0" applyNumberFormat="1" applyFont="1" applyFill="1" applyBorder="1" applyAlignment="1">
      <alignment horizontal="distributed" vertical="center"/>
    </xf>
    <xf numFmtId="0" fontId="13" fillId="0" borderId="31" xfId="0" applyNumberFormat="1" applyFont="1" applyFill="1" applyBorder="1" applyAlignment="1">
      <alignment horizontal="distributed" vertical="center"/>
    </xf>
    <xf numFmtId="0" fontId="12" fillId="2" borderId="32" xfId="0" applyFont="1" applyFill="1" applyBorder="1" applyAlignment="1">
      <alignment horizontal="center" vertical="center"/>
    </xf>
    <xf numFmtId="178" fontId="13" fillId="0" borderId="15" xfId="0" applyNumberFormat="1" applyFont="1" applyFill="1" applyBorder="1" applyAlignment="1">
      <alignment horizontal="center" vertical="center"/>
    </xf>
    <xf numFmtId="178" fontId="13" fillId="0" borderId="16" xfId="0" applyNumberFormat="1" applyFont="1" applyFill="1" applyBorder="1" applyAlignment="1">
      <alignment horizontal="center" vertical="center"/>
    </xf>
    <xf numFmtId="178" fontId="13" fillId="0" borderId="17" xfId="0" applyNumberFormat="1" applyFont="1" applyFill="1" applyBorder="1" applyAlignment="1">
      <alignment horizontal="center" vertical="center"/>
    </xf>
    <xf numFmtId="178" fontId="13" fillId="0" borderId="18" xfId="0" applyNumberFormat="1" applyFont="1" applyFill="1" applyBorder="1" applyAlignment="1">
      <alignment horizontal="center" vertical="center"/>
    </xf>
    <xf numFmtId="178" fontId="13" fillId="0" borderId="19" xfId="0" applyNumberFormat="1" applyFont="1" applyFill="1" applyBorder="1" applyAlignment="1">
      <alignment horizontal="center" vertical="center"/>
    </xf>
    <xf numFmtId="0" fontId="12" fillId="0" borderId="0" xfId="0" applyFont="1" applyAlignment="1">
      <alignment vertical="center" wrapText="1"/>
    </xf>
    <xf numFmtId="176" fontId="12" fillId="8" borderId="21" xfId="0" applyNumberFormat="1" applyFont="1" applyFill="1" applyBorder="1">
      <alignment vertical="center"/>
    </xf>
    <xf numFmtId="176" fontId="12" fillId="8" borderId="22" xfId="0" applyNumberFormat="1" applyFont="1" applyFill="1" applyBorder="1">
      <alignment vertical="center"/>
    </xf>
    <xf numFmtId="176" fontId="12" fillId="8" borderId="23" xfId="0" applyNumberFormat="1" applyFont="1" applyFill="1" applyBorder="1">
      <alignment vertical="center"/>
    </xf>
    <xf numFmtId="176" fontId="12" fillId="8" borderId="24" xfId="0" applyNumberFormat="1" applyFont="1" applyFill="1" applyBorder="1">
      <alignment vertical="center"/>
    </xf>
    <xf numFmtId="176" fontId="12" fillId="8" borderId="25" xfId="0" applyNumberFormat="1" applyFont="1" applyFill="1" applyBorder="1">
      <alignment vertical="center"/>
    </xf>
    <xf numFmtId="0" fontId="0" fillId="0" borderId="12" xfId="0" applyBorder="1">
      <alignment vertical="center"/>
    </xf>
    <xf numFmtId="0" fontId="0" fillId="0" borderId="0" xfId="0" applyFont="1">
      <alignment vertical="center"/>
    </xf>
    <xf numFmtId="0" fontId="0" fillId="0" borderId="38" xfId="0" applyFont="1" applyBorder="1" applyAlignment="1">
      <alignment vertical="center"/>
    </xf>
    <xf numFmtId="0" fontId="0" fillId="0" borderId="42" xfId="0" applyFont="1" applyBorder="1">
      <alignment vertical="center"/>
    </xf>
    <xf numFmtId="0" fontId="0" fillId="0" borderId="44" xfId="0" applyFont="1" applyBorder="1" applyAlignment="1">
      <alignment vertical="center"/>
    </xf>
    <xf numFmtId="0" fontId="0" fillId="0" borderId="0" xfId="0" applyFont="1" applyBorder="1">
      <alignment vertical="center"/>
    </xf>
    <xf numFmtId="0" fontId="0" fillId="0" borderId="44" xfId="0" applyFont="1" applyBorder="1">
      <alignment vertical="center"/>
    </xf>
    <xf numFmtId="0" fontId="0" fillId="0" borderId="41" xfId="0" applyFont="1" applyBorder="1" applyAlignment="1">
      <alignment vertical="center"/>
    </xf>
    <xf numFmtId="0" fontId="0" fillId="0" borderId="0" xfId="0" applyFont="1" applyBorder="1" applyAlignment="1">
      <alignment vertical="center"/>
    </xf>
    <xf numFmtId="0" fontId="0" fillId="0" borderId="41" xfId="0" applyBorder="1">
      <alignment vertical="center"/>
    </xf>
    <xf numFmtId="0" fontId="0" fillId="0" borderId="0" xfId="0" applyFont="1" applyAlignment="1">
      <alignment vertical="center"/>
    </xf>
    <xf numFmtId="176" fontId="0" fillId="0" borderId="0" xfId="0" applyNumberFormat="1" applyFont="1" applyBorder="1" applyAlignment="1">
      <alignment vertical="center"/>
    </xf>
    <xf numFmtId="0" fontId="0" fillId="0" borderId="0" xfId="0" applyAlignment="1">
      <alignment vertical="center"/>
    </xf>
    <xf numFmtId="40" fontId="0" fillId="0" borderId="1" xfId="0" applyNumberFormat="1" applyFont="1" applyBorder="1" applyAlignment="1">
      <alignment vertical="center"/>
    </xf>
    <xf numFmtId="40" fontId="0" fillId="0" borderId="46" xfId="0" applyNumberFormat="1" applyBorder="1" applyAlignment="1">
      <alignment horizontal="right" vertical="center"/>
    </xf>
    <xf numFmtId="0" fontId="0" fillId="0" borderId="47" xfId="0" applyFont="1" applyBorder="1" applyAlignment="1">
      <alignment horizontal="center" vertical="center"/>
    </xf>
    <xf numFmtId="40" fontId="15" fillId="0" borderId="38" xfId="0" applyNumberFormat="1" applyFont="1" applyBorder="1" applyAlignment="1">
      <alignment vertical="center"/>
    </xf>
    <xf numFmtId="40" fontId="19" fillId="0" borderId="39" xfId="0" applyNumberFormat="1" applyFont="1" applyBorder="1" applyAlignment="1">
      <alignment horizontal="center" vertical="center"/>
    </xf>
    <xf numFmtId="40" fontId="15" fillId="0" borderId="40" xfId="0" applyNumberFormat="1" applyFont="1" applyBorder="1" applyAlignment="1">
      <alignment vertical="center"/>
    </xf>
    <xf numFmtId="40" fontId="0" fillId="0" borderId="47" xfId="0" applyNumberFormat="1" applyFont="1" applyBorder="1" applyAlignment="1">
      <alignment horizontal="center" vertical="center"/>
    </xf>
    <xf numFmtId="40" fontId="0" fillId="0" borderId="46" xfId="0" applyNumberFormat="1" applyFont="1" applyBorder="1" applyAlignment="1">
      <alignment vertical="center"/>
    </xf>
    <xf numFmtId="40" fontId="0" fillId="0" borderId="2" xfId="0" applyNumberFormat="1" applyFont="1" applyBorder="1" applyAlignment="1">
      <alignment horizontal="center" vertical="center"/>
    </xf>
    <xf numFmtId="0" fontId="19" fillId="0" borderId="43" xfId="0" applyFont="1" applyBorder="1" applyAlignment="1">
      <alignment horizontal="center" vertical="center"/>
    </xf>
    <xf numFmtId="0" fontId="15" fillId="0" borderId="0" xfId="0" applyFont="1" applyAlignment="1">
      <alignment vertical="center"/>
    </xf>
    <xf numFmtId="40" fontId="0" fillId="0" borderId="43" xfId="0" applyNumberFormat="1" applyFont="1" applyBorder="1" applyAlignment="1">
      <alignment vertical="center"/>
    </xf>
    <xf numFmtId="40" fontId="0" fillId="0" borderId="56" xfId="0" applyNumberFormat="1" applyFont="1" applyBorder="1" applyAlignment="1">
      <alignment vertical="center"/>
    </xf>
    <xf numFmtId="0" fontId="0" fillId="0" borderId="38" xfId="0" applyFont="1" applyBorder="1" applyAlignment="1">
      <alignment horizontal="centerContinuous" vertical="center"/>
    </xf>
    <xf numFmtId="0" fontId="0" fillId="0" borderId="41" xfId="0" applyFont="1" applyBorder="1" applyAlignment="1">
      <alignment horizontal="centerContinuous" vertical="center"/>
    </xf>
    <xf numFmtId="0" fontId="0" fillId="0" borderId="58" xfId="0" applyFont="1" applyBorder="1" applyAlignment="1">
      <alignment horizontal="centerContinuous" vertical="center"/>
    </xf>
    <xf numFmtId="0" fontId="0" fillId="0" borderId="59" xfId="0" applyFont="1" applyBorder="1" applyAlignment="1">
      <alignment horizontal="centerContinuous"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40" fontId="19" fillId="0" borderId="43" xfId="0" applyNumberFormat="1" applyFont="1" applyBorder="1" applyAlignment="1">
      <alignment horizontal="center" vertical="center"/>
    </xf>
    <xf numFmtId="0" fontId="0" fillId="0" borderId="48" xfId="0" applyFont="1" applyBorder="1">
      <alignment vertical="center"/>
    </xf>
    <xf numFmtId="40" fontId="0" fillId="0" borderId="58" xfId="0" applyNumberFormat="1" applyFont="1" applyBorder="1" applyAlignment="1">
      <alignment vertical="center"/>
    </xf>
    <xf numFmtId="40" fontId="0" fillId="0" borderId="62" xfId="0" applyNumberFormat="1" applyFont="1" applyBorder="1" applyAlignment="1">
      <alignment horizontal="center" vertical="center"/>
    </xf>
    <xf numFmtId="40" fontId="0" fillId="0" borderId="55" xfId="0" applyNumberFormat="1" applyBorder="1" applyAlignment="1">
      <alignment vertical="center"/>
    </xf>
    <xf numFmtId="40" fontId="0" fillId="0" borderId="56" xfId="0" applyNumberFormat="1" applyFont="1" applyBorder="1" applyAlignment="1">
      <alignment horizontal="center" vertical="center"/>
    </xf>
    <xf numFmtId="40" fontId="0" fillId="0" borderId="58" xfId="0" applyNumberFormat="1" applyBorder="1" applyAlignment="1">
      <alignment vertical="center"/>
    </xf>
    <xf numFmtId="0" fontId="0" fillId="0" borderId="56" xfId="0" applyFont="1" applyBorder="1" applyAlignment="1">
      <alignment horizontal="center" vertical="center"/>
    </xf>
    <xf numFmtId="0" fontId="9" fillId="0" borderId="57" xfId="0" applyFont="1" applyBorder="1" applyAlignment="1">
      <alignment horizontal="center" vertical="center" wrapText="1"/>
    </xf>
    <xf numFmtId="0" fontId="9" fillId="0" borderId="61" xfId="0" applyFont="1" applyBorder="1" applyAlignment="1">
      <alignment horizontal="center" vertical="center" wrapText="1"/>
    </xf>
    <xf numFmtId="0" fontId="19" fillId="0" borderId="38" xfId="0" applyFont="1" applyBorder="1" applyAlignment="1">
      <alignment horizontal="centerContinuous" vertical="center"/>
    </xf>
    <xf numFmtId="0" fontId="19" fillId="0" borderId="43" xfId="0" applyFont="1" applyBorder="1" applyAlignment="1">
      <alignment horizontal="centerContinuous" vertical="center"/>
    </xf>
    <xf numFmtId="0" fontId="15" fillId="0" borderId="52" xfId="0" applyFont="1" applyBorder="1" applyAlignment="1">
      <alignment vertical="center"/>
    </xf>
    <xf numFmtId="0" fontId="12" fillId="9" borderId="13" xfId="0" applyFont="1" applyFill="1" applyBorder="1" applyAlignment="1">
      <alignment horizontal="center" vertical="center"/>
    </xf>
    <xf numFmtId="0" fontId="12" fillId="10" borderId="13" xfId="0" applyFont="1" applyFill="1" applyBorder="1" applyAlignment="1">
      <alignment horizontal="center" vertical="center"/>
    </xf>
    <xf numFmtId="176" fontId="12" fillId="10" borderId="21" xfId="0" applyNumberFormat="1" applyFont="1" applyFill="1" applyBorder="1">
      <alignment vertical="center"/>
    </xf>
    <xf numFmtId="176" fontId="12" fillId="10" borderId="22" xfId="0" applyNumberFormat="1" applyFont="1" applyFill="1" applyBorder="1">
      <alignment vertical="center"/>
    </xf>
    <xf numFmtId="176" fontId="12" fillId="10" borderId="23" xfId="0" applyNumberFormat="1" applyFont="1" applyFill="1" applyBorder="1">
      <alignment vertical="center"/>
    </xf>
    <xf numFmtId="176" fontId="12" fillId="10" borderId="24" xfId="0" applyNumberFormat="1" applyFont="1" applyFill="1" applyBorder="1">
      <alignment vertical="center"/>
    </xf>
    <xf numFmtId="176" fontId="12" fillId="10" borderId="25" xfId="0" applyNumberFormat="1" applyFont="1" applyFill="1" applyBorder="1">
      <alignment vertical="center"/>
    </xf>
    <xf numFmtId="0" fontId="12" fillId="11" borderId="13" xfId="0" applyFont="1" applyFill="1" applyBorder="1" applyAlignment="1">
      <alignment horizontal="center" vertical="center"/>
    </xf>
    <xf numFmtId="176" fontId="12" fillId="11" borderId="22" xfId="0" applyNumberFormat="1" applyFont="1" applyFill="1" applyBorder="1">
      <alignment vertical="center"/>
    </xf>
    <xf numFmtId="176" fontId="12" fillId="11" borderId="23" xfId="0" applyNumberFormat="1" applyFont="1" applyFill="1" applyBorder="1">
      <alignment vertical="center"/>
    </xf>
    <xf numFmtId="176" fontId="12" fillId="11" borderId="24" xfId="0" applyNumberFormat="1" applyFont="1" applyFill="1" applyBorder="1">
      <alignment vertical="center"/>
    </xf>
    <xf numFmtId="176" fontId="12" fillId="11" borderId="25" xfId="0" applyNumberFormat="1" applyFont="1" applyFill="1" applyBorder="1">
      <alignment vertical="center"/>
    </xf>
    <xf numFmtId="176" fontId="12" fillId="11" borderId="21" xfId="0" applyNumberFormat="1" applyFont="1" applyFill="1" applyBorder="1">
      <alignment vertical="center"/>
    </xf>
    <xf numFmtId="176" fontId="12" fillId="2" borderId="33" xfId="0" applyNumberFormat="1" applyFont="1" applyFill="1" applyBorder="1" applyProtection="1">
      <alignment vertical="center"/>
      <protection locked="0"/>
    </xf>
    <xf numFmtId="176" fontId="12" fillId="2" borderId="34" xfId="0" applyNumberFormat="1" applyFont="1" applyFill="1" applyBorder="1" applyProtection="1">
      <alignment vertical="center"/>
      <protection locked="0"/>
    </xf>
    <xf numFmtId="176" fontId="12" fillId="2" borderId="35" xfId="0" applyNumberFormat="1" applyFont="1" applyFill="1" applyBorder="1" applyProtection="1">
      <alignment vertical="center"/>
      <protection locked="0"/>
    </xf>
    <xf numFmtId="176" fontId="12" fillId="2" borderId="36" xfId="0" applyNumberFormat="1" applyFont="1" applyFill="1" applyBorder="1" applyProtection="1">
      <alignment vertical="center"/>
      <protection locked="0"/>
    </xf>
    <xf numFmtId="176" fontId="12" fillId="2" borderId="37" xfId="0" applyNumberFormat="1" applyFont="1" applyFill="1" applyBorder="1" applyProtection="1">
      <alignment vertical="center"/>
      <protection locked="0"/>
    </xf>
    <xf numFmtId="176" fontId="12" fillId="9" borderId="21" xfId="0" applyNumberFormat="1" applyFont="1" applyFill="1" applyBorder="1" applyProtection="1">
      <alignment vertical="center"/>
      <protection locked="0"/>
    </xf>
    <xf numFmtId="176" fontId="12" fillId="9" borderId="22" xfId="0" applyNumberFormat="1" applyFont="1" applyFill="1" applyBorder="1" applyProtection="1">
      <alignment vertical="center"/>
      <protection locked="0"/>
    </xf>
    <xf numFmtId="176" fontId="12" fillId="9" borderId="23" xfId="0" applyNumberFormat="1" applyFont="1" applyFill="1" applyBorder="1" applyProtection="1">
      <alignment vertical="center"/>
      <protection locked="0"/>
    </xf>
    <xf numFmtId="176" fontId="12" fillId="9" borderId="24" xfId="0" applyNumberFormat="1" applyFont="1" applyFill="1" applyBorder="1" applyProtection="1">
      <alignment vertical="center"/>
      <protection locked="0"/>
    </xf>
    <xf numFmtId="176" fontId="12" fillId="9" borderId="25" xfId="0" applyNumberFormat="1" applyFont="1" applyFill="1" applyBorder="1" applyProtection="1">
      <alignment vertical="center"/>
      <protection locked="0"/>
    </xf>
    <xf numFmtId="0" fontId="16" fillId="8" borderId="13" xfId="0" applyFont="1" applyFill="1" applyBorder="1" applyAlignment="1">
      <alignment horizontal="center" vertical="center" shrinkToFit="1"/>
    </xf>
    <xf numFmtId="0" fontId="16" fillId="4" borderId="13" xfId="0" applyFont="1" applyFill="1" applyBorder="1" applyAlignment="1">
      <alignment horizontal="center" vertical="center" shrinkToFit="1"/>
    </xf>
    <xf numFmtId="178" fontId="6" fillId="0" borderId="1"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178" fontId="13" fillId="0" borderId="63" xfId="0" applyNumberFormat="1" applyFont="1" applyFill="1" applyBorder="1" applyAlignment="1">
      <alignment horizontal="center" vertical="center"/>
    </xf>
    <xf numFmtId="0" fontId="13" fillId="0" borderId="64" xfId="0" applyNumberFormat="1" applyFont="1" applyFill="1" applyBorder="1" applyAlignment="1">
      <alignment horizontal="distributed" vertical="center"/>
    </xf>
    <xf numFmtId="176" fontId="12" fillId="2" borderId="65" xfId="0" applyNumberFormat="1" applyFont="1" applyFill="1" applyBorder="1" applyProtection="1">
      <alignment vertical="center"/>
      <protection locked="0"/>
    </xf>
    <xf numFmtId="176" fontId="12" fillId="9" borderId="66" xfId="0" applyNumberFormat="1" applyFont="1" applyFill="1" applyBorder="1" applyProtection="1">
      <alignment vertical="center"/>
      <protection locked="0"/>
    </xf>
    <xf numFmtId="176" fontId="12" fillId="3" borderId="66" xfId="0" applyNumberFormat="1" applyFont="1" applyFill="1" applyBorder="1">
      <alignment vertical="center"/>
    </xf>
    <xf numFmtId="176" fontId="12" fillId="4" borderId="66" xfId="0" applyNumberFormat="1" applyFont="1" applyFill="1" applyBorder="1">
      <alignment vertical="center"/>
    </xf>
    <xf numFmtId="176" fontId="12" fillId="5" borderId="66" xfId="0" applyNumberFormat="1" applyFont="1" applyFill="1" applyBorder="1">
      <alignment vertical="center"/>
    </xf>
    <xf numFmtId="176" fontId="12" fillId="6" borderId="66" xfId="0" applyNumberFormat="1" applyFont="1" applyFill="1" applyBorder="1">
      <alignment vertical="center"/>
    </xf>
    <xf numFmtId="176" fontId="12" fillId="7" borderId="66" xfId="0" applyNumberFormat="1" applyFont="1" applyFill="1" applyBorder="1">
      <alignment vertical="center"/>
    </xf>
    <xf numFmtId="176" fontId="12" fillId="8" borderId="66" xfId="0" applyNumberFormat="1" applyFont="1" applyFill="1" applyBorder="1">
      <alignment vertical="center"/>
    </xf>
    <xf numFmtId="176" fontId="12" fillId="11" borderId="66" xfId="0" applyNumberFormat="1" applyFont="1" applyFill="1" applyBorder="1">
      <alignment vertical="center"/>
    </xf>
    <xf numFmtId="176" fontId="12" fillId="10" borderId="66" xfId="0" applyNumberFormat="1" applyFont="1" applyFill="1" applyBorder="1">
      <alignment vertical="center"/>
    </xf>
    <xf numFmtId="0" fontId="6" fillId="0" borderId="4" xfId="0" applyNumberFormat="1" applyFont="1" applyFill="1" applyBorder="1" applyAlignment="1">
      <alignment horizontal="center" vertical="center" wrapText="1"/>
    </xf>
    <xf numFmtId="179" fontId="6" fillId="0" borderId="11" xfId="0" applyNumberFormat="1" applyFont="1" applyFill="1" applyBorder="1" applyAlignment="1">
      <alignment vertical="center"/>
    </xf>
    <xf numFmtId="179" fontId="6" fillId="0" borderId="8" xfId="0" applyNumberFormat="1" applyFont="1" applyFill="1" applyBorder="1" applyAlignment="1">
      <alignment vertical="center"/>
    </xf>
    <xf numFmtId="177" fontId="22" fillId="0" borderId="0" xfId="12" applyNumberFormat="1" applyFont="1" applyBorder="1">
      <alignment vertical="center"/>
    </xf>
    <xf numFmtId="177" fontId="22" fillId="0" borderId="10" xfId="12" applyNumberFormat="1" applyFont="1" applyBorder="1">
      <alignment vertical="center"/>
    </xf>
    <xf numFmtId="177" fontId="22" fillId="0" borderId="7" xfId="12" applyNumberFormat="1" applyFont="1" applyBorder="1">
      <alignment vertical="center"/>
    </xf>
    <xf numFmtId="177" fontId="22" fillId="0" borderId="6" xfId="12" applyNumberFormat="1" applyFont="1" applyBorder="1">
      <alignment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176" fontId="0" fillId="0" borderId="60" xfId="0" applyNumberFormat="1" applyFont="1" applyBorder="1" applyAlignment="1">
      <alignment vertical="center"/>
    </xf>
    <xf numFmtId="176" fontId="0" fillId="0" borderId="42" xfId="0" applyNumberFormat="1" applyFont="1" applyBorder="1" applyAlignment="1">
      <alignment vertical="center"/>
    </xf>
    <xf numFmtId="176" fontId="0" fillId="0" borderId="58" xfId="0" applyNumberFormat="1" applyFont="1" applyBorder="1" applyAlignment="1">
      <alignment vertical="center"/>
    </xf>
    <xf numFmtId="176" fontId="0" fillId="0" borderId="59" xfId="0" applyNumberFormat="1" applyFont="1" applyBorder="1" applyAlignment="1">
      <alignment vertical="center"/>
    </xf>
    <xf numFmtId="0" fontId="17" fillId="2" borderId="53"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9" xfId="0" applyFont="1" applyBorder="1" applyAlignment="1">
      <alignment horizontal="center" vertical="center"/>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0" fillId="0" borderId="50" xfId="0" applyFont="1" applyBorder="1" applyAlignment="1">
      <alignment horizontal="center" vertical="center"/>
    </xf>
  </cellXfs>
  <cellStyles count="32">
    <cellStyle name="きんき｜近畿" xfId="16"/>
    <cellStyle name="けいざ｜経済センサス組替集計" xfId="17"/>
    <cellStyle name="ぜんこ｜全国" xfId="18"/>
    <cellStyle name="パーセント 2" xfId="1"/>
    <cellStyle name="桁区切り 2" xfId="2"/>
    <cellStyle name="桁区切り 3" xfId="3"/>
    <cellStyle name="桁区切り 4" xfId="19"/>
    <cellStyle name="桁区切り 5" xfId="20"/>
    <cellStyle name="標準" xfId="0" builtinId="0"/>
    <cellStyle name="標準 10" xfId="12"/>
    <cellStyle name="標準 11" xfId="13"/>
    <cellStyle name="標準 12" xfId="21"/>
    <cellStyle name="標準 13" xfId="22"/>
    <cellStyle name="標準 14" xfId="23"/>
    <cellStyle name="標準 15" xfId="24"/>
    <cellStyle name="標準 16" xfId="25"/>
    <cellStyle name="標準 17" xfId="14"/>
    <cellStyle name="標準 18" xfId="26"/>
    <cellStyle name="標準 19" xfId="27"/>
    <cellStyle name="標準 2" xfId="4"/>
    <cellStyle name="標準 2 15" xfId="28"/>
    <cellStyle name="標準 2 2" xfId="29"/>
    <cellStyle name="標準 2 3" xfId="30"/>
    <cellStyle name="標準 3" xfId="5"/>
    <cellStyle name="標準 3 2" xfId="31"/>
    <cellStyle name="標準 4" xfId="6"/>
    <cellStyle name="標準 5" xfId="7"/>
    <cellStyle name="標準 6" xfId="8"/>
    <cellStyle name="標準 7" xfId="9"/>
    <cellStyle name="標準 8" xfId="11"/>
    <cellStyle name="標準 9" xfId="15"/>
    <cellStyle name="未定義" xfId="10"/>
  </cellStyles>
  <dxfs count="0"/>
  <tableStyles count="0" defaultTableStyle="TableStyleMedium2" defaultPivotStyle="PivotStyleLight16"/>
  <colors>
    <mruColors>
      <color rgb="FFFFCC66"/>
      <color rgb="FFFFCCFF"/>
      <color rgb="FFFFFF99"/>
      <color rgb="FFFFFF66"/>
      <color rgb="FFCCFF33"/>
      <color rgb="FFFF99FF"/>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640575</xdr:colOff>
      <xdr:row>15</xdr:row>
      <xdr:rowOff>66675</xdr:rowOff>
    </xdr:to>
    <xdr:sp macro="" textlink="">
      <xdr:nvSpPr>
        <xdr:cNvPr id="3" name="右矢印 2"/>
        <xdr:cNvSpPr/>
      </xdr:nvSpPr>
      <xdr:spPr>
        <a:xfrm>
          <a:off x="6134100" y="22764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6</xdr:row>
      <xdr:rowOff>78581</xdr:rowOff>
    </xdr:from>
    <xdr:to>
      <xdr:col>6</xdr:col>
      <xdr:colOff>633430</xdr:colOff>
      <xdr:row>10</xdr:row>
      <xdr:rowOff>59531</xdr:rowOff>
    </xdr:to>
    <xdr:sp macro="" textlink="">
      <xdr:nvSpPr>
        <xdr:cNvPr id="2" name="右矢印 1"/>
        <xdr:cNvSpPr/>
      </xdr:nvSpPr>
      <xdr:spPr>
        <a:xfrm>
          <a:off x="4583905" y="15168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631049</xdr:colOff>
      <xdr:row>20</xdr:row>
      <xdr:rowOff>66675</xdr:rowOff>
    </xdr:to>
    <xdr:sp macro="" textlink="">
      <xdr:nvSpPr>
        <xdr:cNvPr id="4" name="右矢印 3"/>
        <xdr:cNvSpPr/>
      </xdr:nvSpPr>
      <xdr:spPr>
        <a:xfrm>
          <a:off x="7667624" y="30384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631049</xdr:colOff>
      <xdr:row>25</xdr:row>
      <xdr:rowOff>57150</xdr:rowOff>
    </xdr:to>
    <xdr:sp macro="" textlink="">
      <xdr:nvSpPr>
        <xdr:cNvPr id="5" name="右矢印 4"/>
        <xdr:cNvSpPr/>
      </xdr:nvSpPr>
      <xdr:spPr>
        <a:xfrm>
          <a:off x="9210674" y="37909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629991</xdr:colOff>
      <xdr:row>30</xdr:row>
      <xdr:rowOff>66675</xdr:rowOff>
    </xdr:to>
    <xdr:sp macro="" textlink="">
      <xdr:nvSpPr>
        <xdr:cNvPr id="7" name="右矢印 6"/>
        <xdr:cNvSpPr/>
      </xdr:nvSpPr>
      <xdr:spPr>
        <a:xfrm>
          <a:off x="10752666" y="4562475"/>
          <a:ext cx="612000"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631051</xdr:colOff>
      <xdr:row>19</xdr:row>
      <xdr:rowOff>66675</xdr:rowOff>
    </xdr:to>
    <xdr:sp macro="" textlink="">
      <xdr:nvSpPr>
        <xdr:cNvPr id="6" name="正方形/長方形 5"/>
        <xdr:cNvSpPr/>
      </xdr:nvSpPr>
      <xdr:spPr>
        <a:xfrm>
          <a:off x="6124576" y="31908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631050</xdr:colOff>
      <xdr:row>24</xdr:row>
      <xdr:rowOff>66675</xdr:rowOff>
    </xdr:to>
    <xdr:sp macro="" textlink="">
      <xdr:nvSpPr>
        <xdr:cNvPr id="8" name="正方形/長方形 7"/>
        <xdr:cNvSpPr/>
      </xdr:nvSpPr>
      <xdr:spPr>
        <a:xfrm>
          <a:off x="6124575"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22</xdr:row>
      <xdr:rowOff>76200</xdr:rowOff>
    </xdr:from>
    <xdr:to>
      <xdr:col>10</xdr:col>
      <xdr:colOff>640575</xdr:colOff>
      <xdr:row>24</xdr:row>
      <xdr:rowOff>66675</xdr:rowOff>
    </xdr:to>
    <xdr:sp macro="" textlink="">
      <xdr:nvSpPr>
        <xdr:cNvPr id="9" name="正方形/長方形 8"/>
        <xdr:cNvSpPr/>
      </xdr:nvSpPr>
      <xdr:spPr>
        <a:xfrm>
          <a:off x="7620000"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54770</xdr:colOff>
      <xdr:row>2</xdr:row>
      <xdr:rowOff>114300</xdr:rowOff>
    </xdr:from>
    <xdr:ext cx="1536165" cy="434161"/>
    <xdr:sp macro="" textlink="">
      <xdr:nvSpPr>
        <xdr:cNvPr id="10" name="角丸四角形吹き出し 9"/>
        <xdr:cNvSpPr/>
      </xdr:nvSpPr>
      <xdr:spPr>
        <a:xfrm>
          <a:off x="216695" y="609600"/>
          <a:ext cx="1536165" cy="434161"/>
        </a:xfrm>
        <a:prstGeom prst="wedgeRoundRectCallout">
          <a:avLst>
            <a:gd name="adj1" fmla="val 71960"/>
            <a:gd name="adj2" fmla="val 10819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新規の需要額を項目ごとに</a:t>
          </a:r>
          <a:endParaRPr kumimoji="1" lang="en-US" altLang="ja-JP" sz="900"/>
        </a:p>
        <a:p>
          <a:pPr algn="l"/>
          <a:r>
            <a:rPr kumimoji="1" lang="ja-JP" altLang="en-US" sz="900"/>
            <a:t>入力してください。</a:t>
          </a:r>
        </a:p>
      </xdr:txBody>
    </xdr:sp>
    <xdr:clientData fPrintsWithSheet="0"/>
  </xdr:oneCellAnchor>
  <xdr:oneCellAnchor>
    <xdr:from>
      <xdr:col>11</xdr:col>
      <xdr:colOff>447675</xdr:colOff>
      <xdr:row>0</xdr:row>
      <xdr:rowOff>19050</xdr:rowOff>
    </xdr:from>
    <xdr:ext cx="2318089" cy="434161"/>
    <xdr:sp macro="" textlink="">
      <xdr:nvSpPr>
        <xdr:cNvPr id="11" name="角丸四角形吹き出し 10"/>
        <xdr:cNvSpPr/>
      </xdr:nvSpPr>
      <xdr:spPr>
        <a:xfrm>
          <a:off x="8696325" y="19050"/>
          <a:ext cx="2318089" cy="434161"/>
        </a:xfrm>
        <a:prstGeom prst="wedgeRoundRectCallout">
          <a:avLst>
            <a:gd name="adj1" fmla="val 59291"/>
            <a:gd name="adj2" fmla="val -524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平均消費性向の率が変更可能です。</a:t>
          </a:r>
          <a:endParaRPr kumimoji="1" lang="en-US" altLang="ja-JP" sz="900"/>
        </a:p>
        <a:p>
          <a:pPr algn="l"/>
          <a:r>
            <a:rPr kumimoji="1" lang="ja-JP" altLang="en-US" sz="900"/>
            <a:t>（</a:t>
          </a:r>
          <a:r>
            <a:rPr kumimoji="1" lang="en-US" altLang="ja-JP" sz="900"/>
            <a:t>0.707</a:t>
          </a:r>
          <a:r>
            <a:rPr kumimoji="1" lang="ja-JP" altLang="en-US" sz="900"/>
            <a:t>は平成</a:t>
          </a:r>
          <a:r>
            <a:rPr kumimoji="1" lang="en-US" altLang="ja-JP" sz="900"/>
            <a:t>25</a:t>
          </a:r>
          <a:r>
            <a:rPr kumimoji="1" lang="ja-JP" altLang="en-US" sz="900"/>
            <a:t>年の大阪市平均消費性向）</a:t>
          </a:r>
        </a:p>
      </xdr:txBody>
    </xdr:sp>
    <xdr:clientData fPrintsWithSheet="0"/>
  </xdr:oneCellAnchor>
  <xdr:twoCellAnchor>
    <xdr:from>
      <xdr:col>16</xdr:col>
      <xdr:colOff>19050</xdr:colOff>
      <xdr:row>11</xdr:row>
      <xdr:rowOff>76200</xdr:rowOff>
    </xdr:from>
    <xdr:to>
      <xdr:col>16</xdr:col>
      <xdr:colOff>631050</xdr:colOff>
      <xdr:row>15</xdr:row>
      <xdr:rowOff>66675</xdr:rowOff>
    </xdr:to>
    <xdr:sp macro="" textlink="">
      <xdr:nvSpPr>
        <xdr:cNvPr id="18" name="右矢印 17"/>
        <xdr:cNvSpPr/>
      </xdr:nvSpPr>
      <xdr:spPr>
        <a:xfrm>
          <a:off x="12296775" y="22764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631049</xdr:colOff>
      <xdr:row>20</xdr:row>
      <xdr:rowOff>66675</xdr:rowOff>
    </xdr:to>
    <xdr:sp macro="" textlink="">
      <xdr:nvSpPr>
        <xdr:cNvPr id="19" name="右矢印 18"/>
        <xdr:cNvSpPr/>
      </xdr:nvSpPr>
      <xdr:spPr>
        <a:xfrm>
          <a:off x="13839824" y="30384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631049</xdr:colOff>
      <xdr:row>25</xdr:row>
      <xdr:rowOff>57150</xdr:rowOff>
    </xdr:to>
    <xdr:sp macro="" textlink="">
      <xdr:nvSpPr>
        <xdr:cNvPr id="20" name="右矢印 19"/>
        <xdr:cNvSpPr/>
      </xdr:nvSpPr>
      <xdr:spPr>
        <a:xfrm>
          <a:off x="15382874" y="37909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638176</xdr:colOff>
      <xdr:row>19</xdr:row>
      <xdr:rowOff>66675</xdr:rowOff>
    </xdr:to>
    <xdr:sp macro="" textlink="">
      <xdr:nvSpPr>
        <xdr:cNvPr id="21" name="正方形/長方形 20"/>
        <xdr:cNvSpPr/>
      </xdr:nvSpPr>
      <xdr:spPr>
        <a:xfrm>
          <a:off x="12296776" y="31908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22</xdr:row>
      <xdr:rowOff>76200</xdr:rowOff>
    </xdr:from>
    <xdr:to>
      <xdr:col>16</xdr:col>
      <xdr:colOff>640575</xdr:colOff>
      <xdr:row>24</xdr:row>
      <xdr:rowOff>66675</xdr:rowOff>
    </xdr:to>
    <xdr:sp macro="" textlink="">
      <xdr:nvSpPr>
        <xdr:cNvPr id="22" name="正方形/長方形 21"/>
        <xdr:cNvSpPr/>
      </xdr:nvSpPr>
      <xdr:spPr>
        <a:xfrm>
          <a:off x="12306300"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631050</xdr:colOff>
      <xdr:row>24</xdr:row>
      <xdr:rowOff>66675</xdr:rowOff>
    </xdr:to>
    <xdr:sp macro="" textlink="">
      <xdr:nvSpPr>
        <xdr:cNvPr id="23" name="正方形/長方形 22"/>
        <xdr:cNvSpPr/>
      </xdr:nvSpPr>
      <xdr:spPr>
        <a:xfrm>
          <a:off x="13839825"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640575</xdr:colOff>
      <xdr:row>10</xdr:row>
      <xdr:rowOff>66675</xdr:rowOff>
    </xdr:to>
    <xdr:sp macro="" textlink="">
      <xdr:nvSpPr>
        <xdr:cNvPr id="24" name="右矢印 23"/>
        <xdr:cNvSpPr/>
      </xdr:nvSpPr>
      <xdr:spPr>
        <a:xfrm>
          <a:off x="3048000" y="1524000"/>
          <a:ext cx="6120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1194956</xdr:colOff>
      <xdr:row>1</xdr:row>
      <xdr:rowOff>0</xdr:rowOff>
    </xdr:from>
    <xdr:ext cx="1719263" cy="336887"/>
    <mc:AlternateContent xmlns:mc="http://schemas.openxmlformats.org/markup-compatibility/2006" xmlns:a14="http://schemas.microsoft.com/office/drawing/2010/main">
      <mc:Choice Requires="a14">
        <xdr:sp macro="" textlink="">
          <xdr:nvSpPr>
            <xdr:cNvPr id="2" name="テキスト ボックス 1"/>
            <xdr:cNvSpPr txBox="1"/>
          </xdr:nvSpPr>
          <xdr:spPr>
            <a:xfrm>
              <a:off x="1480706"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a:rPr>
                      </m:ctrlPr>
                    </m:sSupPr>
                    <m:e>
                      <m:d>
                        <m:dPr>
                          <m:begChr m:val="["/>
                          <m:endChr m:val="]"/>
                          <m:ctrlPr>
                            <a:rPr kumimoji="1" lang="en-US" altLang="ja-JP" sz="1200" i="1">
                              <a:solidFill>
                                <a:schemeClr val="tx1"/>
                              </a:solidFill>
                              <a:effectLst/>
                              <a:latin typeface="Cambria Math"/>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ＭＳ 明朝" panose="02020609040205080304" pitchFamily="17" charset="-128"/>
                  <a:ea typeface="ＭＳ 明朝" panose="02020609040205080304" pitchFamily="17" charset="-128"/>
                </a:rPr>
                <a:t>型</a:t>
              </a:r>
            </a:p>
          </xdr:txBody>
        </xdr:sp>
      </mc:Choice>
      <mc:Fallback xmlns="">
        <xdr:sp macro="" textlink="">
          <xdr:nvSpPr>
            <xdr:cNvPr id="2" name="テキスト ボックス 1"/>
            <xdr:cNvSpPr txBox="1"/>
          </xdr:nvSpPr>
          <xdr:spPr>
            <a:xfrm>
              <a:off x="1480706"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a:ea typeface="+mn-ea"/>
                  <a:cs typeface="+mn-cs"/>
                </a:rPr>
                <a:t>[</a:t>
              </a:r>
              <a:r>
                <a:rPr kumimoji="1" lang="en-US" altLang="ja-JP" sz="1200" b="0" i="0">
                  <a:solidFill>
                    <a:schemeClr val="tx1"/>
                  </a:solidFill>
                  <a:effectLst/>
                  <a:latin typeface="Cambria Math"/>
                  <a:ea typeface="+mn-ea"/>
                  <a:cs typeface="+mn-cs"/>
                </a:rPr>
                <a:t>𝐼−(𝐼−𝑀 ̂ )𝐴]^(</a:t>
              </a:r>
              <a:r>
                <a:rPr kumimoji="1" lang="en-US" altLang="ja-JP" sz="1200" b="0" i="0">
                  <a:latin typeface="Cambria Math"/>
                </a:rPr>
                <a:t>−1)</a:t>
              </a:r>
              <a:r>
                <a:rPr kumimoji="1" lang="ja-JP" altLang="en-US" sz="1200">
                  <a:latin typeface="ＭＳ 明朝" panose="02020609040205080304" pitchFamily="17" charset="-128"/>
                  <a:ea typeface="ＭＳ 明朝" panose="02020609040205080304" pitchFamily="17" charset="-128"/>
                </a:rPr>
                <a:t>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640575</xdr:colOff>
      <xdr:row>15</xdr:row>
      <xdr:rowOff>66675</xdr:rowOff>
    </xdr:to>
    <xdr:sp macro="" textlink="">
      <xdr:nvSpPr>
        <xdr:cNvPr id="2" name="右矢印 1"/>
        <xdr:cNvSpPr/>
      </xdr:nvSpPr>
      <xdr:spPr>
        <a:xfrm>
          <a:off x="6076950" y="22764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6</xdr:row>
      <xdr:rowOff>78581</xdr:rowOff>
    </xdr:from>
    <xdr:to>
      <xdr:col>6</xdr:col>
      <xdr:colOff>633430</xdr:colOff>
      <xdr:row>10</xdr:row>
      <xdr:rowOff>59531</xdr:rowOff>
    </xdr:to>
    <xdr:sp macro="" textlink="">
      <xdr:nvSpPr>
        <xdr:cNvPr id="3" name="右矢印 2"/>
        <xdr:cNvSpPr/>
      </xdr:nvSpPr>
      <xdr:spPr>
        <a:xfrm>
          <a:off x="4526755" y="15168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631049</xdr:colOff>
      <xdr:row>20</xdr:row>
      <xdr:rowOff>66675</xdr:rowOff>
    </xdr:to>
    <xdr:sp macro="" textlink="">
      <xdr:nvSpPr>
        <xdr:cNvPr id="4" name="右矢印 3"/>
        <xdr:cNvSpPr/>
      </xdr:nvSpPr>
      <xdr:spPr>
        <a:xfrm>
          <a:off x="7610474" y="30384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631049</xdr:colOff>
      <xdr:row>25</xdr:row>
      <xdr:rowOff>57150</xdr:rowOff>
    </xdr:to>
    <xdr:sp macro="" textlink="">
      <xdr:nvSpPr>
        <xdr:cNvPr id="5" name="右矢印 4"/>
        <xdr:cNvSpPr/>
      </xdr:nvSpPr>
      <xdr:spPr>
        <a:xfrm>
          <a:off x="9153524" y="37909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629991</xdr:colOff>
      <xdr:row>30</xdr:row>
      <xdr:rowOff>66675</xdr:rowOff>
    </xdr:to>
    <xdr:sp macro="" textlink="">
      <xdr:nvSpPr>
        <xdr:cNvPr id="6" name="右矢印 5"/>
        <xdr:cNvSpPr/>
      </xdr:nvSpPr>
      <xdr:spPr>
        <a:xfrm>
          <a:off x="10695516" y="4562475"/>
          <a:ext cx="612000"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631051</xdr:colOff>
      <xdr:row>19</xdr:row>
      <xdr:rowOff>66675</xdr:rowOff>
    </xdr:to>
    <xdr:sp macro="" textlink="">
      <xdr:nvSpPr>
        <xdr:cNvPr id="7" name="正方形/長方形 6"/>
        <xdr:cNvSpPr/>
      </xdr:nvSpPr>
      <xdr:spPr>
        <a:xfrm>
          <a:off x="6067426" y="31908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631050</xdr:colOff>
      <xdr:row>24</xdr:row>
      <xdr:rowOff>66675</xdr:rowOff>
    </xdr:to>
    <xdr:sp macro="" textlink="">
      <xdr:nvSpPr>
        <xdr:cNvPr id="8" name="正方形/長方形 7"/>
        <xdr:cNvSpPr/>
      </xdr:nvSpPr>
      <xdr:spPr>
        <a:xfrm>
          <a:off x="6067425"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22</xdr:row>
      <xdr:rowOff>76200</xdr:rowOff>
    </xdr:from>
    <xdr:to>
      <xdr:col>10</xdr:col>
      <xdr:colOff>640575</xdr:colOff>
      <xdr:row>24</xdr:row>
      <xdr:rowOff>66675</xdr:rowOff>
    </xdr:to>
    <xdr:sp macro="" textlink="">
      <xdr:nvSpPr>
        <xdr:cNvPr id="9" name="正方形/長方形 8"/>
        <xdr:cNvSpPr/>
      </xdr:nvSpPr>
      <xdr:spPr>
        <a:xfrm>
          <a:off x="7620000"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54770</xdr:colOff>
      <xdr:row>2</xdr:row>
      <xdr:rowOff>114300</xdr:rowOff>
    </xdr:from>
    <xdr:ext cx="1536165" cy="434161"/>
    <xdr:sp macro="" textlink="">
      <xdr:nvSpPr>
        <xdr:cNvPr id="10" name="角丸四角形吹き出し 9"/>
        <xdr:cNvSpPr/>
      </xdr:nvSpPr>
      <xdr:spPr>
        <a:xfrm>
          <a:off x="159545" y="609600"/>
          <a:ext cx="1536165" cy="434161"/>
        </a:xfrm>
        <a:prstGeom prst="wedgeRoundRectCallout">
          <a:avLst>
            <a:gd name="adj1" fmla="val 71960"/>
            <a:gd name="adj2" fmla="val 10819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新規の需要額を項目ごとに</a:t>
          </a:r>
          <a:endParaRPr kumimoji="1" lang="en-US" altLang="ja-JP" sz="900"/>
        </a:p>
        <a:p>
          <a:pPr algn="l"/>
          <a:r>
            <a:rPr kumimoji="1" lang="ja-JP" altLang="en-US" sz="900"/>
            <a:t>入力してください。</a:t>
          </a:r>
        </a:p>
      </xdr:txBody>
    </xdr:sp>
    <xdr:clientData fPrintsWithSheet="0"/>
  </xdr:oneCellAnchor>
  <xdr:oneCellAnchor>
    <xdr:from>
      <xdr:col>11</xdr:col>
      <xdr:colOff>447675</xdr:colOff>
      <xdr:row>0</xdr:row>
      <xdr:rowOff>19050</xdr:rowOff>
    </xdr:from>
    <xdr:ext cx="2318089" cy="434161"/>
    <xdr:sp macro="" textlink="">
      <xdr:nvSpPr>
        <xdr:cNvPr id="11" name="角丸四角形吹き出し 10"/>
        <xdr:cNvSpPr/>
      </xdr:nvSpPr>
      <xdr:spPr>
        <a:xfrm>
          <a:off x="8696325" y="19050"/>
          <a:ext cx="2318089" cy="434161"/>
        </a:xfrm>
        <a:prstGeom prst="wedgeRoundRectCallout">
          <a:avLst>
            <a:gd name="adj1" fmla="val 59291"/>
            <a:gd name="adj2" fmla="val -524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平均消費性向の率が変更可能です。</a:t>
          </a:r>
          <a:endParaRPr kumimoji="1" lang="en-US" altLang="ja-JP" sz="900"/>
        </a:p>
        <a:p>
          <a:pPr algn="l"/>
          <a:r>
            <a:rPr kumimoji="1" lang="ja-JP" altLang="en-US" sz="900"/>
            <a:t>（</a:t>
          </a:r>
          <a:r>
            <a:rPr kumimoji="1" lang="en-US" altLang="ja-JP" sz="900"/>
            <a:t>0.707</a:t>
          </a:r>
          <a:r>
            <a:rPr kumimoji="1" lang="ja-JP" altLang="en-US" sz="900"/>
            <a:t>は平成</a:t>
          </a:r>
          <a:r>
            <a:rPr kumimoji="1" lang="en-US" altLang="ja-JP" sz="900"/>
            <a:t>25</a:t>
          </a:r>
          <a:r>
            <a:rPr kumimoji="1" lang="ja-JP" altLang="en-US" sz="900"/>
            <a:t>年の大阪市平均消費性向）</a:t>
          </a:r>
        </a:p>
      </xdr:txBody>
    </xdr:sp>
    <xdr:clientData fPrintsWithSheet="0"/>
  </xdr:oneCellAnchor>
  <xdr:twoCellAnchor>
    <xdr:from>
      <xdr:col>16</xdr:col>
      <xdr:colOff>19050</xdr:colOff>
      <xdr:row>11</xdr:row>
      <xdr:rowOff>76200</xdr:rowOff>
    </xdr:from>
    <xdr:to>
      <xdr:col>16</xdr:col>
      <xdr:colOff>631050</xdr:colOff>
      <xdr:row>15</xdr:row>
      <xdr:rowOff>66675</xdr:rowOff>
    </xdr:to>
    <xdr:sp macro="" textlink="">
      <xdr:nvSpPr>
        <xdr:cNvPr id="12" name="右矢印 11"/>
        <xdr:cNvSpPr/>
      </xdr:nvSpPr>
      <xdr:spPr>
        <a:xfrm>
          <a:off x="12239625" y="22764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631049</xdr:colOff>
      <xdr:row>20</xdr:row>
      <xdr:rowOff>66675</xdr:rowOff>
    </xdr:to>
    <xdr:sp macro="" textlink="">
      <xdr:nvSpPr>
        <xdr:cNvPr id="13" name="右矢印 12"/>
        <xdr:cNvSpPr/>
      </xdr:nvSpPr>
      <xdr:spPr>
        <a:xfrm>
          <a:off x="13782674" y="30384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631049</xdr:colOff>
      <xdr:row>25</xdr:row>
      <xdr:rowOff>57150</xdr:rowOff>
    </xdr:to>
    <xdr:sp macro="" textlink="">
      <xdr:nvSpPr>
        <xdr:cNvPr id="14" name="右矢印 13"/>
        <xdr:cNvSpPr/>
      </xdr:nvSpPr>
      <xdr:spPr>
        <a:xfrm>
          <a:off x="15325724" y="37909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638176</xdr:colOff>
      <xdr:row>19</xdr:row>
      <xdr:rowOff>66675</xdr:rowOff>
    </xdr:to>
    <xdr:sp macro="" textlink="">
      <xdr:nvSpPr>
        <xdr:cNvPr id="15" name="正方形/長方形 14"/>
        <xdr:cNvSpPr/>
      </xdr:nvSpPr>
      <xdr:spPr>
        <a:xfrm>
          <a:off x="12239626" y="31908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22</xdr:row>
      <xdr:rowOff>76200</xdr:rowOff>
    </xdr:from>
    <xdr:to>
      <xdr:col>16</xdr:col>
      <xdr:colOff>640575</xdr:colOff>
      <xdr:row>24</xdr:row>
      <xdr:rowOff>66675</xdr:rowOff>
    </xdr:to>
    <xdr:sp macro="" textlink="">
      <xdr:nvSpPr>
        <xdr:cNvPr id="16" name="正方形/長方形 15"/>
        <xdr:cNvSpPr/>
      </xdr:nvSpPr>
      <xdr:spPr>
        <a:xfrm>
          <a:off x="12249150"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631050</xdr:colOff>
      <xdr:row>24</xdr:row>
      <xdr:rowOff>66675</xdr:rowOff>
    </xdr:to>
    <xdr:sp macro="" textlink="">
      <xdr:nvSpPr>
        <xdr:cNvPr id="17" name="正方形/長方形 16"/>
        <xdr:cNvSpPr/>
      </xdr:nvSpPr>
      <xdr:spPr>
        <a:xfrm>
          <a:off x="13782675"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640575</xdr:colOff>
      <xdr:row>10</xdr:row>
      <xdr:rowOff>66675</xdr:rowOff>
    </xdr:to>
    <xdr:sp macro="" textlink="">
      <xdr:nvSpPr>
        <xdr:cNvPr id="18" name="右矢印 17"/>
        <xdr:cNvSpPr/>
      </xdr:nvSpPr>
      <xdr:spPr>
        <a:xfrm>
          <a:off x="2990850" y="1524000"/>
          <a:ext cx="6120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523875</xdr:colOff>
      <xdr:row>3</xdr:row>
      <xdr:rowOff>266700</xdr:rowOff>
    </xdr:from>
    <xdr:to>
      <xdr:col>6</xdr:col>
      <xdr:colOff>95250</xdr:colOff>
      <xdr:row>43</xdr:row>
      <xdr:rowOff>47625</xdr:rowOff>
    </xdr:to>
    <xdr:sp macro="" textlink="">
      <xdr:nvSpPr>
        <xdr:cNvPr id="19" name="角丸四角形 18"/>
        <xdr:cNvSpPr/>
      </xdr:nvSpPr>
      <xdr:spPr>
        <a:xfrm>
          <a:off x="3486150" y="1200150"/>
          <a:ext cx="1114425" cy="5924550"/>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419100</xdr:colOff>
      <xdr:row>3</xdr:row>
      <xdr:rowOff>228600</xdr:rowOff>
    </xdr:from>
    <xdr:to>
      <xdr:col>6</xdr:col>
      <xdr:colOff>542607</xdr:colOff>
      <xdr:row>14</xdr:row>
      <xdr:rowOff>114300</xdr:rowOff>
    </xdr:to>
    <xdr:cxnSp macro="">
      <xdr:nvCxnSpPr>
        <xdr:cNvPr id="20" name="直線コネクタ 19"/>
        <xdr:cNvCxnSpPr/>
      </xdr:nvCxnSpPr>
      <xdr:spPr>
        <a:xfrm>
          <a:off x="4038600" y="1162050"/>
          <a:ext cx="1009332" cy="16097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104775</xdr:rowOff>
    </xdr:from>
    <xdr:to>
      <xdr:col>9</xdr:col>
      <xdr:colOff>780415</xdr:colOff>
      <xdr:row>19</xdr:row>
      <xdr:rowOff>131445</xdr:rowOff>
    </xdr:to>
    <xdr:sp macro="" textlink="">
      <xdr:nvSpPr>
        <xdr:cNvPr id="21" name="角丸四角形 20"/>
        <xdr:cNvSpPr/>
      </xdr:nvSpPr>
      <xdr:spPr>
        <a:xfrm>
          <a:off x="3190875" y="2762250"/>
          <a:ext cx="4295140" cy="788670"/>
        </a:xfrm>
        <a:prstGeom prst="roundRect">
          <a:avLst>
            <a:gd name="adj" fmla="val 13524"/>
          </a:avLst>
        </a:prstGeom>
        <a:solidFill>
          <a:schemeClr val="bg1">
            <a:lumMod val="9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1000">
              <a:solidFill>
                <a:srgbClr val="000000"/>
              </a:solidFill>
              <a:effectLst/>
              <a:latin typeface="ＭＳ Ｐゴシック"/>
              <a:ea typeface="ＭＳ 明朝"/>
              <a:cs typeface="ＭＳ Ｐゴシック"/>
            </a:rPr>
            <a:t>通常、経済波及効果の推計では新規需要額に自給率を乗じることによって、対象地域に対する直接効果を算出しますが、対象地域に</a:t>
          </a:r>
          <a:r>
            <a:rPr lang="en-US" sz="1000">
              <a:solidFill>
                <a:srgbClr val="000000"/>
              </a:solidFill>
              <a:effectLst/>
              <a:latin typeface="ＭＳ Ｐゴシック"/>
              <a:ea typeface="ＭＳ 明朝"/>
              <a:cs typeface="ＭＳ Ｐゴシック"/>
            </a:rPr>
            <a:t>100</a:t>
          </a:r>
          <a:r>
            <a:rPr lang="ja-JP" sz="1000">
              <a:solidFill>
                <a:srgbClr val="000000"/>
              </a:solidFill>
              <a:effectLst/>
              <a:latin typeface="ＭＳ Ｐゴシック"/>
              <a:ea typeface="ＭＳ 明朝"/>
              <a:cs typeface="ＭＳ Ｐゴシック"/>
            </a:rPr>
            <a:t>％向かうと分かっている場合は直接効果の欄にその金額を入力し、推計させる事も可能です。</a:t>
          </a:r>
          <a:r>
            <a:rPr lang="ja-JP" altLang="en-US" sz="1000">
              <a:solidFill>
                <a:srgbClr val="000000"/>
              </a:solidFill>
              <a:effectLst/>
              <a:latin typeface="ＭＳ Ｐゴシック"/>
              <a:ea typeface="ＭＳ 明朝"/>
              <a:cs typeface="ＭＳ Ｐゴシック"/>
            </a:rPr>
            <a:t>（式を上書きします。）</a:t>
          </a:r>
          <a:endParaRPr lang="ja-JP" sz="1200">
            <a:effectLst/>
            <a:latin typeface="ＭＳ Ｐゴシック"/>
            <a:cs typeface="ＭＳ Ｐゴシック"/>
          </a:endParaRPr>
        </a:p>
      </xdr:txBody>
    </xdr:sp>
    <xdr:clientData/>
  </xdr:twoCellAnchor>
  <xdr:twoCellAnchor>
    <xdr:from>
      <xdr:col>14</xdr:col>
      <xdr:colOff>571500</xdr:colOff>
      <xdr:row>0</xdr:row>
      <xdr:rowOff>0</xdr:rowOff>
    </xdr:from>
    <xdr:to>
      <xdr:col>16</xdr:col>
      <xdr:colOff>70116</xdr:colOff>
      <xdr:row>2</xdr:row>
      <xdr:rowOff>37836</xdr:rowOff>
    </xdr:to>
    <xdr:sp macro="" textlink="">
      <xdr:nvSpPr>
        <xdr:cNvPr id="22" name="円/楕円 21"/>
        <xdr:cNvSpPr/>
      </xdr:nvSpPr>
      <xdr:spPr>
        <a:xfrm>
          <a:off x="11249025" y="0"/>
          <a:ext cx="1041666" cy="533136"/>
        </a:xfrm>
        <a:prstGeom prst="ellipse">
          <a:avLst/>
        </a:prstGeom>
        <a:solidFill>
          <a:schemeClr val="bg1">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447675</xdr:colOff>
      <xdr:row>5</xdr:row>
      <xdr:rowOff>9525</xdr:rowOff>
    </xdr:from>
    <xdr:to>
      <xdr:col>16</xdr:col>
      <xdr:colOff>228336</xdr:colOff>
      <xdr:row>42</xdr:row>
      <xdr:rowOff>142875</xdr:rowOff>
    </xdr:to>
    <xdr:sp macro="" textlink="">
      <xdr:nvSpPr>
        <xdr:cNvPr id="23" name="角丸四角形 22"/>
        <xdr:cNvSpPr/>
      </xdr:nvSpPr>
      <xdr:spPr>
        <a:xfrm>
          <a:off x="9582150" y="1295400"/>
          <a:ext cx="2866761" cy="5772150"/>
        </a:xfrm>
        <a:prstGeom prst="roundRect">
          <a:avLst>
            <a:gd name="adj" fmla="val 6699"/>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雇用者の所得がどの部門の消費に向かうかによって、発生する生産額は変わります。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ここでは、民間消費支出の構造と同じと仮定して計算しています。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xdr:row>
      <xdr:rowOff>47625</xdr:rowOff>
    </xdr:from>
    <xdr:to>
      <xdr:col>16</xdr:col>
      <xdr:colOff>238125</xdr:colOff>
      <xdr:row>42</xdr:row>
      <xdr:rowOff>152400</xdr:rowOff>
    </xdr:to>
    <xdr:grpSp>
      <xdr:nvGrpSpPr>
        <xdr:cNvPr id="2" name="キャンバス 1"/>
        <xdr:cNvGrpSpPr/>
      </xdr:nvGrpSpPr>
      <xdr:grpSpPr>
        <a:xfrm>
          <a:off x="152400" y="219075"/>
          <a:ext cx="11058525" cy="7134225"/>
          <a:chOff x="1" y="0"/>
          <a:chExt cx="8620124" cy="6591300"/>
        </a:xfrm>
      </xdr:grpSpPr>
      <xdr:sp macro="" textlink="">
        <xdr:nvSpPr>
          <xdr:cNvPr id="3" name="正方形/長方形 2"/>
          <xdr:cNvSpPr/>
        </xdr:nvSpPr>
        <xdr:spPr>
          <a:xfrm>
            <a:off x="1" y="0"/>
            <a:ext cx="8620124" cy="6591300"/>
          </a:xfrm>
          <a:prstGeom prst="rect">
            <a:avLst/>
          </a:prstGeom>
          <a:ln w="9525" cap="flat" cmpd="sng" algn="ctr">
            <a:solidFill>
              <a:prstClr val="black"/>
            </a:solidFill>
            <a:prstDash val="solid"/>
            <a:round/>
            <a:headEnd type="none" w="med" len="med"/>
            <a:tailEnd type="none" w="med" len="med"/>
          </a:ln>
        </xdr:spPr>
      </xdr:sp>
      <xdr:cxnSp macro="">
        <xdr:nvCxnSpPr>
          <xdr:cNvPr id="4" name="直線矢印コネクタ 3"/>
          <xdr:cNvCxnSpPr/>
        </xdr:nvCxnSpPr>
        <xdr:spPr>
          <a:xfrm flipV="1">
            <a:off x="752917" y="771896"/>
            <a:ext cx="3355944" cy="26666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星 32 4"/>
          <xdr:cNvSpPr/>
        </xdr:nvSpPr>
        <xdr:spPr>
          <a:xfrm>
            <a:off x="77325" y="38101"/>
            <a:ext cx="1496622" cy="1066799"/>
          </a:xfrm>
          <a:prstGeom prst="star32">
            <a:avLst>
              <a:gd name="adj" fmla="val 36961"/>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400"/>
              </a:lnSpc>
              <a:spcAft>
                <a:spcPts val="0"/>
              </a:spcAft>
            </a:pPr>
            <a:endParaRPr lang="en-US" sz="1600" b="1">
              <a:effectLst/>
              <a:latin typeface="ＭＳ Ｐゴシック"/>
              <a:cs typeface="ＭＳ Ｐゴシック"/>
            </a:endParaRPr>
          </a:p>
          <a:p>
            <a:pPr>
              <a:lnSpc>
                <a:spcPts val="2400"/>
              </a:lnSpc>
              <a:spcAft>
                <a:spcPts val="0"/>
              </a:spcAft>
            </a:pPr>
            <a:endParaRPr lang="ja-JP" sz="1200">
              <a:effectLst/>
              <a:latin typeface="ＭＳ Ｐゴシック"/>
              <a:cs typeface="ＭＳ Ｐゴシック"/>
            </a:endParaRPr>
          </a:p>
        </xdr:txBody>
      </xdr:sp>
      <xdr:sp macro="" textlink="">
        <xdr:nvSpPr>
          <xdr:cNvPr id="6" name="右矢印 5"/>
          <xdr:cNvSpPr/>
        </xdr:nvSpPr>
        <xdr:spPr>
          <a:xfrm>
            <a:off x="1566622" y="360804"/>
            <a:ext cx="779597" cy="448809"/>
          </a:xfrm>
          <a:prstGeom prst="rightArrow">
            <a:avLst>
              <a:gd name="adj1" fmla="val 50000"/>
              <a:gd name="adj2" fmla="val 54885"/>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solidFill>
                  <a:srgbClr val="000000"/>
                </a:solidFill>
                <a:effectLst/>
                <a:latin typeface="ＭＳ Ｐゴシック"/>
                <a:ea typeface="HG丸ｺﾞｼｯｸM-PRO"/>
                <a:cs typeface="Times New Roman"/>
              </a:rPr>
              <a:t>× 自給率</a:t>
            </a:r>
            <a:endParaRPr lang="ja-JP" sz="1200">
              <a:effectLst/>
              <a:latin typeface="ＭＳ Ｐゴシック"/>
              <a:cs typeface="ＭＳ Ｐゴシック"/>
            </a:endParaRPr>
          </a:p>
        </xdr:txBody>
      </xdr:sp>
      <xdr:sp macro="" textlink="">
        <xdr:nvSpPr>
          <xdr:cNvPr id="7" name="テキスト ボックス 70"/>
          <xdr:cNvSpPr txBox="1"/>
        </xdr:nvSpPr>
        <xdr:spPr>
          <a:xfrm>
            <a:off x="2372319" y="284301"/>
            <a:ext cx="1412874" cy="619124"/>
          </a:xfrm>
          <a:prstGeom prst="rect">
            <a:avLst/>
          </a:prstGeom>
          <a:solidFill>
            <a:srgbClr val="FFFF99"/>
          </a:solidFill>
          <a:ln w="9525">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府内需要増加分</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（直接効果）</a:t>
            </a:r>
            <a:endParaRPr lang="ja-JP" sz="1200">
              <a:effectLst/>
              <a:latin typeface="ＭＳ Ｐゴシック"/>
              <a:cs typeface="ＭＳ Ｐゴシック"/>
            </a:endParaRPr>
          </a:p>
        </xdr:txBody>
      </xdr:sp>
      <xdr:sp macro="" textlink="">
        <xdr:nvSpPr>
          <xdr:cNvPr id="8" name="右矢印 7"/>
          <xdr:cNvSpPr/>
        </xdr:nvSpPr>
        <xdr:spPr>
          <a:xfrm>
            <a:off x="3823742" y="350814"/>
            <a:ext cx="1499797" cy="490721"/>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solidFill>
                  <a:srgbClr val="000000"/>
                </a:solidFill>
                <a:effectLst/>
                <a:latin typeface="ＭＳ Ｐゴシック"/>
                <a:ea typeface="HG丸ｺﾞｼｯｸM-PRO"/>
                <a:cs typeface="Times New Roman"/>
              </a:rPr>
              <a:t>× 逆行列係数</a:t>
            </a:r>
            <a:endParaRPr lang="ja-JP" sz="1200">
              <a:effectLst/>
              <a:latin typeface="ＭＳ Ｐゴシック"/>
              <a:cs typeface="ＭＳ Ｐゴシック"/>
            </a:endParaRPr>
          </a:p>
        </xdr:txBody>
      </xdr:sp>
      <xdr:sp macro="" textlink="">
        <xdr:nvSpPr>
          <xdr:cNvPr id="9" name="角丸四角形 8"/>
          <xdr:cNvSpPr/>
        </xdr:nvSpPr>
        <xdr:spPr>
          <a:xfrm>
            <a:off x="148496" y="1260757"/>
            <a:ext cx="6689215" cy="167386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10" name="テキスト ボックス 101"/>
          <xdr:cNvSpPr txBox="1"/>
        </xdr:nvSpPr>
        <xdr:spPr>
          <a:xfrm>
            <a:off x="266845" y="1165733"/>
            <a:ext cx="2276169" cy="250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1050">
                <a:effectLst/>
                <a:latin typeface="ＭＳ Ｐゴシック"/>
                <a:ea typeface="HG丸ｺﾞｼｯｸM-PRO"/>
                <a:cs typeface="Times New Roman"/>
              </a:rPr>
              <a:t>一次波及効果（直接効果含む）の内容</a:t>
            </a:r>
            <a:endParaRPr lang="ja-JP" sz="1200">
              <a:effectLst/>
              <a:latin typeface="ＭＳ Ｐゴシック"/>
              <a:cs typeface="ＭＳ Ｐゴシック"/>
            </a:endParaRPr>
          </a:p>
        </xdr:txBody>
      </xdr:sp>
      <xdr:sp macro="" textlink="">
        <xdr:nvSpPr>
          <xdr:cNvPr id="11" name="角丸四角形 10"/>
          <xdr:cNvSpPr/>
        </xdr:nvSpPr>
        <xdr:spPr>
          <a:xfrm>
            <a:off x="383913" y="2245925"/>
            <a:ext cx="1122480" cy="432385"/>
          </a:xfrm>
          <a:prstGeom prst="roundRect">
            <a:avLst>
              <a:gd name="adj" fmla="val 12067"/>
            </a:avLst>
          </a:prstGeom>
          <a:solidFill>
            <a:srgbClr val="00B0F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12" name="角丸四角形 11"/>
          <xdr:cNvSpPr/>
        </xdr:nvSpPr>
        <xdr:spPr>
          <a:xfrm>
            <a:off x="2490031" y="2313950"/>
            <a:ext cx="1122480" cy="432385"/>
          </a:xfrm>
          <a:prstGeom prst="roundRect">
            <a:avLst>
              <a:gd name="adj" fmla="val 12067"/>
            </a:avLst>
          </a:prstGeom>
          <a:solidFill>
            <a:srgbClr val="FFC00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sp macro="" textlink="">
        <xdr:nvSpPr>
          <xdr:cNvPr id="13" name="テキスト ボックス 42"/>
          <xdr:cNvSpPr txBox="1"/>
        </xdr:nvSpPr>
        <xdr:spPr>
          <a:xfrm>
            <a:off x="4980933" y="2277997"/>
            <a:ext cx="1122480" cy="465645"/>
          </a:xfrm>
          <a:prstGeom prst="rect">
            <a:avLst/>
          </a:prstGeom>
          <a:solidFill>
            <a:srgbClr val="FF99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14" name="フリーフォーム 13"/>
          <xdr:cNvSpPr/>
        </xdr:nvSpPr>
        <xdr:spPr>
          <a:xfrm>
            <a:off x="1381003" y="827212"/>
            <a:ext cx="3994511" cy="1408022"/>
          </a:xfrm>
          <a:custGeom>
            <a:avLst/>
            <a:gdLst>
              <a:gd name="connsiteX0" fmla="*/ 4210493 w 4210493"/>
              <a:gd name="connsiteY0" fmla="*/ 0 h 988828"/>
              <a:gd name="connsiteX1" fmla="*/ 2860158 w 4210493"/>
              <a:gd name="connsiteY1" fmla="*/ 446568 h 988828"/>
              <a:gd name="connsiteX2" fmla="*/ 616688 w 4210493"/>
              <a:gd name="connsiteY2" fmla="*/ 563526 h 988828"/>
              <a:gd name="connsiteX3" fmla="*/ 0 w 4210493"/>
              <a:gd name="connsiteY3" fmla="*/ 988828 h 988828"/>
            </a:gdLst>
            <a:ahLst/>
            <a:cxnLst>
              <a:cxn ang="0">
                <a:pos x="connsiteX0" y="connsiteY0"/>
              </a:cxn>
              <a:cxn ang="0">
                <a:pos x="connsiteX1" y="connsiteY1"/>
              </a:cxn>
              <a:cxn ang="0">
                <a:pos x="connsiteX2" y="connsiteY2"/>
              </a:cxn>
              <a:cxn ang="0">
                <a:pos x="connsiteX3" y="connsiteY3"/>
              </a:cxn>
            </a:cxnLst>
            <a:rect l="l" t="t" r="r" b="b"/>
            <a:pathLst>
              <a:path w="4210493" h="988828">
                <a:moveTo>
                  <a:pt x="4210493" y="0"/>
                </a:moveTo>
                <a:cubicBezTo>
                  <a:pt x="3834809" y="176323"/>
                  <a:pt x="3459125" y="352647"/>
                  <a:pt x="2860158" y="446568"/>
                </a:cubicBezTo>
                <a:cubicBezTo>
                  <a:pt x="2261190" y="540489"/>
                  <a:pt x="1093381" y="473149"/>
                  <a:pt x="616688" y="563526"/>
                </a:cubicBezTo>
                <a:cubicBezTo>
                  <a:pt x="139995" y="653903"/>
                  <a:pt x="69997" y="821365"/>
                  <a:pt x="0" y="988828"/>
                </a:cubicBezTo>
              </a:path>
            </a:pathLst>
          </a:custGeom>
          <a:noFill/>
          <a:ln w="69850">
            <a:solidFill>
              <a:srgbClr val="00B0F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5" name="フリーフォーム 14"/>
          <xdr:cNvSpPr/>
        </xdr:nvSpPr>
        <xdr:spPr>
          <a:xfrm>
            <a:off x="3615850" y="862413"/>
            <a:ext cx="1900733" cy="1645625"/>
          </a:xfrm>
          <a:custGeom>
            <a:avLst/>
            <a:gdLst>
              <a:gd name="connsiteX0" fmla="*/ 4072270 w 4072270"/>
              <a:gd name="connsiteY0" fmla="*/ 0 h 1807535"/>
              <a:gd name="connsiteX1" fmla="*/ 2030819 w 4072270"/>
              <a:gd name="connsiteY1" fmla="*/ 1275907 h 1807535"/>
              <a:gd name="connsiteX2" fmla="*/ 0 w 4072270"/>
              <a:gd name="connsiteY2" fmla="*/ 1807535 h 1807535"/>
            </a:gdLst>
            <a:ahLst/>
            <a:cxnLst>
              <a:cxn ang="0">
                <a:pos x="connsiteX0" y="connsiteY0"/>
              </a:cxn>
              <a:cxn ang="0">
                <a:pos x="connsiteX1" y="connsiteY1"/>
              </a:cxn>
              <a:cxn ang="0">
                <a:pos x="connsiteX2" y="connsiteY2"/>
              </a:cxn>
            </a:cxnLst>
            <a:rect l="l" t="t" r="r" b="b"/>
            <a:pathLst>
              <a:path w="4072270" h="1807535">
                <a:moveTo>
                  <a:pt x="4072270" y="0"/>
                </a:moveTo>
                <a:cubicBezTo>
                  <a:pt x="3390900" y="487325"/>
                  <a:pt x="2709531" y="974651"/>
                  <a:pt x="2030819" y="1275907"/>
                </a:cubicBezTo>
                <a:cubicBezTo>
                  <a:pt x="1352107" y="1577163"/>
                  <a:pt x="676053" y="1692349"/>
                  <a:pt x="0" y="1807535"/>
                </a:cubicBezTo>
              </a:path>
            </a:pathLst>
          </a:custGeom>
          <a:noFill/>
          <a:ln w="69850">
            <a:solidFill>
              <a:srgbClr val="FFC00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6" name="テキスト ボックス 69"/>
          <xdr:cNvSpPr txBox="1"/>
        </xdr:nvSpPr>
        <xdr:spPr>
          <a:xfrm>
            <a:off x="5361188" y="286476"/>
            <a:ext cx="1136015" cy="600074"/>
          </a:xfrm>
          <a:prstGeom prst="rect">
            <a:avLst/>
          </a:prstGeom>
          <a:solidFill>
            <a:srgbClr val="00FF00"/>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一次波及効果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17" name="テキスト ボックス 64"/>
          <xdr:cNvSpPr txBox="1"/>
        </xdr:nvSpPr>
        <xdr:spPr>
          <a:xfrm>
            <a:off x="2385331" y="1465875"/>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18" name="テキスト ボックス 66"/>
          <xdr:cNvSpPr txBox="1"/>
        </xdr:nvSpPr>
        <xdr:spPr>
          <a:xfrm>
            <a:off x="3750137" y="1912194"/>
            <a:ext cx="1189990" cy="26738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cxnSp macro="">
        <xdr:nvCxnSpPr>
          <xdr:cNvPr id="19" name="直線矢印コネクタ 18"/>
          <xdr:cNvCxnSpPr/>
        </xdr:nvCxnSpPr>
        <xdr:spPr>
          <a:xfrm>
            <a:off x="5731901" y="888813"/>
            <a:ext cx="7513" cy="1369894"/>
          </a:xfrm>
          <a:prstGeom prst="straightConnector1">
            <a:avLst/>
          </a:prstGeom>
          <a:ln w="69850">
            <a:solidFill>
              <a:srgbClr val="FF99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74"/>
          <xdr:cNvSpPr txBox="1"/>
        </xdr:nvSpPr>
        <xdr:spPr>
          <a:xfrm>
            <a:off x="5246662" y="1462251"/>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1" name="直線矢印コネクタ 20"/>
          <xdr:cNvCxnSpPr>
            <a:stCxn id="13" idx="2"/>
            <a:endCxn id="32" idx="0"/>
          </xdr:cNvCxnSpPr>
        </xdr:nvCxnSpPr>
        <xdr:spPr>
          <a:xfrm>
            <a:off x="5542174" y="2743641"/>
            <a:ext cx="18883" cy="1568873"/>
          </a:xfrm>
          <a:prstGeom prst="straightConnector1">
            <a:avLst/>
          </a:prstGeom>
          <a:ln w="69850">
            <a:solidFill>
              <a:srgbClr val="CCFF33"/>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86"/>
          <xdr:cNvSpPr txBox="1"/>
        </xdr:nvSpPr>
        <xdr:spPr>
          <a:xfrm>
            <a:off x="4694203" y="3028510"/>
            <a:ext cx="1290715" cy="267381"/>
          </a:xfrm>
          <a:prstGeom prst="rect">
            <a:avLst/>
          </a:prstGeom>
          <a:solidFill>
            <a:srgbClr val="FFFF00"/>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平均消費性向</a:t>
            </a:r>
            <a:endParaRPr lang="ja-JP" sz="1200">
              <a:effectLst/>
              <a:latin typeface="ＭＳ Ｐゴシック"/>
              <a:cs typeface="ＭＳ Ｐゴシック"/>
            </a:endParaRPr>
          </a:p>
        </xdr:txBody>
      </xdr:sp>
      <xdr:sp macro="" textlink="">
        <xdr:nvSpPr>
          <xdr:cNvPr id="23" name="角丸四角形 22"/>
          <xdr:cNvSpPr/>
        </xdr:nvSpPr>
        <xdr:spPr>
          <a:xfrm>
            <a:off x="193044" y="4904400"/>
            <a:ext cx="6690762" cy="160274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24" name="フリーフォーム 23"/>
          <xdr:cNvSpPr/>
        </xdr:nvSpPr>
        <xdr:spPr>
          <a:xfrm>
            <a:off x="1737390" y="4488068"/>
            <a:ext cx="3281735" cy="1443222"/>
          </a:xfrm>
          <a:custGeom>
            <a:avLst/>
            <a:gdLst>
              <a:gd name="connsiteX0" fmla="*/ 2850078 w 2850078"/>
              <a:gd name="connsiteY0" fmla="*/ 0 h 1472540"/>
              <a:gd name="connsiteX1" fmla="*/ 2125683 w 2850078"/>
              <a:gd name="connsiteY1" fmla="*/ 320634 h 1472540"/>
              <a:gd name="connsiteX2" fmla="*/ 605641 w 2850078"/>
              <a:gd name="connsiteY2" fmla="*/ 451262 h 1472540"/>
              <a:gd name="connsiteX3" fmla="*/ 0 w 2850078"/>
              <a:gd name="connsiteY3" fmla="*/ 1472540 h 1472540"/>
            </a:gdLst>
            <a:ahLst/>
            <a:cxnLst>
              <a:cxn ang="0">
                <a:pos x="connsiteX0" y="connsiteY0"/>
              </a:cxn>
              <a:cxn ang="0">
                <a:pos x="connsiteX1" y="connsiteY1"/>
              </a:cxn>
              <a:cxn ang="0">
                <a:pos x="connsiteX2" y="connsiteY2"/>
              </a:cxn>
              <a:cxn ang="0">
                <a:pos x="connsiteX3" y="connsiteY3"/>
              </a:cxn>
            </a:cxnLst>
            <a:rect l="l" t="t" r="r" b="b"/>
            <a:pathLst>
              <a:path w="2850078" h="1472540">
                <a:moveTo>
                  <a:pt x="2850078" y="0"/>
                </a:moveTo>
                <a:cubicBezTo>
                  <a:pt x="2674917" y="122712"/>
                  <a:pt x="2499756" y="245424"/>
                  <a:pt x="2125683" y="320634"/>
                </a:cubicBezTo>
                <a:cubicBezTo>
                  <a:pt x="1751610" y="395844"/>
                  <a:pt x="959921" y="259278"/>
                  <a:pt x="605641" y="451262"/>
                </a:cubicBezTo>
                <a:cubicBezTo>
                  <a:pt x="251361" y="643246"/>
                  <a:pt x="125680" y="1057893"/>
                  <a:pt x="0" y="1472540"/>
                </a:cubicBezTo>
              </a:path>
            </a:pathLst>
          </a:custGeom>
          <a:noFill/>
          <a:ln w="69850">
            <a:solidFill>
              <a:schemeClr val="accent5">
                <a:lumMod val="60000"/>
                <a:lumOff val="40000"/>
              </a:schemeClr>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25" name="テキスト ボックス 102"/>
          <xdr:cNvSpPr txBox="1"/>
        </xdr:nvSpPr>
        <xdr:spPr>
          <a:xfrm>
            <a:off x="408600" y="4818652"/>
            <a:ext cx="1390015" cy="250190"/>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ts val="1200"/>
              </a:lnSpc>
              <a:spcAft>
                <a:spcPts val="0"/>
              </a:spcAft>
            </a:pPr>
            <a:r>
              <a:rPr lang="ja-JP" sz="1050">
                <a:effectLst/>
                <a:latin typeface="ＭＳ Ｐゴシック"/>
                <a:ea typeface="HG丸ｺﾞｼｯｸM-PRO"/>
                <a:cs typeface="Times New Roman"/>
              </a:rPr>
              <a:t>二次波及効果の内容</a:t>
            </a:r>
            <a:endParaRPr lang="ja-JP" sz="1200">
              <a:effectLst/>
              <a:latin typeface="ＭＳ Ｐゴシック"/>
              <a:cs typeface="ＭＳ Ｐゴシック"/>
            </a:endParaRPr>
          </a:p>
        </xdr:txBody>
      </xdr:sp>
      <xdr:sp macro="" textlink="">
        <xdr:nvSpPr>
          <xdr:cNvPr id="26" name="角丸四角形 25"/>
          <xdr:cNvSpPr/>
        </xdr:nvSpPr>
        <xdr:spPr>
          <a:xfrm>
            <a:off x="1038900" y="5959776"/>
            <a:ext cx="1122480" cy="432385"/>
          </a:xfrm>
          <a:prstGeom prst="roundRect">
            <a:avLst>
              <a:gd name="adj" fmla="val 12067"/>
            </a:avLst>
          </a:prstGeom>
          <a:solidFill>
            <a:schemeClr val="accent5">
              <a:lumMod val="60000"/>
              <a:lumOff val="40000"/>
            </a:schemeClr>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27" name="テキスト ボックス 91"/>
          <xdr:cNvSpPr txBox="1"/>
        </xdr:nvSpPr>
        <xdr:spPr>
          <a:xfrm>
            <a:off x="1503515" y="5142525"/>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8" name="直線矢印コネクタ 27"/>
          <xdr:cNvCxnSpPr>
            <a:endCxn id="30" idx="0"/>
          </xdr:cNvCxnSpPr>
        </xdr:nvCxnSpPr>
        <xdr:spPr>
          <a:xfrm flipH="1">
            <a:off x="3436021" y="4708071"/>
            <a:ext cx="1620229" cy="1255772"/>
          </a:xfrm>
          <a:prstGeom prst="straightConnector1">
            <a:avLst/>
          </a:prstGeom>
          <a:ln w="69850">
            <a:solidFill>
              <a:srgbClr val="FFCC66"/>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94"/>
          <xdr:cNvSpPr txBox="1"/>
        </xdr:nvSpPr>
        <xdr:spPr>
          <a:xfrm>
            <a:off x="3261709" y="5272252"/>
            <a:ext cx="1189990" cy="26738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sp macro="" textlink="">
        <xdr:nvSpPr>
          <xdr:cNvPr id="30" name="角丸四角形 29"/>
          <xdr:cNvSpPr/>
        </xdr:nvSpPr>
        <xdr:spPr>
          <a:xfrm>
            <a:off x="2874781" y="5963844"/>
            <a:ext cx="1122480" cy="432385"/>
          </a:xfrm>
          <a:prstGeom prst="roundRect">
            <a:avLst>
              <a:gd name="adj" fmla="val 12067"/>
            </a:avLst>
          </a:prstGeom>
          <a:solidFill>
            <a:srgbClr val="FFCC66"/>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cxnSp macro="">
        <xdr:nvCxnSpPr>
          <xdr:cNvPr id="31" name="直線矢印コネクタ 30"/>
          <xdr:cNvCxnSpPr/>
        </xdr:nvCxnSpPr>
        <xdr:spPr>
          <a:xfrm flipH="1">
            <a:off x="5231192" y="4602470"/>
            <a:ext cx="3251" cy="1387672"/>
          </a:xfrm>
          <a:prstGeom prst="straightConnector1">
            <a:avLst/>
          </a:prstGeom>
          <a:ln w="69850">
            <a:solidFill>
              <a:srgbClr val="FFCC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8"/>
          <xdr:cNvSpPr txBox="1"/>
        </xdr:nvSpPr>
        <xdr:spPr>
          <a:xfrm>
            <a:off x="4993048" y="4312514"/>
            <a:ext cx="1136015" cy="442429"/>
          </a:xfrm>
          <a:prstGeom prst="rect">
            <a:avLst/>
          </a:prstGeom>
          <a:solidFill>
            <a:srgbClr val="CCFF33"/>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二次波及効果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33" name="テキスト ボックス 97"/>
          <xdr:cNvSpPr txBox="1"/>
        </xdr:nvSpPr>
        <xdr:spPr>
          <a:xfrm>
            <a:off x="4907543" y="5990141"/>
            <a:ext cx="1122480" cy="432385"/>
          </a:xfrm>
          <a:prstGeom prst="rect">
            <a:avLst/>
          </a:prstGeom>
          <a:solidFill>
            <a:srgbClr val="FFCC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34" name="テキスト ボックス 98"/>
          <xdr:cNvSpPr txBox="1"/>
        </xdr:nvSpPr>
        <xdr:spPr>
          <a:xfrm>
            <a:off x="4797563" y="5158988"/>
            <a:ext cx="1189990" cy="36966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35" name="テキスト ボックス 28"/>
          <xdr:cNvSpPr txBox="1"/>
        </xdr:nvSpPr>
        <xdr:spPr>
          <a:xfrm>
            <a:off x="284461" y="380025"/>
            <a:ext cx="989965" cy="4424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新規需要</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（消費支出）</a:t>
            </a:r>
            <a:endParaRPr lang="ja-JP" sz="1200">
              <a:effectLst/>
              <a:latin typeface="ＭＳ Ｐゴシック"/>
              <a:cs typeface="ＭＳ Ｐゴシック"/>
            </a:endParaRPr>
          </a:p>
        </xdr:txBody>
      </xdr:sp>
      <xdr:sp macro="" textlink="">
        <xdr:nvSpPr>
          <xdr:cNvPr id="36" name="テキスト ボックス 32"/>
          <xdr:cNvSpPr txBox="1"/>
        </xdr:nvSpPr>
        <xdr:spPr>
          <a:xfrm>
            <a:off x="2198216" y="3419475"/>
            <a:ext cx="1833880" cy="10287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a:cs typeface="Times New Roman"/>
              </a:rPr>
              <a:t>雇用者所得の全額が全て消費にまわるわけではありません。</a:t>
            </a:r>
            <a:endParaRPr lang="ja-JP" sz="1050" kern="100">
              <a:effectLst/>
              <a:ea typeface="ＭＳ 明朝"/>
              <a:cs typeface="Times New Roman"/>
            </a:endParaRPr>
          </a:p>
          <a:p>
            <a:pPr algn="just">
              <a:lnSpc>
                <a:spcPts val="1200"/>
              </a:lnSpc>
              <a:spcAft>
                <a:spcPts val="0"/>
              </a:spcAft>
            </a:pPr>
            <a:r>
              <a:rPr lang="ja-JP" sz="900" kern="100">
                <a:effectLst/>
                <a:ea typeface="ＭＳ 明朝"/>
                <a:cs typeface="Times New Roman"/>
              </a:rPr>
              <a:t>雇用者所得から消費にまわる割合を家計調査の「平均消費性向」と同じと仮定し、二次波及効果を推計します。</a:t>
            </a:r>
            <a:endParaRPr lang="ja-JP" sz="1050" kern="100">
              <a:effectLst/>
              <a:ea typeface="ＭＳ 明朝"/>
              <a:cs typeface="Times New Roman"/>
            </a:endParaRPr>
          </a:p>
        </xdr:txBody>
      </xdr:sp>
      <xdr:cxnSp macro="">
        <xdr:nvCxnSpPr>
          <xdr:cNvPr id="37" name="直線矢印コネクタ 36"/>
          <xdr:cNvCxnSpPr>
            <a:endCxn id="22" idx="1"/>
          </xdr:cNvCxnSpPr>
        </xdr:nvCxnSpPr>
        <xdr:spPr>
          <a:xfrm flipV="1">
            <a:off x="4033482" y="3162201"/>
            <a:ext cx="660721" cy="46682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87"/>
          <xdr:cNvSpPr txBox="1"/>
        </xdr:nvSpPr>
        <xdr:spPr>
          <a:xfrm>
            <a:off x="4774046" y="3587150"/>
            <a:ext cx="2190115"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民間消費支出</a:t>
            </a:r>
            <a:endParaRPr lang="ja-JP" sz="1200">
              <a:effectLst/>
              <a:latin typeface="ＭＳ Ｐゴシック"/>
              <a:cs typeface="ＭＳ Ｐゴシック"/>
            </a:endParaRPr>
          </a:p>
          <a:p>
            <a:pPr algn="ctr">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（最終需要項目別生産誘発係数）</a:t>
            </a:r>
            <a:endParaRPr lang="ja-JP" sz="1200">
              <a:effectLst/>
              <a:latin typeface="ＭＳ Ｐゴシック"/>
              <a:cs typeface="ＭＳ Ｐゴシック"/>
            </a:endParaRPr>
          </a:p>
        </xdr:txBody>
      </xdr:sp>
      <xdr:sp macro="" textlink="">
        <xdr:nvSpPr>
          <xdr:cNvPr id="39" name="テキスト ボックス 36"/>
          <xdr:cNvSpPr txBox="1"/>
        </xdr:nvSpPr>
        <xdr:spPr>
          <a:xfrm>
            <a:off x="307509" y="3409951"/>
            <a:ext cx="1612900" cy="7810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900" kern="100">
                <a:effectLst/>
                <a:ea typeface="ＭＳ 明朝"/>
                <a:cs typeface="Times New Roman"/>
              </a:rPr>
              <a:t>「逆行列係数」とは、ある産業の需要が</a:t>
            </a:r>
            <a:r>
              <a:rPr lang="en-US" sz="900" kern="100">
                <a:effectLst/>
                <a:ea typeface="ＭＳ 明朝"/>
                <a:cs typeface="Times New Roman"/>
              </a:rPr>
              <a:t>1</a:t>
            </a:r>
            <a:r>
              <a:rPr lang="ja-JP" sz="900" kern="100">
                <a:effectLst/>
                <a:ea typeface="ＭＳ 明朝"/>
                <a:cs typeface="Times New Roman"/>
              </a:rPr>
              <a:t>単位増加したときに各産業の生産が最終的にどれくらいになるかを表す係数です。</a:t>
            </a:r>
            <a:endParaRPr lang="ja-JP" sz="1050" kern="100">
              <a:effectLst/>
              <a:ea typeface="ＭＳ 明朝"/>
              <a:cs typeface="Times New Roman"/>
            </a:endParaRPr>
          </a:p>
        </xdr:txBody>
      </xdr:sp>
    </xdr:grpSp>
    <xdr:clientData/>
  </xdr:twoCellAnchor>
  <xdr:twoCellAnchor>
    <xdr:from>
      <xdr:col>13</xdr:col>
      <xdr:colOff>142876</xdr:colOff>
      <xdr:row>2</xdr:row>
      <xdr:rowOff>133350</xdr:rowOff>
    </xdr:from>
    <xdr:to>
      <xdr:col>16</xdr:col>
      <xdr:colOff>85724</xdr:colOff>
      <xdr:row>9</xdr:row>
      <xdr:rowOff>81207</xdr:rowOff>
    </xdr:to>
    <xdr:grpSp>
      <xdr:nvGrpSpPr>
        <xdr:cNvPr id="40" name="グループ化 39"/>
        <xdr:cNvGrpSpPr/>
      </xdr:nvGrpSpPr>
      <xdr:grpSpPr>
        <a:xfrm>
          <a:off x="9058276" y="476250"/>
          <a:ext cx="2000248" cy="1148007"/>
          <a:chOff x="7112425" y="495300"/>
          <a:chExt cx="2144902" cy="1148007"/>
        </a:xfrm>
      </xdr:grpSpPr>
      <xdr:sp macro="" textlink="">
        <xdr:nvSpPr>
          <xdr:cNvPr id="41" name="テキスト ボックス 40"/>
          <xdr:cNvSpPr txBox="1"/>
        </xdr:nvSpPr>
        <xdr:spPr>
          <a:xfrm>
            <a:off x="7112425" y="495300"/>
            <a:ext cx="2144902" cy="1148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endParaRPr kumimoji="1" lang="en-US" altLang="ja-JP" sz="1100"/>
          </a:p>
          <a:p>
            <a:r>
              <a:rPr kumimoji="1" lang="ja-JP" altLang="en-US" sz="1100"/>
              <a:t>　　　　　＝産業連関表の係数</a:t>
            </a:r>
            <a:endParaRPr kumimoji="1" lang="en-US" altLang="ja-JP" sz="1100"/>
          </a:p>
          <a:p>
            <a:endParaRPr kumimoji="1" lang="en-US" altLang="ja-JP" sz="1100"/>
          </a:p>
          <a:p>
            <a:endParaRPr kumimoji="1" lang="en-US" altLang="ja-JP" sz="1100"/>
          </a:p>
          <a:p>
            <a:r>
              <a:rPr kumimoji="1" lang="ja-JP" altLang="en-US" sz="1100"/>
              <a:t>　　　　　＝ユーザー設定箇所</a:t>
            </a:r>
            <a:endParaRPr kumimoji="1" lang="en-US" altLang="ja-JP" sz="1100"/>
          </a:p>
          <a:p>
            <a:endParaRPr kumimoji="1" lang="en-US" altLang="ja-JP" sz="1100"/>
          </a:p>
        </xdr:txBody>
      </xdr:sp>
      <xdr:sp macro="" textlink="">
        <xdr:nvSpPr>
          <xdr:cNvPr id="42" name="正方形/長方形 41"/>
          <xdr:cNvSpPr/>
        </xdr:nvSpPr>
        <xdr:spPr>
          <a:xfrm>
            <a:off x="7269190" y="647700"/>
            <a:ext cx="360000" cy="36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xdr:cNvSpPr/>
        </xdr:nvSpPr>
        <xdr:spPr>
          <a:xfrm>
            <a:off x="7258975" y="1181100"/>
            <a:ext cx="360000" cy="360000"/>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0"/>
  <sheetViews>
    <sheetView showGridLines="0" tabSelected="1" zoomScaleNormal="100" workbookViewId="0">
      <pane xSplit="3" ySplit="6" topLeftCell="D7" activePane="bottomRight" state="frozen"/>
      <selection activeCell="B1" sqref="B1"/>
      <selection pane="topRight" activeCell="B1" sqref="B1"/>
      <selection pane="bottomLeft" activeCell="B1" sqref="B1"/>
      <selection pane="bottomRight" activeCell="B1" sqref="B1"/>
    </sheetView>
  </sheetViews>
  <sheetFormatPr defaultRowHeight="11.25"/>
  <cols>
    <col min="1" max="1" width="1.375" style="12" customWidth="1"/>
    <col min="2" max="2" width="3.625" style="12" customWidth="1"/>
    <col min="3" max="3" width="22.25" style="12" bestFit="1" customWidth="1"/>
    <col min="4" max="4" width="11.625" style="12" customWidth="1"/>
    <col min="5" max="5" width="8.625" style="12" customWidth="1"/>
    <col min="6" max="6" width="11.625" style="12" customWidth="1"/>
    <col min="7" max="7" width="8.625" style="12" customWidth="1"/>
    <col min="8" max="8" width="11.625" style="12" customWidth="1"/>
    <col min="9" max="9" width="8.625" style="12" customWidth="1"/>
    <col min="10" max="10" width="11.625" style="12" customWidth="1"/>
    <col min="11" max="11" width="8.625" style="12" customWidth="1"/>
    <col min="12" max="12" width="11.625" style="12" customWidth="1"/>
    <col min="13" max="13" width="8.625" style="12" customWidth="1"/>
    <col min="14" max="14" width="11.625" style="12" customWidth="1"/>
    <col min="15" max="15" width="8.625" style="12" customWidth="1"/>
    <col min="16" max="16" width="11.625" style="12" customWidth="1"/>
    <col min="17" max="17" width="8.625" style="12" customWidth="1"/>
    <col min="18" max="18" width="11.625" style="12" customWidth="1"/>
    <col min="19" max="19" width="8.625" style="12" customWidth="1"/>
    <col min="20" max="20" width="11.625" style="12" customWidth="1"/>
    <col min="21" max="21" width="8.625" style="12" customWidth="1"/>
    <col min="22" max="22" width="11.625" style="12" customWidth="1"/>
    <col min="23" max="23" width="8.625" style="12" customWidth="1"/>
    <col min="24" max="16384" width="9" style="12"/>
  </cols>
  <sheetData>
    <row r="1" spans="2:23" ht="21">
      <c r="B1" s="15" t="s">
        <v>67</v>
      </c>
      <c r="P1" s="174">
        <v>0.70699999999999996</v>
      </c>
    </row>
    <row r="2" spans="2:23" ht="18" customHeight="1" thickBot="1">
      <c r="B2" s="15"/>
      <c r="P2" s="175"/>
    </row>
    <row r="3" spans="2:23" ht="34.5" customHeight="1">
      <c r="B3" s="16"/>
      <c r="C3" s="16"/>
      <c r="D3" s="54" t="s">
        <v>43</v>
      </c>
      <c r="F3" s="54" t="s">
        <v>44</v>
      </c>
      <c r="H3" s="36" t="s">
        <v>39</v>
      </c>
      <c r="J3" s="54" t="s">
        <v>8</v>
      </c>
      <c r="L3" s="54" t="s">
        <v>10</v>
      </c>
      <c r="N3" s="36" t="s">
        <v>13</v>
      </c>
      <c r="P3" s="36" t="s">
        <v>38</v>
      </c>
      <c r="R3" s="54" t="s">
        <v>8</v>
      </c>
      <c r="T3" s="54" t="s">
        <v>10</v>
      </c>
      <c r="V3" s="36" t="s">
        <v>13</v>
      </c>
      <c r="W3" s="67"/>
    </row>
    <row r="4" spans="2:23" ht="21.75" thickBot="1">
      <c r="B4" s="15"/>
      <c r="C4" s="25"/>
      <c r="D4" s="17">
        <f>SUM(D7:D43)</f>
        <v>0</v>
      </c>
      <c r="E4" s="24" t="s">
        <v>7</v>
      </c>
      <c r="F4" s="17">
        <f>SUM(F7:F43)</f>
        <v>0</v>
      </c>
      <c r="G4" s="24" t="s">
        <v>7</v>
      </c>
      <c r="H4" s="17">
        <f>SUM(H7:H43)</f>
        <v>0</v>
      </c>
      <c r="I4" s="24" t="s">
        <v>7</v>
      </c>
      <c r="J4" s="17">
        <f>SUM(J7:J43)</f>
        <v>0</v>
      </c>
      <c r="K4" s="24" t="s">
        <v>7</v>
      </c>
      <c r="L4" s="17">
        <f>SUM(L7:L43)</f>
        <v>0</v>
      </c>
      <c r="M4" s="24" t="s">
        <v>12</v>
      </c>
      <c r="N4" s="17">
        <f>SUM(N7:N43)</f>
        <v>0</v>
      </c>
      <c r="O4" s="24" t="s">
        <v>7</v>
      </c>
      <c r="P4" s="17">
        <f>SUM(P7:P43)</f>
        <v>0</v>
      </c>
      <c r="Q4" s="24" t="s">
        <v>7</v>
      </c>
      <c r="R4" s="17">
        <f>SUM(R7:R43)</f>
        <v>0</v>
      </c>
      <c r="S4" s="24" t="s">
        <v>7</v>
      </c>
      <c r="T4" s="17">
        <f>SUM(T7:T43)</f>
        <v>0</v>
      </c>
      <c r="U4" s="24" t="s">
        <v>12</v>
      </c>
      <c r="V4" s="17">
        <f>SUM(V7:V43)</f>
        <v>0</v>
      </c>
      <c r="W4" s="24" t="s">
        <v>7</v>
      </c>
    </row>
    <row r="5" spans="2:23" ht="6" customHeight="1" thickTop="1" thickBot="1"/>
    <row r="6" spans="2:23" ht="12" customHeight="1" thickBot="1">
      <c r="B6" s="13"/>
      <c r="C6" s="55" t="s">
        <v>6</v>
      </c>
      <c r="D6" s="61" t="s">
        <v>48</v>
      </c>
      <c r="F6" s="118" t="s">
        <v>45</v>
      </c>
      <c r="H6" s="14" t="s">
        <v>37</v>
      </c>
      <c r="J6" s="142" t="s">
        <v>9</v>
      </c>
      <c r="L6" s="18" t="s">
        <v>11</v>
      </c>
      <c r="N6" s="37" t="s">
        <v>14</v>
      </c>
      <c r="P6" s="43" t="s">
        <v>37</v>
      </c>
      <c r="R6" s="141" t="s">
        <v>8</v>
      </c>
      <c r="T6" s="125" t="s">
        <v>10</v>
      </c>
      <c r="V6" s="119" t="s">
        <v>14</v>
      </c>
    </row>
    <row r="7" spans="2:23" ht="12" customHeight="1">
      <c r="B7" s="62">
        <v>1</v>
      </c>
      <c r="C7" s="56" t="s">
        <v>18</v>
      </c>
      <c r="D7" s="131">
        <v>0</v>
      </c>
      <c r="F7" s="136">
        <f>D7*各係数!AS5</f>
        <v>0</v>
      </c>
      <c r="H7" s="19">
        <f t="array" ref="H7:H43">MMULT(各係数!C5:AM41,経済波及効果!F7:F43)</f>
        <v>0</v>
      </c>
      <c r="J7" s="26">
        <f>H7*各係数!AO5</f>
        <v>0</v>
      </c>
      <c r="L7" s="31">
        <f>H7*各係数!AP5*100</f>
        <v>0</v>
      </c>
      <c r="N7" s="38">
        <f>H7*各係数!AQ5</f>
        <v>0</v>
      </c>
      <c r="P7" s="44">
        <f>$N$4*$P$1*各係数!AR5</f>
        <v>0</v>
      </c>
      <c r="R7" s="68">
        <f>P7*各係数!AO5</f>
        <v>0</v>
      </c>
      <c r="T7" s="130">
        <f>P7*各係数!AP5*100</f>
        <v>0</v>
      </c>
      <c r="V7" s="120">
        <f>P7*各係数!AQ5</f>
        <v>0</v>
      </c>
    </row>
    <row r="8" spans="2:23" ht="12" customHeight="1">
      <c r="B8" s="63">
        <v>6</v>
      </c>
      <c r="C8" s="57" t="s">
        <v>19</v>
      </c>
      <c r="D8" s="132">
        <v>0</v>
      </c>
      <c r="F8" s="137">
        <f>D8*各係数!AS6</f>
        <v>0</v>
      </c>
      <c r="H8" s="20">
        <v>0</v>
      </c>
      <c r="J8" s="27">
        <f>H8*各係数!AO6</f>
        <v>0</v>
      </c>
      <c r="L8" s="32">
        <f>H8*各係数!AP6*100</f>
        <v>0</v>
      </c>
      <c r="N8" s="39">
        <f>H8*各係数!AQ6</f>
        <v>0</v>
      </c>
      <c r="P8" s="45">
        <f>$N$4*$P$1*各係数!AR6</f>
        <v>0</v>
      </c>
      <c r="R8" s="69">
        <f>P8*各係数!AO6</f>
        <v>0</v>
      </c>
      <c r="T8" s="126">
        <f>P8*各係数!AP6*100</f>
        <v>0</v>
      </c>
      <c r="V8" s="121">
        <f>P8*各係数!AQ6</f>
        <v>0</v>
      </c>
    </row>
    <row r="9" spans="2:23" ht="12" customHeight="1">
      <c r="B9" s="63">
        <v>11</v>
      </c>
      <c r="C9" s="57" t="s">
        <v>50</v>
      </c>
      <c r="D9" s="132">
        <v>0</v>
      </c>
      <c r="F9" s="137">
        <f>D9*各係数!AS7</f>
        <v>0</v>
      </c>
      <c r="H9" s="20">
        <v>0</v>
      </c>
      <c r="J9" s="27">
        <f>H9*各係数!AO7</f>
        <v>0</v>
      </c>
      <c r="L9" s="32">
        <f>H9*各係数!AP7*100</f>
        <v>0</v>
      </c>
      <c r="N9" s="39">
        <f>H9*各係数!AQ7</f>
        <v>0</v>
      </c>
      <c r="P9" s="45">
        <f>$N$4*$P$1*各係数!AR7</f>
        <v>0</v>
      </c>
      <c r="R9" s="69">
        <f>P9*各係数!AO7</f>
        <v>0</v>
      </c>
      <c r="T9" s="126">
        <f>P9*各係数!AP7*100</f>
        <v>0</v>
      </c>
      <c r="V9" s="121">
        <f>P9*各係数!AQ7</f>
        <v>0</v>
      </c>
    </row>
    <row r="10" spans="2:23" ht="12" customHeight="1">
      <c r="B10" s="63">
        <v>15</v>
      </c>
      <c r="C10" s="57" t="s">
        <v>20</v>
      </c>
      <c r="D10" s="132">
        <v>0</v>
      </c>
      <c r="F10" s="137">
        <f>D10*各係数!AS8</f>
        <v>0</v>
      </c>
      <c r="H10" s="20">
        <v>0</v>
      </c>
      <c r="J10" s="27">
        <f>H10*各係数!AO8</f>
        <v>0</v>
      </c>
      <c r="L10" s="32">
        <f>H10*各係数!AP8*100</f>
        <v>0</v>
      </c>
      <c r="N10" s="39">
        <f>H10*各係数!AQ8</f>
        <v>0</v>
      </c>
      <c r="P10" s="45">
        <f>$N$4*$P$1*各係数!AR8</f>
        <v>0</v>
      </c>
      <c r="R10" s="69">
        <f>P10*各係数!AO8</f>
        <v>0</v>
      </c>
      <c r="T10" s="126">
        <f>P10*各係数!AP8*100</f>
        <v>0</v>
      </c>
      <c r="V10" s="121">
        <f>P10*各係数!AQ8</f>
        <v>0</v>
      </c>
    </row>
    <row r="11" spans="2:23" ht="12" customHeight="1">
      <c r="B11" s="64">
        <v>16</v>
      </c>
      <c r="C11" s="58" t="s">
        <v>21</v>
      </c>
      <c r="D11" s="133">
        <v>0</v>
      </c>
      <c r="F11" s="138">
        <f>D11*各係数!AS9</f>
        <v>0</v>
      </c>
      <c r="H11" s="21">
        <v>0</v>
      </c>
      <c r="J11" s="28">
        <f>H11*各係数!AO9</f>
        <v>0</v>
      </c>
      <c r="L11" s="33">
        <f>H11*各係数!AP9*100</f>
        <v>0</v>
      </c>
      <c r="N11" s="40">
        <f>H11*各係数!AQ9</f>
        <v>0</v>
      </c>
      <c r="P11" s="46">
        <f>$N$4*$P$1*各係数!AR9</f>
        <v>0</v>
      </c>
      <c r="R11" s="70">
        <f>P11*各係数!AO9</f>
        <v>0</v>
      </c>
      <c r="T11" s="127">
        <f>P11*各係数!AP9*100</f>
        <v>0</v>
      </c>
      <c r="V11" s="122">
        <f>P11*各係数!AQ9</f>
        <v>0</v>
      </c>
    </row>
    <row r="12" spans="2:23" ht="12" customHeight="1">
      <c r="B12" s="65">
        <v>20</v>
      </c>
      <c r="C12" s="59" t="s">
        <v>22</v>
      </c>
      <c r="D12" s="134">
        <v>0</v>
      </c>
      <c r="F12" s="139">
        <f>D12*各係数!AS10</f>
        <v>0</v>
      </c>
      <c r="H12" s="22">
        <v>0</v>
      </c>
      <c r="J12" s="29">
        <f>H12*各係数!AO10</f>
        <v>0</v>
      </c>
      <c r="L12" s="34">
        <f>H12*各係数!AP10*100</f>
        <v>0</v>
      </c>
      <c r="N12" s="41">
        <f>H12*各係数!AQ10</f>
        <v>0</v>
      </c>
      <c r="P12" s="47">
        <f>$N$4*$P$1*各係数!AR10</f>
        <v>0</v>
      </c>
      <c r="R12" s="71">
        <f>P12*各係数!AO10</f>
        <v>0</v>
      </c>
      <c r="T12" s="128">
        <f>P12*各係数!AP10*100</f>
        <v>0</v>
      </c>
      <c r="V12" s="123">
        <f>P12*各係数!AQ10</f>
        <v>0</v>
      </c>
    </row>
    <row r="13" spans="2:23" ht="12" customHeight="1">
      <c r="B13" s="63">
        <v>21</v>
      </c>
      <c r="C13" s="57" t="s">
        <v>23</v>
      </c>
      <c r="D13" s="132">
        <v>0</v>
      </c>
      <c r="F13" s="137">
        <f>D13*各係数!AS11</f>
        <v>0</v>
      </c>
      <c r="H13" s="20">
        <v>0</v>
      </c>
      <c r="J13" s="27">
        <f>H13*各係数!AO11</f>
        <v>0</v>
      </c>
      <c r="L13" s="32">
        <f>H13*各係数!AP11*100</f>
        <v>0</v>
      </c>
      <c r="N13" s="39">
        <f>H13*各係数!AQ11</f>
        <v>0</v>
      </c>
      <c r="P13" s="45">
        <f>$N$4*$P$1*各係数!AR11</f>
        <v>0</v>
      </c>
      <c r="R13" s="69">
        <f>P13*各係数!AO11</f>
        <v>0</v>
      </c>
      <c r="T13" s="126">
        <f>P13*各係数!AP11*100</f>
        <v>0</v>
      </c>
      <c r="V13" s="121">
        <f>P13*各係数!AQ11</f>
        <v>0</v>
      </c>
    </row>
    <row r="14" spans="2:23" ht="12" customHeight="1">
      <c r="B14" s="63">
        <v>22</v>
      </c>
      <c r="C14" s="57" t="s">
        <v>51</v>
      </c>
      <c r="D14" s="132">
        <v>0</v>
      </c>
      <c r="F14" s="137">
        <f>D14*各係数!AS12</f>
        <v>0</v>
      </c>
      <c r="H14" s="20">
        <v>0</v>
      </c>
      <c r="J14" s="27">
        <f>H14*各係数!AO12</f>
        <v>0</v>
      </c>
      <c r="L14" s="32">
        <f>H14*各係数!AP12*100</f>
        <v>0</v>
      </c>
      <c r="N14" s="39">
        <f>H14*各係数!AQ12</f>
        <v>0</v>
      </c>
      <c r="P14" s="45">
        <f>$N$4*$P$1*各係数!AR12</f>
        <v>0</v>
      </c>
      <c r="R14" s="69">
        <f>P14*各係数!AO12</f>
        <v>0</v>
      </c>
      <c r="T14" s="126">
        <f>P14*各係数!AP12*100</f>
        <v>0</v>
      </c>
      <c r="V14" s="121">
        <f>P14*各係数!AQ12</f>
        <v>0</v>
      </c>
    </row>
    <row r="15" spans="2:23" ht="12" customHeight="1">
      <c r="B15" s="63">
        <v>25</v>
      </c>
      <c r="C15" s="57" t="s">
        <v>24</v>
      </c>
      <c r="D15" s="132">
        <v>0</v>
      </c>
      <c r="F15" s="137">
        <f>D15*各係数!AS13</f>
        <v>0</v>
      </c>
      <c r="H15" s="20">
        <v>0</v>
      </c>
      <c r="J15" s="27">
        <f>H15*各係数!AO13</f>
        <v>0</v>
      </c>
      <c r="L15" s="32">
        <f>H15*各係数!AP13*100</f>
        <v>0</v>
      </c>
      <c r="N15" s="39">
        <f>H15*各係数!AQ13</f>
        <v>0</v>
      </c>
      <c r="P15" s="45">
        <f>$N$4*$P$1*各係数!AR13</f>
        <v>0</v>
      </c>
      <c r="R15" s="69">
        <f>P15*各係数!AO13</f>
        <v>0</v>
      </c>
      <c r="T15" s="126">
        <f>P15*各係数!AP13*100</f>
        <v>0</v>
      </c>
      <c r="V15" s="121">
        <f>P15*各係数!AQ13</f>
        <v>0</v>
      </c>
    </row>
    <row r="16" spans="2:23" ht="12" customHeight="1">
      <c r="B16" s="64">
        <v>26</v>
      </c>
      <c r="C16" s="58" t="s">
        <v>25</v>
      </c>
      <c r="D16" s="133">
        <v>0</v>
      </c>
      <c r="F16" s="138">
        <f>D16*各係数!AS14</f>
        <v>0</v>
      </c>
      <c r="H16" s="21">
        <v>0</v>
      </c>
      <c r="J16" s="28">
        <f>H16*各係数!AO14</f>
        <v>0</v>
      </c>
      <c r="L16" s="33">
        <f>H16*各係数!AP14*100</f>
        <v>0</v>
      </c>
      <c r="N16" s="40">
        <f>H16*各係数!AQ14</f>
        <v>0</v>
      </c>
      <c r="P16" s="46">
        <f>$N$4*$P$1*各係数!AR14</f>
        <v>0</v>
      </c>
      <c r="R16" s="70">
        <f>P16*各係数!AO14</f>
        <v>0</v>
      </c>
      <c r="T16" s="127">
        <f>P16*各係数!AP14*100</f>
        <v>0</v>
      </c>
      <c r="V16" s="122">
        <f>P16*各係数!AQ14</f>
        <v>0</v>
      </c>
    </row>
    <row r="17" spans="2:23" ht="12" customHeight="1">
      <c r="B17" s="65">
        <v>27</v>
      </c>
      <c r="C17" s="59" t="s">
        <v>26</v>
      </c>
      <c r="D17" s="134">
        <v>0</v>
      </c>
      <c r="F17" s="139">
        <f>D17*各係数!AS15</f>
        <v>0</v>
      </c>
      <c r="H17" s="22">
        <v>0</v>
      </c>
      <c r="J17" s="29">
        <f>H17*各係数!AO15</f>
        <v>0</v>
      </c>
      <c r="L17" s="34">
        <f>H17*各係数!AP15*100</f>
        <v>0</v>
      </c>
      <c r="N17" s="41">
        <f>H17*各係数!AQ15</f>
        <v>0</v>
      </c>
      <c r="P17" s="47">
        <f>$N$4*$P$1*各係数!AR15</f>
        <v>0</v>
      </c>
      <c r="R17" s="71">
        <f>P17*各係数!AO15</f>
        <v>0</v>
      </c>
      <c r="T17" s="128">
        <f>P17*各係数!AP15*100</f>
        <v>0</v>
      </c>
      <c r="V17" s="123">
        <f>P17*各係数!AQ15</f>
        <v>0</v>
      </c>
      <c r="W17"/>
    </row>
    <row r="18" spans="2:23" ht="12" customHeight="1">
      <c r="B18" s="63">
        <v>28</v>
      </c>
      <c r="C18" s="57" t="s">
        <v>27</v>
      </c>
      <c r="D18" s="132">
        <v>0</v>
      </c>
      <c r="F18" s="137">
        <f>D18*各係数!AS16</f>
        <v>0</v>
      </c>
      <c r="H18" s="20">
        <v>0</v>
      </c>
      <c r="J18" s="27">
        <f>H18*各係数!AO16</f>
        <v>0</v>
      </c>
      <c r="L18" s="32">
        <f>H18*各係数!AP16*100</f>
        <v>0</v>
      </c>
      <c r="N18" s="39">
        <f>H18*各係数!AQ16</f>
        <v>0</v>
      </c>
      <c r="P18" s="45">
        <f>$N$4*$P$1*各係数!AR16</f>
        <v>0</v>
      </c>
      <c r="R18" s="69">
        <f>P18*各係数!AO16</f>
        <v>0</v>
      </c>
      <c r="T18" s="126">
        <f>P18*各係数!AP16*100</f>
        <v>0</v>
      </c>
      <c r="V18" s="121">
        <f>P18*各係数!AQ16</f>
        <v>0</v>
      </c>
      <c r="W18"/>
    </row>
    <row r="19" spans="2:23" ht="12" customHeight="1">
      <c r="B19" s="63">
        <v>29</v>
      </c>
      <c r="C19" s="57" t="s">
        <v>52</v>
      </c>
      <c r="D19" s="132">
        <v>0</v>
      </c>
      <c r="F19" s="137">
        <f>D19*各係数!AS17</f>
        <v>0</v>
      </c>
      <c r="H19" s="20">
        <v>0</v>
      </c>
      <c r="J19" s="27">
        <f>H19*各係数!AO17</f>
        <v>0</v>
      </c>
      <c r="L19" s="32">
        <f>H19*各係数!AP17*100</f>
        <v>0</v>
      </c>
      <c r="N19" s="39">
        <f>H19*各係数!AQ17</f>
        <v>0</v>
      </c>
      <c r="P19" s="45">
        <f>$N$4*$P$1*各係数!AR17</f>
        <v>0</v>
      </c>
      <c r="R19" s="69">
        <f>P19*各係数!AO17</f>
        <v>0</v>
      </c>
      <c r="T19" s="126">
        <f>P19*各係数!AP17*100</f>
        <v>0</v>
      </c>
      <c r="V19" s="121">
        <f>P19*各係数!AQ17</f>
        <v>0</v>
      </c>
      <c r="W19"/>
    </row>
    <row r="20" spans="2:23" ht="12" customHeight="1">
      <c r="B20" s="63">
        <v>30</v>
      </c>
      <c r="C20" s="57" t="s">
        <v>53</v>
      </c>
      <c r="D20" s="132">
        <v>0</v>
      </c>
      <c r="F20" s="137">
        <f>D20*各係数!AS18</f>
        <v>0</v>
      </c>
      <c r="H20" s="20">
        <v>0</v>
      </c>
      <c r="J20" s="27">
        <f>H20*各係数!AO18</f>
        <v>0</v>
      </c>
      <c r="L20" s="32">
        <f>H20*各係数!AP18*100</f>
        <v>0</v>
      </c>
      <c r="N20" s="39">
        <f>H20*各係数!AQ18</f>
        <v>0</v>
      </c>
      <c r="P20" s="45">
        <f>$N$4*$P$1*各係数!AR18</f>
        <v>0</v>
      </c>
      <c r="R20" s="69">
        <f>P20*各係数!AO18</f>
        <v>0</v>
      </c>
      <c r="T20" s="126">
        <f>P20*各係数!AP18*100</f>
        <v>0</v>
      </c>
      <c r="V20" s="121">
        <f>P20*各係数!AQ18</f>
        <v>0</v>
      </c>
      <c r="W20"/>
    </row>
    <row r="21" spans="2:23" ht="12" customHeight="1">
      <c r="B21" s="64">
        <v>31</v>
      </c>
      <c r="C21" s="58" t="s">
        <v>54</v>
      </c>
      <c r="D21" s="133">
        <v>0</v>
      </c>
      <c r="F21" s="138">
        <f>D21*各係数!AS19</f>
        <v>0</v>
      </c>
      <c r="H21" s="21">
        <v>0</v>
      </c>
      <c r="J21" s="28">
        <f>H21*各係数!AO19</f>
        <v>0</v>
      </c>
      <c r="L21" s="33">
        <f>H21*各係数!AP19*100</f>
        <v>0</v>
      </c>
      <c r="N21" s="40">
        <f>H21*各係数!AQ19</f>
        <v>0</v>
      </c>
      <c r="P21" s="46">
        <f>$N$4*$P$1*各係数!AR19</f>
        <v>0</v>
      </c>
      <c r="R21" s="70">
        <f>P21*各係数!AO19</f>
        <v>0</v>
      </c>
      <c r="T21" s="127">
        <f>P21*各係数!AP19*100</f>
        <v>0</v>
      </c>
      <c r="V21" s="122">
        <f>P21*各係数!AQ19</f>
        <v>0</v>
      </c>
      <c r="W21"/>
    </row>
    <row r="22" spans="2:23" ht="12" customHeight="1">
      <c r="B22" s="65">
        <v>32</v>
      </c>
      <c r="C22" s="59" t="s">
        <v>55</v>
      </c>
      <c r="D22" s="134">
        <v>0</v>
      </c>
      <c r="F22" s="139">
        <f>D22*各係数!AS20</f>
        <v>0</v>
      </c>
      <c r="H22" s="22">
        <v>0</v>
      </c>
      <c r="J22" s="29">
        <f>H22*各係数!AO20</f>
        <v>0</v>
      </c>
      <c r="L22" s="34">
        <f>H22*各係数!AP20*100</f>
        <v>0</v>
      </c>
      <c r="N22" s="41">
        <f>H22*各係数!AQ20</f>
        <v>0</v>
      </c>
      <c r="P22" s="47">
        <f>$N$4*$P$1*各係数!AR20</f>
        <v>0</v>
      </c>
      <c r="R22" s="71">
        <f>P22*各係数!AO20</f>
        <v>0</v>
      </c>
      <c r="T22" s="128">
        <f>P22*各係数!AP20*100</f>
        <v>0</v>
      </c>
      <c r="V22" s="123">
        <f>P22*各係数!AQ20</f>
        <v>0</v>
      </c>
      <c r="W22"/>
    </row>
    <row r="23" spans="2:23" ht="12" customHeight="1">
      <c r="B23" s="63">
        <v>33</v>
      </c>
      <c r="C23" s="57" t="s">
        <v>28</v>
      </c>
      <c r="D23" s="132">
        <v>0</v>
      </c>
      <c r="F23" s="137">
        <f>D23*各係数!AS21</f>
        <v>0</v>
      </c>
      <c r="H23" s="20">
        <v>0</v>
      </c>
      <c r="J23" s="27">
        <f>H23*各係数!AO21</f>
        <v>0</v>
      </c>
      <c r="L23" s="32">
        <f>H23*各係数!AP21*100</f>
        <v>0</v>
      </c>
      <c r="N23" s="39">
        <f>H23*各係数!AQ21</f>
        <v>0</v>
      </c>
      <c r="P23" s="45">
        <f>$N$4*$P$1*各係数!AR21</f>
        <v>0</v>
      </c>
      <c r="R23" s="69">
        <f>P23*各係数!AO21</f>
        <v>0</v>
      </c>
      <c r="T23" s="126">
        <f>P23*各係数!AP21*100</f>
        <v>0</v>
      </c>
      <c r="V23" s="121">
        <f>P23*各係数!AQ21</f>
        <v>0</v>
      </c>
      <c r="W23"/>
    </row>
    <row r="24" spans="2:23" ht="12" customHeight="1">
      <c r="B24" s="63">
        <v>34</v>
      </c>
      <c r="C24" s="57" t="s">
        <v>56</v>
      </c>
      <c r="D24" s="132">
        <v>0</v>
      </c>
      <c r="F24" s="137">
        <f>D24*各係数!AS22</f>
        <v>0</v>
      </c>
      <c r="H24" s="20">
        <v>0</v>
      </c>
      <c r="J24" s="27">
        <f>H24*各係数!AO22</f>
        <v>0</v>
      </c>
      <c r="L24" s="32">
        <f>H24*各係数!AP22*100</f>
        <v>0</v>
      </c>
      <c r="N24" s="39">
        <f>H24*各係数!AQ22</f>
        <v>0</v>
      </c>
      <c r="P24" s="45">
        <f>$N$4*$P$1*各係数!AR22</f>
        <v>0</v>
      </c>
      <c r="R24" s="69">
        <f>P24*各係数!AO22</f>
        <v>0</v>
      </c>
      <c r="T24" s="126">
        <f>P24*各係数!AP22*100</f>
        <v>0</v>
      </c>
      <c r="V24" s="121">
        <f>P24*各係数!AQ22</f>
        <v>0</v>
      </c>
      <c r="W24"/>
    </row>
    <row r="25" spans="2:23" ht="12" customHeight="1">
      <c r="B25" s="63">
        <v>35</v>
      </c>
      <c r="C25" s="57" t="s">
        <v>29</v>
      </c>
      <c r="D25" s="132">
        <v>0</v>
      </c>
      <c r="F25" s="137">
        <f>D25*各係数!AS23</f>
        <v>0</v>
      </c>
      <c r="H25" s="20">
        <v>0</v>
      </c>
      <c r="J25" s="27">
        <f>H25*各係数!AO23</f>
        <v>0</v>
      </c>
      <c r="L25" s="32">
        <f>H25*各係数!AP23*100</f>
        <v>0</v>
      </c>
      <c r="N25" s="39">
        <f>H25*各係数!AQ23</f>
        <v>0</v>
      </c>
      <c r="P25" s="45">
        <f>$N$4*$P$1*各係数!AR23</f>
        <v>0</v>
      </c>
      <c r="R25" s="69">
        <f>P25*各係数!AO23</f>
        <v>0</v>
      </c>
      <c r="T25" s="126">
        <f>P25*各係数!AP23*100</f>
        <v>0</v>
      </c>
      <c r="V25" s="121">
        <f>P25*各係数!AQ23</f>
        <v>0</v>
      </c>
      <c r="W25"/>
    </row>
    <row r="26" spans="2:23" ht="12" customHeight="1">
      <c r="B26" s="64">
        <v>39</v>
      </c>
      <c r="C26" s="58" t="s">
        <v>0</v>
      </c>
      <c r="D26" s="133">
        <v>0</v>
      </c>
      <c r="F26" s="138">
        <f>D26*各係数!AS24</f>
        <v>0</v>
      </c>
      <c r="H26" s="21">
        <v>0</v>
      </c>
      <c r="J26" s="28">
        <f>H26*各係数!AO24</f>
        <v>0</v>
      </c>
      <c r="L26" s="33">
        <f>H26*各係数!AP24*100</f>
        <v>0</v>
      </c>
      <c r="N26" s="40">
        <f>H26*各係数!AQ24</f>
        <v>0</v>
      </c>
      <c r="P26" s="46">
        <f>$N$4*$P$1*各係数!AR24</f>
        <v>0</v>
      </c>
      <c r="R26" s="70">
        <f>P26*各係数!AO24</f>
        <v>0</v>
      </c>
      <c r="T26" s="127">
        <f>P26*各係数!AP24*100</f>
        <v>0</v>
      </c>
      <c r="V26" s="122">
        <f>P26*各係数!AQ24</f>
        <v>0</v>
      </c>
      <c r="W26"/>
    </row>
    <row r="27" spans="2:23" ht="12" customHeight="1">
      <c r="B27" s="65">
        <v>41</v>
      </c>
      <c r="C27" s="59" t="s">
        <v>30</v>
      </c>
      <c r="D27" s="134">
        <v>0</v>
      </c>
      <c r="F27" s="139">
        <f>D27*各係数!AS25</f>
        <v>0</v>
      </c>
      <c r="H27" s="22">
        <v>0</v>
      </c>
      <c r="J27" s="29">
        <f>H27*各係数!AO25</f>
        <v>0</v>
      </c>
      <c r="L27" s="34">
        <f>H27*各係数!AP25*100</f>
        <v>0</v>
      </c>
      <c r="N27" s="41">
        <f>H27*各係数!AQ25</f>
        <v>0</v>
      </c>
      <c r="P27" s="47">
        <f>$N$4*$P$1*各係数!AR25</f>
        <v>0</v>
      </c>
      <c r="R27" s="71">
        <f>P27*各係数!AO25</f>
        <v>0</v>
      </c>
      <c r="T27" s="128">
        <f>P27*各係数!AP25*100</f>
        <v>0</v>
      </c>
      <c r="V27" s="123">
        <f>P27*各係数!AQ25</f>
        <v>0</v>
      </c>
      <c r="W27"/>
    </row>
    <row r="28" spans="2:23" ht="12" customHeight="1">
      <c r="B28" s="63">
        <v>46</v>
      </c>
      <c r="C28" s="57" t="s">
        <v>31</v>
      </c>
      <c r="D28" s="132">
        <v>0</v>
      </c>
      <c r="F28" s="137">
        <f>D28*各係数!AS26</f>
        <v>0</v>
      </c>
      <c r="H28" s="20">
        <v>0</v>
      </c>
      <c r="J28" s="27">
        <f>H28*各係数!AO26</f>
        <v>0</v>
      </c>
      <c r="L28" s="32">
        <f>H28*各係数!AP26*100</f>
        <v>0</v>
      </c>
      <c r="N28" s="39">
        <f>H28*各係数!AQ26</f>
        <v>0</v>
      </c>
      <c r="P28" s="45">
        <f>$N$4*$P$1*各係数!AR26</f>
        <v>0</v>
      </c>
      <c r="R28" s="69">
        <f>P28*各係数!AO26</f>
        <v>0</v>
      </c>
      <c r="T28" s="126">
        <f>P28*各係数!AP26*100</f>
        <v>0</v>
      </c>
      <c r="V28" s="121">
        <f>P28*各係数!AQ26</f>
        <v>0</v>
      </c>
      <c r="W28"/>
    </row>
    <row r="29" spans="2:23" ht="12" customHeight="1">
      <c r="B29" s="63">
        <v>47</v>
      </c>
      <c r="C29" s="57" t="s">
        <v>57</v>
      </c>
      <c r="D29" s="132">
        <v>0</v>
      </c>
      <c r="F29" s="137">
        <f>D29*各係数!AS27</f>
        <v>0</v>
      </c>
      <c r="H29" s="20">
        <v>0</v>
      </c>
      <c r="J29" s="27">
        <f>H29*各係数!AO27</f>
        <v>0</v>
      </c>
      <c r="L29" s="32">
        <f>H29*各係数!AP27*100</f>
        <v>0</v>
      </c>
      <c r="N29" s="39">
        <f>H29*各係数!AQ27</f>
        <v>0</v>
      </c>
      <c r="P29" s="45">
        <f>$N$4*$P$1*各係数!AR27</f>
        <v>0</v>
      </c>
      <c r="R29" s="69">
        <f>P29*各係数!AO27</f>
        <v>0</v>
      </c>
      <c r="T29" s="126">
        <f>P29*各係数!AP27*100</f>
        <v>0</v>
      </c>
      <c r="V29" s="121">
        <f>P29*各係数!AQ27</f>
        <v>0</v>
      </c>
      <c r="W29"/>
    </row>
    <row r="30" spans="2:23" ht="12" customHeight="1">
      <c r="B30" s="63">
        <v>48</v>
      </c>
      <c r="C30" s="57" t="s">
        <v>58</v>
      </c>
      <c r="D30" s="132">
        <v>0</v>
      </c>
      <c r="F30" s="137">
        <f>D30*各係数!AS28</f>
        <v>0</v>
      </c>
      <c r="H30" s="20">
        <v>0</v>
      </c>
      <c r="J30" s="27">
        <f>H30*各係数!AO28</f>
        <v>0</v>
      </c>
      <c r="L30" s="32">
        <f>H30*各係数!AP28*100</f>
        <v>0</v>
      </c>
      <c r="N30" s="39">
        <f>H30*各係数!AQ28</f>
        <v>0</v>
      </c>
      <c r="P30" s="45">
        <f>$N$4*$P$1*各係数!AR28</f>
        <v>0</v>
      </c>
      <c r="R30" s="69">
        <f>P30*各係数!AO28</f>
        <v>0</v>
      </c>
      <c r="T30" s="126">
        <f>P30*各係数!AP28*100</f>
        <v>0</v>
      </c>
      <c r="V30" s="121">
        <f>P30*各係数!AQ28</f>
        <v>0</v>
      </c>
      <c r="W30"/>
    </row>
    <row r="31" spans="2:23" ht="12" customHeight="1">
      <c r="B31" s="64">
        <v>51</v>
      </c>
      <c r="C31" s="58" t="s">
        <v>1</v>
      </c>
      <c r="D31" s="133">
        <v>0</v>
      </c>
      <c r="F31" s="138">
        <f>D31*各係数!AS29</f>
        <v>0</v>
      </c>
      <c r="H31" s="21">
        <v>0</v>
      </c>
      <c r="J31" s="28">
        <f>H31*各係数!AO29</f>
        <v>0</v>
      </c>
      <c r="L31" s="33">
        <f>H31*各係数!AP29*100</f>
        <v>0</v>
      </c>
      <c r="N31" s="40">
        <f>H31*各係数!AQ29</f>
        <v>0</v>
      </c>
      <c r="P31" s="46">
        <f>$N$4*$P$1*各係数!AR29</f>
        <v>0</v>
      </c>
      <c r="R31" s="70">
        <f>P31*各係数!AO29</f>
        <v>0</v>
      </c>
      <c r="T31" s="127">
        <f>P31*各係数!AP29*100</f>
        <v>0</v>
      </c>
      <c r="V31" s="122">
        <f>P31*各係数!AQ29</f>
        <v>0</v>
      </c>
      <c r="W31"/>
    </row>
    <row r="32" spans="2:23" ht="12" customHeight="1">
      <c r="B32" s="65">
        <v>53</v>
      </c>
      <c r="C32" s="59" t="s">
        <v>2</v>
      </c>
      <c r="D32" s="134">
        <v>0</v>
      </c>
      <c r="F32" s="139">
        <f>D32*各係数!AS30</f>
        <v>0</v>
      </c>
      <c r="H32" s="22">
        <v>0</v>
      </c>
      <c r="J32" s="29">
        <f>H32*各係数!AO30</f>
        <v>0</v>
      </c>
      <c r="L32" s="34">
        <f>H32*各係数!AP30*100</f>
        <v>0</v>
      </c>
      <c r="N32" s="41">
        <f>H32*各係数!AQ30</f>
        <v>0</v>
      </c>
      <c r="P32" s="47">
        <f>$N$4*$P$1*各係数!AR30</f>
        <v>0</v>
      </c>
      <c r="R32" s="71">
        <f>P32*各係数!AO30</f>
        <v>0</v>
      </c>
      <c r="T32" s="128">
        <f>P32*各係数!AP30*100</f>
        <v>0</v>
      </c>
      <c r="V32" s="123">
        <f>P32*各係数!AQ30</f>
        <v>0</v>
      </c>
      <c r="W32"/>
    </row>
    <row r="33" spans="2:23" ht="12" customHeight="1">
      <c r="B33" s="63">
        <v>55</v>
      </c>
      <c r="C33" s="57" t="s">
        <v>32</v>
      </c>
      <c r="D33" s="132">
        <v>0</v>
      </c>
      <c r="F33" s="137">
        <f>D33*各係数!AS31</f>
        <v>0</v>
      </c>
      <c r="H33" s="20">
        <v>0</v>
      </c>
      <c r="J33" s="27">
        <f>H33*各係数!AO31</f>
        <v>0</v>
      </c>
      <c r="L33" s="32">
        <f>H33*各係数!AP31*100</f>
        <v>0</v>
      </c>
      <c r="N33" s="39">
        <f>H33*各係数!AQ31</f>
        <v>0</v>
      </c>
      <c r="P33" s="45">
        <f>$N$4*$P$1*各係数!AR31</f>
        <v>0</v>
      </c>
      <c r="R33" s="69">
        <f>P33*各係数!AO31</f>
        <v>0</v>
      </c>
      <c r="T33" s="126">
        <f>P33*各係数!AP31*100</f>
        <v>0</v>
      </c>
      <c r="V33" s="121">
        <f>P33*各係数!AQ31</f>
        <v>0</v>
      </c>
      <c r="W33"/>
    </row>
    <row r="34" spans="2:23" ht="12" customHeight="1">
      <c r="B34" s="63">
        <v>57</v>
      </c>
      <c r="C34" s="57" t="s">
        <v>59</v>
      </c>
      <c r="D34" s="132">
        <v>0</v>
      </c>
      <c r="F34" s="137">
        <f>D34*各係数!AS32</f>
        <v>0</v>
      </c>
      <c r="H34" s="20">
        <v>0</v>
      </c>
      <c r="J34" s="27">
        <f>H34*各係数!AO32</f>
        <v>0</v>
      </c>
      <c r="L34" s="32">
        <f>H34*各係数!AP32*100</f>
        <v>0</v>
      </c>
      <c r="N34" s="39">
        <f>H34*各係数!AQ32</f>
        <v>0</v>
      </c>
      <c r="P34" s="45">
        <f>$N$4*$P$1*各係数!AR32</f>
        <v>0</v>
      </c>
      <c r="R34" s="69">
        <f>P34*各係数!AO32</f>
        <v>0</v>
      </c>
      <c r="T34" s="126">
        <f>P34*各係数!AP32*100</f>
        <v>0</v>
      </c>
      <c r="V34" s="121">
        <f>P34*各係数!AQ32</f>
        <v>0</v>
      </c>
      <c r="W34"/>
    </row>
    <row r="35" spans="2:23" ht="12" customHeight="1">
      <c r="B35" s="63">
        <v>59</v>
      </c>
      <c r="C35" s="57" t="s">
        <v>60</v>
      </c>
      <c r="D35" s="132">
        <v>0</v>
      </c>
      <c r="F35" s="137">
        <f>D35*各係数!AS33</f>
        <v>0</v>
      </c>
      <c r="H35" s="20">
        <v>0</v>
      </c>
      <c r="J35" s="27">
        <f>H35*各係数!AO33</f>
        <v>0</v>
      </c>
      <c r="L35" s="32">
        <f>H35*各係数!AP33*100</f>
        <v>0</v>
      </c>
      <c r="N35" s="39">
        <f>H35*各係数!AQ33</f>
        <v>0</v>
      </c>
      <c r="P35" s="45">
        <f>$N$4*$P$1*各係数!AR33</f>
        <v>0</v>
      </c>
      <c r="R35" s="69">
        <f>P35*各係数!AO33</f>
        <v>0</v>
      </c>
      <c r="T35" s="126">
        <f>P35*各係数!AP33*100</f>
        <v>0</v>
      </c>
      <c r="V35" s="121">
        <f>P35*各係数!AQ33</f>
        <v>0</v>
      </c>
      <c r="W35"/>
    </row>
    <row r="36" spans="2:23" ht="12" customHeight="1">
      <c r="B36" s="64">
        <v>61</v>
      </c>
      <c r="C36" s="58" t="s">
        <v>3</v>
      </c>
      <c r="D36" s="133">
        <v>0</v>
      </c>
      <c r="F36" s="138">
        <f>D36*各係数!AS34</f>
        <v>0</v>
      </c>
      <c r="H36" s="21">
        <v>0</v>
      </c>
      <c r="J36" s="28">
        <f>H36*各係数!AO34</f>
        <v>0</v>
      </c>
      <c r="L36" s="33">
        <f>H36*各係数!AP34*100</f>
        <v>0</v>
      </c>
      <c r="N36" s="40">
        <f>H36*各係数!AQ34</f>
        <v>0</v>
      </c>
      <c r="P36" s="46">
        <f>$N$4*$P$1*各係数!AR34</f>
        <v>0</v>
      </c>
      <c r="R36" s="70">
        <f>P36*各係数!AO34</f>
        <v>0</v>
      </c>
      <c r="T36" s="127">
        <f>P36*各係数!AP34*100</f>
        <v>0</v>
      </c>
      <c r="V36" s="122">
        <f>P36*各係数!AQ34</f>
        <v>0</v>
      </c>
      <c r="W36"/>
    </row>
    <row r="37" spans="2:23" ht="12" customHeight="1">
      <c r="B37" s="65">
        <v>63</v>
      </c>
      <c r="C37" s="59" t="s">
        <v>33</v>
      </c>
      <c r="D37" s="134">
        <v>0</v>
      </c>
      <c r="F37" s="139">
        <f>D37*各係数!AS35</f>
        <v>0</v>
      </c>
      <c r="H37" s="22">
        <v>0</v>
      </c>
      <c r="J37" s="29">
        <f>H37*各係数!AO35</f>
        <v>0</v>
      </c>
      <c r="L37" s="34">
        <f>H37*各係数!AP35*100</f>
        <v>0</v>
      </c>
      <c r="N37" s="41">
        <f>H37*各係数!AQ35</f>
        <v>0</v>
      </c>
      <c r="P37" s="47">
        <f>$N$4*$P$1*各係数!AR35</f>
        <v>0</v>
      </c>
      <c r="R37" s="71">
        <f>P37*各係数!AO35</f>
        <v>0</v>
      </c>
      <c r="T37" s="128">
        <f>P37*各係数!AP35*100</f>
        <v>0</v>
      </c>
      <c r="V37" s="123">
        <f>P37*各係数!AQ35</f>
        <v>0</v>
      </c>
      <c r="W37"/>
    </row>
    <row r="38" spans="2:23" ht="12" customHeight="1">
      <c r="B38" s="145">
        <v>64</v>
      </c>
      <c r="C38" s="146" t="s">
        <v>61</v>
      </c>
      <c r="D38" s="147">
        <v>0</v>
      </c>
      <c r="F38" s="148">
        <f>D38*各係数!AS36</f>
        <v>0</v>
      </c>
      <c r="H38" s="149">
        <v>0</v>
      </c>
      <c r="J38" s="150">
        <f>H38*各係数!AO36</f>
        <v>0</v>
      </c>
      <c r="L38" s="151">
        <f>H38*各係数!AP36*100</f>
        <v>0</v>
      </c>
      <c r="N38" s="152">
        <f>H38*各係数!AQ36</f>
        <v>0</v>
      </c>
      <c r="P38" s="153">
        <f>$N$4*$P$1*各係数!AR36</f>
        <v>0</v>
      </c>
      <c r="R38" s="154">
        <f>P38*各係数!AO36</f>
        <v>0</v>
      </c>
      <c r="T38" s="155">
        <f>P38*各係数!AP36*100</f>
        <v>0</v>
      </c>
      <c r="V38" s="156">
        <f>P38*各係数!AQ36</f>
        <v>0</v>
      </c>
      <c r="W38"/>
    </row>
    <row r="39" spans="2:23" ht="12" customHeight="1">
      <c r="B39" s="145">
        <v>65</v>
      </c>
      <c r="C39" s="146" t="s">
        <v>62</v>
      </c>
      <c r="D39" s="147">
        <v>0</v>
      </c>
      <c r="F39" s="148">
        <f>D39*各係数!AS37</f>
        <v>0</v>
      </c>
      <c r="H39" s="149">
        <v>0</v>
      </c>
      <c r="J39" s="150">
        <f>H39*各係数!AO37</f>
        <v>0</v>
      </c>
      <c r="L39" s="151">
        <f>H39*各係数!AP37*100</f>
        <v>0</v>
      </c>
      <c r="N39" s="152">
        <f>H39*各係数!AQ37</f>
        <v>0</v>
      </c>
      <c r="P39" s="153">
        <f>$N$4*$P$1*各係数!AR37</f>
        <v>0</v>
      </c>
      <c r="R39" s="154">
        <f>P39*各係数!AO37</f>
        <v>0</v>
      </c>
      <c r="T39" s="155">
        <f>P39*各係数!AP37*100</f>
        <v>0</v>
      </c>
      <c r="V39" s="156">
        <f>P39*各係数!AQ37</f>
        <v>0</v>
      </c>
      <c r="W39"/>
    </row>
    <row r="40" spans="2:23" ht="12" customHeight="1">
      <c r="B40" s="63">
        <v>66</v>
      </c>
      <c r="C40" s="57" t="s">
        <v>34</v>
      </c>
      <c r="D40" s="132">
        <v>0</v>
      </c>
      <c r="F40" s="148">
        <f>D40*各係数!AS38</f>
        <v>0</v>
      </c>
      <c r="H40" s="149">
        <v>0</v>
      </c>
      <c r="J40" s="150">
        <f>H40*各係数!AO38</f>
        <v>0</v>
      </c>
      <c r="L40" s="151">
        <f>H40*各係数!AP38*100</f>
        <v>0</v>
      </c>
      <c r="N40" s="152">
        <f>H40*各係数!AQ38</f>
        <v>0</v>
      </c>
      <c r="P40" s="153">
        <f>$N$4*$P$1*各係数!AR38</f>
        <v>0</v>
      </c>
      <c r="R40" s="154">
        <f>P40*各係数!AO38</f>
        <v>0</v>
      </c>
      <c r="T40" s="155">
        <f>P40*各係数!AP38*100</f>
        <v>0</v>
      </c>
      <c r="V40" s="156">
        <f>P40*各係数!AQ38</f>
        <v>0</v>
      </c>
      <c r="W40"/>
    </row>
    <row r="41" spans="2:23" ht="12" customHeight="1">
      <c r="B41" s="64">
        <v>67</v>
      </c>
      <c r="C41" s="58" t="s">
        <v>35</v>
      </c>
      <c r="D41" s="133">
        <v>0</v>
      </c>
      <c r="F41" s="138">
        <f>D41*各係数!AS39</f>
        <v>0</v>
      </c>
      <c r="H41" s="21">
        <v>0</v>
      </c>
      <c r="J41" s="28">
        <f>H41*各係数!AO39</f>
        <v>0</v>
      </c>
      <c r="L41" s="33">
        <f>H41*各係数!AP39*100</f>
        <v>0</v>
      </c>
      <c r="N41" s="40">
        <f>H41*各係数!AQ39</f>
        <v>0</v>
      </c>
      <c r="P41" s="46">
        <f>$N$4*$P$1*各係数!AR39</f>
        <v>0</v>
      </c>
      <c r="R41" s="70">
        <f>P41*各係数!AO39</f>
        <v>0</v>
      </c>
      <c r="T41" s="127">
        <f>P41*各係数!AP39*100</f>
        <v>0</v>
      </c>
      <c r="V41" s="122">
        <f>P41*各係数!AQ39</f>
        <v>0</v>
      </c>
      <c r="W41"/>
    </row>
    <row r="42" spans="2:23" ht="12" customHeight="1">
      <c r="B42" s="145">
        <v>68</v>
      </c>
      <c r="C42" s="146" t="s">
        <v>4</v>
      </c>
      <c r="D42" s="147">
        <v>0</v>
      </c>
      <c r="F42" s="148">
        <f>D42*各係数!AS40</f>
        <v>0</v>
      </c>
      <c r="H42" s="149">
        <v>0</v>
      </c>
      <c r="J42" s="150">
        <f>H42*各係数!AO40</f>
        <v>0</v>
      </c>
      <c r="L42" s="151">
        <f>H42*各係数!AP40*100</f>
        <v>0</v>
      </c>
      <c r="N42" s="152">
        <f>H42*各係数!AQ40</f>
        <v>0</v>
      </c>
      <c r="P42" s="153">
        <f>$N$4*$P$1*各係数!AR40</f>
        <v>0</v>
      </c>
      <c r="R42" s="154">
        <f>P42*各係数!AO40</f>
        <v>0</v>
      </c>
      <c r="T42" s="155">
        <f>P42*各係数!AP40*100</f>
        <v>0</v>
      </c>
      <c r="V42" s="156">
        <f>P42*各係数!AQ40</f>
        <v>0</v>
      </c>
      <c r="W42"/>
    </row>
    <row r="43" spans="2:23" ht="12" customHeight="1" thickBot="1">
      <c r="B43" s="66">
        <v>69</v>
      </c>
      <c r="C43" s="60" t="s">
        <v>5</v>
      </c>
      <c r="D43" s="135">
        <v>0</v>
      </c>
      <c r="F43" s="140">
        <f>D43*各係数!AS41</f>
        <v>0</v>
      </c>
      <c r="H43" s="23">
        <v>0</v>
      </c>
      <c r="J43" s="30">
        <f>H43*各係数!AO41</f>
        <v>0</v>
      </c>
      <c r="L43" s="35">
        <f>H43*各係数!AP41*100</f>
        <v>0</v>
      </c>
      <c r="N43" s="42">
        <f>H43*各係数!AQ41</f>
        <v>0</v>
      </c>
      <c r="P43" s="48">
        <f>$N$4*$P$1*各係数!AR41</f>
        <v>0</v>
      </c>
      <c r="R43" s="72">
        <f>P43*各係数!AO41</f>
        <v>0</v>
      </c>
      <c r="T43" s="129">
        <f>P43*各係数!AP41*100</f>
        <v>0</v>
      </c>
      <c r="V43" s="124">
        <f>P43*各係数!AQ41</f>
        <v>0</v>
      </c>
      <c r="W43"/>
    </row>
    <row r="46" spans="2:23" ht="21">
      <c r="D46" s="15" t="s">
        <v>67</v>
      </c>
      <c r="P46"/>
    </row>
    <row r="47" spans="2:23" ht="8.1" customHeight="1">
      <c r="D47" s="67"/>
      <c r="E47"/>
      <c r="F47"/>
      <c r="G47"/>
      <c r="H47"/>
      <c r="I47"/>
      <c r="J47"/>
      <c r="K47"/>
      <c r="L47"/>
      <c r="M47"/>
      <c r="N47"/>
      <c r="O47"/>
      <c r="P47"/>
    </row>
    <row r="48" spans="2:23" ht="13.5" customHeight="1">
      <c r="D48" s="96" t="s">
        <v>42</v>
      </c>
      <c r="E48" s="96"/>
      <c r="F48" s="96"/>
      <c r="G48" s="96"/>
      <c r="H48" s="96"/>
      <c r="I48" s="96"/>
      <c r="K48" s="85"/>
      <c r="L48"/>
      <c r="M48"/>
      <c r="N48"/>
      <c r="O48"/>
      <c r="P48"/>
    </row>
    <row r="49" spans="4:16" ht="8.1" customHeight="1" thickBot="1">
      <c r="D49" s="117"/>
      <c r="E49" s="117"/>
      <c r="F49" s="117"/>
      <c r="G49" s="117"/>
      <c r="H49" s="117"/>
      <c r="I49" s="117"/>
      <c r="K49" s="85"/>
      <c r="L49"/>
      <c r="M49"/>
      <c r="N49"/>
      <c r="O49"/>
      <c r="P49"/>
    </row>
    <row r="50" spans="4:16" ht="30" customHeight="1">
      <c r="D50" s="99" t="s">
        <v>64</v>
      </c>
      <c r="E50" s="100"/>
      <c r="F50" s="100"/>
      <c r="G50" s="170">
        <f>$D$4</f>
        <v>0</v>
      </c>
      <c r="H50" s="171"/>
      <c r="I50" s="97" t="s">
        <v>7</v>
      </c>
      <c r="M50" s="84"/>
      <c r="N50"/>
      <c r="O50" s="83"/>
      <c r="P50"/>
    </row>
    <row r="51" spans="4:16" ht="30" customHeight="1" thickBot="1">
      <c r="D51" s="101" t="s">
        <v>45</v>
      </c>
      <c r="E51" s="102"/>
      <c r="F51" s="102"/>
      <c r="G51" s="172">
        <f>$F$4</f>
        <v>0</v>
      </c>
      <c r="H51" s="173"/>
      <c r="I51" s="98" t="s">
        <v>7</v>
      </c>
      <c r="M51" s="84"/>
      <c r="N51"/>
      <c r="O51" s="83"/>
      <c r="P51"/>
    </row>
    <row r="52" spans="4:16" ht="8.1" customHeight="1" thickBot="1">
      <c r="E52" s="74"/>
      <c r="F52" s="74"/>
      <c r="G52" s="74"/>
      <c r="H52" s="74"/>
      <c r="I52" s="74"/>
      <c r="J52" s="74"/>
      <c r="K52" s="74"/>
      <c r="L52" s="74"/>
      <c r="M52" s="74"/>
      <c r="N52"/>
      <c r="O52"/>
      <c r="P52"/>
    </row>
    <row r="53" spans="4:16" ht="13.5">
      <c r="D53" s="75"/>
      <c r="E53" s="80"/>
      <c r="F53" s="164" t="s">
        <v>37</v>
      </c>
      <c r="G53" s="165"/>
      <c r="H53" s="76"/>
      <c r="I53" s="76"/>
      <c r="J53" s="76"/>
      <c r="K53" s="82"/>
      <c r="L53" s="164" t="s">
        <v>10</v>
      </c>
      <c r="M53" s="179"/>
    </row>
    <row r="54" spans="4:16" ht="13.5">
      <c r="D54" s="77"/>
      <c r="E54" s="81"/>
      <c r="F54" s="166"/>
      <c r="G54" s="167"/>
      <c r="H54" s="176" t="s">
        <v>41</v>
      </c>
      <c r="I54" s="177"/>
      <c r="J54" s="73"/>
      <c r="K54" s="73"/>
      <c r="L54" s="166"/>
      <c r="M54" s="180"/>
    </row>
    <row r="55" spans="4:16" ht="14.25" thickBot="1">
      <c r="D55" s="79"/>
      <c r="E55" s="78"/>
      <c r="F55" s="168"/>
      <c r="G55" s="169"/>
      <c r="H55" s="178"/>
      <c r="I55" s="169"/>
      <c r="J55" s="103" t="s">
        <v>14</v>
      </c>
      <c r="K55" s="104"/>
      <c r="L55" s="168"/>
      <c r="M55" s="181"/>
    </row>
    <row r="56" spans="4:16" ht="30" customHeight="1">
      <c r="D56" s="115" t="s">
        <v>40</v>
      </c>
      <c r="E56" s="116"/>
      <c r="F56" s="89">
        <f>F57+F58</f>
        <v>0</v>
      </c>
      <c r="G56" s="90" t="s">
        <v>7</v>
      </c>
      <c r="H56" s="91">
        <f>H57+H58</f>
        <v>0</v>
      </c>
      <c r="I56" s="90" t="s">
        <v>7</v>
      </c>
      <c r="J56" s="91">
        <f>J57+J58</f>
        <v>0</v>
      </c>
      <c r="K56" s="105" t="s">
        <v>7</v>
      </c>
      <c r="L56" s="89">
        <f>L57+L58</f>
        <v>0</v>
      </c>
      <c r="M56" s="95" t="s">
        <v>12</v>
      </c>
    </row>
    <row r="57" spans="4:16" ht="30" customHeight="1">
      <c r="D57" s="79"/>
      <c r="E57" s="113" t="s">
        <v>46</v>
      </c>
      <c r="F57" s="93">
        <f>$H$4</f>
        <v>0</v>
      </c>
      <c r="G57" s="94" t="s">
        <v>7</v>
      </c>
      <c r="H57" s="86">
        <f>$J$4</f>
        <v>0</v>
      </c>
      <c r="I57" s="94" t="s">
        <v>7</v>
      </c>
      <c r="J57" s="86">
        <f>$N$4</f>
        <v>0</v>
      </c>
      <c r="K57" s="92" t="s">
        <v>7</v>
      </c>
      <c r="L57" s="87">
        <f>$L$4</f>
        <v>0</v>
      </c>
      <c r="M57" s="88" t="s">
        <v>12</v>
      </c>
    </row>
    <row r="58" spans="4:16" ht="30" customHeight="1" thickBot="1">
      <c r="D58" s="106"/>
      <c r="E58" s="114" t="s">
        <v>47</v>
      </c>
      <c r="F58" s="107">
        <f>$P$4</f>
        <v>0</v>
      </c>
      <c r="G58" s="108" t="s">
        <v>7</v>
      </c>
      <c r="H58" s="109">
        <f>$R$4</f>
        <v>0</v>
      </c>
      <c r="I58" s="108" t="s">
        <v>7</v>
      </c>
      <c r="J58" s="109">
        <f>$V$4</f>
        <v>0</v>
      </c>
      <c r="K58" s="110" t="s">
        <v>7</v>
      </c>
      <c r="L58" s="111">
        <f>$T$4</f>
        <v>0</v>
      </c>
      <c r="M58" s="112" t="s">
        <v>12</v>
      </c>
    </row>
    <row r="59" spans="4:16" ht="8.1" customHeight="1">
      <c r="D59" s="74"/>
    </row>
    <row r="60" spans="4:16" ht="13.5">
      <c r="D60" s="74" t="s">
        <v>65</v>
      </c>
    </row>
  </sheetData>
  <mergeCells count="6">
    <mergeCell ref="F53:G55"/>
    <mergeCell ref="G50:H50"/>
    <mergeCell ref="G51:H51"/>
    <mergeCell ref="P1:P2"/>
    <mergeCell ref="H54:I55"/>
    <mergeCell ref="L53:M55"/>
  </mergeCells>
  <phoneticPr fontId="5"/>
  <dataValidations count="2">
    <dataValidation type="decimal" imeMode="off" allowBlank="1" showInputMessage="1" showErrorMessage="1" sqref="P1:P2">
      <formula1>0</formula1>
      <formula2>1</formula2>
    </dataValidation>
    <dataValidation imeMode="off" allowBlank="1" showInputMessage="1" showErrorMessage="1" sqref="D7:D43 F7:F43"/>
  </dataValidations>
  <pageMargins left="0.31496062992125984" right="0.19685039370078741" top="0.74803149606299213" bottom="0.55118110236220474"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45"/>
  <sheetViews>
    <sheetView zoomScaleNormal="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RowHeight="12"/>
  <cols>
    <col min="1" max="1" width="3.75" style="3" bestFit="1" customWidth="1"/>
    <col min="2" max="2" width="27.75" style="3" bestFit="1" customWidth="1"/>
    <col min="3" max="39" width="13.875" style="3" customWidth="1"/>
    <col min="40" max="40" width="9" style="3"/>
    <col min="41" max="41" width="12.25" style="3" bestFit="1" customWidth="1"/>
    <col min="42" max="42" width="9.375" style="3" bestFit="1" customWidth="1"/>
    <col min="43" max="43" width="12.25" style="3" bestFit="1" customWidth="1"/>
    <col min="44" max="44" width="14.625" style="3" customWidth="1"/>
    <col min="45" max="45" width="9.375" style="3" bestFit="1" customWidth="1"/>
    <col min="46" max="16384" width="9" style="3"/>
  </cols>
  <sheetData>
    <row r="1" spans="1:45" ht="30" customHeight="1">
      <c r="A1" s="1" t="s">
        <v>68</v>
      </c>
      <c r="B1" s="2"/>
      <c r="C1" s="2"/>
      <c r="D1" s="2"/>
      <c r="E1" s="2"/>
      <c r="F1" s="2"/>
      <c r="G1" s="2"/>
      <c r="H1" s="2"/>
      <c r="I1" s="2"/>
      <c r="J1" s="2"/>
      <c r="K1" s="2"/>
    </row>
    <row r="2" spans="1:45" ht="30" customHeight="1">
      <c r="A2" s="2"/>
      <c r="B2" s="4" t="s">
        <v>49</v>
      </c>
      <c r="C2" s="2"/>
      <c r="D2" s="2"/>
      <c r="E2" s="2"/>
      <c r="F2" s="2"/>
      <c r="G2" s="2"/>
      <c r="H2" s="2"/>
      <c r="I2" s="2"/>
      <c r="J2" s="2"/>
      <c r="K2" s="2"/>
    </row>
    <row r="3" spans="1:45" ht="18" customHeight="1">
      <c r="A3" s="5"/>
      <c r="B3" s="6"/>
      <c r="C3" s="49">
        <v>1</v>
      </c>
      <c r="D3" s="49">
        <v>6</v>
      </c>
      <c r="E3" s="49">
        <v>11</v>
      </c>
      <c r="F3" s="49">
        <v>15</v>
      </c>
      <c r="G3" s="49">
        <v>16</v>
      </c>
      <c r="H3" s="49">
        <v>20</v>
      </c>
      <c r="I3" s="49">
        <v>21</v>
      </c>
      <c r="J3" s="49">
        <v>22</v>
      </c>
      <c r="K3" s="49">
        <v>25</v>
      </c>
      <c r="L3" s="49">
        <v>26</v>
      </c>
      <c r="M3" s="49">
        <v>27</v>
      </c>
      <c r="N3" s="49">
        <v>28</v>
      </c>
      <c r="O3" s="49">
        <v>29</v>
      </c>
      <c r="P3" s="49">
        <v>30</v>
      </c>
      <c r="Q3" s="49">
        <v>31</v>
      </c>
      <c r="R3" s="49">
        <v>32</v>
      </c>
      <c r="S3" s="49">
        <v>33</v>
      </c>
      <c r="T3" s="49">
        <v>34</v>
      </c>
      <c r="U3" s="49">
        <v>35</v>
      </c>
      <c r="V3" s="49">
        <v>39</v>
      </c>
      <c r="W3" s="49">
        <v>41</v>
      </c>
      <c r="X3" s="49">
        <v>46</v>
      </c>
      <c r="Y3" s="49">
        <v>47</v>
      </c>
      <c r="Z3" s="49">
        <v>48</v>
      </c>
      <c r="AA3" s="49">
        <v>51</v>
      </c>
      <c r="AB3" s="49">
        <v>53</v>
      </c>
      <c r="AC3" s="49">
        <v>55</v>
      </c>
      <c r="AD3" s="49">
        <v>57</v>
      </c>
      <c r="AE3" s="49">
        <v>59</v>
      </c>
      <c r="AF3" s="49">
        <v>61</v>
      </c>
      <c r="AG3" s="49">
        <v>63</v>
      </c>
      <c r="AH3" s="49">
        <v>64</v>
      </c>
      <c r="AI3" s="49">
        <v>65</v>
      </c>
      <c r="AJ3" s="49">
        <v>66</v>
      </c>
      <c r="AK3" s="49">
        <v>67</v>
      </c>
      <c r="AL3" s="49">
        <v>68</v>
      </c>
      <c r="AM3" s="52">
        <v>69</v>
      </c>
    </row>
    <row r="4" spans="1:45" ht="42" customHeight="1">
      <c r="A4" s="7"/>
      <c r="B4" s="8"/>
      <c r="C4" s="9" t="s">
        <v>18</v>
      </c>
      <c r="D4" s="9" t="s">
        <v>19</v>
      </c>
      <c r="E4" s="9" t="s">
        <v>50</v>
      </c>
      <c r="F4" s="9" t="s">
        <v>20</v>
      </c>
      <c r="G4" s="9" t="s">
        <v>21</v>
      </c>
      <c r="H4" s="9" t="s">
        <v>22</v>
      </c>
      <c r="I4" s="9" t="s">
        <v>23</v>
      </c>
      <c r="J4" s="9" t="s">
        <v>51</v>
      </c>
      <c r="K4" s="9" t="s">
        <v>24</v>
      </c>
      <c r="L4" s="9" t="s">
        <v>25</v>
      </c>
      <c r="M4" s="9" t="s">
        <v>26</v>
      </c>
      <c r="N4" s="9" t="s">
        <v>27</v>
      </c>
      <c r="O4" s="9" t="s">
        <v>52</v>
      </c>
      <c r="P4" s="9" t="s">
        <v>53</v>
      </c>
      <c r="Q4" s="9" t="s">
        <v>54</v>
      </c>
      <c r="R4" s="9" t="s">
        <v>55</v>
      </c>
      <c r="S4" s="9" t="s">
        <v>28</v>
      </c>
      <c r="T4" s="9" t="s">
        <v>56</v>
      </c>
      <c r="U4" s="9" t="s">
        <v>29</v>
      </c>
      <c r="V4" s="9" t="s">
        <v>0</v>
      </c>
      <c r="W4" s="9" t="s">
        <v>30</v>
      </c>
      <c r="X4" s="9" t="s">
        <v>31</v>
      </c>
      <c r="Y4" s="9" t="s">
        <v>57</v>
      </c>
      <c r="Z4" s="9" t="s">
        <v>58</v>
      </c>
      <c r="AA4" s="9" t="s">
        <v>1</v>
      </c>
      <c r="AB4" s="9" t="s">
        <v>2</v>
      </c>
      <c r="AC4" s="9" t="s">
        <v>32</v>
      </c>
      <c r="AD4" s="9" t="s">
        <v>59</v>
      </c>
      <c r="AE4" s="9" t="s">
        <v>60</v>
      </c>
      <c r="AF4" s="9" t="s">
        <v>3</v>
      </c>
      <c r="AG4" s="9" t="s">
        <v>33</v>
      </c>
      <c r="AH4" s="9" t="s">
        <v>61</v>
      </c>
      <c r="AI4" s="9" t="s">
        <v>62</v>
      </c>
      <c r="AJ4" s="9" t="s">
        <v>34</v>
      </c>
      <c r="AK4" s="9" t="s">
        <v>35</v>
      </c>
      <c r="AL4" s="9" t="s">
        <v>4</v>
      </c>
      <c r="AM4" s="53" t="s">
        <v>5</v>
      </c>
      <c r="AO4" s="157" t="s">
        <v>15</v>
      </c>
      <c r="AP4" s="144" t="s">
        <v>63</v>
      </c>
      <c r="AQ4" s="157" t="s">
        <v>16</v>
      </c>
      <c r="AR4" s="157" t="s">
        <v>17</v>
      </c>
      <c r="AS4" s="144" t="s">
        <v>36</v>
      </c>
    </row>
    <row r="5" spans="1:45" ht="18" customHeight="1">
      <c r="A5" s="50">
        <v>1</v>
      </c>
      <c r="B5" s="10" t="s">
        <v>18</v>
      </c>
      <c r="C5" s="160">
        <v>1.0053768920831201</v>
      </c>
      <c r="D5" s="160">
        <v>9.0306435249999998E-6</v>
      </c>
      <c r="E5" s="160">
        <v>1.5052084105367999E-2</v>
      </c>
      <c r="F5" s="160">
        <v>8.4215070946099999E-4</v>
      </c>
      <c r="G5" s="160">
        <v>-1.958180405E-5</v>
      </c>
      <c r="H5" s="160">
        <v>1.0908305077200001E-4</v>
      </c>
      <c r="I5" s="160">
        <v>7.3607079199999996E-7</v>
      </c>
      <c r="J5" s="160">
        <v>4.0256571344300001E-4</v>
      </c>
      <c r="K5" s="160">
        <v>1.9628454540999999E-5</v>
      </c>
      <c r="L5" s="160">
        <v>6.2124670489999996E-6</v>
      </c>
      <c r="M5" s="160">
        <v>1.9330671512E-5</v>
      </c>
      <c r="N5" s="160">
        <v>6.9760479520000001E-6</v>
      </c>
      <c r="O5" s="160">
        <v>9.2028259900000007E-6</v>
      </c>
      <c r="P5" s="160">
        <v>1.1936255615999999E-5</v>
      </c>
      <c r="Q5" s="160">
        <v>1.6324349839000001E-5</v>
      </c>
      <c r="R5" s="160">
        <v>1.3370086547999999E-5</v>
      </c>
      <c r="S5" s="160">
        <v>1.6053723798E-5</v>
      </c>
      <c r="T5" s="160">
        <v>1.4925005675999999E-5</v>
      </c>
      <c r="U5" s="160">
        <v>1.2867246342E-5</v>
      </c>
      <c r="V5" s="160">
        <v>3.7987880269400002E-4</v>
      </c>
      <c r="W5" s="160">
        <v>6.8567271191000004E-5</v>
      </c>
      <c r="X5" s="160">
        <v>8.2848768469999996E-6</v>
      </c>
      <c r="Y5" s="160">
        <v>1.7750496261E-5</v>
      </c>
      <c r="Z5" s="160">
        <v>6.6381306779999997E-6</v>
      </c>
      <c r="AA5" s="160">
        <v>1.3900198178E-5</v>
      </c>
      <c r="AB5" s="160">
        <v>7.9663219379999992E-6</v>
      </c>
      <c r="AC5" s="160">
        <v>5.1142567150000001E-6</v>
      </c>
      <c r="AD5" s="160">
        <v>1.3238004312999999E-5</v>
      </c>
      <c r="AE5" s="160">
        <v>4.0627996810999997E-5</v>
      </c>
      <c r="AF5" s="160">
        <v>1.5595736263999999E-5</v>
      </c>
      <c r="AG5" s="160">
        <v>7.9039756380000001E-5</v>
      </c>
      <c r="AH5" s="160">
        <v>3.4455017985800002E-4</v>
      </c>
      <c r="AI5" s="160">
        <v>2.6283162826900002E-4</v>
      </c>
      <c r="AJ5" s="160">
        <v>1.4165591880999999E-5</v>
      </c>
      <c r="AK5" s="160">
        <v>3.2588231109570002E-3</v>
      </c>
      <c r="AL5" s="160">
        <v>2.2694140732000001E-5</v>
      </c>
      <c r="AM5" s="161">
        <v>2.2411547885999999E-5</v>
      </c>
      <c r="AO5" s="158">
        <v>0.63222265877492045</v>
      </c>
      <c r="AP5" s="158">
        <v>0.24651145105892194</v>
      </c>
      <c r="AQ5" s="158">
        <v>0.24935045183204269</v>
      </c>
      <c r="AR5" s="158">
        <v>2.308042369E-3</v>
      </c>
      <c r="AS5" s="158">
        <v>0.150311934767167</v>
      </c>
    </row>
    <row r="6" spans="1:45" ht="18" customHeight="1">
      <c r="A6" s="50">
        <v>6</v>
      </c>
      <c r="B6" s="10" t="s">
        <v>19</v>
      </c>
      <c r="C6" s="160">
        <v>3.3623438035000002E-5</v>
      </c>
      <c r="D6" s="160">
        <v>1.00009625208257</v>
      </c>
      <c r="E6" s="160">
        <v>3.1279292299000003E-5</v>
      </c>
      <c r="F6" s="160">
        <v>4.4397863891999998E-5</v>
      </c>
      <c r="G6" s="160">
        <v>6.5887988729000001E-5</v>
      </c>
      <c r="H6" s="160">
        <v>1.18701114911E-4</v>
      </c>
      <c r="I6" s="160">
        <v>2.1663050599209999E-3</v>
      </c>
      <c r="J6" s="160">
        <v>3.6829383211999997E-5</v>
      </c>
      <c r="K6" s="160">
        <v>2.5298689331600002E-4</v>
      </c>
      <c r="L6" s="160">
        <v>8.5674425476000006E-5</v>
      </c>
      <c r="M6" s="160">
        <v>1.0333580300800001E-4</v>
      </c>
      <c r="N6" s="160">
        <v>3.9135944282000002E-5</v>
      </c>
      <c r="O6" s="160">
        <v>3.4817503352000003E-5</v>
      </c>
      <c r="P6" s="160">
        <v>2.4281522895000001E-5</v>
      </c>
      <c r="Q6" s="160">
        <v>2.3498609406999999E-5</v>
      </c>
      <c r="R6" s="160">
        <v>4.5951689667000003E-5</v>
      </c>
      <c r="S6" s="160">
        <v>1.9604140586999999E-5</v>
      </c>
      <c r="T6" s="160">
        <v>1.5481474863999999E-5</v>
      </c>
      <c r="U6" s="160">
        <v>3.3579194551999997E-5</v>
      </c>
      <c r="V6" s="160">
        <v>3.1194297250999998E-5</v>
      </c>
      <c r="W6" s="160">
        <v>3.8658662264000003E-5</v>
      </c>
      <c r="X6" s="160">
        <v>1.484466477989E-3</v>
      </c>
      <c r="Y6" s="160">
        <v>7.5351265990999995E-5</v>
      </c>
      <c r="Z6" s="160">
        <v>7.2354799743000006E-5</v>
      </c>
      <c r="AA6" s="160">
        <v>2.4651934870000002E-5</v>
      </c>
      <c r="AB6" s="160">
        <v>1.0570231132000001E-5</v>
      </c>
      <c r="AC6" s="160">
        <v>9.3350075790000001E-6</v>
      </c>
      <c r="AD6" s="160">
        <v>1.1497774282900001E-4</v>
      </c>
      <c r="AE6" s="160">
        <v>1.5306024748000001E-5</v>
      </c>
      <c r="AF6" s="160">
        <v>3.3869032875000001E-5</v>
      </c>
      <c r="AG6" s="160">
        <v>2.7254029648000001E-5</v>
      </c>
      <c r="AH6" s="160">
        <v>2.4349036733E-5</v>
      </c>
      <c r="AI6" s="160">
        <v>1.6270149691000001E-5</v>
      </c>
      <c r="AJ6" s="160">
        <v>1.4997653468E-5</v>
      </c>
      <c r="AK6" s="160">
        <v>4.3134824364E-5</v>
      </c>
      <c r="AL6" s="160">
        <v>1.5482849823000001E-5</v>
      </c>
      <c r="AM6" s="161">
        <v>5.9364542423999999E-5</v>
      </c>
      <c r="AO6" s="158">
        <v>0.38441039307128583</v>
      </c>
      <c r="AP6" s="158">
        <v>4.6369087275149899E-2</v>
      </c>
      <c r="AQ6" s="158">
        <v>0.22158560959360427</v>
      </c>
      <c r="AR6" s="158">
        <v>6.2669177999999999E-5</v>
      </c>
      <c r="AS6" s="158">
        <v>3.2637059002780001E-3</v>
      </c>
    </row>
    <row r="7" spans="1:45" ht="18" customHeight="1">
      <c r="A7" s="50">
        <v>11</v>
      </c>
      <c r="B7" s="10" t="s">
        <v>50</v>
      </c>
      <c r="C7" s="160">
        <v>2.9925337274730002E-3</v>
      </c>
      <c r="D7" s="160">
        <v>3.2109106706E-5</v>
      </c>
      <c r="E7" s="160">
        <v>1.03369074757541</v>
      </c>
      <c r="F7" s="160">
        <v>9.2801924874999996E-4</v>
      </c>
      <c r="G7" s="160">
        <v>2.0117801603500001E-4</v>
      </c>
      <c r="H7" s="160">
        <v>1.3476204367100001E-3</v>
      </c>
      <c r="I7" s="160">
        <v>3.4753191840000001E-6</v>
      </c>
      <c r="J7" s="160">
        <v>7.7184560722999999E-5</v>
      </c>
      <c r="K7" s="160">
        <v>1.1185018640900001E-4</v>
      </c>
      <c r="L7" s="160">
        <v>1.6197541520999999E-5</v>
      </c>
      <c r="M7" s="160">
        <v>3.0013192282E-5</v>
      </c>
      <c r="N7" s="160">
        <v>2.3328037204E-5</v>
      </c>
      <c r="O7" s="160">
        <v>2.9931003795999998E-5</v>
      </c>
      <c r="P7" s="160">
        <v>3.6796754989E-5</v>
      </c>
      <c r="Q7" s="160">
        <v>4.4859690446E-5</v>
      </c>
      <c r="R7" s="160">
        <v>4.2050994984000002E-5</v>
      </c>
      <c r="S7" s="160">
        <v>3.7982908855999998E-5</v>
      </c>
      <c r="T7" s="160">
        <v>3.6903387019E-5</v>
      </c>
      <c r="U7" s="160">
        <v>3.4438283676999999E-5</v>
      </c>
      <c r="V7" s="160">
        <v>2.13685629082E-4</v>
      </c>
      <c r="W7" s="160">
        <v>3.1431922764000001E-5</v>
      </c>
      <c r="X7" s="160">
        <v>1.6225949680999999E-5</v>
      </c>
      <c r="Y7" s="160">
        <v>4.3045842362999997E-5</v>
      </c>
      <c r="Z7" s="160">
        <v>1.8015997146E-5</v>
      </c>
      <c r="AA7" s="160">
        <v>6.9427758368000001E-5</v>
      </c>
      <c r="AB7" s="160">
        <v>3.0518996324000002E-5</v>
      </c>
      <c r="AC7" s="160">
        <v>2.0095079779999999E-5</v>
      </c>
      <c r="AD7" s="160">
        <v>6.0466047300999997E-5</v>
      </c>
      <c r="AE7" s="160">
        <v>2.4748368282799998E-4</v>
      </c>
      <c r="AF7" s="160">
        <v>9.00806722E-5</v>
      </c>
      <c r="AG7" s="160">
        <v>2.34600244667E-4</v>
      </c>
      <c r="AH7" s="160">
        <v>1.557483607221E-3</v>
      </c>
      <c r="AI7" s="160">
        <v>3.3318907931399999E-4</v>
      </c>
      <c r="AJ7" s="160">
        <v>6.8823081657999998E-5</v>
      </c>
      <c r="AK7" s="160">
        <v>2.2564538350104E-2</v>
      </c>
      <c r="AL7" s="160">
        <v>4.2639946140000002E-5</v>
      </c>
      <c r="AM7" s="161">
        <v>3.0757239782400002E-4</v>
      </c>
      <c r="AO7" s="158">
        <v>0.41609861712529683</v>
      </c>
      <c r="AP7" s="158">
        <v>5.1680091881237296E-2</v>
      </c>
      <c r="AQ7" s="158">
        <v>0.15989430553615497</v>
      </c>
      <c r="AR7" s="158">
        <v>1.7653612297999999E-2</v>
      </c>
      <c r="AS7" s="158">
        <v>0.157989602496831</v>
      </c>
    </row>
    <row r="8" spans="1:45" ht="18" customHeight="1">
      <c r="A8" s="50">
        <v>15</v>
      </c>
      <c r="B8" s="10" t="s">
        <v>20</v>
      </c>
      <c r="C8" s="160">
        <v>3.44993283575E-4</v>
      </c>
      <c r="D8" s="160">
        <v>5.5583938638999999E-4</v>
      </c>
      <c r="E8" s="160">
        <v>1.5357247410500001E-4</v>
      </c>
      <c r="F8" s="160">
        <v>1.0189047152991499</v>
      </c>
      <c r="G8" s="160">
        <v>3.7950608665100001E-4</v>
      </c>
      <c r="H8" s="160">
        <v>1.03393054482E-4</v>
      </c>
      <c r="I8" s="160">
        <v>8.5988165450000008E-6</v>
      </c>
      <c r="J8" s="160">
        <v>2.9851229151000002E-4</v>
      </c>
      <c r="K8" s="160">
        <v>3.6663457154000002E-4</v>
      </c>
      <c r="L8" s="160">
        <v>8.3584700360999994E-5</v>
      </c>
      <c r="M8" s="160">
        <v>1.60600623564E-4</v>
      </c>
      <c r="N8" s="160">
        <v>1.5121600540500001E-4</v>
      </c>
      <c r="O8" s="160">
        <v>1.51350817324E-4</v>
      </c>
      <c r="P8" s="160">
        <v>1.19339827115E-4</v>
      </c>
      <c r="Q8" s="160">
        <v>1.5296942527900001E-4</v>
      </c>
      <c r="R8" s="160">
        <v>2.70298738081E-4</v>
      </c>
      <c r="S8" s="160">
        <v>3.4400775612499998E-4</v>
      </c>
      <c r="T8" s="160">
        <v>2.11481046305E-4</v>
      </c>
      <c r="U8" s="160">
        <v>1.41078512902E-4</v>
      </c>
      <c r="V8" s="160">
        <v>3.5215213359000001E-4</v>
      </c>
      <c r="W8" s="160">
        <v>3.3832326994299999E-4</v>
      </c>
      <c r="X8" s="160">
        <v>6.3450042007999995E-5</v>
      </c>
      <c r="Y8" s="160">
        <v>1.50172588454E-4</v>
      </c>
      <c r="Z8" s="160">
        <v>2.1878189536799999E-4</v>
      </c>
      <c r="AA8" s="160">
        <v>3.7193066227200002E-4</v>
      </c>
      <c r="AB8" s="160">
        <v>1.7350480997899999E-4</v>
      </c>
      <c r="AC8" s="160">
        <v>3.1436713418999998E-5</v>
      </c>
      <c r="AD8" s="160">
        <v>1.91577045153E-4</v>
      </c>
      <c r="AE8" s="160">
        <v>1.5437478014499999E-4</v>
      </c>
      <c r="AF8" s="160">
        <v>4.3917778061600002E-4</v>
      </c>
      <c r="AG8" s="160">
        <v>7.2717046770999998E-5</v>
      </c>
      <c r="AH8" s="160">
        <v>2.7595991384099999E-4</v>
      </c>
      <c r="AI8" s="160">
        <v>1.293457488633E-3</v>
      </c>
      <c r="AJ8" s="160">
        <v>2.2144695029500001E-4</v>
      </c>
      <c r="AK8" s="160">
        <v>3.0718841982499997E-4</v>
      </c>
      <c r="AL8" s="160">
        <v>1.4180888567350001E-3</v>
      </c>
      <c r="AM8" s="161">
        <v>1.7174283592200001E-4</v>
      </c>
      <c r="AO8" s="158">
        <v>0.36339808082448749</v>
      </c>
      <c r="AP8" s="158">
        <v>0.11283197819031877</v>
      </c>
      <c r="AQ8" s="158">
        <v>0.3043641656236365</v>
      </c>
      <c r="AR8" s="158">
        <v>1.2687042670000001E-3</v>
      </c>
      <c r="AS8" s="158">
        <v>7.9478704385708004E-2</v>
      </c>
    </row>
    <row r="9" spans="1:45" ht="18" customHeight="1">
      <c r="A9" s="50">
        <v>16</v>
      </c>
      <c r="B9" s="11" t="s">
        <v>21</v>
      </c>
      <c r="C9" s="162">
        <v>6.3568209418339997E-3</v>
      </c>
      <c r="D9" s="162">
        <v>1.5470321352349999E-3</v>
      </c>
      <c r="E9" s="162">
        <v>3.585075409004E-3</v>
      </c>
      <c r="F9" s="162">
        <v>2.5672929409350002E-3</v>
      </c>
      <c r="G9" s="162">
        <v>1.0667729532483701</v>
      </c>
      <c r="H9" s="162">
        <v>3.6363473305530002E-3</v>
      </c>
      <c r="I9" s="162">
        <v>7.9151845703999996E-5</v>
      </c>
      <c r="J9" s="162">
        <v>2.3597080313750001E-3</v>
      </c>
      <c r="K9" s="162">
        <v>5.6702881358159998E-3</v>
      </c>
      <c r="L9" s="162">
        <v>7.7430021131E-4</v>
      </c>
      <c r="M9" s="162">
        <v>1.8189167369899999E-3</v>
      </c>
      <c r="N9" s="162">
        <v>1.5675899692999999E-3</v>
      </c>
      <c r="O9" s="162">
        <v>1.1953355733300001E-3</v>
      </c>
      <c r="P9" s="162">
        <v>1.037432167805E-3</v>
      </c>
      <c r="Q9" s="162">
        <v>1.8361526545080001E-3</v>
      </c>
      <c r="R9" s="162">
        <v>2.072352217465E-3</v>
      </c>
      <c r="S9" s="162">
        <v>2.570045118396E-3</v>
      </c>
      <c r="T9" s="162">
        <v>2.555435428166E-3</v>
      </c>
      <c r="U9" s="162">
        <v>1.0889627634579999E-3</v>
      </c>
      <c r="V9" s="162">
        <v>2.0547139124608999E-2</v>
      </c>
      <c r="W9" s="162">
        <v>1.2736189263886999E-2</v>
      </c>
      <c r="X9" s="162">
        <v>1.366495984378E-3</v>
      </c>
      <c r="Y9" s="162">
        <v>2.344849066533E-3</v>
      </c>
      <c r="Z9" s="162">
        <v>1.7447263149520001E-3</v>
      </c>
      <c r="AA9" s="162">
        <v>2.663789708446E-3</v>
      </c>
      <c r="AB9" s="162">
        <v>1.854198140714E-3</v>
      </c>
      <c r="AC9" s="162">
        <v>6.48056082087E-4</v>
      </c>
      <c r="AD9" s="162">
        <v>1.8649848437530001E-3</v>
      </c>
      <c r="AE9" s="162">
        <v>4.6214673410489996E-3</v>
      </c>
      <c r="AF9" s="162">
        <v>1.6675600049630001E-3</v>
      </c>
      <c r="AG9" s="162">
        <v>2.3269026737829999E-3</v>
      </c>
      <c r="AH9" s="162">
        <v>2.0913285656720001E-3</v>
      </c>
      <c r="AI9" s="162">
        <v>4.7214738780610001E-3</v>
      </c>
      <c r="AJ9" s="162">
        <v>1.6823305765409999E-3</v>
      </c>
      <c r="AK9" s="162">
        <v>2.1166637104289999E-3</v>
      </c>
      <c r="AL9" s="162">
        <v>8.9019726723302994E-2</v>
      </c>
      <c r="AM9" s="163">
        <v>1.3093105237409999E-3</v>
      </c>
      <c r="AO9" s="158">
        <v>0.34558025907608392</v>
      </c>
      <c r="AP9" s="158">
        <v>7.4546399537842742E-2</v>
      </c>
      <c r="AQ9" s="158">
        <v>0.21558223302359864</v>
      </c>
      <c r="AR9" s="158">
        <v>1.6641581259999999E-3</v>
      </c>
      <c r="AS9" s="158">
        <v>0.21241805339282099</v>
      </c>
    </row>
    <row r="10" spans="1:45" ht="18" customHeight="1">
      <c r="A10" s="143">
        <v>20</v>
      </c>
      <c r="B10" s="10" t="s">
        <v>22</v>
      </c>
      <c r="C10" s="160">
        <v>1.2662542963911E-2</v>
      </c>
      <c r="D10" s="160">
        <v>2.6136896009950001E-3</v>
      </c>
      <c r="E10" s="160">
        <v>2.425565829581E-3</v>
      </c>
      <c r="F10" s="160">
        <v>1.5431853656314999E-2</v>
      </c>
      <c r="G10" s="160">
        <v>6.1240757280329999E-3</v>
      </c>
      <c r="H10" s="160">
        <v>1.0533993818585601</v>
      </c>
      <c r="I10" s="160">
        <v>3.3938080582100001E-4</v>
      </c>
      <c r="J10" s="160">
        <v>4.2413384039987997E-2</v>
      </c>
      <c r="K10" s="160">
        <v>7.2855545856049999E-3</v>
      </c>
      <c r="L10" s="160">
        <v>1.0239437844320001E-3</v>
      </c>
      <c r="M10" s="160">
        <v>3.687661961781E-3</v>
      </c>
      <c r="N10" s="160">
        <v>1.796179156404E-3</v>
      </c>
      <c r="O10" s="160">
        <v>1.383030411739E-3</v>
      </c>
      <c r="P10" s="160">
        <v>1.253853553086E-3</v>
      </c>
      <c r="Q10" s="160">
        <v>3.0041125358049999E-3</v>
      </c>
      <c r="R10" s="160">
        <v>5.2348064737130001E-3</v>
      </c>
      <c r="S10" s="160">
        <v>4.2541331713789998E-3</v>
      </c>
      <c r="T10" s="160">
        <v>2.8125681469599998E-3</v>
      </c>
      <c r="U10" s="160">
        <v>1.8788992052459999E-3</v>
      </c>
      <c r="V10" s="160">
        <v>7.5377328408180004E-3</v>
      </c>
      <c r="W10" s="160">
        <v>1.7266304919240001E-3</v>
      </c>
      <c r="X10" s="160">
        <v>5.4699785116099999E-4</v>
      </c>
      <c r="Y10" s="160">
        <v>2.238927117747E-3</v>
      </c>
      <c r="Z10" s="160">
        <v>3.2169631359719999E-3</v>
      </c>
      <c r="AA10" s="160">
        <v>2.5505221456699999E-4</v>
      </c>
      <c r="AB10" s="160">
        <v>2.72803791434E-4</v>
      </c>
      <c r="AC10" s="160">
        <v>1.2358904627900001E-4</v>
      </c>
      <c r="AD10" s="160">
        <v>3.7796442373799999E-4</v>
      </c>
      <c r="AE10" s="160">
        <v>7.09509028685E-4</v>
      </c>
      <c r="AF10" s="160">
        <v>5.6731467906600002E-4</v>
      </c>
      <c r="AG10" s="160">
        <v>1.3637499057039999E-3</v>
      </c>
      <c r="AH10" s="160">
        <v>2.2658853024286999E-2</v>
      </c>
      <c r="AI10" s="160">
        <v>7.2114820002800004E-4</v>
      </c>
      <c r="AJ10" s="160">
        <v>1.046790292105E-3</v>
      </c>
      <c r="AK10" s="160">
        <v>1.5613128004330001E-3</v>
      </c>
      <c r="AL10" s="160">
        <v>3.7048315656710001E-3</v>
      </c>
      <c r="AM10" s="161">
        <v>2.705672523717E-3</v>
      </c>
      <c r="AO10" s="158">
        <v>0.28209273717771699</v>
      </c>
      <c r="AP10" s="158">
        <v>1.5851680767203072E-2</v>
      </c>
      <c r="AQ10" s="158">
        <v>8.7768433208646093E-2</v>
      </c>
      <c r="AR10" s="158">
        <v>3.4370822809999999E-3</v>
      </c>
      <c r="AS10" s="158">
        <v>0.18111716898614</v>
      </c>
    </row>
    <row r="11" spans="1:45" ht="18" customHeight="1">
      <c r="A11" s="50">
        <v>21</v>
      </c>
      <c r="B11" s="10" t="s">
        <v>23</v>
      </c>
      <c r="C11" s="160">
        <v>8.4181097966719992E-3</v>
      </c>
      <c r="D11" s="160">
        <v>3.2358711546297998E-2</v>
      </c>
      <c r="E11" s="160">
        <v>5.2109700766809998E-3</v>
      </c>
      <c r="F11" s="160">
        <v>6.8923136506450003E-3</v>
      </c>
      <c r="G11" s="160">
        <v>5.49377432118E-3</v>
      </c>
      <c r="H11" s="160">
        <v>3.5926940910562997E-2</v>
      </c>
      <c r="I11" s="160">
        <v>1.0233337845908901</v>
      </c>
      <c r="J11" s="160">
        <v>4.402141135371E-3</v>
      </c>
      <c r="K11" s="160">
        <v>1.8046523177118998E-2</v>
      </c>
      <c r="L11" s="160">
        <v>7.9681239068760002E-3</v>
      </c>
      <c r="M11" s="160">
        <v>5.3620353476679997E-3</v>
      </c>
      <c r="N11" s="160">
        <v>5.1848424771760004E-3</v>
      </c>
      <c r="O11" s="160">
        <v>3.7819170791039999E-3</v>
      </c>
      <c r="P11" s="160">
        <v>3.1278328505359998E-3</v>
      </c>
      <c r="Q11" s="160">
        <v>3.4666992844589999E-3</v>
      </c>
      <c r="R11" s="160">
        <v>3.812024926063E-3</v>
      </c>
      <c r="S11" s="160">
        <v>2.734757595538E-3</v>
      </c>
      <c r="T11" s="160">
        <v>2.1790058036370002E-3</v>
      </c>
      <c r="U11" s="160">
        <v>4.1913468802089997E-3</v>
      </c>
      <c r="V11" s="160">
        <v>4.984054094809E-3</v>
      </c>
      <c r="W11" s="160">
        <v>6.6578618775330004E-3</v>
      </c>
      <c r="X11" s="160">
        <v>3.1624951640914001E-2</v>
      </c>
      <c r="Y11" s="160">
        <v>1.2989182612305E-2</v>
      </c>
      <c r="Z11" s="160">
        <v>1.0922524050211E-2</v>
      </c>
      <c r="AA11" s="160">
        <v>3.701903201249E-3</v>
      </c>
      <c r="AB11" s="160">
        <v>2.10442846968E-3</v>
      </c>
      <c r="AC11" s="160">
        <v>1.068472111191E-3</v>
      </c>
      <c r="AD11" s="160">
        <v>4.8094726519771001E-2</v>
      </c>
      <c r="AE11" s="160">
        <v>2.5655562033060002E-3</v>
      </c>
      <c r="AF11" s="160">
        <v>8.8549893346810005E-3</v>
      </c>
      <c r="AG11" s="160">
        <v>4.5096481473390002E-3</v>
      </c>
      <c r="AH11" s="160">
        <v>4.2741823172969999E-3</v>
      </c>
      <c r="AI11" s="160">
        <v>4.3755023931439999E-3</v>
      </c>
      <c r="AJ11" s="160">
        <v>2.819187669143E-3</v>
      </c>
      <c r="AK11" s="160">
        <v>5.8944477699880002E-3</v>
      </c>
      <c r="AL11" s="160">
        <v>2.901542058232E-3</v>
      </c>
      <c r="AM11" s="161">
        <v>2.0458152553209999E-2</v>
      </c>
      <c r="AO11" s="158">
        <v>0.25794788943169394</v>
      </c>
      <c r="AP11" s="158">
        <v>9.9382636598296286E-4</v>
      </c>
      <c r="AQ11" s="158">
        <v>1.0541475281450731E-2</v>
      </c>
      <c r="AR11" s="158">
        <v>1.4535007573000001E-2</v>
      </c>
      <c r="AS11" s="158">
        <v>0.42497731326469901</v>
      </c>
    </row>
    <row r="12" spans="1:45" ht="18" customHeight="1">
      <c r="A12" s="50">
        <v>22</v>
      </c>
      <c r="B12" s="10" t="s">
        <v>51</v>
      </c>
      <c r="C12" s="160">
        <v>3.9488943751429997E-3</v>
      </c>
      <c r="D12" s="160">
        <v>2.4592733559399998E-3</v>
      </c>
      <c r="E12" s="160">
        <v>5.72664066687E-3</v>
      </c>
      <c r="F12" s="160">
        <v>6.3826795040189998E-3</v>
      </c>
      <c r="G12" s="160">
        <v>7.7574022457990001E-3</v>
      </c>
      <c r="H12" s="160">
        <v>6.54695429932E-3</v>
      </c>
      <c r="I12" s="160">
        <v>1.0960336386300001E-4</v>
      </c>
      <c r="J12" s="160">
        <v>1.07222806585733</v>
      </c>
      <c r="K12" s="160">
        <v>5.2082178043550004E-3</v>
      </c>
      <c r="L12" s="160">
        <v>7.6903149644400005E-4</v>
      </c>
      <c r="M12" s="160">
        <v>5.2518795662319998E-3</v>
      </c>
      <c r="N12" s="160">
        <v>1.7929770309730001E-3</v>
      </c>
      <c r="O12" s="160">
        <v>4.9589911594380004E-3</v>
      </c>
      <c r="P12" s="160">
        <v>8.4974662129020002E-3</v>
      </c>
      <c r="Q12" s="160">
        <v>1.082882965844E-2</v>
      </c>
      <c r="R12" s="160">
        <v>5.0845077828630004E-3</v>
      </c>
      <c r="S12" s="160">
        <v>1.7895487930950998E-2</v>
      </c>
      <c r="T12" s="160">
        <v>1.2850624505397E-2</v>
      </c>
      <c r="U12" s="160">
        <v>9.9903719649519999E-3</v>
      </c>
      <c r="V12" s="160">
        <v>2.0059105761250001E-2</v>
      </c>
      <c r="W12" s="160">
        <v>5.3866754925539998E-3</v>
      </c>
      <c r="X12" s="160">
        <v>7.2370825616500001E-4</v>
      </c>
      <c r="Y12" s="160">
        <v>1.1377977914009E-2</v>
      </c>
      <c r="Z12" s="160">
        <v>5.5404811457480004E-3</v>
      </c>
      <c r="AA12" s="160">
        <v>1.894098619443E-3</v>
      </c>
      <c r="AB12" s="160">
        <v>1.6566799850190001E-3</v>
      </c>
      <c r="AC12" s="160">
        <v>5.1617102981399996E-4</v>
      </c>
      <c r="AD12" s="160">
        <v>1.5160155271809999E-3</v>
      </c>
      <c r="AE12" s="160">
        <v>2.4966959560189998E-3</v>
      </c>
      <c r="AF12" s="160">
        <v>1.716462693388E-3</v>
      </c>
      <c r="AG12" s="160">
        <v>2.0443236716319998E-3</v>
      </c>
      <c r="AH12" s="160">
        <v>1.583486258368E-3</v>
      </c>
      <c r="AI12" s="160">
        <v>2.703503707795E-3</v>
      </c>
      <c r="AJ12" s="160">
        <v>3.3042034410899999E-3</v>
      </c>
      <c r="AK12" s="160">
        <v>1.494219125205E-3</v>
      </c>
      <c r="AL12" s="160">
        <v>1.8681153905961E-2</v>
      </c>
      <c r="AM12" s="161">
        <v>3.5307316091700001E-3</v>
      </c>
      <c r="AO12" s="158">
        <v>0.32297452222209855</v>
      </c>
      <c r="AP12" s="158">
        <v>4.1041038255623698E-2</v>
      </c>
      <c r="AQ12" s="158">
        <v>0.21253742639938558</v>
      </c>
      <c r="AR12" s="158">
        <v>2.1387714600000001E-3</v>
      </c>
      <c r="AS12" s="158">
        <v>0.318510965369671</v>
      </c>
    </row>
    <row r="13" spans="1:45" ht="18" customHeight="1">
      <c r="A13" s="50">
        <v>25</v>
      </c>
      <c r="B13" s="10" t="s">
        <v>24</v>
      </c>
      <c r="C13" s="160">
        <v>9.0053430302799997E-4</v>
      </c>
      <c r="D13" s="160">
        <v>4.5747237759400001E-4</v>
      </c>
      <c r="E13" s="160">
        <v>9.0302336132499995E-4</v>
      </c>
      <c r="F13" s="160">
        <v>5.0642503748399997E-4</v>
      </c>
      <c r="G13" s="160">
        <v>1.9833981658439999E-3</v>
      </c>
      <c r="H13" s="160">
        <v>1.9599891888330001E-3</v>
      </c>
      <c r="I13" s="160">
        <v>1.14866058914E-4</v>
      </c>
      <c r="J13" s="160">
        <v>1.961010943214E-3</v>
      </c>
      <c r="K13" s="160">
        <v>1.0249033670458201</v>
      </c>
      <c r="L13" s="160">
        <v>2.3746274682160001E-3</v>
      </c>
      <c r="M13" s="160">
        <v>2.7330995279879998E-3</v>
      </c>
      <c r="N13" s="160">
        <v>1.6929558651209999E-3</v>
      </c>
      <c r="O13" s="160">
        <v>2.6926709829749999E-3</v>
      </c>
      <c r="P13" s="160">
        <v>1.496948532813E-3</v>
      </c>
      <c r="Q13" s="160">
        <v>6.107231839472E-3</v>
      </c>
      <c r="R13" s="160">
        <v>1.2336518450877999E-2</v>
      </c>
      <c r="S13" s="160">
        <v>3.1966043699239999E-3</v>
      </c>
      <c r="T13" s="160">
        <v>1.9016999696760001E-3</v>
      </c>
      <c r="U13" s="160">
        <v>2.195094121105E-3</v>
      </c>
      <c r="V13" s="160">
        <v>1.3944836393100001E-3</v>
      </c>
      <c r="W13" s="160">
        <v>1.490668957495E-2</v>
      </c>
      <c r="X13" s="160">
        <v>9.7844606441200004E-4</v>
      </c>
      <c r="Y13" s="160">
        <v>2.8616454497269999E-3</v>
      </c>
      <c r="Z13" s="160">
        <v>4.8091652603100002E-4</v>
      </c>
      <c r="AA13" s="160">
        <v>3.2466142014100002E-4</v>
      </c>
      <c r="AB13" s="160">
        <v>2.31133932877E-4</v>
      </c>
      <c r="AC13" s="160">
        <v>4.6632538274499999E-4</v>
      </c>
      <c r="AD13" s="160">
        <v>4.4662006923399999E-4</v>
      </c>
      <c r="AE13" s="160">
        <v>3.1304639132699998E-4</v>
      </c>
      <c r="AF13" s="160">
        <v>7.3997948255699999E-4</v>
      </c>
      <c r="AG13" s="160">
        <v>9.6363797361100002E-4</v>
      </c>
      <c r="AH13" s="160">
        <v>5.6043820542500005E-4</v>
      </c>
      <c r="AI13" s="160">
        <v>2.7142842653599998E-4</v>
      </c>
      <c r="AJ13" s="160">
        <v>3.9854374908700001E-4</v>
      </c>
      <c r="AK13" s="160">
        <v>6.9804606068500001E-4</v>
      </c>
      <c r="AL13" s="160">
        <v>2.1936210934070002E-3</v>
      </c>
      <c r="AM13" s="161">
        <v>2.4231767516570001E-3</v>
      </c>
      <c r="AO13" s="158">
        <v>0.47134281931644367</v>
      </c>
      <c r="AP13" s="158">
        <v>4.1251601348774834E-2</v>
      </c>
      <c r="AQ13" s="158">
        <v>0.19589797640929404</v>
      </c>
      <c r="AR13" s="158">
        <v>5.4610983900000003E-4</v>
      </c>
      <c r="AS13" s="158">
        <v>0.31231464226410199</v>
      </c>
    </row>
    <row r="14" spans="1:45" ht="18" customHeight="1">
      <c r="A14" s="51">
        <v>26</v>
      </c>
      <c r="B14" s="11" t="s">
        <v>25</v>
      </c>
      <c r="C14" s="162">
        <v>2.0556404392499999E-4</v>
      </c>
      <c r="D14" s="162">
        <v>1.371628154554E-3</v>
      </c>
      <c r="E14" s="162">
        <v>2.7133458576900001E-4</v>
      </c>
      <c r="F14" s="162">
        <v>2.4584752203999998E-4</v>
      </c>
      <c r="G14" s="162">
        <v>3.7254323092799999E-3</v>
      </c>
      <c r="H14" s="162">
        <v>3.27602720221E-4</v>
      </c>
      <c r="I14" s="162">
        <v>2.8998013620000001E-5</v>
      </c>
      <c r="J14" s="162">
        <v>9.766926582610001E-4</v>
      </c>
      <c r="K14" s="162">
        <v>1.6239602837150001E-3</v>
      </c>
      <c r="L14" s="162">
        <v>1.15708286053148</v>
      </c>
      <c r="M14" s="162">
        <v>7.4670870201999997E-4</v>
      </c>
      <c r="N14" s="162">
        <v>6.1408344817314997E-2</v>
      </c>
      <c r="O14" s="162">
        <v>2.9441333832750001E-2</v>
      </c>
      <c r="P14" s="162">
        <v>2.5935809848110999E-2</v>
      </c>
      <c r="Q14" s="162">
        <v>5.671846147952E-3</v>
      </c>
      <c r="R14" s="162">
        <v>2.2459770793949998E-3</v>
      </c>
      <c r="S14" s="162">
        <v>1.2858292191455E-2</v>
      </c>
      <c r="T14" s="162">
        <v>4.3164464727809999E-3</v>
      </c>
      <c r="U14" s="162">
        <v>1.4201117781631E-2</v>
      </c>
      <c r="V14" s="162">
        <v>1.110986412028E-3</v>
      </c>
      <c r="W14" s="162">
        <v>8.5155494396960008E-3</v>
      </c>
      <c r="X14" s="162">
        <v>5.7483950193399995E-4</v>
      </c>
      <c r="Y14" s="162">
        <v>1.0809306186630001E-3</v>
      </c>
      <c r="Z14" s="162">
        <v>1.8113725782599999E-4</v>
      </c>
      <c r="AA14" s="162">
        <v>2.42467269655E-4</v>
      </c>
      <c r="AB14" s="162">
        <v>1.5579437832400001E-4</v>
      </c>
      <c r="AC14" s="162">
        <v>2.7773826767700001E-4</v>
      </c>
      <c r="AD14" s="162">
        <v>3.9069796109300002E-4</v>
      </c>
      <c r="AE14" s="162">
        <v>2.2114353056500001E-4</v>
      </c>
      <c r="AF14" s="162">
        <v>4.9818223034599999E-4</v>
      </c>
      <c r="AG14" s="162">
        <v>2.8895390757600003E-4</v>
      </c>
      <c r="AH14" s="162">
        <v>1.7182653786800001E-4</v>
      </c>
      <c r="AI14" s="162">
        <v>1.6979928973900001E-4</v>
      </c>
      <c r="AJ14" s="162">
        <v>3.7285940392699999E-4</v>
      </c>
      <c r="AK14" s="162">
        <v>2.1177411059999999E-4</v>
      </c>
      <c r="AL14" s="162">
        <v>4.5111580586099998E-4</v>
      </c>
      <c r="AM14" s="163">
        <v>3.1215048881730002E-3</v>
      </c>
      <c r="AO14" s="158">
        <v>0.21191867034223552</v>
      </c>
      <c r="AP14" s="158">
        <v>1.411649960561729E-2</v>
      </c>
      <c r="AQ14" s="158">
        <v>6.7881853900448069E-2</v>
      </c>
      <c r="AR14" s="158">
        <v>2.0171453899999999E-4</v>
      </c>
      <c r="AS14" s="158">
        <v>0.25369050508616697</v>
      </c>
    </row>
    <row r="15" spans="1:45" ht="18" customHeight="1">
      <c r="A15" s="50">
        <v>27</v>
      </c>
      <c r="B15" s="10" t="s">
        <v>26</v>
      </c>
      <c r="C15" s="160">
        <v>4.583310616E-5</v>
      </c>
      <c r="D15" s="160">
        <v>1.1199030093E-4</v>
      </c>
      <c r="E15" s="160">
        <v>2.6950468899200001E-4</v>
      </c>
      <c r="F15" s="160">
        <v>4.1955461128000002E-5</v>
      </c>
      <c r="G15" s="160">
        <v>3.5858000767500001E-4</v>
      </c>
      <c r="H15" s="160">
        <v>4.6479846963799998E-4</v>
      </c>
      <c r="I15" s="160">
        <v>5.5850933110000001E-6</v>
      </c>
      <c r="J15" s="160">
        <v>2.8989893082699997E-4</v>
      </c>
      <c r="K15" s="160">
        <v>8.1649619273800004E-4</v>
      </c>
      <c r="L15" s="160">
        <v>1.3993948333789999E-3</v>
      </c>
      <c r="M15" s="160">
        <v>1.0469752973263</v>
      </c>
      <c r="N15" s="160">
        <v>5.7909137781150003E-3</v>
      </c>
      <c r="O15" s="160">
        <v>3.7729696620000001E-3</v>
      </c>
      <c r="P15" s="160">
        <v>1.7134654137430001E-3</v>
      </c>
      <c r="Q15" s="160">
        <v>3.9243291572189998E-3</v>
      </c>
      <c r="R15" s="160">
        <v>3.2130240219630001E-3</v>
      </c>
      <c r="S15" s="160">
        <v>6.5401343885889999E-3</v>
      </c>
      <c r="T15" s="160">
        <v>4.5240677678829999E-3</v>
      </c>
      <c r="U15" s="160">
        <v>2.3938164619770001E-3</v>
      </c>
      <c r="V15" s="160">
        <v>1.162854334012E-3</v>
      </c>
      <c r="W15" s="160">
        <v>1.4000421624349999E-3</v>
      </c>
      <c r="X15" s="160">
        <v>1.07878816153E-4</v>
      </c>
      <c r="Y15" s="160">
        <v>1.8236463502099999E-4</v>
      </c>
      <c r="Z15" s="160">
        <v>3.8798499202999999E-5</v>
      </c>
      <c r="AA15" s="160">
        <v>4.6649826434999997E-5</v>
      </c>
      <c r="AB15" s="160">
        <v>3.7983665925999997E-5</v>
      </c>
      <c r="AC15" s="160">
        <v>4.9817933368000003E-5</v>
      </c>
      <c r="AD15" s="160">
        <v>6.4787310949000003E-5</v>
      </c>
      <c r="AE15" s="160">
        <v>6.2018707570000002E-5</v>
      </c>
      <c r="AF15" s="160">
        <v>1.09145696144E-4</v>
      </c>
      <c r="AG15" s="160">
        <v>6.7667844046000004E-5</v>
      </c>
      <c r="AH15" s="160">
        <v>1.75071744118E-4</v>
      </c>
      <c r="AI15" s="160">
        <v>6.1671571340999996E-5</v>
      </c>
      <c r="AJ15" s="160">
        <v>1.21981450212E-4</v>
      </c>
      <c r="AK15" s="160">
        <v>8.377202629E-5</v>
      </c>
      <c r="AL15" s="160">
        <v>2.0657496391299999E-4</v>
      </c>
      <c r="AM15" s="161">
        <v>8.6018866568199999E-4</v>
      </c>
      <c r="AO15" s="158">
        <v>0.21621791329683027</v>
      </c>
      <c r="AP15" s="158">
        <v>1.8973225498568343E-2</v>
      </c>
      <c r="AQ15" s="158">
        <v>0.116760436027528</v>
      </c>
      <c r="AR15" s="158">
        <v>1.5674472799999999E-4</v>
      </c>
      <c r="AS15" s="158">
        <v>9.9423970621689006E-2</v>
      </c>
    </row>
    <row r="16" spans="1:45" ht="18" customHeight="1">
      <c r="A16" s="50">
        <v>28</v>
      </c>
      <c r="B16" s="10" t="s">
        <v>27</v>
      </c>
      <c r="C16" s="160">
        <v>5.9625266625400002E-4</v>
      </c>
      <c r="D16" s="160">
        <v>9.5753554012220007E-3</v>
      </c>
      <c r="E16" s="160">
        <v>3.027984702461E-3</v>
      </c>
      <c r="F16" s="160">
        <v>9.7948659832100007E-4</v>
      </c>
      <c r="G16" s="160">
        <v>5.1126814790289996E-3</v>
      </c>
      <c r="H16" s="160">
        <v>2.6532423997389998E-3</v>
      </c>
      <c r="I16" s="160">
        <v>1.7850833499699999E-4</v>
      </c>
      <c r="J16" s="160">
        <v>2.5934375814560002E-3</v>
      </c>
      <c r="K16" s="160">
        <v>3.3862445720509999E-3</v>
      </c>
      <c r="L16" s="160">
        <v>9.60302477926E-4</v>
      </c>
      <c r="M16" s="160">
        <v>1.4681006410550001E-3</v>
      </c>
      <c r="N16" s="160">
        <v>1.01724905361503</v>
      </c>
      <c r="O16" s="160">
        <v>1.0178333528007E-2</v>
      </c>
      <c r="P16" s="160">
        <v>8.9015263991860001E-3</v>
      </c>
      <c r="Q16" s="160">
        <v>8.1506734356369993E-3</v>
      </c>
      <c r="R16" s="160">
        <v>5.947679967445E-3</v>
      </c>
      <c r="S16" s="160">
        <v>7.5060471118879998E-3</v>
      </c>
      <c r="T16" s="160">
        <v>9.4794958994930002E-3</v>
      </c>
      <c r="U16" s="160">
        <v>3.2457577364180001E-3</v>
      </c>
      <c r="V16" s="160">
        <v>3.2629979999760001E-3</v>
      </c>
      <c r="W16" s="160">
        <v>2.8839873649370001E-2</v>
      </c>
      <c r="X16" s="160">
        <v>2.0410115059869998E-3</v>
      </c>
      <c r="Y16" s="160">
        <v>3.0474105588529999E-3</v>
      </c>
      <c r="Z16" s="160">
        <v>5.9125936254899995E-4</v>
      </c>
      <c r="AA16" s="160">
        <v>1.5128858458810001E-3</v>
      </c>
      <c r="AB16" s="160">
        <v>4.51533074408E-4</v>
      </c>
      <c r="AC16" s="160">
        <v>9.14256089959E-4</v>
      </c>
      <c r="AD16" s="160">
        <v>1.130466844924E-3</v>
      </c>
      <c r="AE16" s="160">
        <v>6.6349447594200005E-4</v>
      </c>
      <c r="AF16" s="160">
        <v>2.5520131929259999E-3</v>
      </c>
      <c r="AG16" s="160">
        <v>8.8570237787799998E-4</v>
      </c>
      <c r="AH16" s="160">
        <v>6.3964320774900004E-4</v>
      </c>
      <c r="AI16" s="160">
        <v>8.8522441250799997E-4</v>
      </c>
      <c r="AJ16" s="160">
        <v>7.44927049929E-4</v>
      </c>
      <c r="AK16" s="160">
        <v>1.353687872136E-3</v>
      </c>
      <c r="AL16" s="160">
        <v>1.001135980914E-3</v>
      </c>
      <c r="AM16" s="161">
        <v>1.902667106554E-3</v>
      </c>
      <c r="AO16" s="158">
        <v>0.3938362328352456</v>
      </c>
      <c r="AP16" s="158">
        <v>8.2355368820642968E-2</v>
      </c>
      <c r="AQ16" s="158">
        <v>0.29757089068553572</v>
      </c>
      <c r="AR16" s="158">
        <v>1.0622863859999999E-3</v>
      </c>
      <c r="AS16" s="158">
        <v>0.28314402672122602</v>
      </c>
    </row>
    <row r="17" spans="1:45" ht="18" customHeight="1">
      <c r="A17" s="50">
        <v>29</v>
      </c>
      <c r="B17" s="10" t="s">
        <v>52</v>
      </c>
      <c r="C17" s="160">
        <v>1.01207986972E-4</v>
      </c>
      <c r="D17" s="160">
        <v>1.3171936849699999E-3</v>
      </c>
      <c r="E17" s="160">
        <v>1.2526692727400001E-4</v>
      </c>
      <c r="F17" s="160">
        <v>1.09405251302E-4</v>
      </c>
      <c r="G17" s="160">
        <v>5.448396622E-4</v>
      </c>
      <c r="H17" s="160">
        <v>1.7885643420299999E-4</v>
      </c>
      <c r="I17" s="160">
        <v>1.8935352628999999E-5</v>
      </c>
      <c r="J17" s="160">
        <v>2.25146561213E-4</v>
      </c>
      <c r="K17" s="160">
        <v>4.86338463723E-4</v>
      </c>
      <c r="L17" s="160">
        <v>1.19579854418E-4</v>
      </c>
      <c r="M17" s="160">
        <v>1.32619059402E-4</v>
      </c>
      <c r="N17" s="160">
        <v>3.4992202270200002E-4</v>
      </c>
      <c r="O17" s="160">
        <v>1.02767490200357</v>
      </c>
      <c r="P17" s="160">
        <v>7.7977899880550001E-3</v>
      </c>
      <c r="Q17" s="160">
        <v>2.0258275545810001E-3</v>
      </c>
      <c r="R17" s="160">
        <v>6.6631197893300003E-4</v>
      </c>
      <c r="S17" s="160">
        <v>2.5325776498510001E-3</v>
      </c>
      <c r="T17" s="160">
        <v>7.8322082633000003E-4</v>
      </c>
      <c r="U17" s="160">
        <v>1.984517345838E-3</v>
      </c>
      <c r="V17" s="160">
        <v>1.6818612785699999E-4</v>
      </c>
      <c r="W17" s="160">
        <v>1.6536204206410001E-3</v>
      </c>
      <c r="X17" s="160">
        <v>2.1534034052400001E-4</v>
      </c>
      <c r="Y17" s="160">
        <v>1.896891894802E-3</v>
      </c>
      <c r="Z17" s="160">
        <v>1.7876240079300001E-4</v>
      </c>
      <c r="AA17" s="160">
        <v>1.6699560897199999E-4</v>
      </c>
      <c r="AB17" s="160">
        <v>2.14108505222E-4</v>
      </c>
      <c r="AC17" s="160">
        <v>1.16260633199E-4</v>
      </c>
      <c r="AD17" s="160">
        <v>2.7174209146299999E-4</v>
      </c>
      <c r="AE17" s="160">
        <v>3.2691141488099999E-4</v>
      </c>
      <c r="AF17" s="160">
        <v>3.2175478695800001E-4</v>
      </c>
      <c r="AG17" s="160">
        <v>1.7733460301699999E-4</v>
      </c>
      <c r="AH17" s="160">
        <v>1.6398251882100001E-4</v>
      </c>
      <c r="AI17" s="160">
        <v>1.8983658755899999E-4</v>
      </c>
      <c r="AJ17" s="160">
        <v>1.954975104136E-3</v>
      </c>
      <c r="AK17" s="160">
        <v>1.3398426720500001E-4</v>
      </c>
      <c r="AL17" s="160">
        <v>9.6231789088E-5</v>
      </c>
      <c r="AM17" s="161">
        <v>2.02411808895E-4</v>
      </c>
      <c r="AO17" s="158">
        <v>0.39501206000957273</v>
      </c>
      <c r="AP17" s="158">
        <v>4.1580278738514768E-2</v>
      </c>
      <c r="AQ17" s="158">
        <v>0.22905668498502349</v>
      </c>
      <c r="AR17" s="158">
        <v>1.6596626300000001E-4</v>
      </c>
      <c r="AS17" s="158">
        <v>0.21421815243738199</v>
      </c>
    </row>
    <row r="18" spans="1:45" ht="18" customHeight="1">
      <c r="A18" s="50">
        <v>30</v>
      </c>
      <c r="B18" s="10" t="s">
        <v>53</v>
      </c>
      <c r="C18" s="160">
        <v>1.5684382894500001E-4</v>
      </c>
      <c r="D18" s="160">
        <v>9.6236473576400002E-4</v>
      </c>
      <c r="E18" s="160">
        <v>2.1277962058699999E-4</v>
      </c>
      <c r="F18" s="160">
        <v>1.7485193141499999E-4</v>
      </c>
      <c r="G18" s="160">
        <v>2.2308838809499999E-4</v>
      </c>
      <c r="H18" s="160">
        <v>2.7776786978300002E-4</v>
      </c>
      <c r="I18" s="160">
        <v>3.0463357775000001E-5</v>
      </c>
      <c r="J18" s="160">
        <v>1.164138396181E-3</v>
      </c>
      <c r="K18" s="160">
        <v>4.0109073474499997E-4</v>
      </c>
      <c r="L18" s="160">
        <v>1.6569521135300001E-4</v>
      </c>
      <c r="M18" s="160">
        <v>2.1461255009000001E-4</v>
      </c>
      <c r="N18" s="160">
        <v>4.5216801392299999E-4</v>
      </c>
      <c r="O18" s="160">
        <v>1.2799729142549999E-3</v>
      </c>
      <c r="P18" s="160">
        <v>1.0346919730611801</v>
      </c>
      <c r="Q18" s="160">
        <v>7.23870594152E-4</v>
      </c>
      <c r="R18" s="160">
        <v>1.248734463456E-3</v>
      </c>
      <c r="S18" s="160">
        <v>7.1255875691300001E-4</v>
      </c>
      <c r="T18" s="160">
        <v>5.1650930115400002E-4</v>
      </c>
      <c r="U18" s="160">
        <v>5.0473350763399999E-4</v>
      </c>
      <c r="V18" s="160">
        <v>2.5996701479000001E-4</v>
      </c>
      <c r="W18" s="160">
        <v>4.2109021216000001E-4</v>
      </c>
      <c r="X18" s="160">
        <v>2.3955153501900001E-4</v>
      </c>
      <c r="Y18" s="160">
        <v>7.0803263612500005E-4</v>
      </c>
      <c r="Z18" s="160">
        <v>2.6350026365500002E-4</v>
      </c>
      <c r="AA18" s="160">
        <v>2.7216502206399998E-4</v>
      </c>
      <c r="AB18" s="160">
        <v>3.7362288478899998E-4</v>
      </c>
      <c r="AC18" s="160">
        <v>1.4091782494100001E-4</v>
      </c>
      <c r="AD18" s="160">
        <v>4.1305398396399999E-4</v>
      </c>
      <c r="AE18" s="160">
        <v>5.7791655828600005E-4</v>
      </c>
      <c r="AF18" s="160">
        <v>3.7245243407E-4</v>
      </c>
      <c r="AG18" s="160">
        <v>2.3897322586199999E-4</v>
      </c>
      <c r="AH18" s="160">
        <v>2.5532861236099999E-4</v>
      </c>
      <c r="AI18" s="160">
        <v>3.3080193043299999E-4</v>
      </c>
      <c r="AJ18" s="160">
        <v>3.7381353204349998E-3</v>
      </c>
      <c r="AK18" s="160">
        <v>1.85056532594E-4</v>
      </c>
      <c r="AL18" s="160">
        <v>1.08806841675E-4</v>
      </c>
      <c r="AM18" s="161">
        <v>3.1339774571700001E-4</v>
      </c>
      <c r="AO18" s="158">
        <v>0.40923414551797871</v>
      </c>
      <c r="AP18" s="158">
        <v>4.5518330425974904E-2</v>
      </c>
      <c r="AQ18" s="158">
        <v>0.23578969951043835</v>
      </c>
      <c r="AR18" s="158">
        <v>2.22908466E-4</v>
      </c>
      <c r="AS18" s="158">
        <v>0.28544542340899098</v>
      </c>
    </row>
    <row r="19" spans="1:45" ht="18" customHeight="1">
      <c r="A19" s="50">
        <v>31</v>
      </c>
      <c r="B19" s="11" t="s">
        <v>54</v>
      </c>
      <c r="C19" s="162">
        <v>1.9310583004800001E-4</v>
      </c>
      <c r="D19" s="162">
        <v>3.7147257501999997E-5</v>
      </c>
      <c r="E19" s="162">
        <v>3.1207677005000001E-5</v>
      </c>
      <c r="F19" s="162">
        <v>2.6689772606999998E-5</v>
      </c>
      <c r="G19" s="162">
        <v>2.7434666585999999E-5</v>
      </c>
      <c r="H19" s="162">
        <v>3.3964828161999998E-5</v>
      </c>
      <c r="I19" s="162">
        <v>3.256362697E-6</v>
      </c>
      <c r="J19" s="162">
        <v>2.7127539953999999E-5</v>
      </c>
      <c r="K19" s="162">
        <v>3.0817932173999998E-5</v>
      </c>
      <c r="L19" s="162">
        <v>1.6988420029999999E-5</v>
      </c>
      <c r="M19" s="162">
        <v>2.5374663113000001E-5</v>
      </c>
      <c r="N19" s="162">
        <v>3.1216994892000002E-5</v>
      </c>
      <c r="O19" s="162">
        <v>1.7446250215000001E-4</v>
      </c>
      <c r="P19" s="162">
        <v>4.3159753055099998E-4</v>
      </c>
      <c r="Q19" s="162">
        <v>1.0019471344228901</v>
      </c>
      <c r="R19" s="162">
        <v>6.2667855608000006E-5</v>
      </c>
      <c r="S19" s="162">
        <v>5.5520856167999998E-5</v>
      </c>
      <c r="T19" s="162">
        <v>1.2843094754200001E-4</v>
      </c>
      <c r="U19" s="162">
        <v>4.0155805154000002E-5</v>
      </c>
      <c r="V19" s="162">
        <v>3.9284002487999998E-5</v>
      </c>
      <c r="W19" s="162">
        <v>5.9380786598999997E-5</v>
      </c>
      <c r="X19" s="162">
        <v>2.7453300036000002E-5</v>
      </c>
      <c r="Y19" s="162">
        <v>7.8181260676999994E-5</v>
      </c>
      <c r="Z19" s="162">
        <v>3.7445283853000002E-5</v>
      </c>
      <c r="AA19" s="162">
        <v>1.18312928536E-4</v>
      </c>
      <c r="AB19" s="162">
        <v>4.8307170170000002E-5</v>
      </c>
      <c r="AC19" s="162">
        <v>1.7226986517000001E-5</v>
      </c>
      <c r="AD19" s="162">
        <v>5.0629656375999999E-5</v>
      </c>
      <c r="AE19" s="162">
        <v>7.5536248416E-5</v>
      </c>
      <c r="AF19" s="162">
        <v>5.3745922172E-4</v>
      </c>
      <c r="AG19" s="162">
        <v>3.4389054533000002E-5</v>
      </c>
      <c r="AH19" s="162">
        <v>7.2818039036200003E-4</v>
      </c>
      <c r="AI19" s="162">
        <v>4.6234427658000001E-5</v>
      </c>
      <c r="AJ19" s="162">
        <v>3.9640068064800002E-4</v>
      </c>
      <c r="AK19" s="162">
        <v>5.6714370968999998E-5</v>
      </c>
      <c r="AL19" s="162">
        <v>1.7424635530550001E-3</v>
      </c>
      <c r="AM19" s="163">
        <v>1.32253880667E-4</v>
      </c>
      <c r="AO19" s="158">
        <v>0.37054419488210971</v>
      </c>
      <c r="AP19" s="158">
        <v>6.6117722650575486E-2</v>
      </c>
      <c r="AQ19" s="158">
        <v>0.21513576935970499</v>
      </c>
      <c r="AR19" s="158">
        <v>1.25185554E-4</v>
      </c>
      <c r="AS19" s="158">
        <v>5.6320195359267002E-2</v>
      </c>
    </row>
    <row r="20" spans="1:45" ht="18" customHeight="1">
      <c r="A20" s="143">
        <v>32</v>
      </c>
      <c r="B20" s="10" t="s">
        <v>55</v>
      </c>
      <c r="C20" s="160">
        <v>1.20763555408E-4</v>
      </c>
      <c r="D20" s="160">
        <v>2.1731810502899999E-4</v>
      </c>
      <c r="E20" s="160">
        <v>1.5543889448200001E-4</v>
      </c>
      <c r="F20" s="160">
        <v>1.3046955867599999E-4</v>
      </c>
      <c r="G20" s="160">
        <v>1.4196502352300001E-4</v>
      </c>
      <c r="H20" s="160">
        <v>2.06561343076E-4</v>
      </c>
      <c r="I20" s="160">
        <v>1.8627791089999999E-5</v>
      </c>
      <c r="J20" s="160">
        <v>1.5000325380200001E-4</v>
      </c>
      <c r="K20" s="160">
        <v>1.73993263734E-4</v>
      </c>
      <c r="L20" s="160">
        <v>8.5395587555000006E-5</v>
      </c>
      <c r="M20" s="160">
        <v>1.9573363411599999E-4</v>
      </c>
      <c r="N20" s="160">
        <v>4.29161633311E-4</v>
      </c>
      <c r="O20" s="160">
        <v>1.435213041533E-3</v>
      </c>
      <c r="P20" s="160">
        <v>8.4860256185999999E-4</v>
      </c>
      <c r="Q20" s="160">
        <v>2.2734900189302999E-2</v>
      </c>
      <c r="R20" s="160">
        <v>1.0491662125365899</v>
      </c>
      <c r="S20" s="160">
        <v>2.2881902289593001E-2</v>
      </c>
      <c r="T20" s="160">
        <v>4.7232997773311997E-2</v>
      </c>
      <c r="U20" s="160">
        <v>1.1986910650780001E-3</v>
      </c>
      <c r="V20" s="160">
        <v>4.1256485752300001E-4</v>
      </c>
      <c r="W20" s="160">
        <v>3.7343224249400002E-4</v>
      </c>
      <c r="X20" s="160">
        <v>1.7320282486299999E-4</v>
      </c>
      <c r="Y20" s="160">
        <v>4.6760254679400001E-4</v>
      </c>
      <c r="Z20" s="160">
        <v>2.01049651157E-4</v>
      </c>
      <c r="AA20" s="160">
        <v>2.1019259488599999E-4</v>
      </c>
      <c r="AB20" s="160">
        <v>2.8718230593199998E-4</v>
      </c>
      <c r="AC20" s="160">
        <v>1.05620807434E-4</v>
      </c>
      <c r="AD20" s="160">
        <v>2.9679087353700001E-4</v>
      </c>
      <c r="AE20" s="160">
        <v>4.8022995802199999E-4</v>
      </c>
      <c r="AF20" s="160">
        <v>5.8183548828000004E-4</v>
      </c>
      <c r="AG20" s="160">
        <v>2.4016928696399999E-4</v>
      </c>
      <c r="AH20" s="160">
        <v>2.10423552718E-4</v>
      </c>
      <c r="AI20" s="160">
        <v>2.60927773118E-4</v>
      </c>
      <c r="AJ20" s="160">
        <v>2.6387299719220002E-3</v>
      </c>
      <c r="AK20" s="160">
        <v>1.4267421583099999E-4</v>
      </c>
      <c r="AL20" s="160">
        <v>4.5951159315259999E-3</v>
      </c>
      <c r="AM20" s="161">
        <v>2.9225805047799997E-4</v>
      </c>
      <c r="AO20" s="158">
        <v>0.271973500991603</v>
      </c>
      <c r="AP20" s="158">
        <v>3.8311743111523695E-2</v>
      </c>
      <c r="AQ20" s="158">
        <v>0.18711759989872989</v>
      </c>
      <c r="AR20" s="158">
        <v>2.98655867E-4</v>
      </c>
      <c r="AS20" s="158">
        <v>0.16933987595448399</v>
      </c>
    </row>
    <row r="21" spans="1:45" ht="18" customHeight="1">
      <c r="A21" s="50">
        <v>33</v>
      </c>
      <c r="B21" s="10" t="s">
        <v>28</v>
      </c>
      <c r="C21" s="160">
        <v>9.1506843267999998E-5</v>
      </c>
      <c r="D21" s="160">
        <v>1.6145026473399999E-4</v>
      </c>
      <c r="E21" s="160">
        <v>8.9335496767999997E-5</v>
      </c>
      <c r="F21" s="160">
        <v>8.4887394907999994E-5</v>
      </c>
      <c r="G21" s="160">
        <v>1.30293702662E-4</v>
      </c>
      <c r="H21" s="160">
        <v>1.35044899951E-4</v>
      </c>
      <c r="I21" s="160">
        <v>1.2755650852E-5</v>
      </c>
      <c r="J21" s="160">
        <v>1.10498032533E-4</v>
      </c>
      <c r="K21" s="160">
        <v>1.32007319271E-4</v>
      </c>
      <c r="L21" s="160">
        <v>8.0241753107E-5</v>
      </c>
      <c r="M21" s="160">
        <v>1.1553673412399999E-4</v>
      </c>
      <c r="N21" s="160">
        <v>2.4640722312399999E-4</v>
      </c>
      <c r="O21" s="160">
        <v>4.9842383371430004E-3</v>
      </c>
      <c r="P21" s="160">
        <v>2.9732104273989999E-3</v>
      </c>
      <c r="Q21" s="160">
        <v>2.4780315084790001E-3</v>
      </c>
      <c r="R21" s="160">
        <v>4.0298245650990001E-3</v>
      </c>
      <c r="S21" s="160">
        <v>1.01695806795403</v>
      </c>
      <c r="T21" s="160">
        <v>4.4871681184990003E-3</v>
      </c>
      <c r="U21" s="160">
        <v>5.2527397210360002E-3</v>
      </c>
      <c r="V21" s="160">
        <v>2.10467689549E-4</v>
      </c>
      <c r="W21" s="160">
        <v>1.668606072418E-3</v>
      </c>
      <c r="X21" s="160">
        <v>1.81549202501E-4</v>
      </c>
      <c r="Y21" s="160">
        <v>3.9906888893800001E-4</v>
      </c>
      <c r="Z21" s="160">
        <v>1.1909837998E-4</v>
      </c>
      <c r="AA21" s="160">
        <v>1.71867237641E-4</v>
      </c>
      <c r="AB21" s="160">
        <v>1.55799138022E-4</v>
      </c>
      <c r="AC21" s="160">
        <v>9.8903909081999997E-5</v>
      </c>
      <c r="AD21" s="160">
        <v>2.2958554211599999E-4</v>
      </c>
      <c r="AE21" s="160">
        <v>2.7549900322999999E-4</v>
      </c>
      <c r="AF21" s="160">
        <v>4.60915563873E-4</v>
      </c>
      <c r="AG21" s="160">
        <v>2.0539665538500001E-4</v>
      </c>
      <c r="AH21" s="160">
        <v>1.3739585905600001E-4</v>
      </c>
      <c r="AI21" s="160">
        <v>1.3616218451899999E-4</v>
      </c>
      <c r="AJ21" s="160">
        <v>1.337411225192E-3</v>
      </c>
      <c r="AK21" s="160">
        <v>1.12783696759E-4</v>
      </c>
      <c r="AL21" s="160">
        <v>7.5869113125999997E-5</v>
      </c>
      <c r="AM21" s="161">
        <v>4.6019586447700002E-4</v>
      </c>
      <c r="AO21" s="158">
        <v>0.31275041192590058</v>
      </c>
      <c r="AP21" s="158">
        <v>4.138604958939314E-2</v>
      </c>
      <c r="AQ21" s="158">
        <v>0.18378215577669055</v>
      </c>
      <c r="AR21" s="158">
        <v>2.0139752500000002E-3</v>
      </c>
      <c r="AS21" s="158">
        <v>0.17814227314601599</v>
      </c>
    </row>
    <row r="22" spans="1:45" ht="18" customHeight="1">
      <c r="A22" s="50">
        <v>34</v>
      </c>
      <c r="B22" s="10" t="s">
        <v>56</v>
      </c>
      <c r="C22" s="160">
        <v>4.3627678179999999E-6</v>
      </c>
      <c r="D22" s="160">
        <v>6.2697408889999999E-6</v>
      </c>
      <c r="E22" s="160">
        <v>4.0083841990000004E-6</v>
      </c>
      <c r="F22" s="160">
        <v>4.0934191839999998E-6</v>
      </c>
      <c r="G22" s="160">
        <v>4.3361373640000003E-6</v>
      </c>
      <c r="H22" s="160">
        <v>5.9085629900000003E-6</v>
      </c>
      <c r="I22" s="160">
        <v>5.7570399000000002E-7</v>
      </c>
      <c r="J22" s="160">
        <v>4.4354870940000001E-6</v>
      </c>
      <c r="K22" s="160">
        <v>5.0061741699999997E-6</v>
      </c>
      <c r="L22" s="160">
        <v>3.4631579180000002E-6</v>
      </c>
      <c r="M22" s="160">
        <v>4.4149131660000004E-6</v>
      </c>
      <c r="N22" s="160">
        <v>6.2912654080000001E-6</v>
      </c>
      <c r="O22" s="160">
        <v>1.6320944928999999E-5</v>
      </c>
      <c r="P22" s="160">
        <v>1.2190630337E-5</v>
      </c>
      <c r="Q22" s="160">
        <v>6.7366570939999998E-6</v>
      </c>
      <c r="R22" s="160">
        <v>6.1260622389999996E-6</v>
      </c>
      <c r="S22" s="160">
        <v>5.4560133160000004E-6</v>
      </c>
      <c r="T22" s="160">
        <v>1.0008750700701501</v>
      </c>
      <c r="U22" s="160">
        <v>1.595754251E-4</v>
      </c>
      <c r="V22" s="160">
        <v>5.7641365989999999E-6</v>
      </c>
      <c r="W22" s="160">
        <v>6.5866430183000003E-5</v>
      </c>
      <c r="X22" s="160">
        <v>7.3355158320000002E-6</v>
      </c>
      <c r="Y22" s="160">
        <v>1.3675827442000001E-5</v>
      </c>
      <c r="Z22" s="160">
        <v>4.8338860940000002E-6</v>
      </c>
      <c r="AA22" s="160">
        <v>1.7050867460000001E-5</v>
      </c>
      <c r="AB22" s="160">
        <v>1.0428630782E-5</v>
      </c>
      <c r="AC22" s="160">
        <v>6.0933594080000001E-6</v>
      </c>
      <c r="AD22" s="160">
        <v>9.7969396869999998E-6</v>
      </c>
      <c r="AE22" s="160">
        <v>1.9925632451000001E-5</v>
      </c>
      <c r="AF22" s="160">
        <v>7.8228455988000001E-5</v>
      </c>
      <c r="AG22" s="160">
        <v>8.0563976670000006E-6</v>
      </c>
      <c r="AH22" s="160">
        <v>5.5903810710000003E-6</v>
      </c>
      <c r="AI22" s="160">
        <v>7.6642596460000008E-6</v>
      </c>
      <c r="AJ22" s="160">
        <v>4.0408962295000002E-5</v>
      </c>
      <c r="AK22" s="160">
        <v>8.6621843260000008E-6</v>
      </c>
      <c r="AL22" s="160">
        <v>3.6148212299999998E-6</v>
      </c>
      <c r="AM22" s="161">
        <v>1.8819261212999998E-5</v>
      </c>
      <c r="AO22" s="158">
        <v>0.2916962545944134</v>
      </c>
      <c r="AP22" s="158">
        <v>4.9026012759261259E-2</v>
      </c>
      <c r="AQ22" s="158">
        <v>0.21198211658306301</v>
      </c>
      <c r="AR22" s="158">
        <v>5.0503920100000005E-4</v>
      </c>
      <c r="AS22" s="158">
        <v>3.0774258676912001E-2</v>
      </c>
    </row>
    <row r="23" spans="1:45" ht="18" customHeight="1">
      <c r="A23" s="50">
        <v>35</v>
      </c>
      <c r="B23" s="10" t="s">
        <v>29</v>
      </c>
      <c r="C23" s="160">
        <v>3.9605326225499999E-4</v>
      </c>
      <c r="D23" s="160">
        <v>6.3080174340000004E-4</v>
      </c>
      <c r="E23" s="160">
        <v>1.81535386031E-4</v>
      </c>
      <c r="F23" s="160">
        <v>1.53123655703E-4</v>
      </c>
      <c r="G23" s="160">
        <v>1.80745788391E-4</v>
      </c>
      <c r="H23" s="160">
        <v>2.1052791126200001E-4</v>
      </c>
      <c r="I23" s="160">
        <v>4.4568230476999997E-5</v>
      </c>
      <c r="J23" s="160">
        <v>1.6227474863799999E-4</v>
      </c>
      <c r="K23" s="160">
        <v>2.23387663348E-4</v>
      </c>
      <c r="L23" s="160">
        <v>1.20327822512E-4</v>
      </c>
      <c r="M23" s="160">
        <v>1.6512460491599999E-4</v>
      </c>
      <c r="N23" s="160">
        <v>2.1002388737200001E-4</v>
      </c>
      <c r="O23" s="160">
        <v>2.0610891954000001E-4</v>
      </c>
      <c r="P23" s="160">
        <v>3.0884399207799999E-4</v>
      </c>
      <c r="Q23" s="160">
        <v>2.0491590518600001E-4</v>
      </c>
      <c r="R23" s="160">
        <v>2.1962043240999999E-4</v>
      </c>
      <c r="S23" s="160">
        <v>1.8099730209299999E-4</v>
      </c>
      <c r="T23" s="160">
        <v>1.7515972525600001E-4</v>
      </c>
      <c r="U23" s="160">
        <v>1.0392057916361901</v>
      </c>
      <c r="V23" s="160">
        <v>2.67665819041E-4</v>
      </c>
      <c r="W23" s="160">
        <v>3.0274463726599998E-4</v>
      </c>
      <c r="X23" s="160">
        <v>2.1401033070200001E-4</v>
      </c>
      <c r="Y23" s="160">
        <v>4.1298653447199998E-4</v>
      </c>
      <c r="Z23" s="160">
        <v>2.5115644954500001E-4</v>
      </c>
      <c r="AA23" s="160">
        <v>2.4889789601000001E-4</v>
      </c>
      <c r="AB23" s="160">
        <v>2.8017270019099999E-4</v>
      </c>
      <c r="AC23" s="160">
        <v>9.2837067133999998E-5</v>
      </c>
      <c r="AD23" s="160">
        <v>2.5985784881239998E-3</v>
      </c>
      <c r="AE23" s="160">
        <v>3.8721313927400001E-4</v>
      </c>
      <c r="AF23" s="160">
        <v>1.5836094623700001E-3</v>
      </c>
      <c r="AG23" s="160">
        <v>1.8654348753300001E-4</v>
      </c>
      <c r="AH23" s="160">
        <v>1.84423298131E-4</v>
      </c>
      <c r="AI23" s="160">
        <v>2.58403736811E-4</v>
      </c>
      <c r="AJ23" s="160">
        <v>2.195046199853E-3</v>
      </c>
      <c r="AK23" s="160">
        <v>1.6957430838E-4</v>
      </c>
      <c r="AL23" s="160">
        <v>1.4806030917099999E-4</v>
      </c>
      <c r="AM23" s="161">
        <v>5.6520846933700002E-4</v>
      </c>
      <c r="AO23" s="158">
        <v>0.24636478024882549</v>
      </c>
      <c r="AP23" s="158">
        <v>2.7730416719404963E-2</v>
      </c>
      <c r="AQ23" s="158">
        <v>0.15141351043473728</v>
      </c>
      <c r="AR23" s="158">
        <v>2.9304264429999998E-3</v>
      </c>
      <c r="AS23" s="158">
        <v>0.110084001380845</v>
      </c>
    </row>
    <row r="24" spans="1:45" ht="18" customHeight="1">
      <c r="A24" s="51">
        <v>39</v>
      </c>
      <c r="B24" s="11" t="s">
        <v>0</v>
      </c>
      <c r="C24" s="162">
        <v>7.2879150017399999E-4</v>
      </c>
      <c r="D24" s="162">
        <v>2.9171344700879998E-3</v>
      </c>
      <c r="E24" s="162">
        <v>3.4921437576849999E-3</v>
      </c>
      <c r="F24" s="162">
        <v>4.64956481044E-3</v>
      </c>
      <c r="G24" s="162">
        <v>3.8639914393399999E-3</v>
      </c>
      <c r="H24" s="162">
        <v>2.1974596590919999E-3</v>
      </c>
      <c r="I24" s="162">
        <v>1.88566900325E-4</v>
      </c>
      <c r="J24" s="162">
        <v>4.3155878910240003E-3</v>
      </c>
      <c r="K24" s="162">
        <v>3.9108893903259997E-3</v>
      </c>
      <c r="L24" s="162">
        <v>5.0004651692100001E-3</v>
      </c>
      <c r="M24" s="162">
        <v>8.5931586621679993E-3</v>
      </c>
      <c r="N24" s="162">
        <v>1.5090907193809999E-3</v>
      </c>
      <c r="O24" s="162">
        <v>1.405370093777E-3</v>
      </c>
      <c r="P24" s="162">
        <v>1.8187235164919999E-3</v>
      </c>
      <c r="Q24" s="162">
        <v>2.870642171697E-3</v>
      </c>
      <c r="R24" s="162">
        <v>3.185703072797E-3</v>
      </c>
      <c r="S24" s="162">
        <v>2.55561269316E-3</v>
      </c>
      <c r="T24" s="162">
        <v>3.9118226939200001E-3</v>
      </c>
      <c r="U24" s="162">
        <v>1.7274638586E-3</v>
      </c>
      <c r="V24" s="162">
        <v>1.0137337640372599</v>
      </c>
      <c r="W24" s="162">
        <v>1.8963088368280001E-3</v>
      </c>
      <c r="X24" s="162">
        <v>3.643619758977E-3</v>
      </c>
      <c r="Y24" s="162">
        <v>2.193550339022E-3</v>
      </c>
      <c r="Z24" s="162">
        <v>2.1155916366329998E-3</v>
      </c>
      <c r="AA24" s="162">
        <v>2.3336775493180001E-3</v>
      </c>
      <c r="AB24" s="162">
        <v>4.9573096361290002E-3</v>
      </c>
      <c r="AC24" s="162">
        <v>5.27831724046E-4</v>
      </c>
      <c r="AD24" s="162">
        <v>1.4409929141550001E-3</v>
      </c>
      <c r="AE24" s="162">
        <v>6.6364045854370004E-3</v>
      </c>
      <c r="AF24" s="162">
        <v>3.9921022292989999E-3</v>
      </c>
      <c r="AG24" s="162">
        <v>5.4753331099939998E-3</v>
      </c>
      <c r="AH24" s="162">
        <v>1.9773475003269998E-3</v>
      </c>
      <c r="AI24" s="162">
        <v>1.3029709236488E-2</v>
      </c>
      <c r="AJ24" s="162">
        <v>4.1853743783030004E-3</v>
      </c>
      <c r="AK24" s="162">
        <v>2.4058690908270002E-3</v>
      </c>
      <c r="AL24" s="162">
        <v>3.8183949776523E-2</v>
      </c>
      <c r="AM24" s="163">
        <v>2.0951373253419998E-3</v>
      </c>
      <c r="AO24" s="158">
        <v>0.44887780178994396</v>
      </c>
      <c r="AP24" s="158">
        <v>0.10519255682138209</v>
      </c>
      <c r="AQ24" s="158">
        <v>0.27467101850122583</v>
      </c>
      <c r="AR24" s="158">
        <v>4.2483117750000002E-3</v>
      </c>
      <c r="AS24" s="158">
        <v>0.25457660053180597</v>
      </c>
    </row>
    <row r="25" spans="1:45" ht="18" customHeight="1">
      <c r="A25" s="50">
        <v>41</v>
      </c>
      <c r="B25" s="10" t="s">
        <v>30</v>
      </c>
      <c r="C25" s="160">
        <v>1.0041454457E-2</v>
      </c>
      <c r="D25" s="160">
        <v>2.5194304386525E-2</v>
      </c>
      <c r="E25" s="160">
        <v>6.1205114859449999E-3</v>
      </c>
      <c r="F25" s="160">
        <v>1.1494342562855E-2</v>
      </c>
      <c r="G25" s="160">
        <v>1.6566857502692999E-2</v>
      </c>
      <c r="H25" s="160">
        <v>1.7008692228710001E-2</v>
      </c>
      <c r="I25" s="160">
        <v>1.6805424865539999E-3</v>
      </c>
      <c r="J25" s="160">
        <v>1.5742609649746001E-2</v>
      </c>
      <c r="K25" s="160">
        <v>2.0089442139842002E-2</v>
      </c>
      <c r="L25" s="160">
        <v>2.2615857680424001E-2</v>
      </c>
      <c r="M25" s="160">
        <v>2.1483475434227999E-2</v>
      </c>
      <c r="N25" s="160">
        <v>2.521283187738E-2</v>
      </c>
      <c r="O25" s="160">
        <v>1.4770977302443001E-2</v>
      </c>
      <c r="P25" s="160">
        <v>1.5548888384891E-2</v>
      </c>
      <c r="Q25" s="160">
        <v>1.3482844501179E-2</v>
      </c>
      <c r="R25" s="160">
        <v>2.2410973508765999E-2</v>
      </c>
      <c r="S25" s="160">
        <v>1.1262292506546E-2</v>
      </c>
      <c r="T25" s="160">
        <v>1.155978390637E-2</v>
      </c>
      <c r="U25" s="160">
        <v>8.8403713622469994E-3</v>
      </c>
      <c r="V25" s="160">
        <v>1.0630989062691E-2</v>
      </c>
      <c r="W25" s="160">
        <v>1.0068626099688101</v>
      </c>
      <c r="X25" s="160">
        <v>6.2293664410174997E-2</v>
      </c>
      <c r="Y25" s="160">
        <v>9.0551853216444003E-2</v>
      </c>
      <c r="Z25" s="160">
        <v>1.5374153368352E-2</v>
      </c>
      <c r="AA25" s="160">
        <v>1.3871000002695E-2</v>
      </c>
      <c r="AB25" s="160">
        <v>1.1231508715642999E-2</v>
      </c>
      <c r="AC25" s="160">
        <v>2.9169699108968002E-2</v>
      </c>
      <c r="AD25" s="160">
        <v>2.4254640828379002E-2</v>
      </c>
      <c r="AE25" s="160">
        <v>1.3931834132449999E-2</v>
      </c>
      <c r="AF25" s="160">
        <v>3.9979277138246998E-2</v>
      </c>
      <c r="AG25" s="160">
        <v>2.5993370219925999E-2</v>
      </c>
      <c r="AH25" s="160">
        <v>1.2640701537205E-2</v>
      </c>
      <c r="AI25" s="160">
        <v>7.6737852390169996E-3</v>
      </c>
      <c r="AJ25" s="160">
        <v>7.6790620328000001E-3</v>
      </c>
      <c r="AK25" s="160">
        <v>1.2028990298351999E-2</v>
      </c>
      <c r="AL25" s="160">
        <v>5.0798641600469999E-3</v>
      </c>
      <c r="AM25" s="161">
        <v>1.2656306977832999E-2</v>
      </c>
      <c r="AO25" s="158">
        <v>0.44251358261425378</v>
      </c>
      <c r="AP25" s="158">
        <v>5.9585605425055928E-2</v>
      </c>
      <c r="AQ25" s="158">
        <v>0.33327403423617769</v>
      </c>
      <c r="AR25" s="158">
        <v>1.3926645172999999E-2</v>
      </c>
      <c r="AS25" s="158">
        <v>0.99600981085491402</v>
      </c>
    </row>
    <row r="26" spans="1:45" ht="18" customHeight="1">
      <c r="A26" s="50">
        <v>46</v>
      </c>
      <c r="B26" s="10" t="s">
        <v>31</v>
      </c>
      <c r="C26" s="160">
        <v>1.1228674714963E-2</v>
      </c>
      <c r="D26" s="160">
        <v>2.0253789960843999E-2</v>
      </c>
      <c r="E26" s="160">
        <v>1.4356275100897001E-2</v>
      </c>
      <c r="F26" s="160">
        <v>2.1611792436232999E-2</v>
      </c>
      <c r="G26" s="160">
        <v>1.7503272189208999E-2</v>
      </c>
      <c r="H26" s="160">
        <v>2.0207219771376E-2</v>
      </c>
      <c r="I26" s="160">
        <v>3.859586924539E-3</v>
      </c>
      <c r="J26" s="160">
        <v>1.9246939038424001E-2</v>
      </c>
      <c r="K26" s="160">
        <v>2.9996795211436E-2</v>
      </c>
      <c r="L26" s="160">
        <v>4.4465616871324998E-2</v>
      </c>
      <c r="M26" s="160">
        <v>2.1961334905774999E-2</v>
      </c>
      <c r="N26" s="160">
        <v>1.9220741642175999E-2</v>
      </c>
      <c r="O26" s="160">
        <v>1.8788058333175001E-2</v>
      </c>
      <c r="P26" s="160">
        <v>1.2340624895639999E-2</v>
      </c>
      <c r="Q26" s="160">
        <v>1.0647985020465E-2</v>
      </c>
      <c r="R26" s="160">
        <v>2.5612798988073001E-2</v>
      </c>
      <c r="S26" s="160">
        <v>9.2031416937450004E-3</v>
      </c>
      <c r="T26" s="160">
        <v>7.3569188730589997E-3</v>
      </c>
      <c r="U26" s="160">
        <v>1.7459845518092001E-2</v>
      </c>
      <c r="V26" s="160">
        <v>1.3160759887203E-2</v>
      </c>
      <c r="W26" s="160">
        <v>6.8305724152959999E-3</v>
      </c>
      <c r="X26" s="160">
        <v>1.04649870555268</v>
      </c>
      <c r="Y26" s="160">
        <v>3.4129525937827997E-2</v>
      </c>
      <c r="Z26" s="160">
        <v>3.6133192413708E-2</v>
      </c>
      <c r="AA26" s="160">
        <v>1.2201502438547999E-2</v>
      </c>
      <c r="AB26" s="160">
        <v>4.3426164851739996E-3</v>
      </c>
      <c r="AC26" s="160">
        <v>4.8867626581680004E-3</v>
      </c>
      <c r="AD26" s="160">
        <v>9.5702075027749994E-3</v>
      </c>
      <c r="AE26" s="160">
        <v>7.0188061949899997E-3</v>
      </c>
      <c r="AF26" s="160">
        <v>1.0678499814647999E-2</v>
      </c>
      <c r="AG26" s="160">
        <v>1.2563564087487E-2</v>
      </c>
      <c r="AH26" s="160">
        <v>1.0842568688808001E-2</v>
      </c>
      <c r="AI26" s="160">
        <v>4.9618881661789996E-3</v>
      </c>
      <c r="AJ26" s="160">
        <v>6.4963369536539996E-3</v>
      </c>
      <c r="AK26" s="160">
        <v>2.2410721763638002E-2</v>
      </c>
      <c r="AL26" s="160">
        <v>4.6423952331170002E-3</v>
      </c>
      <c r="AM26" s="161">
        <v>1.116713214299E-2</v>
      </c>
      <c r="AO26" s="158">
        <v>0.22182062718636592</v>
      </c>
      <c r="AP26" s="158">
        <v>1.0535461259804899E-2</v>
      </c>
      <c r="AQ26" s="158">
        <v>8.4481669704535856E-2</v>
      </c>
      <c r="AR26" s="158">
        <v>2.3380484399E-2</v>
      </c>
      <c r="AS26" s="158">
        <v>0.60027001331051499</v>
      </c>
    </row>
    <row r="27" spans="1:45" ht="18" customHeight="1">
      <c r="A27" s="50">
        <v>47</v>
      </c>
      <c r="B27" s="10" t="s">
        <v>57</v>
      </c>
      <c r="C27" s="160">
        <v>2.3308284904630001E-3</v>
      </c>
      <c r="D27" s="160">
        <v>5.1422426316529999E-3</v>
      </c>
      <c r="E27" s="160">
        <v>4.5743208553840004E-3</v>
      </c>
      <c r="F27" s="160">
        <v>2.3451996152739998E-3</v>
      </c>
      <c r="G27" s="160">
        <v>3.0411349467719998E-3</v>
      </c>
      <c r="H27" s="160">
        <v>5.6676089223169999E-3</v>
      </c>
      <c r="I27" s="160">
        <v>4.7430319566199998E-4</v>
      </c>
      <c r="J27" s="160">
        <v>2.7622025926220001E-3</v>
      </c>
      <c r="K27" s="160">
        <v>2.6930411321540002E-3</v>
      </c>
      <c r="L27" s="160">
        <v>2.4032736465500002E-3</v>
      </c>
      <c r="M27" s="160">
        <v>2.1452360402210002E-3</v>
      </c>
      <c r="N27" s="160">
        <v>2.3330081859790001E-3</v>
      </c>
      <c r="O27" s="160">
        <v>2.4079540509639999E-3</v>
      </c>
      <c r="P27" s="160">
        <v>2.3765944506950001E-3</v>
      </c>
      <c r="Q27" s="160">
        <v>3.3476798038120001E-3</v>
      </c>
      <c r="R27" s="160">
        <v>6.5584350452880004E-3</v>
      </c>
      <c r="S27" s="160">
        <v>2.5224799716249999E-3</v>
      </c>
      <c r="T27" s="160">
        <v>1.9734490413399999E-3</v>
      </c>
      <c r="U27" s="160">
        <v>2.1755772662640002E-3</v>
      </c>
      <c r="V27" s="160">
        <v>2.1431530585320001E-3</v>
      </c>
      <c r="W27" s="160">
        <v>2.0075774741330002E-3</v>
      </c>
      <c r="X27" s="160">
        <v>2.077291962589E-3</v>
      </c>
      <c r="Y27" s="160">
        <v>1.0793229945943501</v>
      </c>
      <c r="Z27" s="160">
        <v>1.5929820110308E-2</v>
      </c>
      <c r="AA27" s="160">
        <v>3.2801225278170001E-3</v>
      </c>
      <c r="AB27" s="160">
        <v>2.5913686855509998E-3</v>
      </c>
      <c r="AC27" s="160">
        <v>1.106615597248E-3</v>
      </c>
      <c r="AD27" s="160">
        <v>5.4487437156219998E-3</v>
      </c>
      <c r="AE27" s="160">
        <v>3.5630090485990001E-3</v>
      </c>
      <c r="AF27" s="160">
        <v>6.575623292896E-3</v>
      </c>
      <c r="AG27" s="160">
        <v>1.1825969131164999E-2</v>
      </c>
      <c r="AH27" s="160">
        <v>8.8014944937160004E-3</v>
      </c>
      <c r="AI27" s="160">
        <v>4.235593727531E-3</v>
      </c>
      <c r="AJ27" s="160">
        <v>1.827784862957E-3</v>
      </c>
      <c r="AK27" s="160">
        <v>1.4448462393520999E-2</v>
      </c>
      <c r="AL27" s="160">
        <v>1.097670840575E-3</v>
      </c>
      <c r="AM27" s="161">
        <v>6.4636140806520002E-3</v>
      </c>
      <c r="AO27" s="158">
        <v>0.45987500704893552</v>
      </c>
      <c r="AP27" s="158">
        <v>1.5196279142751365E-2</v>
      </c>
      <c r="AQ27" s="158">
        <v>0.13172070033320013</v>
      </c>
      <c r="AR27" s="158">
        <v>1.1432536752000001E-2</v>
      </c>
      <c r="AS27" s="158">
        <v>0.99601272901144899</v>
      </c>
    </row>
    <row r="28" spans="1:45" ht="18" customHeight="1">
      <c r="A28" s="50">
        <v>48</v>
      </c>
      <c r="B28" s="10" t="s">
        <v>58</v>
      </c>
      <c r="C28" s="160">
        <v>8.6529945903800003E-4</v>
      </c>
      <c r="D28" s="160">
        <v>2.30402888551E-3</v>
      </c>
      <c r="E28" s="160">
        <v>1.005938208021E-3</v>
      </c>
      <c r="F28" s="160">
        <v>5.41609652112E-4</v>
      </c>
      <c r="G28" s="160">
        <v>1.009980004068E-3</v>
      </c>
      <c r="H28" s="160">
        <v>2.4474669689329999E-3</v>
      </c>
      <c r="I28" s="160">
        <v>8.8983377792000007E-5</v>
      </c>
      <c r="J28" s="160">
        <v>4.9766773113099996E-4</v>
      </c>
      <c r="K28" s="160">
        <v>2.0373528586430001E-3</v>
      </c>
      <c r="L28" s="160">
        <v>4.2368056303499998E-4</v>
      </c>
      <c r="M28" s="160">
        <v>7.6442227944400001E-4</v>
      </c>
      <c r="N28" s="160">
        <v>5.2421656911299998E-4</v>
      </c>
      <c r="O28" s="160">
        <v>8.1488202875600003E-4</v>
      </c>
      <c r="P28" s="160">
        <v>5.5838129828099999E-4</v>
      </c>
      <c r="Q28" s="160">
        <v>1.38812262442E-3</v>
      </c>
      <c r="R28" s="160">
        <v>1.07658488668E-3</v>
      </c>
      <c r="S28" s="160">
        <v>6.3056927028700002E-4</v>
      </c>
      <c r="T28" s="160">
        <v>6.4623432986400003E-4</v>
      </c>
      <c r="U28" s="160">
        <v>1.845030434473E-3</v>
      </c>
      <c r="V28" s="160">
        <v>7.8975265582700003E-4</v>
      </c>
      <c r="W28" s="160">
        <v>1.284123791278E-3</v>
      </c>
      <c r="X28" s="160">
        <v>3.6200952199249999E-3</v>
      </c>
      <c r="Y28" s="160">
        <v>1.5320158702650001E-3</v>
      </c>
      <c r="Z28" s="160">
        <v>1.0004011254242</v>
      </c>
      <c r="AA28" s="160">
        <v>1.541046323676E-3</v>
      </c>
      <c r="AB28" s="160">
        <v>2.168480806768E-3</v>
      </c>
      <c r="AC28" s="160">
        <v>2.6250802647700001E-4</v>
      </c>
      <c r="AD28" s="160">
        <v>3.2051434018700001E-3</v>
      </c>
      <c r="AE28" s="160">
        <v>2.5362913511409999E-3</v>
      </c>
      <c r="AF28" s="160">
        <v>2.1920429587874001E-2</v>
      </c>
      <c r="AG28" s="160">
        <v>3.0076908278629999E-3</v>
      </c>
      <c r="AH28" s="160">
        <v>3.1929925542010002E-3</v>
      </c>
      <c r="AI28" s="160">
        <v>5.7507878261100001E-4</v>
      </c>
      <c r="AJ28" s="160">
        <v>6.39234195207E-4</v>
      </c>
      <c r="AK28" s="160">
        <v>1.066973790889E-2</v>
      </c>
      <c r="AL28" s="160">
        <v>4.7464886682600002E-4</v>
      </c>
      <c r="AM28" s="161">
        <v>8.1699320404890006E-3</v>
      </c>
      <c r="AO28" s="158">
        <v>0.6963699623895987</v>
      </c>
      <c r="AP28" s="158">
        <v>7.2882478060599235E-2</v>
      </c>
      <c r="AQ28" s="158">
        <v>0.45432519615162487</v>
      </c>
      <c r="AR28" s="158">
        <v>3.1021868639999998E-3</v>
      </c>
      <c r="AS28" s="158">
        <v>0.99990592706525405</v>
      </c>
    </row>
    <row r="29" spans="1:45" ht="18" customHeight="1">
      <c r="A29" s="50">
        <v>51</v>
      </c>
      <c r="B29" s="11" t="s">
        <v>1</v>
      </c>
      <c r="C29" s="162">
        <v>2.7597120739916998E-2</v>
      </c>
      <c r="D29" s="162">
        <v>2.5556579471485999E-2</v>
      </c>
      <c r="E29" s="162">
        <v>4.4784847438519002E-2</v>
      </c>
      <c r="F29" s="162">
        <v>6.3434396647859007E-2</v>
      </c>
      <c r="G29" s="162">
        <v>6.0573823583781002E-2</v>
      </c>
      <c r="H29" s="162">
        <v>2.6739352352786998E-2</v>
      </c>
      <c r="I29" s="162">
        <v>3.8298281137540001E-3</v>
      </c>
      <c r="J29" s="162">
        <v>4.6830805559862999E-2</v>
      </c>
      <c r="K29" s="162">
        <v>3.0706239688409999E-2</v>
      </c>
      <c r="L29" s="162">
        <v>4.0764833324312001E-2</v>
      </c>
      <c r="M29" s="162">
        <v>3.6579611781036997E-2</v>
      </c>
      <c r="N29" s="162">
        <v>4.0970746799615002E-2</v>
      </c>
      <c r="O29" s="162">
        <v>3.4165224461988997E-2</v>
      </c>
      <c r="P29" s="162">
        <v>2.8838189036232E-2</v>
      </c>
      <c r="Q29" s="162">
        <v>2.9978868198238001E-2</v>
      </c>
      <c r="R29" s="162">
        <v>3.0180774889466001E-2</v>
      </c>
      <c r="S29" s="162">
        <v>3.6997512702197997E-2</v>
      </c>
      <c r="T29" s="162">
        <v>2.9967266365322001E-2</v>
      </c>
      <c r="U29" s="162">
        <v>2.6523842734046E-2</v>
      </c>
      <c r="V29" s="162">
        <v>5.0219281653348997E-2</v>
      </c>
      <c r="W29" s="162">
        <v>4.4631667899062998E-2</v>
      </c>
      <c r="X29" s="162">
        <v>1.2858460567411001E-2</v>
      </c>
      <c r="Y29" s="162">
        <v>1.9485122319261E-2</v>
      </c>
      <c r="Z29" s="162">
        <v>1.2838164480062E-2</v>
      </c>
      <c r="AA29" s="162">
        <v>1.0152729133968501</v>
      </c>
      <c r="AB29" s="162">
        <v>7.1188106941900003E-3</v>
      </c>
      <c r="AC29" s="162">
        <v>3.0298115202469999E-3</v>
      </c>
      <c r="AD29" s="162">
        <v>1.5616527081462E-2</v>
      </c>
      <c r="AE29" s="162">
        <v>1.3532786264230001E-2</v>
      </c>
      <c r="AF29" s="162">
        <v>1.2691899443727001E-2</v>
      </c>
      <c r="AG29" s="162">
        <v>1.2693333093269E-2</v>
      </c>
      <c r="AH29" s="162">
        <v>3.1053578451007001E-2</v>
      </c>
      <c r="AI29" s="162">
        <v>2.4584325680588E-2</v>
      </c>
      <c r="AJ29" s="162">
        <v>1.4103017443712999E-2</v>
      </c>
      <c r="AK29" s="162">
        <v>4.4257099230920999E-2</v>
      </c>
      <c r="AL29" s="162">
        <v>0.16314761724003499</v>
      </c>
      <c r="AM29" s="163">
        <v>1.337690182848E-2</v>
      </c>
      <c r="AO29" s="158">
        <v>0.69195292592293867</v>
      </c>
      <c r="AP29" s="158">
        <v>8.0445494350900842E-2</v>
      </c>
      <c r="AQ29" s="158">
        <v>0.35654175866559717</v>
      </c>
      <c r="AR29" s="158">
        <v>8.3623835443000005E-2</v>
      </c>
      <c r="AS29" s="158">
        <v>0.53648391986844202</v>
      </c>
    </row>
    <row r="30" spans="1:45" ht="18" customHeight="1">
      <c r="A30" s="143">
        <v>53</v>
      </c>
      <c r="B30" s="10" t="s">
        <v>2</v>
      </c>
      <c r="C30" s="160">
        <v>1.7400575179855E-2</v>
      </c>
      <c r="D30" s="160">
        <v>8.6695072310199003E-2</v>
      </c>
      <c r="E30" s="160">
        <v>1.3604636753437999E-2</v>
      </c>
      <c r="F30" s="160">
        <v>2.9757793245817999E-2</v>
      </c>
      <c r="G30" s="160">
        <v>2.1992115048693001E-2</v>
      </c>
      <c r="H30" s="160">
        <v>1.4912546212462E-2</v>
      </c>
      <c r="I30" s="160">
        <v>4.4369485711419996E-3</v>
      </c>
      <c r="J30" s="160">
        <v>8.9239179043689998E-3</v>
      </c>
      <c r="K30" s="160">
        <v>1.7619001428107E-2</v>
      </c>
      <c r="L30" s="160">
        <v>1.2000441643531E-2</v>
      </c>
      <c r="M30" s="160">
        <v>1.9734733823385999E-2</v>
      </c>
      <c r="N30" s="160">
        <v>2.8962541175289999E-2</v>
      </c>
      <c r="O30" s="160">
        <v>1.8145356876824E-2</v>
      </c>
      <c r="P30" s="160">
        <v>1.9741342345616999E-2</v>
      </c>
      <c r="Q30" s="160">
        <v>2.7610111516505002E-2</v>
      </c>
      <c r="R30" s="160">
        <v>1.3781433258324999E-2</v>
      </c>
      <c r="S30" s="160">
        <v>1.3347179726122E-2</v>
      </c>
      <c r="T30" s="160">
        <v>1.2091538231296E-2</v>
      </c>
      <c r="U30" s="160">
        <v>1.7323375108478999E-2</v>
      </c>
      <c r="V30" s="160">
        <v>2.8786535489077999E-2</v>
      </c>
      <c r="W30" s="160">
        <v>2.2737161627119001E-2</v>
      </c>
      <c r="X30" s="160">
        <v>2.1665113446896998E-2</v>
      </c>
      <c r="Y30" s="160">
        <v>1.2068587022127999E-2</v>
      </c>
      <c r="Z30" s="160">
        <v>1.422273325439E-2</v>
      </c>
      <c r="AA30" s="160">
        <v>2.8950788136532998E-2</v>
      </c>
      <c r="AB30" s="160">
        <v>1.06689564847309</v>
      </c>
      <c r="AC30" s="160">
        <v>5.6546219944796E-2</v>
      </c>
      <c r="AD30" s="160">
        <v>3.0771957624890999E-2</v>
      </c>
      <c r="AE30" s="160">
        <v>1.4263754680878E-2</v>
      </c>
      <c r="AF30" s="160">
        <v>5.8808217169234997E-2</v>
      </c>
      <c r="AG30" s="160">
        <v>6.9570460216250001E-3</v>
      </c>
      <c r="AH30" s="160">
        <v>1.4089266995857001E-2</v>
      </c>
      <c r="AI30" s="160">
        <v>9.7505769994779001E-2</v>
      </c>
      <c r="AJ30" s="160">
        <v>1.9860493027944001E-2</v>
      </c>
      <c r="AK30" s="160">
        <v>1.3886401437892999E-2</v>
      </c>
      <c r="AL30" s="160">
        <v>8.5948518274349996E-3</v>
      </c>
      <c r="AM30" s="161">
        <v>2.3391808756197001E-2</v>
      </c>
      <c r="AO30" s="158">
        <v>0.68025334879069299</v>
      </c>
      <c r="AP30" s="158">
        <v>4.2305279332169633E-2</v>
      </c>
      <c r="AQ30" s="158">
        <v>0.31103321232278014</v>
      </c>
      <c r="AR30" s="158">
        <v>8.5031980042999999E-2</v>
      </c>
      <c r="AS30" s="158">
        <v>0.95329950255040197</v>
      </c>
    </row>
    <row r="31" spans="1:45" ht="18" customHeight="1">
      <c r="A31" s="50">
        <v>55</v>
      </c>
      <c r="B31" s="10" t="s">
        <v>32</v>
      </c>
      <c r="C31" s="160">
        <v>2.1064837517023E-2</v>
      </c>
      <c r="D31" s="160">
        <v>1.5721914031809999E-2</v>
      </c>
      <c r="E31" s="160">
        <v>7.9152171347170001E-3</v>
      </c>
      <c r="F31" s="160">
        <v>9.4856561008610004E-3</v>
      </c>
      <c r="G31" s="160">
        <v>8.1341978906369992E-3</v>
      </c>
      <c r="H31" s="160">
        <v>7.8880163115480004E-3</v>
      </c>
      <c r="I31" s="160">
        <v>9.1263110674899995E-4</v>
      </c>
      <c r="J31" s="160">
        <v>7.8228939643470007E-3</v>
      </c>
      <c r="K31" s="160">
        <v>7.0413921385650002E-3</v>
      </c>
      <c r="L31" s="160">
        <v>5.1646515339690002E-3</v>
      </c>
      <c r="M31" s="160">
        <v>5.870521018803E-3</v>
      </c>
      <c r="N31" s="160">
        <v>1.2440294729895E-2</v>
      </c>
      <c r="O31" s="160">
        <v>8.5289392223509997E-3</v>
      </c>
      <c r="P31" s="160">
        <v>9.3203783905579998E-3</v>
      </c>
      <c r="Q31" s="160">
        <v>7.9832849718800003E-3</v>
      </c>
      <c r="R31" s="160">
        <v>6.5685197031559997E-3</v>
      </c>
      <c r="S31" s="160">
        <v>8.7033504090010001E-3</v>
      </c>
      <c r="T31" s="160">
        <v>8.8724951131909993E-3</v>
      </c>
      <c r="U31" s="160">
        <v>5.5411813175500002E-3</v>
      </c>
      <c r="V31" s="160">
        <v>8.8766090356440005E-3</v>
      </c>
      <c r="W31" s="160">
        <v>1.0811169599002E-2</v>
      </c>
      <c r="X31" s="160">
        <v>1.0254992848331999E-2</v>
      </c>
      <c r="Y31" s="160">
        <v>8.0924560655749999E-3</v>
      </c>
      <c r="Z31" s="160">
        <v>6.5408957664789998E-3</v>
      </c>
      <c r="AA31" s="160">
        <v>3.8348538334400002E-2</v>
      </c>
      <c r="AB31" s="160">
        <v>2.2496906375819001E-2</v>
      </c>
      <c r="AC31" s="160">
        <v>1.0233170658255499</v>
      </c>
      <c r="AD31" s="160">
        <v>2.3048886873643998E-2</v>
      </c>
      <c r="AE31" s="160">
        <v>3.4346987201758002E-2</v>
      </c>
      <c r="AF31" s="160">
        <v>6.4651658243700004E-3</v>
      </c>
      <c r="AG31" s="160">
        <v>1.1677684650675001E-2</v>
      </c>
      <c r="AH31" s="160">
        <v>2.6305615188478002E-2</v>
      </c>
      <c r="AI31" s="160">
        <v>2.4679943410081E-2</v>
      </c>
      <c r="AJ31" s="160">
        <v>1.5491506359625999E-2</v>
      </c>
      <c r="AK31" s="160">
        <v>2.0529409814019999E-2</v>
      </c>
      <c r="AL31" s="160">
        <v>7.7819686784620003E-3</v>
      </c>
      <c r="AM31" s="161">
        <v>4.2441874358476003E-2</v>
      </c>
      <c r="AO31" s="158">
        <v>0.84450604728077072</v>
      </c>
      <c r="AP31" s="158">
        <v>1.5173791445684412E-2</v>
      </c>
      <c r="AQ31" s="158">
        <v>6.8411468179795876E-2</v>
      </c>
      <c r="AR31" s="158">
        <v>0.214657378939</v>
      </c>
      <c r="AS31" s="158">
        <v>0.98801167957282698</v>
      </c>
    </row>
    <row r="32" spans="1:45" ht="18" customHeight="1">
      <c r="A32" s="50">
        <v>57</v>
      </c>
      <c r="B32" s="10" t="s">
        <v>59</v>
      </c>
      <c r="C32" s="160">
        <v>2.4980388303299E-2</v>
      </c>
      <c r="D32" s="160">
        <v>0.205270937201185</v>
      </c>
      <c r="E32" s="160">
        <v>2.6375093311724E-2</v>
      </c>
      <c r="F32" s="160">
        <v>2.5093117187851E-2</v>
      </c>
      <c r="G32" s="160">
        <v>3.5001455210434997E-2</v>
      </c>
      <c r="H32" s="160">
        <v>2.4363491780102001E-2</v>
      </c>
      <c r="I32" s="160">
        <v>1.3631896344830001E-2</v>
      </c>
      <c r="J32" s="160">
        <v>2.0843419246737001E-2</v>
      </c>
      <c r="K32" s="160">
        <v>4.1060500774614997E-2</v>
      </c>
      <c r="L32" s="160">
        <v>2.5253436497373001E-2</v>
      </c>
      <c r="M32" s="160">
        <v>2.6521525828924E-2</v>
      </c>
      <c r="N32" s="160">
        <v>3.4718654863561002E-2</v>
      </c>
      <c r="O32" s="160">
        <v>2.3111371834364999E-2</v>
      </c>
      <c r="P32" s="160">
        <v>2.4251592087121999E-2</v>
      </c>
      <c r="Q32" s="160">
        <v>2.6833693413677001E-2</v>
      </c>
      <c r="R32" s="160">
        <v>2.4833076446902001E-2</v>
      </c>
      <c r="S32" s="160">
        <v>2.2054232254658999E-2</v>
      </c>
      <c r="T32" s="160">
        <v>2.1442174558475E-2</v>
      </c>
      <c r="U32" s="160">
        <v>1.8070140083553999E-2</v>
      </c>
      <c r="V32" s="160">
        <v>6.0755356006381003E-2</v>
      </c>
      <c r="W32" s="160">
        <v>3.4257315083014002E-2</v>
      </c>
      <c r="X32" s="160">
        <v>3.6283402715889E-2</v>
      </c>
      <c r="Y32" s="160">
        <v>2.081277046192E-2</v>
      </c>
      <c r="Z32" s="160">
        <v>4.6801888950932E-2</v>
      </c>
      <c r="AA32" s="160">
        <v>4.2114682617966998E-2</v>
      </c>
      <c r="AB32" s="160">
        <v>2.9420630190000002E-2</v>
      </c>
      <c r="AC32" s="160">
        <v>4.9341888833790001E-3</v>
      </c>
      <c r="AD32" s="160">
        <v>1.08218897802417</v>
      </c>
      <c r="AE32" s="160">
        <v>2.4371659590826999E-2</v>
      </c>
      <c r="AF32" s="160">
        <v>3.4083602747024003E-2</v>
      </c>
      <c r="AG32" s="160">
        <v>2.0133973244912999E-2</v>
      </c>
      <c r="AH32" s="160">
        <v>1.6996273320874E-2</v>
      </c>
      <c r="AI32" s="160">
        <v>3.1189610034495999E-2</v>
      </c>
      <c r="AJ32" s="160">
        <v>1.6180720194857001E-2</v>
      </c>
      <c r="AK32" s="160">
        <v>2.6479333935697E-2</v>
      </c>
      <c r="AL32" s="160">
        <v>4.5605850722842997E-2</v>
      </c>
      <c r="AM32" s="161">
        <v>6.3994074300831996E-2</v>
      </c>
      <c r="AO32" s="158">
        <v>0.53919955760678817</v>
      </c>
      <c r="AP32" s="158">
        <v>6.2316449650840745E-2</v>
      </c>
      <c r="AQ32" s="158">
        <v>0.2737690167780088</v>
      </c>
      <c r="AR32" s="158">
        <v>5.0936554768999998E-2</v>
      </c>
      <c r="AS32" s="158">
        <v>0.70105497107807002</v>
      </c>
    </row>
    <row r="33" spans="1:45" ht="18" customHeight="1">
      <c r="A33" s="50">
        <v>59</v>
      </c>
      <c r="B33" s="10" t="s">
        <v>60</v>
      </c>
      <c r="C33" s="160">
        <v>1.4091856358684001E-2</v>
      </c>
      <c r="D33" s="160">
        <v>2.3413247111497001E-2</v>
      </c>
      <c r="E33" s="160">
        <v>1.7615244099188E-2</v>
      </c>
      <c r="F33" s="160">
        <v>2.0248314458077999E-2</v>
      </c>
      <c r="G33" s="160">
        <v>2.0339915322502001E-2</v>
      </c>
      <c r="H33" s="160">
        <v>3.4735348406783002E-2</v>
      </c>
      <c r="I33" s="160">
        <v>2.1533342752690001E-3</v>
      </c>
      <c r="J33" s="160">
        <v>1.8529664811303002E-2</v>
      </c>
      <c r="K33" s="160">
        <v>1.8697142248155999E-2</v>
      </c>
      <c r="L33" s="160">
        <v>1.2327585462934E-2</v>
      </c>
      <c r="M33" s="160">
        <v>1.8091255185306E-2</v>
      </c>
      <c r="N33" s="160">
        <v>2.4225190826119E-2</v>
      </c>
      <c r="O33" s="160">
        <v>2.4738092356001998E-2</v>
      </c>
      <c r="P33" s="160">
        <v>3.5872511633191002E-2</v>
      </c>
      <c r="Q33" s="160">
        <v>3.0259619740858001E-2</v>
      </c>
      <c r="R33" s="160">
        <v>2.7427729340394998E-2</v>
      </c>
      <c r="S33" s="160">
        <v>2.3593883050507001E-2</v>
      </c>
      <c r="T33" s="160">
        <v>3.4633636052596999E-2</v>
      </c>
      <c r="U33" s="160">
        <v>1.9642762683445E-2</v>
      </c>
      <c r="V33" s="160">
        <v>2.1821415197988001E-2</v>
      </c>
      <c r="W33" s="160">
        <v>2.5513231507727999E-2</v>
      </c>
      <c r="X33" s="160">
        <v>2.2500374962780002E-2</v>
      </c>
      <c r="Y33" s="160">
        <v>8.0627741930994007E-2</v>
      </c>
      <c r="Z33" s="160">
        <v>2.1088821589437999E-2</v>
      </c>
      <c r="AA33" s="160">
        <v>5.2656075042184003E-2</v>
      </c>
      <c r="AB33" s="160">
        <v>7.6196870732682997E-2</v>
      </c>
      <c r="AC33" s="160">
        <v>1.3145697049161E-2</v>
      </c>
      <c r="AD33" s="160">
        <v>2.7823464774672999E-2</v>
      </c>
      <c r="AE33" s="160">
        <v>1.16374585032033</v>
      </c>
      <c r="AF33" s="160">
        <v>4.7778216330701999E-2</v>
      </c>
      <c r="AG33" s="160">
        <v>3.4103193672569997E-2</v>
      </c>
      <c r="AH33" s="160">
        <v>2.9785075924981998E-2</v>
      </c>
      <c r="AI33" s="160">
        <v>7.7983999244662996E-2</v>
      </c>
      <c r="AJ33" s="160">
        <v>9.3351576694866004E-2</v>
      </c>
      <c r="AK33" s="160">
        <v>2.9920526119320001E-2</v>
      </c>
      <c r="AL33" s="160">
        <v>1.1987851955058E-2</v>
      </c>
      <c r="AM33" s="161">
        <v>6.0615376471991E-2</v>
      </c>
      <c r="AO33" s="158">
        <v>0.5335454054378489</v>
      </c>
      <c r="AP33" s="158">
        <v>3.5530213605959357E-2</v>
      </c>
      <c r="AQ33" s="158">
        <v>0.23047329425337948</v>
      </c>
      <c r="AR33" s="158">
        <v>6.2359154888E-2</v>
      </c>
      <c r="AS33" s="158">
        <v>0.80940351079072803</v>
      </c>
    </row>
    <row r="34" spans="1:45" ht="18" customHeight="1">
      <c r="A34" s="51">
        <v>61</v>
      </c>
      <c r="B34" s="11" t="s">
        <v>3</v>
      </c>
      <c r="C34" s="162">
        <v>3.4426183682659999E-3</v>
      </c>
      <c r="D34" s="162">
        <v>1.803857321779E-3</v>
      </c>
      <c r="E34" s="162">
        <v>9.25687451453E-4</v>
      </c>
      <c r="F34" s="162">
        <v>8.1601903836300003E-4</v>
      </c>
      <c r="G34" s="162">
        <v>9.8593126724699992E-4</v>
      </c>
      <c r="H34" s="162">
        <v>8.5147208280600005E-4</v>
      </c>
      <c r="I34" s="162">
        <v>1.59572063505E-4</v>
      </c>
      <c r="J34" s="162">
        <v>8.2251164338399999E-4</v>
      </c>
      <c r="K34" s="162">
        <v>2.1244597301840001E-3</v>
      </c>
      <c r="L34" s="162">
        <v>1.1447704638819999E-3</v>
      </c>
      <c r="M34" s="162">
        <v>2.052921562529E-3</v>
      </c>
      <c r="N34" s="162">
        <v>1.212552978061E-3</v>
      </c>
      <c r="O34" s="162">
        <v>3.184561035635E-3</v>
      </c>
      <c r="P34" s="162">
        <v>3.1541286377600002E-3</v>
      </c>
      <c r="Q34" s="162">
        <v>1.6532352562030001E-3</v>
      </c>
      <c r="R34" s="162">
        <v>7.92075459254E-4</v>
      </c>
      <c r="S34" s="162">
        <v>1.536065891465E-3</v>
      </c>
      <c r="T34" s="162">
        <v>9.3117680499600001E-4</v>
      </c>
      <c r="U34" s="162">
        <v>1.1890874164310001E-3</v>
      </c>
      <c r="V34" s="162">
        <v>1.0262492684619999E-3</v>
      </c>
      <c r="W34" s="162">
        <v>3.5786204756029999E-3</v>
      </c>
      <c r="X34" s="162">
        <v>9.1670742880400002E-4</v>
      </c>
      <c r="Y34" s="162">
        <v>2.6082261651369999E-3</v>
      </c>
      <c r="Z34" s="162">
        <v>6.5166557334599997E-4</v>
      </c>
      <c r="AA34" s="162">
        <v>1.7304843868230001E-3</v>
      </c>
      <c r="AB34" s="162">
        <v>1.150692840288E-3</v>
      </c>
      <c r="AC34" s="162">
        <v>1.172792683203E-3</v>
      </c>
      <c r="AD34" s="162">
        <v>2.0976793013850002E-3</v>
      </c>
      <c r="AE34" s="162">
        <v>1.8942265235010001E-3</v>
      </c>
      <c r="AF34" s="162">
        <v>1.0006697559338</v>
      </c>
      <c r="AG34" s="162">
        <v>2.0401934865400002E-3</v>
      </c>
      <c r="AH34" s="162">
        <v>1.0835557559839999E-3</v>
      </c>
      <c r="AI34" s="162">
        <v>9.7264544959199998E-4</v>
      </c>
      <c r="AJ34" s="162">
        <v>1.9995399036750001E-3</v>
      </c>
      <c r="AK34" s="162">
        <v>7.9577967536900002E-4</v>
      </c>
      <c r="AL34" s="162">
        <v>5.79164590704E-4</v>
      </c>
      <c r="AM34" s="163">
        <v>0.19109923550217001</v>
      </c>
      <c r="AO34" s="158">
        <v>0.6268429955466438</v>
      </c>
      <c r="AP34" s="158">
        <v>5.0408149651885531E-2</v>
      </c>
      <c r="AQ34" s="158">
        <v>0.37900172339809102</v>
      </c>
      <c r="AR34" s="158">
        <v>5.2554973890000002E-3</v>
      </c>
      <c r="AS34" s="158">
        <v>1</v>
      </c>
    </row>
    <row r="35" spans="1:45" ht="18" customHeight="1">
      <c r="A35" s="143">
        <v>63</v>
      </c>
      <c r="B35" s="10" t="s">
        <v>33</v>
      </c>
      <c r="C35" s="160">
        <v>3.1145624585669999E-3</v>
      </c>
      <c r="D35" s="160">
        <v>3.1359559793000002E-3</v>
      </c>
      <c r="E35" s="160">
        <v>8.9831515319950001E-3</v>
      </c>
      <c r="F35" s="160">
        <v>1.6455946217086001E-2</v>
      </c>
      <c r="G35" s="160">
        <v>1.1192973043306E-2</v>
      </c>
      <c r="H35" s="160">
        <v>0.10610402235102399</v>
      </c>
      <c r="I35" s="160">
        <v>1.9941799337919999E-3</v>
      </c>
      <c r="J35" s="160">
        <v>2.9783928915886E-2</v>
      </c>
      <c r="K35" s="160">
        <v>2.1771335021433001E-2</v>
      </c>
      <c r="L35" s="160">
        <v>1.1147580222052001E-2</v>
      </c>
      <c r="M35" s="160">
        <v>2.9833712246734999E-2</v>
      </c>
      <c r="N35" s="160">
        <v>1.5673343969570999E-2</v>
      </c>
      <c r="O35" s="160">
        <v>3.2067331498997001E-2</v>
      </c>
      <c r="P35" s="160">
        <v>4.3078501689216002E-2</v>
      </c>
      <c r="Q35" s="160">
        <v>9.6862759067006005E-2</v>
      </c>
      <c r="R35" s="160">
        <v>7.5610686219123993E-2</v>
      </c>
      <c r="S35" s="160">
        <v>6.4087151150895999E-2</v>
      </c>
      <c r="T35" s="160">
        <v>7.1187972161987995E-2</v>
      </c>
      <c r="U35" s="160">
        <v>7.6260723290906995E-2</v>
      </c>
      <c r="V35" s="160">
        <v>2.1326503932645999E-2</v>
      </c>
      <c r="W35" s="160">
        <v>4.255092613089E-3</v>
      </c>
      <c r="X35" s="160">
        <v>7.261938573615E-3</v>
      </c>
      <c r="Y35" s="160">
        <v>3.457452246866E-3</v>
      </c>
      <c r="Z35" s="160">
        <v>1.788060206733E-3</v>
      </c>
      <c r="AA35" s="160">
        <v>4.8948207329460001E-3</v>
      </c>
      <c r="AB35" s="160">
        <v>2.6160112573989998E-3</v>
      </c>
      <c r="AC35" s="160">
        <v>6.7729157326800002E-4</v>
      </c>
      <c r="AD35" s="160">
        <v>3.9519311495619996E-3</v>
      </c>
      <c r="AE35" s="160">
        <v>1.8855080039505E-2</v>
      </c>
      <c r="AF35" s="160">
        <v>2.0328220045329999E-3</v>
      </c>
      <c r="AG35" s="160">
        <v>1.0023315845284699</v>
      </c>
      <c r="AH35" s="160">
        <v>7.0945847687580001E-3</v>
      </c>
      <c r="AI35" s="160">
        <v>2.3357376928750001E-3</v>
      </c>
      <c r="AJ35" s="160">
        <v>5.8148095617470003E-3</v>
      </c>
      <c r="AK35" s="160">
        <v>2.1129061463529999E-3</v>
      </c>
      <c r="AL35" s="160">
        <v>3.826711565555E-3</v>
      </c>
      <c r="AM35" s="161">
        <v>2.5340109015077002E-2</v>
      </c>
      <c r="AO35" s="158">
        <v>0.75448674766277124</v>
      </c>
      <c r="AP35" s="158">
        <v>8.2471154618604575E-2</v>
      </c>
      <c r="AQ35" s="158">
        <v>0.62862174525945691</v>
      </c>
      <c r="AR35" s="158">
        <v>2.9432619587000001E-2</v>
      </c>
      <c r="AS35" s="158">
        <v>0.919900058122612</v>
      </c>
    </row>
    <row r="36" spans="1:45" ht="18" customHeight="1">
      <c r="A36" s="50">
        <v>64</v>
      </c>
      <c r="B36" s="10" t="s">
        <v>61</v>
      </c>
      <c r="C36" s="160">
        <v>3.4621956591180001E-3</v>
      </c>
      <c r="D36" s="160">
        <v>2.19928904773E-4</v>
      </c>
      <c r="E36" s="160">
        <v>9.8838382766999999E-5</v>
      </c>
      <c r="F36" s="160">
        <v>5.1135214167000002E-5</v>
      </c>
      <c r="G36" s="160">
        <v>6.0087740372999998E-5</v>
      </c>
      <c r="H36" s="160">
        <v>7.8231789818E-5</v>
      </c>
      <c r="I36" s="160">
        <v>1.5481011594000001E-5</v>
      </c>
      <c r="J36" s="160">
        <v>4.5643816990000002E-5</v>
      </c>
      <c r="K36" s="160">
        <v>8.0094397868000003E-5</v>
      </c>
      <c r="L36" s="160">
        <v>4.9703321465E-5</v>
      </c>
      <c r="M36" s="160">
        <v>6.6821790386000006E-5</v>
      </c>
      <c r="N36" s="160">
        <v>6.3689376785000003E-5</v>
      </c>
      <c r="O36" s="160">
        <v>8.4814691757999994E-5</v>
      </c>
      <c r="P36" s="160">
        <v>9.0013832712000001E-5</v>
      </c>
      <c r="Q36" s="160">
        <v>6.8062885319999995E-5</v>
      </c>
      <c r="R36" s="160">
        <v>5.0529662792999998E-5</v>
      </c>
      <c r="S36" s="160">
        <v>5.7378936883999998E-5</v>
      </c>
      <c r="T36" s="160">
        <v>5.1292757302000002E-5</v>
      </c>
      <c r="U36" s="160">
        <v>4.7339608163999997E-5</v>
      </c>
      <c r="V36" s="160">
        <v>9.5028667717000003E-5</v>
      </c>
      <c r="W36" s="160">
        <v>1.02088762523E-4</v>
      </c>
      <c r="X36" s="160">
        <v>6.0493312836000003E-5</v>
      </c>
      <c r="Y36" s="160">
        <v>2.8663386251299999E-4</v>
      </c>
      <c r="Z36" s="160">
        <v>6.3576197608999994E-5</v>
      </c>
      <c r="AA36" s="160">
        <v>1.09739299412E-4</v>
      </c>
      <c r="AB36" s="160">
        <v>1.87071766518E-4</v>
      </c>
      <c r="AC36" s="160">
        <v>4.1841909793999999E-5</v>
      </c>
      <c r="AD36" s="160">
        <v>9.4558265035699996E-4</v>
      </c>
      <c r="AE36" s="160">
        <v>5.1479036124399999E-4</v>
      </c>
      <c r="AF36" s="160">
        <v>9.1130900824000006E-5</v>
      </c>
      <c r="AG36" s="160">
        <v>8.7923460744000005E-5</v>
      </c>
      <c r="AH36" s="160">
        <v>1.0362605447302</v>
      </c>
      <c r="AI36" s="160">
        <v>9.5907779528E-5</v>
      </c>
      <c r="AJ36" s="160">
        <v>1.04346529233E-4</v>
      </c>
      <c r="AK36" s="160">
        <v>1.16949088436E-4</v>
      </c>
      <c r="AL36" s="160">
        <v>5.7503875973000003E-5</v>
      </c>
      <c r="AM36" s="161">
        <v>3.1208487709619998E-3</v>
      </c>
      <c r="AO36" s="158">
        <v>0.57467882562406503</v>
      </c>
      <c r="AP36" s="158">
        <v>0.10220715589406032</v>
      </c>
      <c r="AQ36" s="158">
        <v>0.43984489483804606</v>
      </c>
      <c r="AR36" s="158">
        <v>5.6979751364999998E-2</v>
      </c>
      <c r="AS36" s="158">
        <v>0.97995223774058304</v>
      </c>
    </row>
    <row r="37" spans="1:45" ht="18" customHeight="1">
      <c r="A37" s="50">
        <v>65</v>
      </c>
      <c r="B37" s="10" t="s">
        <v>62</v>
      </c>
      <c r="C37" s="160">
        <v>1.026988929422E-3</v>
      </c>
      <c r="D37" s="160">
        <v>2.9415109837809999E-3</v>
      </c>
      <c r="E37" s="160">
        <v>1.191722491168E-3</v>
      </c>
      <c r="F37" s="160">
        <v>1.51567758463E-3</v>
      </c>
      <c r="G37" s="160">
        <v>1.131548204522E-3</v>
      </c>
      <c r="H37" s="160">
        <v>2.5269638524900002E-3</v>
      </c>
      <c r="I37" s="160">
        <v>1.7027210940800001E-4</v>
      </c>
      <c r="J37" s="160">
        <v>8.9150859208299998E-4</v>
      </c>
      <c r="K37" s="160">
        <v>1.4269658864539999E-3</v>
      </c>
      <c r="L37" s="160">
        <v>9.3628161477799995E-4</v>
      </c>
      <c r="M37" s="160">
        <v>8.7917075123900002E-4</v>
      </c>
      <c r="N37" s="160">
        <v>1.7905653268920001E-3</v>
      </c>
      <c r="O37" s="160">
        <v>3.5941376961629999E-3</v>
      </c>
      <c r="P37" s="160">
        <v>2.7640844143989999E-3</v>
      </c>
      <c r="Q37" s="160">
        <v>2.2950626788890002E-3</v>
      </c>
      <c r="R37" s="160">
        <v>1.264355111494E-3</v>
      </c>
      <c r="S37" s="160">
        <v>8.9126043206800003E-4</v>
      </c>
      <c r="T37" s="160">
        <v>9.1490240073799996E-4</v>
      </c>
      <c r="U37" s="160">
        <v>8.5454167974199999E-4</v>
      </c>
      <c r="V37" s="160">
        <v>1.296009363074E-3</v>
      </c>
      <c r="W37" s="160">
        <v>1.4364811275849999E-3</v>
      </c>
      <c r="X37" s="160">
        <v>1.9996081103210001E-3</v>
      </c>
      <c r="Y37" s="160">
        <v>6.3761056349820001E-3</v>
      </c>
      <c r="Z37" s="160">
        <v>2.2394509967680002E-3</v>
      </c>
      <c r="AA37" s="160">
        <v>8.2732132917299995E-4</v>
      </c>
      <c r="AB37" s="160">
        <v>2.4503972955429998E-3</v>
      </c>
      <c r="AC37" s="160">
        <v>5.5285852536200004E-4</v>
      </c>
      <c r="AD37" s="160">
        <v>1.505269990609E-3</v>
      </c>
      <c r="AE37" s="160">
        <v>1.8660644540609999E-3</v>
      </c>
      <c r="AF37" s="160">
        <v>5.7237812591500001E-4</v>
      </c>
      <c r="AG37" s="160">
        <v>1.725774129492E-3</v>
      </c>
      <c r="AH37" s="160">
        <v>1.6121362465689999E-3</v>
      </c>
      <c r="AI37" s="160">
        <v>1.0005904682392299</v>
      </c>
      <c r="AJ37" s="160">
        <v>2.3730555127649999E-3</v>
      </c>
      <c r="AK37" s="160">
        <v>2.4949807394740002E-3</v>
      </c>
      <c r="AL37" s="160">
        <v>3.4776999713200001E-4</v>
      </c>
      <c r="AM37" s="161">
        <v>2.1183876427839999E-3</v>
      </c>
      <c r="AO37" s="158">
        <v>0.57139209902214405</v>
      </c>
      <c r="AP37" s="158">
        <v>6.8686769261055866E-2</v>
      </c>
      <c r="AQ37" s="158">
        <v>0.46458155823303054</v>
      </c>
      <c r="AR37" s="158">
        <v>1.3236526134999999E-2</v>
      </c>
      <c r="AS37" s="158">
        <v>0.79594899687002896</v>
      </c>
    </row>
    <row r="38" spans="1:45" ht="18" customHeight="1">
      <c r="A38" s="50">
        <v>66</v>
      </c>
      <c r="B38" s="10" t="s">
        <v>34</v>
      </c>
      <c r="C38" s="160">
        <v>4.6111142634418997E-2</v>
      </c>
      <c r="D38" s="160">
        <v>8.6240207257213E-2</v>
      </c>
      <c r="E38" s="160">
        <v>6.2496962826018999E-2</v>
      </c>
      <c r="F38" s="160">
        <v>5.0952804496138003E-2</v>
      </c>
      <c r="G38" s="160">
        <v>5.4083304518723001E-2</v>
      </c>
      <c r="H38" s="160">
        <v>8.1861905751193995E-2</v>
      </c>
      <c r="I38" s="160">
        <v>7.6210365389490003E-3</v>
      </c>
      <c r="J38" s="160">
        <v>6.0637160761902002E-2</v>
      </c>
      <c r="K38" s="160">
        <v>6.8725000050293E-2</v>
      </c>
      <c r="L38" s="160">
        <v>3.3412510597638001E-2</v>
      </c>
      <c r="M38" s="160">
        <v>5.4852312926860998E-2</v>
      </c>
      <c r="N38" s="160">
        <v>6.9631930914832996E-2</v>
      </c>
      <c r="O38" s="160">
        <v>7.9511597395046998E-2</v>
      </c>
      <c r="P38" s="160">
        <v>8.4291836051562999E-2</v>
      </c>
      <c r="Q38" s="160">
        <v>7.5530431342081997E-2</v>
      </c>
      <c r="R38" s="160">
        <v>8.6179138433566005E-2</v>
      </c>
      <c r="S38" s="160">
        <v>6.8601395531694004E-2</v>
      </c>
      <c r="T38" s="160">
        <v>6.6642350867641004E-2</v>
      </c>
      <c r="U38" s="160">
        <v>7.0247580951254995E-2</v>
      </c>
      <c r="V38" s="160">
        <v>7.0059035287233007E-2</v>
      </c>
      <c r="W38" s="160">
        <v>0.117339370424381</v>
      </c>
      <c r="X38" s="160">
        <v>7.0146791898549998E-2</v>
      </c>
      <c r="Y38" s="160">
        <v>0.19146402545715699</v>
      </c>
      <c r="Z38" s="160">
        <v>7.7783174592959997E-2</v>
      </c>
      <c r="AA38" s="160">
        <v>8.1241361546217E-2</v>
      </c>
      <c r="AB38" s="160">
        <v>0.112704790614178</v>
      </c>
      <c r="AC38" s="160">
        <v>4.23442966169E-2</v>
      </c>
      <c r="AD38" s="160">
        <v>0.11980819699890199</v>
      </c>
      <c r="AE38" s="160">
        <v>0.1742343642868</v>
      </c>
      <c r="AF38" s="160">
        <v>0.109934299702725</v>
      </c>
      <c r="AG38" s="160">
        <v>7.1368507124790995E-2</v>
      </c>
      <c r="AH38" s="160">
        <v>7.6563927947282007E-2</v>
      </c>
      <c r="AI38" s="160">
        <v>9.9299585624405995E-2</v>
      </c>
      <c r="AJ38" s="160">
        <v>1.13451995347316</v>
      </c>
      <c r="AK38" s="160">
        <v>5.4089097553802999E-2</v>
      </c>
      <c r="AL38" s="160">
        <v>2.4976897903993E-2</v>
      </c>
      <c r="AM38" s="161">
        <v>9.2981186055211995E-2</v>
      </c>
      <c r="AO38" s="158">
        <v>0.61954696115800534</v>
      </c>
      <c r="AP38" s="158">
        <v>8.1807337973777941E-2</v>
      </c>
      <c r="AQ38" s="158">
        <v>0.32330811996514236</v>
      </c>
      <c r="AR38" s="158">
        <v>6.3104278526999999E-2</v>
      </c>
      <c r="AS38" s="158">
        <v>0.88559766590386202</v>
      </c>
    </row>
    <row r="39" spans="1:45" ht="18" customHeight="1">
      <c r="A39" s="51">
        <v>67</v>
      </c>
      <c r="B39" s="11" t="s">
        <v>35</v>
      </c>
      <c r="C39" s="162">
        <v>1.4310227004169999E-3</v>
      </c>
      <c r="D39" s="162">
        <v>8.1663138436499996E-4</v>
      </c>
      <c r="E39" s="162">
        <v>4.0712657623910003E-3</v>
      </c>
      <c r="F39" s="162">
        <v>5.5050653093199995E-4</v>
      </c>
      <c r="G39" s="162">
        <v>5.1716238354000005E-4</v>
      </c>
      <c r="H39" s="162">
        <v>7.6054450089799999E-4</v>
      </c>
      <c r="I39" s="162">
        <v>6.2409852267999994E-5</v>
      </c>
      <c r="J39" s="162">
        <v>4.6751871524499999E-4</v>
      </c>
      <c r="K39" s="162">
        <v>4.5539580001199999E-4</v>
      </c>
      <c r="L39" s="162">
        <v>3.61340441648E-4</v>
      </c>
      <c r="M39" s="162">
        <v>5.9166551363299996E-4</v>
      </c>
      <c r="N39" s="162">
        <v>5.9896576221899996E-4</v>
      </c>
      <c r="O39" s="162">
        <v>6.7708443112100001E-4</v>
      </c>
      <c r="P39" s="162">
        <v>9.1552466884399996E-4</v>
      </c>
      <c r="Q39" s="162">
        <v>7.6031201322800004E-4</v>
      </c>
      <c r="R39" s="162">
        <v>7.2008901700799997E-4</v>
      </c>
      <c r="S39" s="162">
        <v>6.8346461017700002E-4</v>
      </c>
      <c r="T39" s="162">
        <v>6.9352518794500002E-4</v>
      </c>
      <c r="U39" s="162">
        <v>6.1674332906100002E-4</v>
      </c>
      <c r="V39" s="162">
        <v>6.2335113542900001E-4</v>
      </c>
      <c r="W39" s="162">
        <v>7.9184679481999999E-4</v>
      </c>
      <c r="X39" s="162">
        <v>4.5795742749699998E-4</v>
      </c>
      <c r="Y39" s="162">
        <v>1.449420767114E-3</v>
      </c>
      <c r="Z39" s="162">
        <v>4.4077179167199999E-4</v>
      </c>
      <c r="AA39" s="162">
        <v>1.6062912146610001E-3</v>
      </c>
      <c r="AB39" s="162">
        <v>1.1291629970289999E-3</v>
      </c>
      <c r="AC39" s="162">
        <v>7.9812213281499995E-4</v>
      </c>
      <c r="AD39" s="162">
        <v>1.257842739615E-3</v>
      </c>
      <c r="AE39" s="162">
        <v>1.0611488490334E-2</v>
      </c>
      <c r="AF39" s="162">
        <v>1.2266231646769999E-3</v>
      </c>
      <c r="AG39" s="162">
        <v>1.551912285047E-3</v>
      </c>
      <c r="AH39" s="162">
        <v>2.0816646174320001E-2</v>
      </c>
      <c r="AI39" s="162">
        <v>3.4270786443710002E-3</v>
      </c>
      <c r="AJ39" s="162">
        <v>2.680846789987E-3</v>
      </c>
      <c r="AK39" s="162">
        <v>1.01208797093151</v>
      </c>
      <c r="AL39" s="162">
        <v>3.66003176133E-4</v>
      </c>
      <c r="AM39" s="163">
        <v>3.5972385885729998E-3</v>
      </c>
      <c r="AO39" s="158">
        <v>0.54366137716327279</v>
      </c>
      <c r="AP39" s="158">
        <v>0.15445811095193704</v>
      </c>
      <c r="AQ39" s="158">
        <v>0.27398630331409968</v>
      </c>
      <c r="AR39" s="158">
        <v>0.13323461461899999</v>
      </c>
      <c r="AS39" s="158">
        <v>0.87480485099914695</v>
      </c>
    </row>
    <row r="40" spans="1:45" ht="18" customHeight="1">
      <c r="A40" s="50">
        <v>68</v>
      </c>
      <c r="B40" s="10" t="s">
        <v>4</v>
      </c>
      <c r="C40" s="160">
        <v>1.394978174082E-3</v>
      </c>
      <c r="D40" s="160">
        <v>1.761197580666E-3</v>
      </c>
      <c r="E40" s="160">
        <v>1.4988426190500001E-3</v>
      </c>
      <c r="F40" s="160">
        <v>1.7194305166039999E-3</v>
      </c>
      <c r="G40" s="160">
        <v>1.6153037672159999E-3</v>
      </c>
      <c r="H40" s="160">
        <v>1.5040911807239999E-3</v>
      </c>
      <c r="I40" s="160">
        <v>9.5389722139999997E-5</v>
      </c>
      <c r="J40" s="160">
        <v>6.5966657565999997E-4</v>
      </c>
      <c r="K40" s="160">
        <v>1.7255933802969999E-3</v>
      </c>
      <c r="L40" s="160">
        <v>6.2090835379099995E-4</v>
      </c>
      <c r="M40" s="160">
        <v>1.1201389682349999E-3</v>
      </c>
      <c r="N40" s="160">
        <v>1.1351498687219999E-3</v>
      </c>
      <c r="O40" s="160">
        <v>1.8108113946709999E-3</v>
      </c>
      <c r="P40" s="160">
        <v>2.1370577160970002E-3</v>
      </c>
      <c r="Q40" s="160">
        <v>2.1957563832530002E-3</v>
      </c>
      <c r="R40" s="160">
        <v>1.7915284616319999E-3</v>
      </c>
      <c r="S40" s="160">
        <v>1.8458522193519999E-3</v>
      </c>
      <c r="T40" s="160">
        <v>1.792066817437E-3</v>
      </c>
      <c r="U40" s="160">
        <v>1.6144029925089999E-3</v>
      </c>
      <c r="V40" s="160">
        <v>2.201282317863E-3</v>
      </c>
      <c r="W40" s="160">
        <v>1.257347675696E-3</v>
      </c>
      <c r="X40" s="160">
        <v>4.8066954551100001E-4</v>
      </c>
      <c r="Y40" s="160">
        <v>1.6363144396389999E-3</v>
      </c>
      <c r="Z40" s="160">
        <v>3.8846716517919998E-3</v>
      </c>
      <c r="AA40" s="160">
        <v>2.605909693856E-3</v>
      </c>
      <c r="AB40" s="160">
        <v>3.9371377426199996E-3</v>
      </c>
      <c r="AC40" s="160">
        <v>7.7742260134700003E-4</v>
      </c>
      <c r="AD40" s="160">
        <v>2.351745085512E-3</v>
      </c>
      <c r="AE40" s="160">
        <v>2.408753643617E-3</v>
      </c>
      <c r="AF40" s="160">
        <v>4.0395746758170002E-3</v>
      </c>
      <c r="AG40" s="160">
        <v>4.0977566509499998E-3</v>
      </c>
      <c r="AH40" s="160">
        <v>2.8430115065610001E-3</v>
      </c>
      <c r="AI40" s="160">
        <v>4.9662339523149999E-3</v>
      </c>
      <c r="AJ40" s="160">
        <v>2.194514809127E-3</v>
      </c>
      <c r="AK40" s="160">
        <v>2.2695656757940001E-3</v>
      </c>
      <c r="AL40" s="160">
        <v>1.00071480456927</v>
      </c>
      <c r="AM40" s="161">
        <v>1.482412685827E-3</v>
      </c>
      <c r="AO40" s="158">
        <v>0</v>
      </c>
      <c r="AP40" s="158">
        <v>0</v>
      </c>
      <c r="AQ40" s="158">
        <v>0</v>
      </c>
      <c r="AR40" s="158">
        <v>1.469076788E-3</v>
      </c>
      <c r="AS40" s="158">
        <v>0.99496015223166301</v>
      </c>
    </row>
    <row r="41" spans="1:45" ht="18" customHeight="1">
      <c r="A41" s="51">
        <v>69</v>
      </c>
      <c r="B41" s="11" t="s">
        <v>5</v>
      </c>
      <c r="C41" s="162">
        <v>1.8066379752915002E-2</v>
      </c>
      <c r="D41" s="162">
        <v>9.4663909586210002E-3</v>
      </c>
      <c r="E41" s="162">
        <v>4.8578782895670001E-3</v>
      </c>
      <c r="F41" s="162">
        <v>4.2823537945889997E-3</v>
      </c>
      <c r="G41" s="162">
        <v>5.1740294098649997E-3</v>
      </c>
      <c r="H41" s="162">
        <v>4.4684064137889999E-3</v>
      </c>
      <c r="I41" s="162">
        <v>8.3741187342200002E-4</v>
      </c>
      <c r="J41" s="162">
        <v>4.316426077764E-3</v>
      </c>
      <c r="K41" s="162">
        <v>1.1148867562284E-2</v>
      </c>
      <c r="L41" s="162">
        <v>6.0075953004410003E-3</v>
      </c>
      <c r="M41" s="162">
        <v>1.0773445262908E-2</v>
      </c>
      <c r="N41" s="162">
        <v>6.363308455596E-3</v>
      </c>
      <c r="O41" s="162">
        <v>1.6712130960105001E-2</v>
      </c>
      <c r="P41" s="162">
        <v>1.6552425991967001E-2</v>
      </c>
      <c r="Q41" s="162">
        <v>8.6759474226910001E-3</v>
      </c>
      <c r="R41" s="162">
        <v>4.1567012398940001E-3</v>
      </c>
      <c r="S41" s="162">
        <v>8.0610589824649994E-3</v>
      </c>
      <c r="T41" s="162">
        <v>4.8866856492809996E-3</v>
      </c>
      <c r="U41" s="162">
        <v>6.2401644697779998E-3</v>
      </c>
      <c r="V41" s="162">
        <v>5.3856126418449996E-3</v>
      </c>
      <c r="W41" s="162">
        <v>1.878009979258E-2</v>
      </c>
      <c r="X41" s="162">
        <v>4.8107523865410003E-3</v>
      </c>
      <c r="Y41" s="162">
        <v>1.3687606159085E-2</v>
      </c>
      <c r="Z41" s="162">
        <v>3.419849794709E-3</v>
      </c>
      <c r="AA41" s="162">
        <v>9.0813400570399997E-3</v>
      </c>
      <c r="AB41" s="162">
        <v>6.0386751035870004E-3</v>
      </c>
      <c r="AC41" s="162">
        <v>6.1546519885839999E-3</v>
      </c>
      <c r="AD41" s="162">
        <v>1.1008327617140001E-2</v>
      </c>
      <c r="AE41" s="162">
        <v>9.9406358912929992E-3</v>
      </c>
      <c r="AF41" s="162">
        <v>3.5147854764669998E-3</v>
      </c>
      <c r="AG41" s="162">
        <v>1.0706650100114E-2</v>
      </c>
      <c r="AH41" s="162">
        <v>5.6863490741560002E-3</v>
      </c>
      <c r="AI41" s="162">
        <v>5.1043072968079998E-3</v>
      </c>
      <c r="AJ41" s="162">
        <v>1.0493305782568E-2</v>
      </c>
      <c r="AK41" s="162">
        <v>4.1761404480349998E-3</v>
      </c>
      <c r="AL41" s="162">
        <v>3.03937477693E-3</v>
      </c>
      <c r="AM41" s="163">
        <v>1.00286206304444</v>
      </c>
      <c r="AO41" s="159">
        <v>0.44289749849807625</v>
      </c>
      <c r="AP41" s="159">
        <v>6.9177968376516307E-3</v>
      </c>
      <c r="AQ41" s="159">
        <v>3.3193153784208708E-2</v>
      </c>
      <c r="AR41" s="159">
        <v>4.7095391259999999E-3</v>
      </c>
      <c r="AS41" s="159">
        <v>0.99108787311445001</v>
      </c>
    </row>
    <row r="116" spans="1:2" ht="19.5">
      <c r="A116" s="3" ph="1"/>
      <c r="B116" s="3" ph="1"/>
    </row>
    <row r="117" spans="1:2" ht="19.5">
      <c r="A117" s="3" ph="1"/>
      <c r="B117" s="3" ph="1"/>
    </row>
    <row r="154" spans="1:1" ht="19.5">
      <c r="A154" s="3" ph="1"/>
    </row>
    <row r="192" spans="1:2" ht="19.5">
      <c r="A192" s="3" ph="1"/>
      <c r="B192" s="3" ph="1"/>
    </row>
    <row r="193" spans="1:2" ht="19.5">
      <c r="A193" s="3" ph="1"/>
      <c r="B193" s="3" ph="1"/>
    </row>
    <row r="231" spans="2:2" ht="19.5">
      <c r="B231" s="3" ph="1"/>
    </row>
    <row r="269" spans="2:2" ht="19.5">
      <c r="B269" s="3" ph="1"/>
    </row>
    <row r="307" spans="2:2" ht="19.5">
      <c r="B307" s="3" ph="1"/>
    </row>
    <row r="345" spans="2:2" ht="19.5">
      <c r="B345" s="3" ph="1"/>
    </row>
  </sheetData>
  <phoneticPr fontId="5"/>
  <pageMargins left="0.39370078740157483" right="0.39370078740157483" top="0.39370078740157483" bottom="0.19685039370078741" header="0.51181102362204722" footer="0.51181102362204722"/>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0"/>
  <sheetViews>
    <sheetView showGridLines="0" zoomScaleNormal="100" workbookViewId="0">
      <pane xSplit="3" ySplit="6" topLeftCell="D7" activePane="bottomRight" state="frozen"/>
      <selection activeCell="B1" sqref="B1"/>
      <selection pane="topRight" activeCell="B1" sqref="B1"/>
      <selection pane="bottomLeft" activeCell="B1" sqref="B1"/>
      <selection pane="bottomRight" activeCell="B1" sqref="B1"/>
    </sheetView>
  </sheetViews>
  <sheetFormatPr defaultRowHeight="11.25"/>
  <cols>
    <col min="1" max="1" width="1.375" style="12" customWidth="1"/>
    <col min="2" max="2" width="3.625" style="12" customWidth="1"/>
    <col min="3" max="3" width="22.25" style="12" bestFit="1" customWidth="1"/>
    <col min="4" max="4" width="11.625" style="12" customWidth="1"/>
    <col min="5" max="5" width="8.625" style="12" customWidth="1"/>
    <col min="6" max="6" width="11.625" style="12" customWidth="1"/>
    <col min="7" max="7" width="8.625" style="12" customWidth="1"/>
    <col min="8" max="8" width="11.625" style="12" customWidth="1"/>
    <col min="9" max="9" width="8.625" style="12" customWidth="1"/>
    <col min="10" max="10" width="11.625" style="12" customWidth="1"/>
    <col min="11" max="11" width="8.625" style="12" customWidth="1"/>
    <col min="12" max="12" width="11.625" style="12" customWidth="1"/>
    <col min="13" max="13" width="8.625" style="12" customWidth="1"/>
    <col min="14" max="14" width="11.625" style="12" customWidth="1"/>
    <col min="15" max="15" width="8.625" style="12" customWidth="1"/>
    <col min="16" max="16" width="11.625" style="12" customWidth="1"/>
    <col min="17" max="17" width="8.625" style="12" customWidth="1"/>
    <col min="18" max="18" width="11.625" style="12" customWidth="1"/>
    <col min="19" max="19" width="8.625" style="12" customWidth="1"/>
    <col min="20" max="20" width="11.625" style="12" customWidth="1"/>
    <col min="21" max="21" width="8.625" style="12" customWidth="1"/>
    <col min="22" max="22" width="11.625" style="12" customWidth="1"/>
    <col min="23" max="23" width="8.625" style="12" customWidth="1"/>
    <col min="24" max="16384" width="9" style="12"/>
  </cols>
  <sheetData>
    <row r="1" spans="2:23" ht="21">
      <c r="B1" s="15" t="s">
        <v>67</v>
      </c>
      <c r="P1" s="174">
        <v>0.70699999999999996</v>
      </c>
    </row>
    <row r="2" spans="2:23" ht="18" customHeight="1" thickBot="1">
      <c r="B2" s="15"/>
      <c r="P2" s="175"/>
    </row>
    <row r="3" spans="2:23" ht="34.5" customHeight="1">
      <c r="B3" s="96"/>
      <c r="C3" s="96"/>
      <c r="D3" s="54" t="s">
        <v>43</v>
      </c>
      <c r="F3" s="54" t="s">
        <v>44</v>
      </c>
      <c r="H3" s="36" t="s">
        <v>39</v>
      </c>
      <c r="J3" s="54" t="s">
        <v>8</v>
      </c>
      <c r="L3" s="54" t="s">
        <v>10</v>
      </c>
      <c r="N3" s="36" t="s">
        <v>13</v>
      </c>
      <c r="P3" s="36" t="s">
        <v>38</v>
      </c>
      <c r="R3" s="54" t="s">
        <v>8</v>
      </c>
      <c r="T3" s="54" t="s">
        <v>10</v>
      </c>
      <c r="V3" s="36" t="s">
        <v>13</v>
      </c>
      <c r="W3" s="67"/>
    </row>
    <row r="4" spans="2:23" ht="21.75" thickBot="1">
      <c r="B4" s="15"/>
      <c r="C4" s="25"/>
      <c r="D4" s="17">
        <f>SUM(D7:D43)</f>
        <v>1000</v>
      </c>
      <c r="E4" s="24" t="s">
        <v>7</v>
      </c>
      <c r="F4" s="17">
        <f>SUM(F7:F43)</f>
        <v>517.47947732027751</v>
      </c>
      <c r="G4" s="24" t="s">
        <v>7</v>
      </c>
      <c r="H4" s="17">
        <f>SUM(H7:H43)</f>
        <v>698.91614112775653</v>
      </c>
      <c r="I4" s="24" t="s">
        <v>7</v>
      </c>
      <c r="J4" s="17">
        <f>SUM(J7:J43)</f>
        <v>456.18540349239782</v>
      </c>
      <c r="K4" s="24" t="s">
        <v>7</v>
      </c>
      <c r="L4" s="17">
        <f>SUM(L7:L43)</f>
        <v>4024.9528626784786</v>
      </c>
      <c r="M4" s="24" t="s">
        <v>12</v>
      </c>
      <c r="N4" s="17">
        <f>SUM(N7:N43)</f>
        <v>217.22345500418314</v>
      </c>
      <c r="O4" s="24" t="s">
        <v>7</v>
      </c>
      <c r="P4" s="17">
        <f>SUM(P7:P43)</f>
        <v>139.97283142469925</v>
      </c>
      <c r="Q4" s="24" t="s">
        <v>7</v>
      </c>
      <c r="R4" s="17">
        <f>SUM(R7:R43)</f>
        <v>88.403972091284786</v>
      </c>
      <c r="S4" s="24" t="s">
        <v>7</v>
      </c>
      <c r="T4" s="17">
        <f>SUM(T7:T43)</f>
        <v>896.02530529867852</v>
      </c>
      <c r="U4" s="24" t="s">
        <v>12</v>
      </c>
      <c r="V4" s="17">
        <f>SUM(V7:V43)</f>
        <v>34.608303257410995</v>
      </c>
      <c r="W4" s="24" t="s">
        <v>7</v>
      </c>
    </row>
    <row r="5" spans="2:23" ht="6" customHeight="1" thickTop="1" thickBot="1"/>
    <row r="6" spans="2:23" ht="12" customHeight="1" thickBot="1">
      <c r="B6" s="13"/>
      <c r="C6" s="55" t="s">
        <v>6</v>
      </c>
      <c r="D6" s="61" t="s">
        <v>48</v>
      </c>
      <c r="F6" s="118" t="s">
        <v>45</v>
      </c>
      <c r="H6" s="14" t="s">
        <v>37</v>
      </c>
      <c r="J6" s="142" t="s">
        <v>8</v>
      </c>
      <c r="L6" s="18" t="s">
        <v>10</v>
      </c>
      <c r="N6" s="37" t="s">
        <v>14</v>
      </c>
      <c r="P6" s="43" t="s">
        <v>37</v>
      </c>
      <c r="R6" s="141" t="s">
        <v>8</v>
      </c>
      <c r="T6" s="125" t="s">
        <v>10</v>
      </c>
      <c r="V6" s="119" t="s">
        <v>14</v>
      </c>
    </row>
    <row r="7" spans="2:23" ht="12" customHeight="1">
      <c r="B7" s="62">
        <v>1</v>
      </c>
      <c r="C7" s="56" t="s">
        <v>18</v>
      </c>
      <c r="D7" s="131">
        <v>0</v>
      </c>
      <c r="F7" s="136">
        <f>D7*各係数!AS5</f>
        <v>0</v>
      </c>
      <c r="H7" s="19">
        <f t="array" ref="H7:H43">MMULT(各係数!C5:AM41,利用上の注意!F7:F43)</f>
        <v>5.536997516001823E-3</v>
      </c>
      <c r="J7" s="26">
        <f>H7*各係数!AO5</f>
        <v>3.5006152911968027E-3</v>
      </c>
      <c r="L7" s="31">
        <f>H7*各係数!AP5*100</f>
        <v>0.13649332921792556</v>
      </c>
      <c r="N7" s="38">
        <f>H7*各係数!AQ5</f>
        <v>1.3806528324079525E-3</v>
      </c>
      <c r="P7" s="44">
        <f>$N$4*$P$1*各係数!AR5</f>
        <v>0.35446218294698534</v>
      </c>
      <c r="R7" s="68">
        <f>P7*各係数!AO5</f>
        <v>0.22409902373790533</v>
      </c>
      <c r="T7" s="130">
        <f>P7*各係数!AP5*100</f>
        <v>8.7378987063774414</v>
      </c>
      <c r="V7" s="120">
        <f>P7*各係数!AQ5</f>
        <v>8.8385305475202972E-2</v>
      </c>
    </row>
    <row r="8" spans="2:23" ht="12" customHeight="1">
      <c r="B8" s="63">
        <v>6</v>
      </c>
      <c r="C8" s="57" t="s">
        <v>19</v>
      </c>
      <c r="D8" s="132">
        <v>0</v>
      </c>
      <c r="F8" s="137">
        <f>D8*各係数!AS6</f>
        <v>0</v>
      </c>
      <c r="H8" s="20">
        <v>8.7101593662951698E-3</v>
      </c>
      <c r="J8" s="27">
        <f>H8*各係数!AO6</f>
        <v>3.3482757857110682E-3</v>
      </c>
      <c r="L8" s="32">
        <f>H8*各係数!AP6*100</f>
        <v>4.0388213983620504E-2</v>
      </c>
      <c r="N8" s="39">
        <f>H8*各係数!AQ6</f>
        <v>1.9300459728379571E-3</v>
      </c>
      <c r="P8" s="45">
        <f>$N$4*$P$1*各係数!AR6</f>
        <v>9.6245432647745245E-3</v>
      </c>
      <c r="R8" s="69">
        <f>P8*各係数!AO6</f>
        <v>3.6997744595435715E-3</v>
      </c>
      <c r="T8" s="126">
        <f>P8*各係数!AP6*100</f>
        <v>4.4628128662778606E-2</v>
      </c>
      <c r="V8" s="121">
        <f>P8*各係数!AQ6</f>
        <v>2.1326602863850812E-3</v>
      </c>
    </row>
    <row r="9" spans="2:23" ht="12" customHeight="1">
      <c r="B9" s="63">
        <v>11</v>
      </c>
      <c r="C9" s="57" t="s">
        <v>50</v>
      </c>
      <c r="D9" s="132">
        <v>0</v>
      </c>
      <c r="F9" s="137">
        <f>D9*各係数!AS7</f>
        <v>0</v>
      </c>
      <c r="H9" s="20">
        <v>2.4384825545881981E-2</v>
      </c>
      <c r="J9" s="27">
        <f>H9*各係数!AO7</f>
        <v>1.0146492188483104E-2</v>
      </c>
      <c r="L9" s="32">
        <f>H9*各係数!AP7*100</f>
        <v>0.12602100247191231</v>
      </c>
      <c r="N9" s="39">
        <f>H9*各係数!AQ7</f>
        <v>3.8989947462790904E-3</v>
      </c>
      <c r="P9" s="45">
        <f>$N$4*$P$1*各係数!AR7</f>
        <v>2.7111885102698587</v>
      </c>
      <c r="R9" s="69">
        <f>P9*各係数!AO7</f>
        <v>1.1281217898892819</v>
      </c>
      <c r="T9" s="126">
        <f>P9*各係数!AP7*100</f>
        <v>14.011447131810117</v>
      </c>
      <c r="V9" s="121">
        <f>P9*各係数!AQ7</f>
        <v>0.43350360402720162</v>
      </c>
    </row>
    <row r="10" spans="2:23" ht="12" customHeight="1">
      <c r="B10" s="63">
        <v>15</v>
      </c>
      <c r="C10" s="57" t="s">
        <v>20</v>
      </c>
      <c r="D10" s="132">
        <v>0</v>
      </c>
      <c r="F10" s="137">
        <f>D10*各係数!AS8</f>
        <v>0</v>
      </c>
      <c r="H10" s="20">
        <v>0.13201912293361653</v>
      </c>
      <c r="J10" s="27">
        <f>H10*各係数!AO8</f>
        <v>4.7975495906208331E-2</v>
      </c>
      <c r="L10" s="32">
        <f>H10*各係数!AP8*100</f>
        <v>1.4895978799550835</v>
      </c>
      <c r="N10" s="39">
        <f>H10*各係数!AQ8</f>
        <v>4.0181890198054487E-2</v>
      </c>
      <c r="P10" s="45">
        <f>$N$4*$P$1*各係数!AR8</f>
        <v>0.19484377324919677</v>
      </c>
      <c r="R10" s="69">
        <f>P10*各係数!AO8</f>
        <v>7.0805853259359716E-2</v>
      </c>
      <c r="T10" s="126">
        <f>P10*各係数!AP8*100</f>
        <v>2.1984608373772785</v>
      </c>
      <c r="V10" s="121">
        <f>P10*各係数!AQ8</f>
        <v>5.9303462471952798E-2</v>
      </c>
    </row>
    <row r="11" spans="2:23" ht="12" customHeight="1">
      <c r="B11" s="64">
        <v>16</v>
      </c>
      <c r="C11" s="58" t="s">
        <v>21</v>
      </c>
      <c r="D11" s="133">
        <v>0</v>
      </c>
      <c r="F11" s="138">
        <f>D11*各係数!AS9</f>
        <v>0</v>
      </c>
      <c r="H11" s="21">
        <v>1.1329377302120889</v>
      </c>
      <c r="J11" s="28">
        <f>H11*各係数!AO9</f>
        <v>0.39152091432376412</v>
      </c>
      <c r="L11" s="33">
        <f>H11*各係数!AP9*100</f>
        <v>8.4456428687887062</v>
      </c>
      <c r="N11" s="40">
        <f>H11*各係数!AQ9</f>
        <v>0.24424124575580947</v>
      </c>
      <c r="P11" s="46">
        <f>$N$4*$P$1*各係数!AR9</f>
        <v>0.25557638370672575</v>
      </c>
      <c r="R11" s="70">
        <f>P11*各係数!AO9</f>
        <v>8.8322152895098913E-2</v>
      </c>
      <c r="T11" s="127">
        <f>P11*各係数!AP9*100</f>
        <v>1.9052299212238579</v>
      </c>
      <c r="V11" s="122">
        <f>P11*各係数!AQ9</f>
        <v>5.5097727507592009E-2</v>
      </c>
    </row>
    <row r="12" spans="2:23" ht="12" customHeight="1">
      <c r="B12" s="65">
        <v>20</v>
      </c>
      <c r="C12" s="59" t="s">
        <v>22</v>
      </c>
      <c r="D12" s="134">
        <v>0</v>
      </c>
      <c r="F12" s="139">
        <f>D12*各係数!AS10</f>
        <v>0</v>
      </c>
      <c r="H12" s="22">
        <v>0.18350934180650935</v>
      </c>
      <c r="J12" s="29">
        <f>H12*各係数!AO10</f>
        <v>5.1766652527879473E-2</v>
      </c>
      <c r="L12" s="34">
        <f>H12*各係数!AP10*100</f>
        <v>0.29089315041163388</v>
      </c>
      <c r="N12" s="41">
        <f>H12*各係数!AQ10</f>
        <v>1.6106327409507223E-2</v>
      </c>
      <c r="P12" s="47">
        <f>$N$4*$P$1*各係数!AR10</f>
        <v>0.52785672596622235</v>
      </c>
      <c r="R12" s="71">
        <f>P12*各係数!AO10</f>
        <v>0.14890454866547975</v>
      </c>
      <c r="T12" s="128">
        <f>P12*各係数!AP10*100</f>
        <v>0.83674163108375488</v>
      </c>
      <c r="V12" s="123">
        <f>P12*各係数!AQ10</f>
        <v>4.6329157796700993E-2</v>
      </c>
    </row>
    <row r="13" spans="2:23" ht="12" customHeight="1">
      <c r="B13" s="63">
        <v>21</v>
      </c>
      <c r="C13" s="57" t="s">
        <v>23</v>
      </c>
      <c r="D13" s="132">
        <v>0</v>
      </c>
      <c r="F13" s="137">
        <f>D13*各係数!AS11</f>
        <v>0</v>
      </c>
      <c r="H13" s="20">
        <v>1.454823354427262</v>
      </c>
      <c r="J13" s="27">
        <f>H13*各係数!AO11</f>
        <v>0.37526861377044946</v>
      </c>
      <c r="L13" s="32">
        <f>H13*各係数!AP11*100</f>
        <v>0.14458418074775897</v>
      </c>
      <c r="N13" s="39">
        <f>H13*各係数!AQ11</f>
        <v>1.5335984429572217E-2</v>
      </c>
      <c r="P13" s="45">
        <f>$N$4*$P$1*各係数!AR11</f>
        <v>2.2322426064079517</v>
      </c>
      <c r="R13" s="69">
        <f>P13*各係数!AO11</f>
        <v>0.57580226902243459</v>
      </c>
      <c r="T13" s="126">
        <f>P13*各係数!AP11*100</f>
        <v>0.22184615575187519</v>
      </c>
      <c r="V13" s="121">
        <f>P13*各係数!AQ11</f>
        <v>2.3531130257650575E-2</v>
      </c>
    </row>
    <row r="14" spans="2:23" ht="12" customHeight="1">
      <c r="B14" s="63">
        <v>22</v>
      </c>
      <c r="C14" s="57" t="s">
        <v>51</v>
      </c>
      <c r="D14" s="132">
        <v>0</v>
      </c>
      <c r="F14" s="137">
        <f>D14*各係数!AS12</f>
        <v>0</v>
      </c>
      <c r="H14" s="20">
        <v>1.0632195830342897</v>
      </c>
      <c r="J14" s="27">
        <f>H14*各係数!AO12</f>
        <v>0.34339283684767852</v>
      </c>
      <c r="L14" s="32">
        <f>H14*各係数!AP12*100</f>
        <v>4.3635635581438557</v>
      </c>
      <c r="N14" s="39">
        <f>H14*各係数!AQ12</f>
        <v>0.22597395387553576</v>
      </c>
      <c r="P14" s="45">
        <f>$N$4*$P$1*各係数!AR12</f>
        <v>0.32846606748591756</v>
      </c>
      <c r="R14" s="69">
        <f>P14*各係数!AO12</f>
        <v>0.1060861712124358</v>
      </c>
      <c r="T14" s="126">
        <f>P14*各係数!AP12*100</f>
        <v>1.3480588441363817</v>
      </c>
      <c r="V14" s="121">
        <f>P14*各係数!AQ12</f>
        <v>6.9811332642983823E-2</v>
      </c>
    </row>
    <row r="15" spans="2:23" ht="12" customHeight="1">
      <c r="B15" s="63">
        <v>25</v>
      </c>
      <c r="C15" s="57" t="s">
        <v>24</v>
      </c>
      <c r="D15" s="132">
        <v>0</v>
      </c>
      <c r="F15" s="137">
        <f>D15*各係数!AS13</f>
        <v>0</v>
      </c>
      <c r="H15" s="20">
        <v>0.23896035858418774</v>
      </c>
      <c r="J15" s="27">
        <f>H15*各係数!AO13</f>
        <v>0.1126322491199394</v>
      </c>
      <c r="L15" s="32">
        <f>H15*各係数!AP13*100</f>
        <v>0.98574974504751967</v>
      </c>
      <c r="N15" s="39">
        <f>H15*各係数!AQ13</f>
        <v>4.6811850688681655E-2</v>
      </c>
      <c r="P15" s="45">
        <f>$N$4*$P$1*各係数!AR13</f>
        <v>8.3869901289826243E-2</v>
      </c>
      <c r="R15" s="69">
        <f>P15*各係数!AO13</f>
        <v>3.9531475729738537E-2</v>
      </c>
      <c r="T15" s="126">
        <f>P15*各係数!AP13*100</f>
        <v>0.34597677331690085</v>
      </c>
      <c r="V15" s="121">
        <f>P15*各係数!AQ13</f>
        <v>1.6429943944324201E-2</v>
      </c>
    </row>
    <row r="16" spans="2:23" ht="12" customHeight="1">
      <c r="B16" s="64">
        <v>26</v>
      </c>
      <c r="C16" s="58" t="s">
        <v>25</v>
      </c>
      <c r="D16" s="133">
        <v>0</v>
      </c>
      <c r="F16" s="138">
        <f>D16*各係数!AS14</f>
        <v>0</v>
      </c>
      <c r="H16" s="21">
        <v>0.1924193724427595</v>
      </c>
      <c r="J16" s="28">
        <f>H16*各係数!AO14</f>
        <v>4.0777257556156986E-2</v>
      </c>
      <c r="L16" s="33">
        <f>H16*各係数!AP14*100</f>
        <v>0.27162879952013408</v>
      </c>
      <c r="N16" s="40">
        <f>H16*各係数!AQ14</f>
        <v>1.3061783727775304E-2</v>
      </c>
      <c r="P16" s="46">
        <f>$N$4*$P$1*各係数!AR14</f>
        <v>3.0978710263912319E-2</v>
      </c>
      <c r="R16" s="70">
        <f>P16*各係数!AO14</f>
        <v>6.5649670880456625E-3</v>
      </c>
      <c r="T16" s="127">
        <f>P16*各係数!AP14*100</f>
        <v>4.3731095122305053E-2</v>
      </c>
      <c r="V16" s="122">
        <f>P16*各係数!AQ14</f>
        <v>2.1028922841592069E-3</v>
      </c>
    </row>
    <row r="17" spans="2:23" ht="12" customHeight="1">
      <c r="B17" s="65">
        <v>27</v>
      </c>
      <c r="C17" s="59" t="s">
        <v>26</v>
      </c>
      <c r="D17" s="134">
        <v>0</v>
      </c>
      <c r="F17" s="139">
        <f>D17*各係数!AS15</f>
        <v>0</v>
      </c>
      <c r="H17" s="22">
        <v>8.7179391085093955E-2</v>
      </c>
      <c r="J17" s="29">
        <f>H17*各係数!AO15</f>
        <v>1.8849746022907302E-2</v>
      </c>
      <c r="L17" s="34">
        <f>H17*各係数!AP15*100</f>
        <v>0.16540742458853663</v>
      </c>
      <c r="N17" s="41">
        <f>H17*各係数!AQ15</f>
        <v>1.0179103715709958E-2</v>
      </c>
      <c r="P17" s="47">
        <f>$N$4*$P$1*各係数!AR15</f>
        <v>2.4072382378484601E-2</v>
      </c>
      <c r="R17" s="71">
        <f>P17*各係数!AO15</f>
        <v>5.2048802859593285E-3</v>
      </c>
      <c r="T17" s="128">
        <f>P17*各係数!AP15*100</f>
        <v>4.5673073915475128E-2</v>
      </c>
      <c r="V17" s="123">
        <f>P17*各係数!AQ15</f>
        <v>2.8107018627332439E-3</v>
      </c>
      <c r="W17"/>
    </row>
    <row r="18" spans="2:23" ht="12" customHeight="1">
      <c r="B18" s="63">
        <v>28</v>
      </c>
      <c r="C18" s="57" t="s">
        <v>27</v>
      </c>
      <c r="D18" s="132">
        <v>0</v>
      </c>
      <c r="F18" s="137">
        <f>D18*各係数!AS16</f>
        <v>0</v>
      </c>
      <c r="H18" s="20">
        <v>0.59150370419154819</v>
      </c>
      <c r="J18" s="27">
        <f>H18*各係数!AO16</f>
        <v>0.2329555905668928</v>
      </c>
      <c r="L18" s="32">
        <f>H18*各係数!AP16*100</f>
        <v>4.8713505717471444</v>
      </c>
      <c r="N18" s="39">
        <f>H18*各係数!AQ16</f>
        <v>0.17601428410007264</v>
      </c>
      <c r="P18" s="45">
        <f>$N$4*$P$1*各係数!AR16</f>
        <v>0.16314273791237491</v>
      </c>
      <c r="R18" s="69">
        <f>P18*各係数!AO16</f>
        <v>6.4251521313837531E-2</v>
      </c>
      <c r="T18" s="126">
        <f>P18*各係数!AP16*100</f>
        <v>1.3435680351183128</v>
      </c>
      <c r="V18" s="121">
        <f>P18*各係数!AQ16</f>
        <v>4.8546529829462316E-2</v>
      </c>
      <c r="W18"/>
    </row>
    <row r="19" spans="2:23" ht="12" customHeight="1">
      <c r="B19" s="63">
        <v>29</v>
      </c>
      <c r="C19" s="57" t="s">
        <v>52</v>
      </c>
      <c r="D19" s="132">
        <v>0</v>
      </c>
      <c r="F19" s="137">
        <f>D19*各係数!AS17</f>
        <v>0</v>
      </c>
      <c r="H19" s="20">
        <v>0.1312975441082857</v>
      </c>
      <c r="J19" s="27">
        <f>H19*各係数!AO17</f>
        <v>5.1864113372411674E-2</v>
      </c>
      <c r="L19" s="32">
        <f>H19*各係数!AP17*100</f>
        <v>0.54593884817049576</v>
      </c>
      <c r="N19" s="39">
        <f>H19*各係数!AQ17</f>
        <v>3.0074580200118824E-2</v>
      </c>
      <c r="P19" s="45">
        <f>$N$4*$P$1*各係数!AR17</f>
        <v>2.5488597899535996E-2</v>
      </c>
      <c r="R19" s="69">
        <f>P19*各係数!AO17</f>
        <v>1.0068303563051382E-2</v>
      </c>
      <c r="T19" s="126">
        <f>P19*各係数!AP17*100</f>
        <v>0.10598230053166288</v>
      </c>
      <c r="V19" s="121">
        <f>P19*各係数!AQ17</f>
        <v>5.8383337397839479E-3</v>
      </c>
      <c r="W19"/>
    </row>
    <row r="20" spans="2:23" ht="12" customHeight="1">
      <c r="B20" s="63">
        <v>30</v>
      </c>
      <c r="C20" s="57" t="s">
        <v>53</v>
      </c>
      <c r="D20" s="132">
        <v>0</v>
      </c>
      <c r="F20" s="137">
        <f>D20*各係数!AS18</f>
        <v>0</v>
      </c>
      <c r="H20" s="20">
        <v>0.17748777620167105</v>
      </c>
      <c r="J20" s="27">
        <f>H20*各係数!AO18</f>
        <v>7.2634058433777085E-2</v>
      </c>
      <c r="L20" s="32">
        <f>H20*各係数!AP18*100</f>
        <v>0.8078947243719149</v>
      </c>
      <c r="N20" s="39">
        <f>H20*各係数!AQ18</f>
        <v>4.1849789417367951E-2</v>
      </c>
      <c r="P20" s="45">
        <f>$N$4*$P$1*各係数!AR18</f>
        <v>3.4233609623881153E-2</v>
      </c>
      <c r="R20" s="69">
        <f>P20*各係数!AO18</f>
        <v>1.4009561982425056E-2</v>
      </c>
      <c r="T20" s="126">
        <f>P20*各係数!AP18*100</f>
        <v>0.15582567545336568</v>
      </c>
      <c r="V20" s="121">
        <f>P20*各係数!AQ18</f>
        <v>8.0719325263725883E-3</v>
      </c>
      <c r="W20"/>
    </row>
    <row r="21" spans="2:23" ht="12" customHeight="1">
      <c r="B21" s="64">
        <v>31</v>
      </c>
      <c r="C21" s="58" t="s">
        <v>54</v>
      </c>
      <c r="D21" s="133">
        <v>300</v>
      </c>
      <c r="F21" s="138">
        <f>D21*各係数!AS19</f>
        <v>16.896058607780102</v>
      </c>
      <c r="H21" s="21">
        <v>16.968162058963124</v>
      </c>
      <c r="J21" s="28">
        <f>H21*各係数!AO19</f>
        <v>6.2874539487676513</v>
      </c>
      <c r="L21" s="33">
        <f>H21*各係数!AP19*100</f>
        <v>112.18962329045416</v>
      </c>
      <c r="N21" s="40">
        <f>H21*各係数!AQ19</f>
        <v>3.6504585991751877</v>
      </c>
      <c r="P21" s="46">
        <f>$N$4*$P$1*各係数!AR19</f>
        <v>1.9225619659440363E-2</v>
      </c>
      <c r="R21" s="70">
        <f>P21*各係数!AO19</f>
        <v>7.1239417578169897E-3</v>
      </c>
      <c r="T21" s="127">
        <f>P21*各係数!AP19*100</f>
        <v>0.12711541884283295</v>
      </c>
      <c r="V21" s="122">
        <f>P21*各係数!AQ19</f>
        <v>4.1361184768507718E-3</v>
      </c>
      <c r="W21"/>
    </row>
    <row r="22" spans="2:23" ht="12" customHeight="1">
      <c r="B22" s="65">
        <v>32</v>
      </c>
      <c r="C22" s="59" t="s">
        <v>55</v>
      </c>
      <c r="D22" s="134">
        <v>0</v>
      </c>
      <c r="F22" s="139">
        <f>D22*各係数!AS20</f>
        <v>0</v>
      </c>
      <c r="H22" s="22">
        <v>0.51136740974907458</v>
      </c>
      <c r="J22" s="29">
        <f>H22*各係数!AO20</f>
        <v>0.13907838472246339</v>
      </c>
      <c r="L22" s="34">
        <f>H22*各係数!AP20*100</f>
        <v>1.9591376837911825</v>
      </c>
      <c r="N22" s="41">
        <f>H22*各係数!AQ20</f>
        <v>9.5685842378677208E-2</v>
      </c>
      <c r="P22" s="47">
        <f>$N$4*$P$1*各係数!AR20</f>
        <v>4.5866666915915927E-2</v>
      </c>
      <c r="R22" s="71">
        <f>P22*各係数!AO20</f>
        <v>1.2474517979937386E-2</v>
      </c>
      <c r="T22" s="128">
        <f>P22*各係数!AP20*100</f>
        <v>0.17572319602643938</v>
      </c>
      <c r="V22" s="123">
        <f>P22*各係数!AQ20</f>
        <v>8.582460628660667E-3</v>
      </c>
      <c r="W22"/>
    </row>
    <row r="23" spans="2:23" ht="12" customHeight="1">
      <c r="B23" s="63">
        <v>33</v>
      </c>
      <c r="C23" s="57" t="s">
        <v>28</v>
      </c>
      <c r="D23" s="132">
        <v>0</v>
      </c>
      <c r="F23" s="137">
        <f>D23*各係数!AS21</f>
        <v>0</v>
      </c>
      <c r="H23" s="20">
        <v>0.12330754157007502</v>
      </c>
      <c r="J23" s="27">
        <f>H23*各係数!AO21</f>
        <v>3.8564484419611071E-2</v>
      </c>
      <c r="L23" s="32">
        <f>H23*各係数!AP21*100</f>
        <v>0.51032120301652806</v>
      </c>
      <c r="N23" s="39">
        <f>H23*各係数!AQ21</f>
        <v>2.2661725813272273E-2</v>
      </c>
      <c r="P23" s="45">
        <f>$N$4*$P$1*各係数!AR21</f>
        <v>0.30930024210322482</v>
      </c>
      <c r="R23" s="69">
        <f>P23*各係数!AO21</f>
        <v>9.6733778126564349E-2</v>
      </c>
      <c r="T23" s="126">
        <f>P23*各係数!AP21*100</f>
        <v>1.2800715157695366</v>
      </c>
      <c r="V23" s="121">
        <f>P23*各係数!AQ21</f>
        <v>5.6843865275982966E-2</v>
      </c>
      <c r="W23"/>
    </row>
    <row r="24" spans="2:23" ht="12" customHeight="1">
      <c r="B24" s="63">
        <v>34</v>
      </c>
      <c r="C24" s="57" t="s">
        <v>56</v>
      </c>
      <c r="D24" s="132">
        <v>0</v>
      </c>
      <c r="F24" s="137">
        <f>D24*各係数!AS22</f>
        <v>0</v>
      </c>
      <c r="H24" s="20">
        <v>6.7553119989486911E-3</v>
      </c>
      <c r="J24" s="27">
        <f>H24*各係数!AO22</f>
        <v>1.9704992087100329E-3</v>
      </c>
      <c r="L24" s="32">
        <f>H24*各係数!AP22*100</f>
        <v>3.3118601225324923E-2</v>
      </c>
      <c r="N24" s="39">
        <f>H24*各係数!AQ22</f>
        <v>1.4320053357161058E-3</v>
      </c>
      <c r="P24" s="45">
        <f>$N$4*$P$1*各係数!AR22</f>
        <v>7.7562396628716876E-2</v>
      </c>
      <c r="R24" s="69">
        <f>P24*各係数!AO22</f>
        <v>2.2624660593963068E-2</v>
      </c>
      <c r="T24" s="126">
        <f>P24*各係数!AP22*100</f>
        <v>0.38025750467583563</v>
      </c>
      <c r="V24" s="121">
        <f>P24*各係数!AQ22</f>
        <v>1.6441841004610436E-2</v>
      </c>
      <c r="W24"/>
    </row>
    <row r="25" spans="2:23" ht="12" customHeight="1">
      <c r="B25" s="63">
        <v>35</v>
      </c>
      <c r="C25" s="57" t="s">
        <v>29</v>
      </c>
      <c r="D25" s="132">
        <v>0</v>
      </c>
      <c r="F25" s="137">
        <f>D25*各係数!AS23</f>
        <v>0</v>
      </c>
      <c r="H25" s="20">
        <v>0.13700070741915499</v>
      </c>
      <c r="J25" s="27">
        <f>H25*各係数!AO23</f>
        <v>3.3752149177253755E-2</v>
      </c>
      <c r="L25" s="32">
        <f>H25*各係数!AP23*100</f>
        <v>0.37990867075864432</v>
      </c>
      <c r="N25" s="39">
        <f>H25*各係数!AQ23</f>
        <v>2.0743758042376614E-2</v>
      </c>
      <c r="P25" s="45">
        <f>$N$4*$P$1*各係数!AR23</f>
        <v>0.45004605110494378</v>
      </c>
      <c r="R25" s="69">
        <f>P25*各係数!AO23</f>
        <v>0.11087549648232116</v>
      </c>
      <c r="T25" s="126">
        <f>P25*各係数!AP23*100</f>
        <v>1.2479964540062713</v>
      </c>
      <c r="V25" s="121">
        <f>P25*各係数!AQ23</f>
        <v>6.8143052455090711E-2</v>
      </c>
      <c r="W25"/>
    </row>
    <row r="26" spans="2:23" ht="12" customHeight="1">
      <c r="B26" s="64">
        <v>39</v>
      </c>
      <c r="C26" s="58" t="s">
        <v>0</v>
      </c>
      <c r="D26" s="133">
        <v>0</v>
      </c>
      <c r="F26" s="138">
        <f>D26*各係数!AS24</f>
        <v>0</v>
      </c>
      <c r="H26" s="21">
        <v>1.9670349731548247</v>
      </c>
      <c r="J26" s="28">
        <f>H26*各係数!AO24</f>
        <v>0.88295833479367913</v>
      </c>
      <c r="L26" s="33">
        <f>H26*各係数!AP24*100</f>
        <v>20.69174381832347</v>
      </c>
      <c r="N26" s="40">
        <f>H26*各係数!AQ24</f>
        <v>0.54028749950396715</v>
      </c>
      <c r="P26" s="46">
        <f>$N$4*$P$1*各係数!AR24</f>
        <v>0.65244290392222093</v>
      </c>
      <c r="R26" s="70">
        <f>P26*各係数!AO24</f>
        <v>0.29286713650605412</v>
      </c>
      <c r="T26" s="127">
        <f>P26*各係数!AP24*100</f>
        <v>6.8632137243545763</v>
      </c>
      <c r="V26" s="122">
        <f>P26*各係数!AQ24</f>
        <v>0.17920715693421385</v>
      </c>
      <c r="W26"/>
    </row>
    <row r="27" spans="2:23" ht="12" customHeight="1">
      <c r="B27" s="65">
        <v>41</v>
      </c>
      <c r="C27" s="59" t="s">
        <v>30</v>
      </c>
      <c r="D27" s="134">
        <v>0</v>
      </c>
      <c r="F27" s="139">
        <f>D27*各係数!AS25</f>
        <v>0</v>
      </c>
      <c r="H27" s="22">
        <v>6.4165318139217922</v>
      </c>
      <c r="J27" s="29">
        <f>H27*各係数!AO25</f>
        <v>2.8394024809368688</v>
      </c>
      <c r="L27" s="34">
        <f>H27*各係数!AP25*100</f>
        <v>38.23329328616623</v>
      </c>
      <c r="N27" s="41">
        <f>H27*各係数!AQ25</f>
        <v>2.1384634434304948</v>
      </c>
      <c r="P27" s="47">
        <f>$N$4*$P$1*各係数!AR25</f>
        <v>2.1388121446351471</v>
      </c>
      <c r="R27" s="71">
        <f>P27*各係数!AO25</f>
        <v>0.9464534246613745</v>
      </c>
      <c r="T27" s="128">
        <f>P27*各係数!AP25*100</f>
        <v>12.744241652854752</v>
      </c>
      <c r="V27" s="123">
        <f>P27*各係数!AQ25</f>
        <v>0.7128105519158866</v>
      </c>
      <c r="W27"/>
    </row>
    <row r="28" spans="2:23" ht="12" customHeight="1">
      <c r="B28" s="63">
        <v>46</v>
      </c>
      <c r="C28" s="57" t="s">
        <v>31</v>
      </c>
      <c r="D28" s="132">
        <v>0</v>
      </c>
      <c r="F28" s="137">
        <f>D28*各係数!AS26</f>
        <v>0</v>
      </c>
      <c r="H28" s="20">
        <v>4.0402171620922402</v>
      </c>
      <c r="J28" s="27">
        <f>H28*各係数!AO26</f>
        <v>0.89620350486442013</v>
      </c>
      <c r="L28" s="32">
        <f>H28*各係数!AP26*100</f>
        <v>4.2565551392421686</v>
      </c>
      <c r="N28" s="39">
        <f>H28*各係数!AQ26</f>
        <v>0.34132429182247387</v>
      </c>
      <c r="P28" s="45">
        <f>$N$4*$P$1*各係数!AR26</f>
        <v>3.5907042477812827</v>
      </c>
      <c r="R28" s="69">
        <f>P28*各係数!AO26</f>
        <v>0.79649226828359243</v>
      </c>
      <c r="T28" s="126">
        <f>P28*各係数!AP26*100</f>
        <v>3.7829725497916598</v>
      </c>
      <c r="V28" s="121">
        <f>P28*各係数!AQ26</f>
        <v>0.3033486902677322</v>
      </c>
      <c r="W28"/>
    </row>
    <row r="29" spans="2:23" ht="12" customHeight="1">
      <c r="B29" s="63">
        <v>47</v>
      </c>
      <c r="C29" s="57" t="s">
        <v>57</v>
      </c>
      <c r="D29" s="132">
        <v>0</v>
      </c>
      <c r="F29" s="137">
        <f>D29*各係数!AS27</f>
        <v>0</v>
      </c>
      <c r="H29" s="20">
        <v>1.5015609343722454</v>
      </c>
      <c r="J29" s="27">
        <f>H29*各係数!AO27</f>
        <v>0.69053034527884249</v>
      </c>
      <c r="L29" s="32">
        <f>H29*各係数!AP27*100</f>
        <v>2.28181391085712</v>
      </c>
      <c r="N29" s="39">
        <f>H29*各係数!AQ27</f>
        <v>0.19778665786848651</v>
      </c>
      <c r="P29" s="45">
        <f>$N$4*$P$1*各係数!AR27</f>
        <v>1.7557744988413415</v>
      </c>
      <c r="R29" s="69">
        <f>P29*各係数!AO27</f>
        <v>0.8074368100310032</v>
      </c>
      <c r="T29" s="126">
        <f>P29*各係数!AP27*100</f>
        <v>2.6681239396117409</v>
      </c>
      <c r="V29" s="121">
        <f>P29*各係数!AQ27</f>
        <v>0.23127184661455499</v>
      </c>
      <c r="W29"/>
    </row>
    <row r="30" spans="2:23" ht="12" customHeight="1">
      <c r="B30" s="63">
        <v>48</v>
      </c>
      <c r="C30" s="57" t="s">
        <v>58</v>
      </c>
      <c r="D30" s="132">
        <v>0</v>
      </c>
      <c r="F30" s="137">
        <f>D30*各係数!AS28</f>
        <v>0</v>
      </c>
      <c r="H30" s="20">
        <v>0.97431593250141546</v>
      </c>
      <c r="J30" s="27">
        <f>H30*各係数!AO28</f>
        <v>0.67848434927159751</v>
      </c>
      <c r="L30" s="32">
        <f>H30*各係数!AP28*100</f>
        <v>7.1010559574626697</v>
      </c>
      <c r="N30" s="39">
        <f>H30*各係数!AQ28</f>
        <v>0.44265627714735889</v>
      </c>
      <c r="P30" s="45">
        <f>$N$4*$P$1*各係数!AR28</f>
        <v>0.47642449830733702</v>
      </c>
      <c r="R30" s="69">
        <f>P30*各係数!AO28</f>
        <v>0.33176770996776372</v>
      </c>
      <c r="T30" s="126">
        <f>P30*各係数!AP28*100</f>
        <v>3.4722998045416489</v>
      </c>
      <c r="V30" s="121">
        <f>P30*各係数!AQ28</f>
        <v>0.21645165364492036</v>
      </c>
      <c r="W30"/>
    </row>
    <row r="31" spans="2:23" ht="12" customHeight="1">
      <c r="B31" s="64">
        <v>51</v>
      </c>
      <c r="C31" s="58" t="s">
        <v>1</v>
      </c>
      <c r="D31" s="133">
        <v>400</v>
      </c>
      <c r="F31" s="138">
        <f>D31*各係数!AS29</f>
        <v>214.59356794737681</v>
      </c>
      <c r="H31" s="21">
        <v>220.41346924828704</v>
      </c>
      <c r="J31" s="28">
        <f>H31*各係数!AO29</f>
        <v>152.51574495917788</v>
      </c>
      <c r="L31" s="33">
        <f>H31*各係数!AP29*100</f>
        <v>1773.127049527553</v>
      </c>
      <c r="N31" s="40">
        <f>H31*各係数!AQ29</f>
        <v>78.586605959369777</v>
      </c>
      <c r="P31" s="46">
        <f>$N$4*$P$1*各係数!AR29</f>
        <v>12.842696328130216</v>
      </c>
      <c r="R31" s="70">
        <f>P31*各係数!AO29</f>
        <v>8.8865413009894834</v>
      </c>
      <c r="T31" s="127">
        <f>P31*各係数!AP29*100</f>
        <v>103.31370549149344</v>
      </c>
      <c r="V31" s="122">
        <f>P31*各係数!AQ29</f>
        <v>4.5789575348397547</v>
      </c>
      <c r="W31"/>
    </row>
    <row r="32" spans="2:23" ht="12" customHeight="1">
      <c r="B32" s="65">
        <v>53</v>
      </c>
      <c r="C32" s="59" t="s">
        <v>2</v>
      </c>
      <c r="D32" s="134">
        <v>300</v>
      </c>
      <c r="F32" s="139">
        <f>D32*各係数!AS30</f>
        <v>285.98985076512059</v>
      </c>
      <c r="H32" s="22">
        <v>311.80048227223301</v>
      </c>
      <c r="J32" s="29">
        <f>H32*各係数!AO30</f>
        <v>212.10332222023962</v>
      </c>
      <c r="L32" s="34">
        <f>H32*各係数!AP30*100</f>
        <v>1319.0806498432023</v>
      </c>
      <c r="N32" s="41">
        <f>H32*各係数!AQ30</f>
        <v>96.980305604924695</v>
      </c>
      <c r="P32" s="47">
        <f>$N$4*$P$1*各係数!AR30</f>
        <v>13.058954926986555</v>
      </c>
      <c r="R32" s="71">
        <f>P32*各係数!AO30</f>
        <v>8.8833978207893232</v>
      </c>
      <c r="T32" s="128">
        <f>P32*各係数!AP30*100</f>
        <v>55.246273597237916</v>
      </c>
      <c r="V32" s="123">
        <f>P32*各係数!AQ30</f>
        <v>4.0617687005190248</v>
      </c>
      <c r="W32"/>
    </row>
    <row r="33" spans="2:23" ht="12" customHeight="1">
      <c r="B33" s="63">
        <v>55</v>
      </c>
      <c r="C33" s="57" t="s">
        <v>32</v>
      </c>
      <c r="D33" s="132">
        <v>0</v>
      </c>
      <c r="F33" s="137">
        <f>D33*各係数!AS31</f>
        <v>0</v>
      </c>
      <c r="H33" s="20">
        <v>14.798122614610513</v>
      </c>
      <c r="J33" s="27">
        <f>H33*各係数!AO31</f>
        <v>12.497104036440909</v>
      </c>
      <c r="L33" s="32">
        <f>H33*各係数!AP31*100</f>
        <v>22.454362634176604</v>
      </c>
      <c r="N33" s="39">
        <f>H33*各係数!AQ31</f>
        <v>1.0123612943701448</v>
      </c>
      <c r="P33" s="45">
        <f>$N$4*$P$1*各係数!AR31</f>
        <v>32.966432569157128</v>
      </c>
      <c r="R33" s="69">
        <f>P33*各係数!AO31</f>
        <v>27.840351661926949</v>
      </c>
      <c r="T33" s="126">
        <f>P33*各係数!AP31*100</f>
        <v>50.022577251260849</v>
      </c>
      <c r="V33" s="121">
        <f>P33*各係数!AQ31</f>
        <v>2.2552820527062791</v>
      </c>
      <c r="W33"/>
    </row>
    <row r="34" spans="2:23" ht="12" customHeight="1">
      <c r="B34" s="63">
        <v>57</v>
      </c>
      <c r="C34" s="57" t="s">
        <v>59</v>
      </c>
      <c r="D34" s="132">
        <v>0</v>
      </c>
      <c r="F34" s="137">
        <f>D34*各係数!AS32</f>
        <v>0</v>
      </c>
      <c r="H34" s="20">
        <v>17.904925299995501</v>
      </c>
      <c r="J34" s="27">
        <f>H34*各係数!AO32</f>
        <v>9.6543278007401625</v>
      </c>
      <c r="L34" s="32">
        <f>H34*各係数!AP32*100</f>
        <v>111.57713759592343</v>
      </c>
      <c r="N34" s="39">
        <f>H34*各係数!AQ32</f>
        <v>4.9018137948634628</v>
      </c>
      <c r="P34" s="45">
        <f>$N$4*$P$1*各係数!AR32</f>
        <v>7.8226823899429103</v>
      </c>
      <c r="R34" s="69">
        <f>P34*各係数!AO32</f>
        <v>4.2179868839556294</v>
      </c>
      <c r="T34" s="126">
        <f>P34*各係数!AP32*100</f>
        <v>48.748179328739596</v>
      </c>
      <c r="V34" s="121">
        <f>P34*各係数!AQ32</f>
        <v>2.1416080664613144</v>
      </c>
      <c r="W34"/>
    </row>
    <row r="35" spans="2:23" ht="12" customHeight="1">
      <c r="B35" s="63">
        <v>59</v>
      </c>
      <c r="C35" s="57" t="s">
        <v>60</v>
      </c>
      <c r="D35" s="132">
        <v>0</v>
      </c>
      <c r="F35" s="137">
        <f>D35*各係数!AS33</f>
        <v>0</v>
      </c>
      <c r="H35" s="20">
        <v>33.602455015606957</v>
      </c>
      <c r="J35" s="27">
        <f>H35*各係数!AO33</f>
        <v>17.928435485009093</v>
      </c>
      <c r="L35" s="32">
        <f>H35*各係数!AP33*100</f>
        <v>119.39024043891555</v>
      </c>
      <c r="N35" s="39">
        <f>H35*各係数!AQ33</f>
        <v>7.7444685024479289</v>
      </c>
      <c r="P35" s="45">
        <f>$N$4*$P$1*各係数!AR33</f>
        <v>9.5769308506700348</v>
      </c>
      <c r="R35" s="69">
        <f>P35*各係数!AO33</f>
        <v>5.1097274535709865</v>
      </c>
      <c r="T35" s="126">
        <f>P35*各係数!AP33*100</f>
        <v>34.027039881380837</v>
      </c>
      <c r="V35" s="121">
        <f>P35*各係数!AQ33</f>
        <v>2.2072268019907426</v>
      </c>
      <c r="W35"/>
    </row>
    <row r="36" spans="2:23" ht="12" customHeight="1">
      <c r="B36" s="64">
        <v>61</v>
      </c>
      <c r="C36" s="58" t="s">
        <v>3</v>
      </c>
      <c r="D36" s="133">
        <v>0</v>
      </c>
      <c r="F36" s="138">
        <f>D36*各係数!AS34</f>
        <v>0</v>
      </c>
      <c r="H36" s="21">
        <v>0.72837045229728825</v>
      </c>
      <c r="J36" s="28">
        <f>H36*各係数!AO34</f>
        <v>0.45657391618569598</v>
      </c>
      <c r="L36" s="33">
        <f>H36*各係数!AP34*100</f>
        <v>3.6715806761413257</v>
      </c>
      <c r="N36" s="40">
        <f>H36*各係数!AQ34</f>
        <v>0.27605365669291931</v>
      </c>
      <c r="P36" s="46">
        <f>$N$4*$P$1*各係数!AR34</f>
        <v>0.80712343152705868</v>
      </c>
      <c r="R36" s="70">
        <f>P36*各係数!AO34</f>
        <v>0.50593966959430792</v>
      </c>
      <c r="T36" s="127">
        <f>P36*各係数!AP34*100</f>
        <v>4.0685598723959364</v>
      </c>
      <c r="V36" s="122">
        <f>P36*各係数!AQ34</f>
        <v>0.30590117154373636</v>
      </c>
      <c r="W36"/>
    </row>
    <row r="37" spans="2:23" ht="12" customHeight="1">
      <c r="B37" s="65">
        <v>63</v>
      </c>
      <c r="C37" s="59" t="s">
        <v>33</v>
      </c>
      <c r="D37" s="134">
        <v>0</v>
      </c>
      <c r="F37" s="139">
        <f>D37*各係数!AS35</f>
        <v>0</v>
      </c>
      <c r="H37" s="22">
        <v>3.4351485687565084</v>
      </c>
      <c r="J37" s="29">
        <f>H37*各係数!AO35</f>
        <v>2.5917740713795214</v>
      </c>
      <c r="L37" s="34">
        <f>H37*各係数!AP35*100</f>
        <v>28.330066875179622</v>
      </c>
      <c r="N37" s="41">
        <f>H37*各係数!AQ35</f>
        <v>2.1594090885172417</v>
      </c>
      <c r="P37" s="47">
        <f>$N$4*$P$1*各係数!AR35</f>
        <v>4.5201729087739366</v>
      </c>
      <c r="R37" s="71">
        <f>P37*各係数!AO35</f>
        <v>3.4104105568142158</v>
      </c>
      <c r="T37" s="128">
        <f>P37*各係数!AP35*100</f>
        <v>37.278387886232295</v>
      </c>
      <c r="V37" s="123">
        <f>P37*各係数!AQ35</f>
        <v>2.8414789827879878</v>
      </c>
      <c r="W37"/>
    </row>
    <row r="38" spans="2:23" ht="12" customHeight="1">
      <c r="B38" s="145">
        <v>64</v>
      </c>
      <c r="C38" s="146" t="s">
        <v>61</v>
      </c>
      <c r="D38" s="147">
        <v>0</v>
      </c>
      <c r="F38" s="148">
        <f>D38*各係数!AS36</f>
        <v>0</v>
      </c>
      <c r="H38" s="149">
        <v>7.8199968893098187E-2</v>
      </c>
      <c r="J38" s="150">
        <f>H38*各係数!AO36</f>
        <v>4.4939866287324083E-2</v>
      </c>
      <c r="L38" s="151">
        <f>H38*各係数!AP36*100</f>
        <v>0.79925964115675541</v>
      </c>
      <c r="N38" s="152">
        <f>H38*各係数!AQ36</f>
        <v>3.4395857094123246E-2</v>
      </c>
      <c r="P38" s="153">
        <f>$N$4*$P$1*各係数!AR36</f>
        <v>8.7507782889467247</v>
      </c>
      <c r="R38" s="154">
        <f>P38*各係数!AO36</f>
        <v>5.028886990388469</v>
      </c>
      <c r="T38" s="155">
        <f>P38*各係数!AP36*100</f>
        <v>89.439216077273628</v>
      </c>
      <c r="V38" s="156">
        <f>P38*各係数!AQ36</f>
        <v>3.8489851562528288</v>
      </c>
      <c r="W38"/>
    </row>
    <row r="39" spans="2:23" ht="12" customHeight="1">
      <c r="B39" s="145">
        <v>65</v>
      </c>
      <c r="C39" s="146" t="s">
        <v>62</v>
      </c>
      <c r="D39" s="147">
        <v>0</v>
      </c>
      <c r="F39" s="148">
        <f>D39*各係数!AS37</f>
        <v>0</v>
      </c>
      <c r="H39" s="149">
        <v>0.91710410626483518</v>
      </c>
      <c r="J39" s="150">
        <f>H39*各係数!AO37</f>
        <v>0.5240260403004916</v>
      </c>
      <c r="L39" s="151">
        <f>H39*各係数!AP37*100</f>
        <v>6.299291813537959</v>
      </c>
      <c r="N39" s="152">
        <f>H39*各係数!AQ37</f>
        <v>0.42606965475042796</v>
      </c>
      <c r="P39" s="153">
        <f>$N$4*$P$1*各係数!AR37</f>
        <v>2.0328257450835916</v>
      </c>
      <c r="R39" s="154">
        <f>P39*各係数!AO37</f>
        <v>1.1615405694295673</v>
      </c>
      <c r="T39" s="155">
        <f>P39*各係数!AP37*100</f>
        <v>13.962823290049062</v>
      </c>
      <c r="V39" s="156">
        <f>P39*各係数!AQ37</f>
        <v>0.94441335226715628</v>
      </c>
      <c r="W39"/>
    </row>
    <row r="40" spans="2:23" ht="12" customHeight="1">
      <c r="B40" s="63">
        <v>66</v>
      </c>
      <c r="C40" s="57" t="s">
        <v>34</v>
      </c>
      <c r="D40" s="132">
        <v>0</v>
      </c>
      <c r="F40" s="148">
        <f>D40*各係数!AS38</f>
        <v>0</v>
      </c>
      <c r="H40" s="149">
        <v>50.942466481995183</v>
      </c>
      <c r="J40" s="150">
        <f>H40*各係数!AO38</f>
        <v>31.561250302813658</v>
      </c>
      <c r="L40" s="151">
        <f>H40*各係数!AP38*100</f>
        <v>416.74675727104346</v>
      </c>
      <c r="N40" s="152">
        <f>H40*各係数!AQ38</f>
        <v>16.470113064681144</v>
      </c>
      <c r="P40" s="153">
        <f>$N$4*$P$1*各係数!AR38</f>
        <v>9.6913646908771245</v>
      </c>
      <c r="R40" s="154">
        <f>P40*各係数!AO38</f>
        <v>6.0042555437069138</v>
      </c>
      <c r="T40" s="155">
        <f>P40*各係数!AP38*100</f>
        <v>79.282474669372291</v>
      </c>
      <c r="V40" s="156">
        <f>P40*各係数!AQ38</f>
        <v>3.1332968981040463</v>
      </c>
      <c r="W40"/>
    </row>
    <row r="41" spans="2:23" ht="12" customHeight="1">
      <c r="B41" s="64">
        <v>67</v>
      </c>
      <c r="C41" s="58" t="s">
        <v>35</v>
      </c>
      <c r="D41" s="133">
        <v>0</v>
      </c>
      <c r="F41" s="138">
        <f>D41*各係数!AS39</f>
        <v>0</v>
      </c>
      <c r="H41" s="21">
        <v>0.68047519626214936</v>
      </c>
      <c r="J41" s="28">
        <f>H41*各係数!AO39</f>
        <v>0.36994808232532844</v>
      </c>
      <c r="L41" s="33">
        <f>H41*各係数!AP39*100</f>
        <v>10.51049133643002</v>
      </c>
      <c r="N41" s="40">
        <f>H41*各係数!AQ39</f>
        <v>0.18644088352080276</v>
      </c>
      <c r="P41" s="46">
        <f>$N$4*$P$1*各係数!AR39</f>
        <v>20.461770102778846</v>
      </c>
      <c r="R41" s="70">
        <f>P41*各係数!AO39</f>
        <v>11.12427411327503</v>
      </c>
      <c r="T41" s="127">
        <f>P41*各係数!AP39*100</f>
        <v>316.0486356808043</v>
      </c>
      <c r="V41" s="122">
        <f>P41*各係数!AQ39</f>
        <v>5.6062447497233414</v>
      </c>
      <c r="W41"/>
    </row>
    <row r="42" spans="2:23" ht="12" customHeight="1">
      <c r="B42" s="145">
        <v>68</v>
      </c>
      <c r="C42" s="146" t="s">
        <v>4</v>
      </c>
      <c r="D42" s="147">
        <v>0</v>
      </c>
      <c r="F42" s="148">
        <f>D42*各係数!AS40</f>
        <v>0</v>
      </c>
      <c r="H42" s="149">
        <v>1.7222925229466828</v>
      </c>
      <c r="J42" s="150">
        <f>H42*各係数!AO40</f>
        <v>0</v>
      </c>
      <c r="L42" s="151">
        <f>H42*各係数!AP40*100</f>
        <v>0</v>
      </c>
      <c r="N42" s="152">
        <f>H42*各係数!AQ40</f>
        <v>0</v>
      </c>
      <c r="P42" s="153">
        <f>$N$4*$P$1*各係数!AR40</f>
        <v>0.22561638043795618</v>
      </c>
      <c r="R42" s="154">
        <f>P42*各係数!AO40</f>
        <v>0</v>
      </c>
      <c r="T42" s="155">
        <f>P42*各係数!AP40*100</f>
        <v>0</v>
      </c>
      <c r="V42" s="156">
        <f>P42*各係数!AQ40</f>
        <v>0</v>
      </c>
      <c r="W42"/>
    </row>
    <row r="43" spans="2:23" ht="12" customHeight="1" thickBot="1">
      <c r="B43" s="66">
        <v>69</v>
      </c>
      <c r="C43" s="60" t="s">
        <v>5</v>
      </c>
      <c r="D43" s="135">
        <v>0</v>
      </c>
      <c r="F43" s="140">
        <f>D43*各係数!AS41</f>
        <v>0</v>
      </c>
      <c r="H43" s="23">
        <v>3.8223862724093491</v>
      </c>
      <c r="J43" s="30">
        <f>H43*各係数!AO41</f>
        <v>1.6929253183434869</v>
      </c>
      <c r="L43" s="35">
        <f>H43*各係数!AP41*100</f>
        <v>2.6442491667556403</v>
      </c>
      <c r="N43" s="42">
        <f>H43*各係数!AQ41</f>
        <v>0.12687705536273181</v>
      </c>
      <c r="P43" s="48">
        <f>$N$4*$P$1*各係数!AR41</f>
        <v>0.72327680882196033</v>
      </c>
      <c r="R43" s="72">
        <f>P43*各係数!AO41</f>
        <v>0.32033748934891754</v>
      </c>
      <c r="T43" s="129">
        <f>P43*各係数!AP41*100</f>
        <v>0.50034820208153197</v>
      </c>
      <c r="V43" s="124">
        <f>P43*各係数!AQ41</f>
        <v>2.400783834377905E-2</v>
      </c>
      <c r="W43"/>
    </row>
    <row r="46" spans="2:23" ht="21">
      <c r="D46" s="15" t="s">
        <v>67</v>
      </c>
      <c r="P46"/>
    </row>
    <row r="47" spans="2:23" ht="8.1" customHeight="1">
      <c r="D47" s="67"/>
      <c r="E47"/>
      <c r="F47"/>
      <c r="G47"/>
      <c r="H47"/>
      <c r="I47"/>
      <c r="J47"/>
      <c r="K47"/>
      <c r="L47"/>
      <c r="M47"/>
      <c r="N47"/>
      <c r="O47"/>
      <c r="P47"/>
    </row>
    <row r="48" spans="2:23" ht="13.5" customHeight="1">
      <c r="D48" s="96" t="s">
        <v>42</v>
      </c>
      <c r="E48" s="96"/>
      <c r="F48" s="96"/>
      <c r="G48" s="96"/>
      <c r="H48" s="96"/>
      <c r="I48" s="96"/>
      <c r="K48" s="85"/>
      <c r="L48"/>
      <c r="M48"/>
      <c r="N48"/>
      <c r="O48"/>
      <c r="P48"/>
    </row>
    <row r="49" spans="4:16" ht="8.1" customHeight="1" thickBot="1">
      <c r="D49" s="117"/>
      <c r="E49" s="117"/>
      <c r="F49" s="117"/>
      <c r="G49" s="117"/>
      <c r="H49" s="117"/>
      <c r="I49" s="117"/>
      <c r="K49" s="85"/>
      <c r="L49"/>
      <c r="M49"/>
      <c r="N49"/>
      <c r="O49"/>
      <c r="P49"/>
    </row>
    <row r="50" spans="4:16" ht="30" customHeight="1">
      <c r="D50" s="99" t="s">
        <v>69</v>
      </c>
      <c r="E50" s="100"/>
      <c r="F50" s="100"/>
      <c r="G50" s="170">
        <f>$D$4</f>
        <v>1000</v>
      </c>
      <c r="H50" s="171"/>
      <c r="I50" s="97" t="s">
        <v>7</v>
      </c>
      <c r="M50" s="84"/>
      <c r="N50"/>
      <c r="O50" s="83"/>
      <c r="P50"/>
    </row>
    <row r="51" spans="4:16" ht="30" customHeight="1" thickBot="1">
      <c r="D51" s="101" t="s">
        <v>45</v>
      </c>
      <c r="E51" s="102"/>
      <c r="F51" s="102"/>
      <c r="G51" s="172">
        <f>$F$4</f>
        <v>517.47947732027751</v>
      </c>
      <c r="H51" s="173"/>
      <c r="I51" s="98" t="s">
        <v>7</v>
      </c>
      <c r="M51" s="84"/>
      <c r="N51"/>
      <c r="O51" s="83"/>
      <c r="P51"/>
    </row>
    <row r="52" spans="4:16" ht="8.1" customHeight="1" thickBot="1">
      <c r="E52" s="74"/>
      <c r="F52" s="74"/>
      <c r="G52" s="74"/>
      <c r="H52" s="74"/>
      <c r="I52" s="74"/>
      <c r="J52" s="74"/>
      <c r="K52" s="74"/>
      <c r="L52" s="74"/>
      <c r="M52" s="74"/>
      <c r="N52"/>
      <c r="O52"/>
      <c r="P52"/>
    </row>
    <row r="53" spans="4:16" ht="13.5">
      <c r="D53" s="75"/>
      <c r="E53" s="80"/>
      <c r="F53" s="164" t="s">
        <v>37</v>
      </c>
      <c r="G53" s="165"/>
      <c r="H53" s="76"/>
      <c r="I53" s="76"/>
      <c r="J53" s="76"/>
      <c r="K53" s="82"/>
      <c r="L53" s="164" t="s">
        <v>10</v>
      </c>
      <c r="M53" s="179"/>
    </row>
    <row r="54" spans="4:16" ht="13.5">
      <c r="D54" s="77"/>
      <c r="E54" s="81"/>
      <c r="F54" s="166"/>
      <c r="G54" s="167"/>
      <c r="H54" s="176" t="s">
        <v>41</v>
      </c>
      <c r="I54" s="177"/>
      <c r="J54" s="73"/>
      <c r="K54" s="73"/>
      <c r="L54" s="166"/>
      <c r="M54" s="180"/>
    </row>
    <row r="55" spans="4:16" ht="14.25" thickBot="1">
      <c r="D55" s="79"/>
      <c r="E55" s="78"/>
      <c r="F55" s="168"/>
      <c r="G55" s="169"/>
      <c r="H55" s="178"/>
      <c r="I55" s="169"/>
      <c r="J55" s="103" t="s">
        <v>14</v>
      </c>
      <c r="K55" s="104"/>
      <c r="L55" s="168"/>
      <c r="M55" s="181"/>
    </row>
    <row r="56" spans="4:16" ht="30" customHeight="1">
      <c r="D56" s="115" t="s">
        <v>40</v>
      </c>
      <c r="E56" s="116"/>
      <c r="F56" s="89">
        <f>F57+F58</f>
        <v>838.88897255245581</v>
      </c>
      <c r="G56" s="90" t="s">
        <v>7</v>
      </c>
      <c r="H56" s="91">
        <f>H57+H58</f>
        <v>544.58937558368257</v>
      </c>
      <c r="I56" s="90" t="s">
        <v>7</v>
      </c>
      <c r="J56" s="91">
        <f>J57+J58</f>
        <v>251.83175826159413</v>
      </c>
      <c r="K56" s="105" t="s">
        <v>7</v>
      </c>
      <c r="L56" s="89">
        <f>L57+L58</f>
        <v>4920.9781679771568</v>
      </c>
      <c r="M56" s="95" t="s">
        <v>12</v>
      </c>
    </row>
    <row r="57" spans="4:16" ht="30" customHeight="1">
      <c r="D57" s="79"/>
      <c r="E57" s="113" t="s">
        <v>46</v>
      </c>
      <c r="F57" s="93">
        <f>$H$4</f>
        <v>698.91614112775653</v>
      </c>
      <c r="G57" s="94" t="s">
        <v>7</v>
      </c>
      <c r="H57" s="86">
        <f>$J$4</f>
        <v>456.18540349239782</v>
      </c>
      <c r="I57" s="94" t="s">
        <v>7</v>
      </c>
      <c r="J57" s="86">
        <f>$N$4</f>
        <v>217.22345500418314</v>
      </c>
      <c r="K57" s="92" t="s">
        <v>7</v>
      </c>
      <c r="L57" s="87">
        <f>$L$4</f>
        <v>4024.9528626784786</v>
      </c>
      <c r="M57" s="88" t="s">
        <v>12</v>
      </c>
    </row>
    <row r="58" spans="4:16" ht="30" customHeight="1" thickBot="1">
      <c r="D58" s="106"/>
      <c r="E58" s="114" t="s">
        <v>47</v>
      </c>
      <c r="F58" s="107">
        <f>$P$4</f>
        <v>139.97283142469925</v>
      </c>
      <c r="G58" s="108" t="s">
        <v>7</v>
      </c>
      <c r="H58" s="109">
        <f>$R$4</f>
        <v>88.403972091284786</v>
      </c>
      <c r="I58" s="108" t="s">
        <v>7</v>
      </c>
      <c r="J58" s="109">
        <f>$V$4</f>
        <v>34.608303257410995</v>
      </c>
      <c r="K58" s="110" t="s">
        <v>7</v>
      </c>
      <c r="L58" s="111">
        <f>$T$4</f>
        <v>896.02530529867852</v>
      </c>
      <c r="M58" s="112" t="s">
        <v>12</v>
      </c>
    </row>
    <row r="59" spans="4:16" ht="8.1" customHeight="1">
      <c r="D59" s="74"/>
    </row>
    <row r="60" spans="4:16" ht="13.5">
      <c r="D60" s="74" t="s">
        <v>65</v>
      </c>
    </row>
  </sheetData>
  <mergeCells count="6">
    <mergeCell ref="P1:P2"/>
    <mergeCell ref="G50:H50"/>
    <mergeCell ref="G51:H51"/>
    <mergeCell ref="F53:G55"/>
    <mergeCell ref="L53:M55"/>
    <mergeCell ref="H54:I55"/>
  </mergeCells>
  <phoneticPr fontId="5"/>
  <dataValidations count="2">
    <dataValidation imeMode="off" allowBlank="1" showInputMessage="1" showErrorMessage="1" sqref="D7:D43 F7:F43"/>
    <dataValidation type="decimal" imeMode="off" allowBlank="1" showInputMessage="1" showErrorMessage="1" sqref="P1:P2">
      <formula1>0</formula1>
      <formula2>1</formula2>
    </dataValidation>
  </dataValidations>
  <pageMargins left="0.31496062992125984" right="0.19685039370078741" top="0.74803149606299213" bottom="0.55118110236220474"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heetViews>
  <sheetFormatPr defaultRowHeight="13.5"/>
  <sheetData>
    <row r="1" spans="1:1">
      <c r="A1" t="s">
        <v>66</v>
      </c>
    </row>
  </sheetData>
  <phoneticPr fontId="5"/>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経済波及効果</vt:lpstr>
      <vt:lpstr>各係数</vt:lpstr>
      <vt:lpstr>利用上の注意</vt:lpstr>
      <vt:lpstr>【参考】計算フロー図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2017-03-29T07:33:31Z</dcterms:created>
  <dcterms:modified xsi:type="dcterms:W3CDTF">2018-10-09T00:38:56Z</dcterms:modified>
</cp:coreProperties>
</file>