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D】" sheetId="31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3">算定シート【D】!$A$1:$AT$83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66" i="31" l="1"/>
  <c r="AT67" i="31" s="1"/>
  <c r="AT68" i="31" l="1"/>
  <c r="AA70" i="31" s="1"/>
  <c r="AH70" i="31"/>
  <c r="Y78" i="31" s="1"/>
  <c r="AJ78" i="31" s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P12" i="31" l="1"/>
  <c r="AH73" i="31" l="1"/>
  <c r="Y75" i="31" s="1"/>
  <c r="AA25" i="31"/>
  <c r="Q30" i="31" s="1"/>
  <c r="AA20" i="31"/>
  <c r="AJ75" i="31" l="1"/>
  <c r="X81" i="31"/>
  <c r="D30" i="31"/>
  <c r="AH30" i="31" s="1"/>
  <c r="AH35" i="31" s="1"/>
  <c r="D39" i="31"/>
  <c r="U39" i="31" s="1"/>
  <c r="AH39" i="31" s="1"/>
  <c r="M45" i="31" l="1"/>
  <c r="AT44" i="31"/>
  <c r="X44" i="31" s="1"/>
  <c r="M82" i="31"/>
  <c r="AR81" i="31"/>
  <c r="AR44" i="31" l="1"/>
</calcChain>
</file>

<file path=xl/sharedStrings.xml><?xml version="1.0" encoding="utf-8"?>
<sst xmlns="http://schemas.openxmlformats.org/spreadsheetml/2006/main" count="707" uniqueCount="148">
  <si>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</si>
  <si>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</si>
  <si>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</si>
  <si>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</si>
  <si>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</si>
  <si>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</si>
  <si>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</si>
  <si>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</si>
  <si>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</si>
  <si>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</si>
  <si>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</si>
  <si>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</si>
  <si>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</si>
  <si>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</si>
  <si>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</si>
  <si>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</si>
  <si>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</si>
  <si>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</si>
  <si>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</si>
  <si>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</si>
  <si>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</si>
  <si>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</si>
  <si>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</si>
  <si>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</si>
  <si>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</si>
  <si>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</si>
  <si>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</si>
  <si>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</si>
  <si>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</si>
  <si>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</si>
  <si>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</si>
  <si>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</si>
  <si>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</si>
  <si>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</si>
  <si>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</si>
  <si>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</si>
  <si>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</si>
  <si>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</si>
  <si>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</si>
  <si>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</si>
  <si>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</si>
  <si>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</si>
  <si>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</si>
  <si>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</si>
  <si>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</si>
  <si>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</si>
  <si>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</si>
  <si>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</si>
  <si>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</si>
  <si>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</si>
  <si>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</si>
  <si>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</si>
  <si>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</si>
  <si>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</si>
  <si>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</si>
  <si>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</si>
  <si>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</si>
  <si>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</si>
  <si>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</si>
  <si>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</si>
  <si>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</si>
  <si>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</si>
  <si>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</si>
  <si>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</si>
  <si>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</si>
  <si>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</si>
  <si>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</si>
  <si>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</si>
  <si>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</si>
  <si>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</si>
  <si>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</si>
  <si>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</si>
  <si>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</si>
  <si>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</si>
  <si>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</si>
  <si>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</si>
  <si>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</si>
  <si>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</si>
  <si>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</si>
  <si>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</si>
  <si>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</si>
  <si>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</si>
  <si>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</si>
  <si>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</si>
  <si>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</si>
  <si>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</si>
  <si>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</si>
  <si>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</si>
  <si>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</si>
  <si>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</si>
  <si>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</si>
  <si>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</si>
  <si>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</si>
  <si>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</si>
  <si>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</si>
  <si>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</si>
  <si>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</si>
  <si>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</si>
  <si>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</si>
  <si>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</si>
  <si>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</si>
  <si>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</si>
  <si>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</si>
  <si>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</si>
  <si>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</si>
  <si>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</si>
  <si>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</si>
  <si>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</si>
  <si>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</si>
  <si>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</si>
  <si>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</si>
  <si>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</si>
  <si>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</si>
  <si>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</si>
  <si>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</si>
  <si>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</si>
  <si>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</si>
  <si>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</si>
  <si>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</si>
  <si>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</si>
  <si>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</si>
  <si>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</si>
  <si>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</si>
  <si>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</si>
  <si>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</si>
  <si>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</si>
  <si>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</si>
  <si>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</si>
  <si>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算定シートD</t>
    <rPh sb="0" eb="2">
      <t>サンテイ</t>
    </rPh>
    <phoneticPr fontId="3"/>
  </si>
  <si>
    <t>以下を記入して支給単価を計算してください。支給額は支給単価×日数となります。</t>
    <phoneticPr fontId="3"/>
  </si>
  <si>
    <t>AとBで額の低い方が支給単価となります。（最大20万円）</t>
    <phoneticPr fontId="3"/>
  </si>
  <si>
    <t>令和</t>
    <rPh sb="0" eb="2">
      <t>レイワ</t>
    </rPh>
    <phoneticPr fontId="3"/>
  </si>
  <si>
    <t>和暦</t>
  </si>
  <si>
    <t>西暦</t>
  </si>
  <si>
    <t xml:space="preserve">令和４年３月の日数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</si>
  <si>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t>令和４年３月の１日当たりの売上高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</si>
  <si>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令和４年３月の売上高 ÷ 令和４年３月の日数 </t>
    <rPh sb="13" eb="15">
      <t>レイワ</t>
    </rPh>
    <rPh sb="16" eb="17">
      <t>ネン</t>
    </rPh>
    <rPh sb="18" eb="19">
      <t>ガツ</t>
    </rPh>
    <phoneticPr fontId="3"/>
  </si>
  <si>
    <t>要請ア／売上高減少額方式／R3.3.1以降に開店</t>
    <phoneticPr fontId="3"/>
  </si>
  <si>
    <t>【大企業・中小企業等】
―  令和３年３月１日から令和４年２月28日の間に開店した店舗用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</si>
  <si>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令和４年３月の１日当たりの売上高</t>
    <rPh sb="8" eb="9">
      <t>ニチ</t>
    </rPh>
    <rPh sb="9" eb="10">
      <t>ア</t>
    </rPh>
    <phoneticPr fontId="3"/>
  </si>
  <si>
    <t>（算定参照期間の１日当たりの売上高 － 令和４年３月の１日当たりの売上高） × ０．４ ＝</t>
    <rPh sb="25" eb="26">
      <t>ガツ</t>
    </rPh>
    <rPh sb="29" eb="30">
      <t>ア</t>
    </rPh>
    <phoneticPr fontId="3"/>
  </si>
  <si>
    <t>参照月：令和３年３月～令和４年２月の単月</t>
    <phoneticPr fontId="3"/>
  </si>
  <si>
    <t>令和４年３月の売上高</t>
    <phoneticPr fontId="3"/>
  </si>
  <si>
    <t>令和３年３月１日～令和４年２月28日のいずれかを記載してください。</t>
    <rPh sb="7" eb="8">
      <t>ニチ</t>
    </rPh>
    <rPh sb="17" eb="18">
      <t>ニチ</t>
    </rPh>
    <rPh sb="24" eb="26">
      <t>キサイ</t>
    </rPh>
    <phoneticPr fontId="3"/>
  </si>
  <si>
    <t>令和３年３月～令和４年２月の間のうち、
ひと月を選択し、記載してください。</t>
    <rPh sb="24" eb="26">
      <t>センタク</t>
    </rPh>
    <rPh sb="28" eb="30">
      <t>キサイ</t>
    </rPh>
    <phoneticPr fontId="3"/>
  </si>
  <si>
    <t>＜必要書類＞
・算定参照月の帳簿（対象店舗の飲食部門のみの額がわかるもの（テイクアウト売上、物販、営業時間短縮協力金等の給付金等は除いてください））※税抜き金額が分かるもの
・令和４年３月の帳簿（同上）　※税抜き金額が分かるもの
・算定参照月を含む確定申告書類</t>
    <phoneticPr fontId="3"/>
  </si>
  <si>
    <t>算定参照期間の１日当たりの売上高  × ０．３ ＝　</t>
    <phoneticPr fontId="3"/>
  </si>
  <si>
    <t>開店日～令和４年2月28日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</si>
</sst>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;[Red]\-#,##0\ "/>
    <numFmt numFmtId="178" formatCode="#,##0_);[Red]\(#,##0\)"/>
    <numFmt numFmtId="179" formatCode="0_ "/>
    <numFmt numFmtId="180" formatCode="yyyy/m/d;@"/>
    <numFmt numFmtId="182" formatCode="0_ ;[Red]\-0\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38" fontId="9" fillId="14" borderId="19" xfId="1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16" fillId="14" borderId="0" xfId="0" applyFont="1" applyFill="1" applyBorder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right" vertical="center"/>
    </xf>
    <xf numFmtId="0" fontId="4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horizontal="left" vertical="center" wrapText="1"/>
    </xf>
    <xf numFmtId="0" fontId="9" fillId="14" borderId="7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7" fillId="14" borderId="0" xfId="0" applyFont="1" applyFill="1" applyAlignment="1">
      <alignment vertical="center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180" fontId="2" fillId="0" borderId="0" xfId="0" applyNumberFormat="1" applyFo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8" borderId="0" xfId="1" applyFont="1" applyFill="1" applyBorder="1" applyAlignment="1" applyProtection="1">
      <alignment horizontal="center" vertical="center" shrinkToFit="1"/>
    </xf>
    <xf numFmtId="38" fontId="5" fillId="8" borderId="7" xfId="1" applyFont="1" applyFill="1" applyBorder="1" applyAlignment="1" applyProtection="1">
      <alignment horizontal="center" vertical="center" shrinkToFit="1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0" xfId="1" applyFont="1" applyFill="1" applyBorder="1" applyAlignment="1" applyProtection="1">
      <alignment horizontal="center" vertical="center"/>
    </xf>
    <xf numFmtId="38" fontId="11" fillId="8" borderId="7" xfId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9" xfId="1" applyFont="1" applyFill="1" applyBorder="1" applyAlignment="1">
      <alignment horizontal="center" vertical="center"/>
    </xf>
    <xf numFmtId="38" fontId="5" fillId="8" borderId="7" xfId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38" fontId="5" fillId="8" borderId="0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8" borderId="38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 shrinkToFit="1"/>
    </xf>
    <xf numFmtId="38" fontId="26" fillId="8" borderId="31" xfId="1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38" fontId="11" fillId="8" borderId="19" xfId="1" applyFont="1" applyFill="1" applyBorder="1" applyAlignment="1">
      <alignment horizontal="center" vertical="center"/>
    </xf>
    <xf numFmtId="38" fontId="11" fillId="8" borderId="8" xfId="1" applyFont="1" applyFill="1" applyBorder="1" applyAlignment="1">
      <alignment horizontal="center" vertical="center"/>
    </xf>
    <xf numFmtId="0" fontId="57" fillId="13" borderId="3" xfId="0" applyFont="1" applyFill="1" applyBorder="1" applyAlignment="1">
      <alignment horizontal="center" vertical="center" wrapText="1" shrinkToFit="1"/>
    </xf>
    <xf numFmtId="0" fontId="57" fillId="13" borderId="2" xfId="0" applyFont="1" applyFill="1" applyBorder="1" applyAlignment="1">
      <alignment horizontal="center" vertical="center" shrinkToFit="1"/>
    </xf>
    <xf numFmtId="0" fontId="7" fillId="13" borderId="2" xfId="0" applyFont="1" applyFill="1" applyBorder="1" applyAlignment="1">
      <alignment horizontal="center" vertical="center" shrinkToFit="1"/>
    </xf>
    <xf numFmtId="0" fontId="58" fillId="13" borderId="1" xfId="0" applyFont="1" applyFill="1" applyBorder="1" applyAlignment="1">
      <alignment vertical="center" shrinkToFit="1"/>
    </xf>
    <xf numFmtId="0" fontId="8" fillId="5" borderId="0" xfId="0" applyFont="1" applyFill="1" applyBorder="1" applyAlignment="1" applyProtection="1">
      <alignment horizontal="left" vertical="center" shrinkToFit="1"/>
      <protection locked="0"/>
    </xf>
    <xf numFmtId="0" fontId="0" fillId="5" borderId="0" xfId="0" applyFill="1" applyAlignment="1" applyProtection="1">
      <alignment vertical="center"/>
      <protection locked="0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177" fontId="4" fillId="8" borderId="9" xfId="0" applyNumberFormat="1" applyFont="1" applyFill="1" applyBorder="1" applyAlignment="1">
      <alignment horizontal="center" vertical="center"/>
    </xf>
    <xf numFmtId="177" fontId="4" fillId="8" borderId="7" xfId="0" applyNumberFormat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/>
      <protection locked="0"/>
    </xf>
    <xf numFmtId="38" fontId="5" fillId="5" borderId="7" xfId="1" applyFont="1" applyFill="1" applyBorder="1" applyAlignment="1" applyProtection="1">
      <alignment horizontal="center"/>
      <protection locked="0"/>
    </xf>
    <xf numFmtId="182" fontId="4" fillId="8" borderId="9" xfId="0" applyNumberFormat="1" applyFont="1" applyFill="1" applyBorder="1" applyAlignment="1">
      <alignment horizontal="center" vertical="center"/>
    </xf>
    <xf numFmtId="182" fontId="4" fillId="8" borderId="7" xfId="0" applyNumberFormat="1" applyFont="1" applyFill="1" applyBorder="1" applyAlignment="1">
      <alignment horizontal="center" vertical="center"/>
    </xf>
    <xf numFmtId="177" fontId="5" fillId="5" borderId="9" xfId="1" applyNumberFormat="1" applyFont="1" applyFill="1" applyBorder="1" applyAlignment="1" applyProtection="1">
      <alignment horizontal="center"/>
      <protection locked="0"/>
    </xf>
    <xf numFmtId="177" fontId="5" fillId="5" borderId="7" xfId="1" applyNumberFormat="1" applyFont="1" applyFill="1" applyBorder="1" applyAlignment="1" applyProtection="1">
      <alignment horizontal="center"/>
      <protection locked="0"/>
    </xf>
    <xf numFmtId="0" fontId="10" fillId="8" borderId="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 applyProtection="1">
      <alignment horizontal="center" vertical="center" shrinkToFit="1"/>
    </xf>
    <xf numFmtId="0" fontId="4" fillId="8" borderId="16" xfId="0" applyNumberFormat="1" applyFont="1" applyFill="1" applyBorder="1" applyAlignment="1" applyProtection="1">
      <alignment horizontal="center" vertical="center" shrinkToFit="1"/>
    </xf>
    <xf numFmtId="0" fontId="35" fillId="13" borderId="37" xfId="0" applyFont="1" applyFill="1" applyBorder="1" applyAlignment="1">
      <alignment horizontal="center" vertical="center" wrapText="1" shrinkToFit="1"/>
    </xf>
    <xf numFmtId="0" fontId="35" fillId="13" borderId="38" xfId="0" applyFont="1" applyFill="1" applyBorder="1" applyAlignment="1">
      <alignment horizontal="center" vertical="center" shrinkToFit="1"/>
    </xf>
    <xf numFmtId="0" fontId="36" fillId="13" borderId="38" xfId="0" applyFont="1" applyFill="1" applyBorder="1" applyAlignment="1">
      <alignment horizontal="center" vertical="center" shrinkToFit="1"/>
    </xf>
    <xf numFmtId="0" fontId="37" fillId="13" borderId="39" xfId="0" applyFont="1" applyFill="1" applyBorder="1" applyAlignment="1">
      <alignment vertical="center" shrinkToFit="1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12</xdr:row>
      <xdr:rowOff>85724</xdr:rowOff>
    </xdr:from>
    <xdr:to>
      <xdr:col>15</xdr:col>
      <xdr:colOff>0</xdr:colOff>
      <xdr:row>17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1025" y="4533899"/>
          <a:ext cx="2371725" cy="7239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28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27</xdr:row>
      <xdr:rowOff>0</xdr:rowOff>
    </xdr:from>
    <xdr:to>
      <xdr:col>20</xdr:col>
      <xdr:colOff>127000</xdr:colOff>
      <xdr:row>28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51</xdr:row>
      <xdr:rowOff>123825</xdr:rowOff>
    </xdr:from>
    <xdr:to>
      <xdr:col>30</xdr:col>
      <xdr:colOff>19050</xdr:colOff>
      <xdr:row>54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38</xdr:row>
      <xdr:rowOff>171450</xdr:rowOff>
    </xdr:from>
    <xdr:to>
      <xdr:col>32</xdr:col>
      <xdr:colOff>171450</xdr:colOff>
      <xdr:row>38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74</xdr:row>
      <xdr:rowOff>152400</xdr:rowOff>
    </xdr:from>
    <xdr:to>
      <xdr:col>33</xdr:col>
      <xdr:colOff>15975</xdr:colOff>
      <xdr:row>74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60</xdr:row>
      <xdr:rowOff>0</xdr:rowOff>
    </xdr:from>
    <xdr:to>
      <xdr:col>38</xdr:col>
      <xdr:colOff>180975</xdr:colOff>
      <xdr:row>61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23850" y="126777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5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7"/>
      <c r="AH1" s="407"/>
      <c r="AI1" s="407"/>
      <c r="AJ1" s="407"/>
      <c r="AK1" s="407"/>
      <c r="AL1" s="407"/>
      <c r="AM1" s="407"/>
      <c r="AR1" s="30"/>
      <c r="AS1" s="30"/>
    </row>
    <row r="2" spans="1:45" ht="32.25" x14ac:dyDescent="0.4">
      <c r="A2" s="408" t="s">
        <v>112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10"/>
      <c r="AH2" s="410"/>
      <c r="AI2" s="410"/>
      <c r="AJ2" s="410"/>
      <c r="AK2" s="410"/>
      <c r="AL2" s="410"/>
      <c r="AM2" s="411"/>
      <c r="AR2" s="30"/>
      <c r="AS2" s="30"/>
    </row>
    <row r="3" spans="1:45" ht="55.5" customHeight="1" thickBot="1" x14ac:dyDescent="0.45">
      <c r="A3" s="412" t="s">
        <v>111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4"/>
      <c r="AH3" s="414"/>
      <c r="AI3" s="414"/>
      <c r="AJ3" s="414"/>
      <c r="AK3" s="414"/>
      <c r="AL3" s="414"/>
      <c r="AM3" s="415"/>
      <c r="AR3" s="30"/>
      <c r="AS3" s="30"/>
    </row>
    <row r="4" spans="1:45" ht="25.5" customHeight="1" x14ac:dyDescent="0.4">
      <c r="A4" s="416" t="s">
        <v>107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R4" s="30"/>
      <c r="AS4" s="30"/>
    </row>
    <row r="5" spans="1:45" ht="25.5" customHeight="1" x14ac:dyDescent="0.4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R5" s="30"/>
      <c r="AS5" s="30"/>
    </row>
    <row r="6" spans="1:45" ht="24.75" customHeight="1" x14ac:dyDescent="0.4">
      <c r="A6" s="44"/>
      <c r="B6" s="417" t="s">
        <v>76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</row>
    <row r="7" spans="1:45" ht="24.75" customHeight="1" x14ac:dyDescent="0.4">
      <c r="A7" s="44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</row>
    <row r="8" spans="1:45" ht="24.75" customHeight="1" x14ac:dyDescent="0.4">
      <c r="A8" s="44"/>
      <c r="B8" s="345" t="s">
        <v>19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404" t="s">
        <v>20</v>
      </c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8" t="s">
        <v>57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9" t="s">
        <v>67</v>
      </c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</row>
    <row r="11" spans="1:45" s="4" customFormat="1" ht="26.25" customHeight="1" x14ac:dyDescent="0.4">
      <c r="A11" s="44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37" t="s">
        <v>24</v>
      </c>
      <c r="Q13" s="337"/>
      <c r="R13" s="337"/>
      <c r="S13" s="337"/>
      <c r="T13" s="337"/>
      <c r="U13" s="337"/>
      <c r="V13" s="337"/>
      <c r="W13" s="338"/>
      <c r="X13" s="338"/>
      <c r="Y13" s="51"/>
      <c r="Z13" s="346" t="s">
        <v>66</v>
      </c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420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39" t="s">
        <v>9</v>
      </c>
      <c r="Q14" s="421"/>
      <c r="R14" s="421"/>
      <c r="S14" s="421"/>
      <c r="T14" s="421"/>
      <c r="U14" s="421"/>
      <c r="V14" s="421"/>
      <c r="W14" s="341" t="s">
        <v>11</v>
      </c>
      <c r="X14" s="342"/>
      <c r="Y14" s="51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420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40"/>
      <c r="Q15" s="422"/>
      <c r="R15" s="422"/>
      <c r="S15" s="422"/>
      <c r="T15" s="422"/>
      <c r="U15" s="422"/>
      <c r="V15" s="422"/>
      <c r="W15" s="343"/>
      <c r="X15" s="344"/>
      <c r="Y15" s="51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420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66" t="s">
        <v>63</v>
      </c>
      <c r="F18" s="351"/>
      <c r="G18" s="351"/>
      <c r="H18" s="351"/>
      <c r="I18" s="351"/>
      <c r="J18" s="351"/>
      <c r="K18" s="351"/>
      <c r="L18" s="351"/>
      <c r="M18" s="351"/>
      <c r="N18" s="352"/>
      <c r="O18" s="65"/>
      <c r="P18" s="51"/>
      <c r="Q18" s="347" t="s">
        <v>68</v>
      </c>
      <c r="R18" s="348"/>
      <c r="S18" s="348"/>
      <c r="T18" s="348"/>
      <c r="U18" s="349"/>
      <c r="V18" s="51"/>
      <c r="W18" s="51"/>
      <c r="X18" s="350" t="s">
        <v>40</v>
      </c>
      <c r="Y18" s="351"/>
      <c r="Z18" s="351"/>
      <c r="AA18" s="351"/>
      <c r="AB18" s="351"/>
      <c r="AC18" s="351"/>
      <c r="AD18" s="351"/>
      <c r="AE18" s="351"/>
      <c r="AF18" s="351"/>
      <c r="AG18" s="351"/>
      <c r="AH18" s="352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53" t="s">
        <v>8</v>
      </c>
      <c r="F19" s="423"/>
      <c r="G19" s="423"/>
      <c r="H19" s="423"/>
      <c r="I19" s="423"/>
      <c r="J19" s="423"/>
      <c r="K19" s="423"/>
      <c r="L19" s="423"/>
      <c r="M19" s="354" t="s">
        <v>0</v>
      </c>
      <c r="N19" s="355"/>
      <c r="O19" s="358" t="s">
        <v>5</v>
      </c>
      <c r="P19" s="358"/>
      <c r="Q19" s="339" t="s">
        <v>6</v>
      </c>
      <c r="R19" s="426">
        <v>28</v>
      </c>
      <c r="S19" s="427"/>
      <c r="T19" s="359" t="s">
        <v>2</v>
      </c>
      <c r="U19" s="360"/>
      <c r="V19" s="365" t="s">
        <v>1</v>
      </c>
      <c r="W19" s="365"/>
      <c r="X19" s="353" t="s">
        <v>7</v>
      </c>
      <c r="Y19" s="430"/>
      <c r="Z19" s="430"/>
      <c r="AA19" s="430"/>
      <c r="AB19" s="430"/>
      <c r="AC19" s="430"/>
      <c r="AD19" s="430"/>
      <c r="AE19" s="430"/>
      <c r="AF19" s="430"/>
      <c r="AG19" s="354" t="s">
        <v>0</v>
      </c>
      <c r="AH19" s="355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53"/>
      <c r="F20" s="424"/>
      <c r="G20" s="424"/>
      <c r="H20" s="424"/>
      <c r="I20" s="424"/>
      <c r="J20" s="424"/>
      <c r="K20" s="424"/>
      <c r="L20" s="424"/>
      <c r="M20" s="354"/>
      <c r="N20" s="355"/>
      <c r="O20" s="358"/>
      <c r="P20" s="358"/>
      <c r="Q20" s="353"/>
      <c r="R20" s="428"/>
      <c r="S20" s="429"/>
      <c r="T20" s="361"/>
      <c r="U20" s="362"/>
      <c r="V20" s="365"/>
      <c r="W20" s="365"/>
      <c r="X20" s="353"/>
      <c r="Y20" s="431"/>
      <c r="Z20" s="431"/>
      <c r="AA20" s="431"/>
      <c r="AB20" s="431"/>
      <c r="AC20" s="431"/>
      <c r="AD20" s="431"/>
      <c r="AE20" s="431"/>
      <c r="AF20" s="431"/>
      <c r="AG20" s="354"/>
      <c r="AH20" s="355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53"/>
      <c r="F21" s="424"/>
      <c r="G21" s="424"/>
      <c r="H21" s="424"/>
      <c r="I21" s="424"/>
      <c r="J21" s="424"/>
      <c r="K21" s="424"/>
      <c r="L21" s="424"/>
      <c r="M21" s="354"/>
      <c r="N21" s="355"/>
      <c r="O21" s="358"/>
      <c r="P21" s="358"/>
      <c r="Q21" s="353"/>
      <c r="R21" s="426">
        <v>29</v>
      </c>
      <c r="S21" s="427"/>
      <c r="T21" s="361"/>
      <c r="U21" s="362"/>
      <c r="V21" s="365"/>
      <c r="W21" s="365"/>
      <c r="X21" s="353"/>
      <c r="Y21" s="431"/>
      <c r="Z21" s="431"/>
      <c r="AA21" s="431"/>
      <c r="AB21" s="431"/>
      <c r="AC21" s="431"/>
      <c r="AD21" s="431"/>
      <c r="AE21" s="431"/>
      <c r="AF21" s="431"/>
      <c r="AG21" s="354"/>
      <c r="AH21" s="355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40"/>
      <c r="F22" s="425"/>
      <c r="G22" s="425"/>
      <c r="H22" s="425"/>
      <c r="I22" s="425"/>
      <c r="J22" s="425"/>
      <c r="K22" s="425"/>
      <c r="L22" s="425"/>
      <c r="M22" s="356"/>
      <c r="N22" s="357"/>
      <c r="O22" s="358"/>
      <c r="P22" s="358"/>
      <c r="Q22" s="340"/>
      <c r="R22" s="433"/>
      <c r="S22" s="434"/>
      <c r="T22" s="363"/>
      <c r="U22" s="364"/>
      <c r="V22" s="365"/>
      <c r="W22" s="365"/>
      <c r="X22" s="340"/>
      <c r="Y22" s="432"/>
      <c r="Z22" s="432"/>
      <c r="AA22" s="432"/>
      <c r="AB22" s="432"/>
      <c r="AC22" s="432"/>
      <c r="AD22" s="432"/>
      <c r="AE22" s="432"/>
      <c r="AF22" s="432"/>
      <c r="AG22" s="356"/>
      <c r="AH22" s="357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7" t="s">
        <v>41</v>
      </c>
      <c r="AC23" s="367"/>
      <c r="AD23" s="367"/>
      <c r="AE23" s="367"/>
      <c r="AF23" s="367"/>
      <c r="AG23" s="367"/>
      <c r="AH23" s="367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50" t="s">
        <v>40</v>
      </c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51"/>
      <c r="Q24" s="51"/>
      <c r="R24" s="51"/>
      <c r="S24" s="51"/>
      <c r="T24" s="51"/>
      <c r="U24" s="51"/>
      <c r="V24" s="51"/>
      <c r="W24" s="51"/>
      <c r="X24" s="350" t="s">
        <v>31</v>
      </c>
      <c r="Y24" s="351"/>
      <c r="Z24" s="351"/>
      <c r="AA24" s="351"/>
      <c r="AB24" s="351"/>
      <c r="AC24" s="351"/>
      <c r="AD24" s="351"/>
      <c r="AE24" s="351"/>
      <c r="AF24" s="351"/>
      <c r="AG24" s="351"/>
      <c r="AH24" s="352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53" t="s">
        <v>7</v>
      </c>
      <c r="F25" s="435">
        <f>Y19</f>
        <v>0</v>
      </c>
      <c r="G25" s="435"/>
      <c r="H25" s="435"/>
      <c r="I25" s="435"/>
      <c r="J25" s="435"/>
      <c r="K25" s="435"/>
      <c r="L25" s="435"/>
      <c r="M25" s="435"/>
      <c r="N25" s="354" t="s">
        <v>0</v>
      </c>
      <c r="O25" s="355"/>
      <c r="P25" s="358" t="s">
        <v>3</v>
      </c>
      <c r="Q25" s="358"/>
      <c r="R25" s="293"/>
      <c r="S25" s="358">
        <v>0.3</v>
      </c>
      <c r="T25" s="358"/>
      <c r="U25" s="358"/>
      <c r="V25" s="365" t="s">
        <v>1</v>
      </c>
      <c r="W25" s="365"/>
      <c r="X25" s="437" t="str">
        <f>IF(F19="","",IFERROR(IF(R21="","",ROUNDUP(F25*S25,0)),""))</f>
        <v/>
      </c>
      <c r="Y25" s="421"/>
      <c r="Z25" s="421"/>
      <c r="AA25" s="421"/>
      <c r="AB25" s="421"/>
      <c r="AC25" s="421"/>
      <c r="AD25" s="421"/>
      <c r="AE25" s="421"/>
      <c r="AF25" s="421"/>
      <c r="AG25" s="354" t="s">
        <v>0</v>
      </c>
      <c r="AH25" s="355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40"/>
      <c r="F26" s="436"/>
      <c r="G26" s="436"/>
      <c r="H26" s="436"/>
      <c r="I26" s="436"/>
      <c r="J26" s="436"/>
      <c r="K26" s="436"/>
      <c r="L26" s="436"/>
      <c r="M26" s="436"/>
      <c r="N26" s="356"/>
      <c r="O26" s="357"/>
      <c r="P26" s="358"/>
      <c r="Q26" s="358"/>
      <c r="R26" s="293"/>
      <c r="S26" s="358"/>
      <c r="T26" s="358"/>
      <c r="U26" s="358"/>
      <c r="V26" s="365"/>
      <c r="W26" s="365"/>
      <c r="X26" s="438"/>
      <c r="Y26" s="422"/>
      <c r="Z26" s="422"/>
      <c r="AA26" s="422"/>
      <c r="AB26" s="422"/>
      <c r="AC26" s="422"/>
      <c r="AD26" s="422"/>
      <c r="AE26" s="422"/>
      <c r="AF26" s="422"/>
      <c r="AG26" s="356"/>
      <c r="AH26" s="357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8" t="s">
        <v>102</v>
      </c>
      <c r="AC27" s="368"/>
      <c r="AD27" s="368"/>
      <c r="AE27" s="368"/>
      <c r="AF27" s="368"/>
      <c r="AG27" s="368"/>
      <c r="AH27" s="368"/>
      <c r="AI27" s="369"/>
      <c r="AJ27" s="369"/>
      <c r="AK27" s="369"/>
      <c r="AL27" s="369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70"/>
      <c r="AC28" s="370"/>
      <c r="AD28" s="370"/>
      <c r="AE28" s="370"/>
      <c r="AF28" s="370"/>
      <c r="AG28" s="370"/>
      <c r="AH28" s="370"/>
      <c r="AI28" s="369"/>
      <c r="AJ28" s="369"/>
      <c r="AK28" s="369"/>
      <c r="AL28" s="369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71" t="s">
        <v>25</v>
      </c>
      <c r="Y29" s="372"/>
      <c r="Z29" s="372"/>
      <c r="AA29" s="372"/>
      <c r="AB29" s="372"/>
      <c r="AC29" s="372"/>
      <c r="AD29" s="372"/>
      <c r="AE29" s="372"/>
      <c r="AF29" s="372"/>
      <c r="AG29" s="372"/>
      <c r="AH29" s="373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9" t="str">
        <f>IFERROR(IF(X25&lt;=25000,"ERROR",MIN(ROUNDUP(X25,-3),75000)),"")</f>
        <v/>
      </c>
      <c r="Y30" s="440"/>
      <c r="Z30" s="440"/>
      <c r="AA30" s="440"/>
      <c r="AB30" s="440"/>
      <c r="AC30" s="440"/>
      <c r="AD30" s="440"/>
      <c r="AE30" s="440"/>
      <c r="AF30" s="440"/>
      <c r="AG30" s="354" t="s">
        <v>0</v>
      </c>
      <c r="AH30" s="374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41"/>
      <c r="Y31" s="442"/>
      <c r="Z31" s="442"/>
      <c r="AA31" s="442"/>
      <c r="AB31" s="442"/>
      <c r="AC31" s="442"/>
      <c r="AD31" s="442"/>
      <c r="AE31" s="442"/>
      <c r="AF31" s="442"/>
      <c r="AG31" s="375"/>
      <c r="AH31" s="376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8" t="s">
        <v>58</v>
      </c>
      <c r="AD32" s="288"/>
      <c r="AE32" s="288"/>
      <c r="AF32" s="288"/>
      <c r="AG32" s="288"/>
      <c r="AH32" s="288"/>
      <c r="AI32" s="288"/>
      <c r="AJ32" s="51"/>
      <c r="AK32" s="51"/>
      <c r="AL32" s="51"/>
      <c r="AM32" s="55"/>
    </row>
    <row r="33" spans="1:42" x14ac:dyDescent="0.4">
      <c r="A33" s="44"/>
      <c r="B33" s="379" t="s">
        <v>104</v>
      </c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380"/>
    </row>
    <row r="34" spans="1:42" x14ac:dyDescent="0.4">
      <c r="A34" s="44"/>
      <c r="B34" s="381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380"/>
    </row>
    <row r="35" spans="1:42" x14ac:dyDescent="0.4">
      <c r="A35" s="44"/>
      <c r="B35" s="382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380"/>
    </row>
    <row r="36" spans="1:42" ht="15" customHeight="1" thickBot="1" x14ac:dyDescent="0.45">
      <c r="A36" s="44"/>
      <c r="B36" s="383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5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93" t="s">
        <v>59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71"/>
      <c r="AN41" s="41"/>
      <c r="AO41" s="41"/>
      <c r="AP41" s="41"/>
    </row>
    <row r="42" spans="1:42" ht="15.75" customHeight="1" x14ac:dyDescent="0.4">
      <c r="A42" s="44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71"/>
      <c r="AN42" s="41"/>
      <c r="AO42" s="41"/>
      <c r="AP42" s="41"/>
    </row>
    <row r="43" spans="1:42" ht="15.75" customHeight="1" x14ac:dyDescent="0.4">
      <c r="A43" s="44"/>
      <c r="B43" s="44" t="s">
        <v>42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71"/>
      <c r="AN43" s="41"/>
      <c r="AO43" s="41"/>
      <c r="AP43" s="41"/>
    </row>
    <row r="44" spans="1:42" ht="18.75" customHeight="1" x14ac:dyDescent="0.15">
      <c r="A44" s="44"/>
      <c r="B44" s="394" t="s">
        <v>103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1"/>
      <c r="AO45" s="41"/>
      <c r="AP45" s="41"/>
    </row>
    <row r="46" spans="1:42" ht="15.75" customHeight="1" x14ac:dyDescent="0.4">
      <c r="A46" s="44"/>
      <c r="B46" s="71"/>
      <c r="C46" s="444" t="s">
        <v>110</v>
      </c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1"/>
      <c r="AO46" s="41"/>
      <c r="AP46" s="41"/>
    </row>
    <row r="47" spans="1:42" ht="15.75" customHeight="1" x14ac:dyDescent="0.4">
      <c r="A47" s="44"/>
      <c r="B47" s="71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1"/>
      <c r="AO47" s="41"/>
      <c r="AP47" s="41"/>
    </row>
    <row r="48" spans="1:42" ht="15.75" customHeight="1" x14ac:dyDescent="0.4">
      <c r="A48" s="44"/>
      <c r="B48" s="71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71"/>
      <c r="AN48" s="41"/>
      <c r="AO48" s="41"/>
      <c r="AP48" s="41"/>
    </row>
    <row r="49" spans="1:69" x14ac:dyDescent="0.15">
      <c r="A49" s="44"/>
      <c r="B49" s="44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  <c r="AA49" s="446"/>
      <c r="AB49" s="446"/>
      <c r="AC49" s="446"/>
      <c r="AD49" s="446"/>
      <c r="AE49" s="446"/>
      <c r="AF49" s="446"/>
      <c r="AG49" s="446"/>
      <c r="AH49" s="446"/>
      <c r="AI49" s="446"/>
      <c r="AJ49" s="446"/>
      <c r="AK49" s="446"/>
      <c r="AL49" s="446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38" t="s">
        <v>29</v>
      </c>
      <c r="N52" s="338"/>
      <c r="O52" s="338"/>
      <c r="P52" s="338"/>
      <c r="Q52" s="338"/>
      <c r="R52" s="338"/>
      <c r="S52" s="338"/>
      <c r="T52" s="338"/>
      <c r="U52" s="338"/>
      <c r="V52" s="386" t="s">
        <v>73</v>
      </c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7"/>
      <c r="N53" s="423"/>
      <c r="O53" s="421"/>
      <c r="P53" s="421"/>
      <c r="Q53" s="421"/>
      <c r="R53" s="421"/>
      <c r="S53" s="421"/>
      <c r="T53" s="421"/>
      <c r="U53" s="447"/>
      <c r="V53" s="386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8"/>
      <c r="N54" s="425"/>
      <c r="O54" s="422"/>
      <c r="P54" s="422"/>
      <c r="Q54" s="422"/>
      <c r="R54" s="422"/>
      <c r="S54" s="422"/>
      <c r="T54" s="422"/>
      <c r="U54" s="448"/>
      <c r="V54" s="386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9"/>
      <c r="N57" s="390"/>
      <c r="O57" s="390"/>
      <c r="P57" s="390"/>
      <c r="Q57" s="390"/>
      <c r="R57" s="390"/>
      <c r="S57" s="390"/>
      <c r="T57" s="391" t="s">
        <v>0</v>
      </c>
      <c r="U57" s="392"/>
      <c r="V57" s="84" t="s">
        <v>5</v>
      </c>
      <c r="W57" s="449"/>
      <c r="X57" s="450"/>
      <c r="Y57" s="450"/>
      <c r="Z57" s="391" t="s">
        <v>2</v>
      </c>
      <c r="AA57" s="392"/>
      <c r="AB57" s="84" t="s">
        <v>1</v>
      </c>
      <c r="AC57" s="58"/>
      <c r="AD57" s="451" t="str">
        <f>IF(W57="","",ROUNDUP(M57/W57,0))</f>
        <v/>
      </c>
      <c r="AE57" s="452"/>
      <c r="AF57" s="452"/>
      <c r="AG57" s="452"/>
      <c r="AH57" s="452"/>
      <c r="AI57" s="452"/>
      <c r="AJ57" s="377" t="s">
        <v>0</v>
      </c>
      <c r="AK57" s="378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94"/>
      <c r="AE58" s="398" t="s">
        <v>41</v>
      </c>
      <c r="AF58" s="398"/>
      <c r="AG58" s="398"/>
      <c r="AH58" s="398"/>
      <c r="AI58" s="398"/>
      <c r="AJ58" s="398"/>
      <c r="AK58" s="398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399" t="s">
        <v>47</v>
      </c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1"/>
      <c r="AD59" s="453" t="str">
        <f>IF(M57="","",IFERROR(IF(W57="","",ROUNDUP(AD57*0.3,0)),""))</f>
        <v/>
      </c>
      <c r="AE59" s="454"/>
      <c r="AF59" s="454"/>
      <c r="AG59" s="454"/>
      <c r="AH59" s="454"/>
      <c r="AI59" s="454"/>
      <c r="AJ59" s="395" t="s">
        <v>0</v>
      </c>
      <c r="AK59" s="396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9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80"/>
      <c r="AD60" s="83"/>
      <c r="AE60" s="368" t="s">
        <v>102</v>
      </c>
      <c r="AF60" s="402"/>
      <c r="AG60" s="402"/>
      <c r="AH60" s="402"/>
      <c r="AI60" s="402"/>
      <c r="AJ60" s="402"/>
      <c r="AK60" s="402"/>
      <c r="AL60" s="402"/>
      <c r="AM60" s="403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90"/>
      <c r="W61" s="290"/>
      <c r="X61" s="290"/>
      <c r="Y61" s="290"/>
      <c r="Z61" s="290"/>
      <c r="AA61" s="290"/>
      <c r="AB61" s="290"/>
      <c r="AC61" s="80"/>
      <c r="AD61" s="83"/>
      <c r="AE61" s="402"/>
      <c r="AF61" s="402"/>
      <c r="AG61" s="402"/>
      <c r="AH61" s="402"/>
      <c r="AI61" s="402"/>
      <c r="AJ61" s="402"/>
      <c r="AK61" s="402"/>
      <c r="AL61" s="402"/>
      <c r="AM61" s="403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5" t="str">
        <f>IFERROR(IF(AD59&lt;=25000,"ERROR",MIN(ROUNDUP(AD59,-3),75000)),"")</f>
        <v/>
      </c>
      <c r="AE62" s="456"/>
      <c r="AF62" s="456"/>
      <c r="AG62" s="456"/>
      <c r="AH62" s="456"/>
      <c r="AI62" s="456"/>
      <c r="AJ62" s="395" t="s">
        <v>0</v>
      </c>
      <c r="AK62" s="396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397" t="s">
        <v>58</v>
      </c>
      <c r="AF63" s="397"/>
      <c r="AG63" s="397"/>
      <c r="AH63" s="397"/>
      <c r="AI63" s="397"/>
      <c r="AJ63" s="397"/>
      <c r="AK63" s="397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8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50"/>
      <c r="AH1" s="550"/>
      <c r="AI1" s="550"/>
      <c r="AJ1" s="550"/>
      <c r="AK1" s="550"/>
      <c r="AL1" s="550"/>
      <c r="AM1" s="550"/>
      <c r="AN1" s="32"/>
      <c r="AO1" s="32"/>
      <c r="AP1" s="32"/>
      <c r="AR1" s="30"/>
      <c r="AS1" s="30"/>
    </row>
    <row r="2" spans="1:47" ht="32.25" x14ac:dyDescent="0.4">
      <c r="A2" s="551" t="s">
        <v>120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1"/>
      <c r="AH2" s="541"/>
      <c r="AI2" s="541"/>
      <c r="AJ2" s="541"/>
      <c r="AK2" s="541"/>
      <c r="AL2" s="541"/>
      <c r="AM2" s="542"/>
      <c r="AN2" s="32"/>
      <c r="AO2" s="85"/>
      <c r="AP2" s="85"/>
    </row>
    <row r="3" spans="1:47" ht="55.5" customHeight="1" thickBot="1" x14ac:dyDescent="0.45">
      <c r="A3" s="552" t="s">
        <v>115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4"/>
      <c r="AH3" s="554"/>
      <c r="AI3" s="554"/>
      <c r="AJ3" s="554"/>
      <c r="AK3" s="554"/>
      <c r="AL3" s="554"/>
      <c r="AM3" s="555"/>
      <c r="AN3" s="32"/>
      <c r="AO3" s="85"/>
      <c r="AP3" s="85"/>
    </row>
    <row r="4" spans="1:47" ht="25.5" customHeight="1" x14ac:dyDescent="0.4">
      <c r="A4" s="556" t="s">
        <v>107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24.75" customHeight="1" x14ac:dyDescent="0.4">
      <c r="A5" s="101"/>
      <c r="B5" s="543" t="s">
        <v>78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3"/>
      <c r="AE5" s="543"/>
      <c r="AF5" s="543"/>
      <c r="AG5" s="543"/>
      <c r="AH5" s="543"/>
      <c r="AI5" s="543"/>
      <c r="AJ5" s="543"/>
      <c r="AK5" s="543"/>
      <c r="AL5" s="543"/>
      <c r="AM5" s="543"/>
      <c r="AN5" s="32"/>
      <c r="AO5" s="32"/>
      <c r="AP5" s="32"/>
    </row>
    <row r="6" spans="1:47" ht="44.25" customHeight="1" x14ac:dyDescent="0.4">
      <c r="A6" s="101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32"/>
      <c r="AO6" s="32"/>
      <c r="AP6" s="32"/>
    </row>
    <row r="7" spans="1:47" ht="24.75" customHeight="1" x14ac:dyDescent="0.4">
      <c r="A7" s="101"/>
      <c r="B7" s="544" t="s">
        <v>19</v>
      </c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404" t="s">
        <v>20</v>
      </c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38" t="s">
        <v>60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9" t="s">
        <v>74</v>
      </c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39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45" t="s">
        <v>26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7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7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0" t="s">
        <v>16</v>
      </c>
      <c r="P12" s="491"/>
      <c r="Q12" s="491"/>
      <c r="R12" s="491"/>
      <c r="S12" s="491"/>
      <c r="T12" s="491"/>
      <c r="U12" s="491"/>
      <c r="V12" s="491"/>
      <c r="W12" s="491"/>
      <c r="X12" s="492"/>
      <c r="Y12" s="110"/>
      <c r="Z12" s="531" t="s">
        <v>101</v>
      </c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32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57" t="s">
        <v>15</v>
      </c>
      <c r="P13" s="558"/>
      <c r="Q13" s="558"/>
      <c r="R13" s="482" t="s">
        <v>11</v>
      </c>
      <c r="S13" s="558"/>
      <c r="T13" s="561"/>
      <c r="U13" s="482" t="s">
        <v>12</v>
      </c>
      <c r="V13" s="558"/>
      <c r="W13" s="558"/>
      <c r="X13" s="485" t="s">
        <v>2</v>
      </c>
      <c r="Y13" s="302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32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59"/>
      <c r="P14" s="560"/>
      <c r="Q14" s="560"/>
      <c r="R14" s="484"/>
      <c r="S14" s="562"/>
      <c r="T14" s="562"/>
      <c r="U14" s="484"/>
      <c r="V14" s="560"/>
      <c r="W14" s="560"/>
      <c r="X14" s="486"/>
      <c r="Y14" s="302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32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1"/>
      <c r="AN15" s="12"/>
      <c r="AO15" s="87"/>
      <c r="AP15" s="297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30" t="s">
        <v>17</v>
      </c>
      <c r="R16" s="491"/>
      <c r="S16" s="491"/>
      <c r="T16" s="491"/>
      <c r="U16" s="491"/>
      <c r="V16" s="491"/>
      <c r="W16" s="491"/>
      <c r="X16" s="492"/>
      <c r="Y16" s="109"/>
      <c r="Z16" s="531" t="s">
        <v>116</v>
      </c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32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33" t="s">
        <v>9</v>
      </c>
      <c r="R17" s="563" t="s">
        <v>15</v>
      </c>
      <c r="S17" s="563"/>
      <c r="T17" s="563"/>
      <c r="U17" s="534" t="s">
        <v>11</v>
      </c>
      <c r="V17" s="563"/>
      <c r="W17" s="563"/>
      <c r="X17" s="524" t="s">
        <v>12</v>
      </c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32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10"/>
      <c r="R18" s="564"/>
      <c r="S18" s="564"/>
      <c r="T18" s="564"/>
      <c r="U18" s="535"/>
      <c r="V18" s="564"/>
      <c r="W18" s="564"/>
      <c r="X18" s="525"/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32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4"/>
      <c r="P19" s="115"/>
      <c r="Q19" s="6"/>
      <c r="R19" s="6"/>
      <c r="S19" s="6"/>
      <c r="T19" s="43"/>
      <c r="U19" s="43"/>
      <c r="V19" s="43"/>
      <c r="W19" s="43"/>
      <c r="X19" s="4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112"/>
      <c r="AK19" s="112"/>
      <c r="AL19" s="108"/>
      <c r="AM19" s="111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3"/>
      <c r="R20" s="113"/>
      <c r="S20" s="113"/>
      <c r="T20" s="113"/>
      <c r="U20" s="11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1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26" t="s">
        <v>43</v>
      </c>
      <c r="F21" s="507"/>
      <c r="G21" s="507"/>
      <c r="H21" s="507"/>
      <c r="I21" s="507"/>
      <c r="J21" s="507"/>
      <c r="K21" s="507"/>
      <c r="L21" s="507"/>
      <c r="M21" s="507"/>
      <c r="N21" s="508"/>
      <c r="O21" s="110"/>
      <c r="P21" s="108"/>
      <c r="Q21" s="527" t="s">
        <v>39</v>
      </c>
      <c r="R21" s="528"/>
      <c r="S21" s="528"/>
      <c r="T21" s="528"/>
      <c r="U21" s="529"/>
      <c r="V21" s="108"/>
      <c r="W21" s="108"/>
      <c r="X21" s="490" t="s">
        <v>40</v>
      </c>
      <c r="Y21" s="507"/>
      <c r="Z21" s="507"/>
      <c r="AA21" s="507"/>
      <c r="AB21" s="507"/>
      <c r="AC21" s="507"/>
      <c r="AD21" s="507"/>
      <c r="AE21" s="507"/>
      <c r="AF21" s="507"/>
      <c r="AG21" s="507"/>
      <c r="AH21" s="508"/>
      <c r="AI21" s="116"/>
      <c r="AJ21" s="116"/>
      <c r="AK21" s="116"/>
      <c r="AL21" s="116"/>
      <c r="AM21" s="111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09" t="s">
        <v>8</v>
      </c>
      <c r="F22" s="423"/>
      <c r="G22" s="423"/>
      <c r="H22" s="423"/>
      <c r="I22" s="423"/>
      <c r="J22" s="423"/>
      <c r="K22" s="423"/>
      <c r="L22" s="423"/>
      <c r="M22" s="496" t="s">
        <v>0</v>
      </c>
      <c r="N22" s="502"/>
      <c r="O22" s="505" t="s">
        <v>5</v>
      </c>
      <c r="P22" s="505"/>
      <c r="Q22" s="509" t="s">
        <v>6</v>
      </c>
      <c r="R22" s="426"/>
      <c r="S22" s="427"/>
      <c r="T22" s="521" t="s">
        <v>2</v>
      </c>
      <c r="U22" s="522"/>
      <c r="V22" s="506" t="s">
        <v>1</v>
      </c>
      <c r="W22" s="506"/>
      <c r="X22" s="509" t="s">
        <v>7</v>
      </c>
      <c r="Y22" s="435" t="str">
        <f>IF(R22="","",ROUNDUP(F22/R22,0))</f>
        <v/>
      </c>
      <c r="Z22" s="435"/>
      <c r="AA22" s="435"/>
      <c r="AB22" s="435"/>
      <c r="AC22" s="435"/>
      <c r="AD22" s="435"/>
      <c r="AE22" s="435"/>
      <c r="AF22" s="435"/>
      <c r="AG22" s="496" t="s">
        <v>0</v>
      </c>
      <c r="AH22" s="502"/>
      <c r="AI22" s="117"/>
      <c r="AJ22" s="117"/>
      <c r="AK22" s="117"/>
      <c r="AL22" s="117"/>
      <c r="AM22" s="111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09"/>
      <c r="F23" s="424"/>
      <c r="G23" s="424"/>
      <c r="H23" s="424"/>
      <c r="I23" s="424"/>
      <c r="J23" s="424"/>
      <c r="K23" s="424"/>
      <c r="L23" s="424"/>
      <c r="M23" s="496"/>
      <c r="N23" s="502"/>
      <c r="O23" s="505"/>
      <c r="P23" s="505"/>
      <c r="Q23" s="509"/>
      <c r="R23" s="428"/>
      <c r="S23" s="429"/>
      <c r="T23" s="521"/>
      <c r="U23" s="522"/>
      <c r="V23" s="506"/>
      <c r="W23" s="506"/>
      <c r="X23" s="509"/>
      <c r="Y23" s="569"/>
      <c r="Z23" s="569"/>
      <c r="AA23" s="569"/>
      <c r="AB23" s="569"/>
      <c r="AC23" s="569"/>
      <c r="AD23" s="569"/>
      <c r="AE23" s="569"/>
      <c r="AF23" s="569"/>
      <c r="AG23" s="496"/>
      <c r="AH23" s="502"/>
      <c r="AI23" s="117"/>
      <c r="AJ23" s="117"/>
      <c r="AK23" s="117"/>
      <c r="AL23" s="117"/>
      <c r="AM23" s="111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09"/>
      <c r="F24" s="424"/>
      <c r="G24" s="424"/>
      <c r="H24" s="424"/>
      <c r="I24" s="424"/>
      <c r="J24" s="424"/>
      <c r="K24" s="424"/>
      <c r="L24" s="424"/>
      <c r="M24" s="496"/>
      <c r="N24" s="502"/>
      <c r="O24" s="505"/>
      <c r="P24" s="505"/>
      <c r="Q24" s="509"/>
      <c r="R24" s="565"/>
      <c r="S24" s="566"/>
      <c r="T24" s="521"/>
      <c r="U24" s="522"/>
      <c r="V24" s="506"/>
      <c r="W24" s="506"/>
      <c r="X24" s="509"/>
      <c r="Y24" s="569"/>
      <c r="Z24" s="569"/>
      <c r="AA24" s="569"/>
      <c r="AB24" s="569"/>
      <c r="AC24" s="569"/>
      <c r="AD24" s="569"/>
      <c r="AE24" s="569"/>
      <c r="AF24" s="569"/>
      <c r="AG24" s="496"/>
      <c r="AH24" s="502"/>
      <c r="AI24" s="117"/>
      <c r="AJ24" s="117"/>
      <c r="AK24" s="117"/>
      <c r="AL24" s="117"/>
      <c r="AM24" s="111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10"/>
      <c r="F25" s="425"/>
      <c r="G25" s="425"/>
      <c r="H25" s="425"/>
      <c r="I25" s="425"/>
      <c r="J25" s="425"/>
      <c r="K25" s="425"/>
      <c r="L25" s="425"/>
      <c r="M25" s="503"/>
      <c r="N25" s="504"/>
      <c r="O25" s="505"/>
      <c r="P25" s="505"/>
      <c r="Q25" s="510"/>
      <c r="R25" s="567"/>
      <c r="S25" s="568"/>
      <c r="T25" s="518"/>
      <c r="U25" s="523"/>
      <c r="V25" s="506"/>
      <c r="W25" s="506"/>
      <c r="X25" s="510"/>
      <c r="Y25" s="436"/>
      <c r="Z25" s="436"/>
      <c r="AA25" s="436"/>
      <c r="AB25" s="436"/>
      <c r="AC25" s="436"/>
      <c r="AD25" s="436"/>
      <c r="AE25" s="436"/>
      <c r="AF25" s="436"/>
      <c r="AG25" s="503"/>
      <c r="AH25" s="504"/>
      <c r="AI25" s="117"/>
      <c r="AJ25" s="117"/>
      <c r="AK25" s="117"/>
      <c r="AL25" s="117"/>
      <c r="AM25" s="111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19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14" t="s">
        <v>41</v>
      </c>
      <c r="AC26" s="514"/>
      <c r="AD26" s="514"/>
      <c r="AE26" s="514"/>
      <c r="AF26" s="514"/>
      <c r="AG26" s="514"/>
      <c r="AH26" s="514"/>
      <c r="AI26" s="118"/>
      <c r="AJ26" s="118"/>
      <c r="AK26" s="118"/>
      <c r="AL26" s="118"/>
      <c r="AM26" s="111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0" t="s">
        <v>40</v>
      </c>
      <c r="F27" s="507"/>
      <c r="G27" s="507"/>
      <c r="H27" s="507"/>
      <c r="I27" s="507"/>
      <c r="J27" s="507"/>
      <c r="K27" s="507"/>
      <c r="L27" s="507"/>
      <c r="M27" s="507"/>
      <c r="N27" s="507"/>
      <c r="O27" s="508"/>
      <c r="P27" s="108"/>
      <c r="Q27" s="108"/>
      <c r="R27" s="108"/>
      <c r="S27" s="108"/>
      <c r="T27" s="108"/>
      <c r="U27" s="108"/>
      <c r="V27" s="108"/>
      <c r="W27" s="108"/>
      <c r="X27" s="490" t="s">
        <v>31</v>
      </c>
      <c r="Y27" s="507"/>
      <c r="Z27" s="507"/>
      <c r="AA27" s="507"/>
      <c r="AB27" s="507"/>
      <c r="AC27" s="507"/>
      <c r="AD27" s="507"/>
      <c r="AE27" s="507"/>
      <c r="AF27" s="507"/>
      <c r="AG27" s="507"/>
      <c r="AH27" s="508"/>
      <c r="AI27" s="116"/>
      <c r="AJ27" s="116"/>
      <c r="AK27" s="116"/>
      <c r="AL27" s="116"/>
      <c r="AM27" s="111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09" t="s">
        <v>7</v>
      </c>
      <c r="F28" s="435" t="str">
        <f>Y22</f>
        <v/>
      </c>
      <c r="G28" s="435"/>
      <c r="H28" s="435"/>
      <c r="I28" s="435"/>
      <c r="J28" s="435"/>
      <c r="K28" s="435"/>
      <c r="L28" s="435"/>
      <c r="M28" s="435"/>
      <c r="N28" s="496" t="s">
        <v>0</v>
      </c>
      <c r="O28" s="502"/>
      <c r="P28" s="505" t="s">
        <v>3</v>
      </c>
      <c r="Q28" s="505"/>
      <c r="R28" s="299"/>
      <c r="S28" s="505">
        <v>0.3</v>
      </c>
      <c r="T28" s="505"/>
      <c r="U28" s="505"/>
      <c r="V28" s="506" t="s">
        <v>1</v>
      </c>
      <c r="W28" s="506"/>
      <c r="X28" s="437" t="str">
        <f>IF(F22="","",IFERROR(IF(R22="","",ROUNDUP(F28*S28,0)),""))</f>
        <v/>
      </c>
      <c r="Y28" s="421"/>
      <c r="Z28" s="421"/>
      <c r="AA28" s="421"/>
      <c r="AB28" s="421"/>
      <c r="AC28" s="421"/>
      <c r="AD28" s="421"/>
      <c r="AE28" s="421"/>
      <c r="AF28" s="421"/>
      <c r="AG28" s="496" t="s">
        <v>0</v>
      </c>
      <c r="AH28" s="502"/>
      <c r="AI28" s="117"/>
      <c r="AJ28" s="117"/>
      <c r="AK28" s="117"/>
      <c r="AL28" s="117"/>
      <c r="AM28" s="111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10"/>
      <c r="F29" s="436"/>
      <c r="G29" s="436"/>
      <c r="H29" s="436"/>
      <c r="I29" s="436"/>
      <c r="J29" s="436"/>
      <c r="K29" s="436"/>
      <c r="L29" s="436"/>
      <c r="M29" s="436"/>
      <c r="N29" s="503"/>
      <c r="O29" s="504"/>
      <c r="P29" s="505"/>
      <c r="Q29" s="505"/>
      <c r="R29" s="299"/>
      <c r="S29" s="505"/>
      <c r="T29" s="505"/>
      <c r="U29" s="505"/>
      <c r="V29" s="506"/>
      <c r="W29" s="506"/>
      <c r="X29" s="438"/>
      <c r="Y29" s="422"/>
      <c r="Z29" s="422"/>
      <c r="AA29" s="422"/>
      <c r="AB29" s="422"/>
      <c r="AC29" s="422"/>
      <c r="AD29" s="422"/>
      <c r="AE29" s="422"/>
      <c r="AF29" s="422"/>
      <c r="AG29" s="503"/>
      <c r="AH29" s="504"/>
      <c r="AI29" s="117"/>
      <c r="AJ29" s="117"/>
      <c r="AK29" s="117"/>
      <c r="AL29" s="117"/>
      <c r="AM29" s="111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8" t="s">
        <v>102</v>
      </c>
      <c r="AC30" s="468"/>
      <c r="AD30" s="468"/>
      <c r="AE30" s="468"/>
      <c r="AF30" s="468"/>
      <c r="AG30" s="468"/>
      <c r="AH30" s="468"/>
      <c r="AI30" s="519"/>
      <c r="AJ30" s="519"/>
      <c r="AK30" s="519"/>
      <c r="AL30" s="519"/>
      <c r="AM30" s="111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20"/>
      <c r="AC31" s="520"/>
      <c r="AD31" s="520"/>
      <c r="AE31" s="520"/>
      <c r="AF31" s="520"/>
      <c r="AG31" s="520"/>
      <c r="AH31" s="520"/>
      <c r="AI31" s="519"/>
      <c r="AJ31" s="519"/>
      <c r="AK31" s="519"/>
      <c r="AL31" s="519"/>
      <c r="AM31" s="111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1" t="str">
        <f>IF(X28&lt;=25000,"１日当たりの支給額は一律2.5万円となります。"&amp;CHAR(10)&amp;"よって算定シートの提出は不要です。","")</f>
        <v/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08"/>
      <c r="W32" s="108"/>
      <c r="X32" s="493" t="s">
        <v>25</v>
      </c>
      <c r="Y32" s="494"/>
      <c r="Z32" s="494"/>
      <c r="AA32" s="494"/>
      <c r="AB32" s="494"/>
      <c r="AC32" s="494"/>
      <c r="AD32" s="494"/>
      <c r="AE32" s="494"/>
      <c r="AF32" s="494"/>
      <c r="AG32" s="494"/>
      <c r="AH32" s="495"/>
      <c r="AI32" s="120"/>
      <c r="AJ32" s="108"/>
      <c r="AK32" s="108"/>
      <c r="AL32" s="108"/>
      <c r="AM32" s="111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08"/>
      <c r="W33" s="108"/>
      <c r="X33" s="439" t="str">
        <f>IFERROR(IF(X28&lt;=25000,"ERROR",MIN(ROUNDUP(X28,-3),75000)),"")</f>
        <v/>
      </c>
      <c r="Y33" s="440"/>
      <c r="Z33" s="440"/>
      <c r="AA33" s="440"/>
      <c r="AB33" s="440"/>
      <c r="AC33" s="440"/>
      <c r="AD33" s="440"/>
      <c r="AE33" s="440"/>
      <c r="AF33" s="440"/>
      <c r="AG33" s="496" t="s">
        <v>0</v>
      </c>
      <c r="AH33" s="497"/>
      <c r="AI33" s="120"/>
      <c r="AJ33" s="108"/>
      <c r="AK33" s="108"/>
      <c r="AL33" s="108"/>
      <c r="AM33" s="111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08"/>
      <c r="W34" s="108"/>
      <c r="X34" s="441"/>
      <c r="Y34" s="442"/>
      <c r="Z34" s="442"/>
      <c r="AA34" s="442"/>
      <c r="AB34" s="442"/>
      <c r="AC34" s="442"/>
      <c r="AD34" s="442"/>
      <c r="AE34" s="442"/>
      <c r="AF34" s="442"/>
      <c r="AG34" s="498"/>
      <c r="AH34" s="499"/>
      <c r="AI34" s="120"/>
      <c r="AJ34" s="108"/>
      <c r="AK34" s="108"/>
      <c r="AL34" s="108"/>
      <c r="AM34" s="111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304" t="s">
        <v>58</v>
      </c>
      <c r="AD35" s="304"/>
      <c r="AE35" s="304"/>
      <c r="AF35" s="304"/>
      <c r="AG35" s="304"/>
      <c r="AH35" s="304"/>
      <c r="AI35" s="304"/>
      <c r="AJ35" s="108"/>
      <c r="AK35" s="108"/>
      <c r="AL35" s="108"/>
      <c r="AM35" s="111"/>
      <c r="AN35" s="32"/>
      <c r="AO35" s="32"/>
      <c r="AP35" s="32"/>
    </row>
    <row r="36" spans="1:42" x14ac:dyDescent="0.4">
      <c r="A36" s="101"/>
      <c r="B36" s="379" t="s">
        <v>65</v>
      </c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380"/>
      <c r="AN36" s="32"/>
      <c r="AO36" s="32"/>
      <c r="AP36" s="32"/>
    </row>
    <row r="37" spans="1:42" x14ac:dyDescent="0.4">
      <c r="A37" s="101"/>
      <c r="B37" s="381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380"/>
      <c r="AN37" s="32"/>
      <c r="AO37" s="32"/>
      <c r="AP37" s="32"/>
    </row>
    <row r="38" spans="1:42" x14ac:dyDescent="0.4">
      <c r="A38" s="101"/>
      <c r="B38" s="382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380"/>
      <c r="AN38" s="32"/>
      <c r="AO38" s="32"/>
      <c r="AP38" s="32"/>
    </row>
    <row r="39" spans="1:42" ht="15" customHeight="1" thickBot="1" x14ac:dyDescent="0.45">
      <c r="A39" s="101"/>
      <c r="B39" s="383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5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7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7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7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7"/>
    </row>
    <row r="44" spans="1:42" ht="15.75" customHeight="1" x14ac:dyDescent="0.4">
      <c r="A44" s="101"/>
      <c r="B44" s="501" t="s">
        <v>61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122"/>
      <c r="AO44" s="122"/>
      <c r="AP44" s="122"/>
    </row>
    <row r="45" spans="1:42" ht="15.75" customHeight="1" x14ac:dyDescent="0.4">
      <c r="A45" s="101"/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122"/>
      <c r="AO45" s="122"/>
      <c r="AP45" s="122"/>
    </row>
    <row r="46" spans="1:42" ht="15.75" customHeight="1" x14ac:dyDescent="0.4">
      <c r="A46" s="101"/>
      <c r="B46" s="101" t="s">
        <v>42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124"/>
      <c r="AN46" s="92"/>
      <c r="AO46" s="92"/>
      <c r="AP46" s="92"/>
    </row>
    <row r="47" spans="1:42" ht="18.75" customHeight="1" x14ac:dyDescent="0.15">
      <c r="A47" s="101"/>
      <c r="B47" s="500" t="s">
        <v>103</v>
      </c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125"/>
      <c r="AL47" s="125"/>
      <c r="AM47" s="125"/>
      <c r="AN47" s="93"/>
      <c r="AO47" s="93"/>
      <c r="AP47" s="94"/>
    </row>
    <row r="48" spans="1:42" ht="15.75" customHeight="1" x14ac:dyDescent="0.4">
      <c r="A48" s="101"/>
      <c r="B48" s="124"/>
      <c r="C48" s="126" t="s">
        <v>70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92"/>
      <c r="AO48" s="92"/>
      <c r="AP48" s="92"/>
    </row>
    <row r="49" spans="1:66" ht="15.75" customHeight="1" x14ac:dyDescent="0.4">
      <c r="A49" s="101"/>
      <c r="B49" s="124"/>
      <c r="C49" s="570" t="s">
        <v>105</v>
      </c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92"/>
      <c r="AO49" s="92"/>
      <c r="AP49" s="92"/>
    </row>
    <row r="50" spans="1:66" ht="15.75" customHeight="1" x14ac:dyDescent="0.4">
      <c r="A50" s="101"/>
      <c r="B50" s="124"/>
      <c r="C50" s="571"/>
      <c r="D50" s="571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71"/>
      <c r="AF50" s="571"/>
      <c r="AG50" s="571"/>
      <c r="AH50" s="571"/>
      <c r="AI50" s="571"/>
      <c r="AJ50" s="571"/>
      <c r="AK50" s="571"/>
      <c r="AL50" s="571"/>
      <c r="AM50" s="571"/>
      <c r="AN50" s="92"/>
      <c r="AO50" s="92"/>
      <c r="AP50" s="92"/>
    </row>
    <row r="51" spans="1:66" ht="15.75" customHeight="1" x14ac:dyDescent="0.4">
      <c r="A51" s="101"/>
      <c r="B51" s="124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124"/>
      <c r="AN51" s="92"/>
      <c r="AO51" s="92"/>
      <c r="AP51" s="92"/>
    </row>
    <row r="52" spans="1:66" x14ac:dyDescent="0.15">
      <c r="A52" s="101"/>
      <c r="B52" s="101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125"/>
      <c r="AN52" s="93"/>
      <c r="AO52" s="93"/>
      <c r="AP52" s="93"/>
    </row>
    <row r="53" spans="1:66" x14ac:dyDescent="0.15">
      <c r="A53" s="101"/>
      <c r="B53" s="101" t="s">
        <v>117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125"/>
      <c r="AM53" s="125"/>
      <c r="AN53" s="93"/>
      <c r="AO53" s="93"/>
      <c r="AP53" s="93"/>
    </row>
    <row r="54" spans="1:66" x14ac:dyDescent="0.15">
      <c r="A54" s="101"/>
      <c r="B54" s="101" t="s">
        <v>113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125"/>
      <c r="AM54" s="125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0" t="s">
        <v>16</v>
      </c>
      <c r="P55" s="491"/>
      <c r="Q55" s="491"/>
      <c r="R55" s="491"/>
      <c r="S55" s="491"/>
      <c r="T55" s="491"/>
      <c r="U55" s="491"/>
      <c r="V55" s="491"/>
      <c r="W55" s="491"/>
      <c r="X55" s="492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57" t="s">
        <v>15</v>
      </c>
      <c r="P56" s="558"/>
      <c r="Q56" s="558"/>
      <c r="R56" s="482" t="s">
        <v>11</v>
      </c>
      <c r="S56" s="558"/>
      <c r="T56" s="561"/>
      <c r="U56" s="482" t="s">
        <v>12</v>
      </c>
      <c r="V56" s="558"/>
      <c r="W56" s="558"/>
      <c r="X56" s="485" t="s">
        <v>2</v>
      </c>
      <c r="Y56" s="487" t="s">
        <v>18</v>
      </c>
      <c r="Z56" s="488"/>
      <c r="AA56" s="488"/>
      <c r="AB56" s="488"/>
      <c r="AC56" s="488"/>
      <c r="AD56" s="489" t="s">
        <v>75</v>
      </c>
      <c r="AE56" s="489"/>
      <c r="AF56" s="489"/>
      <c r="AG56" s="489"/>
      <c r="AH56" s="489"/>
      <c r="AI56" s="489"/>
      <c r="AJ56" s="489"/>
      <c r="AK56" s="489"/>
      <c r="AL56" s="489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59"/>
      <c r="P57" s="560"/>
      <c r="Q57" s="560"/>
      <c r="R57" s="484"/>
      <c r="S57" s="562"/>
      <c r="T57" s="562"/>
      <c r="U57" s="484"/>
      <c r="V57" s="560"/>
      <c r="W57" s="560"/>
      <c r="X57" s="486"/>
      <c r="Y57" s="487"/>
      <c r="Z57" s="488"/>
      <c r="AA57" s="488"/>
      <c r="AB57" s="488"/>
      <c r="AC57" s="488"/>
      <c r="AD57" s="489"/>
      <c r="AE57" s="489"/>
      <c r="AF57" s="489"/>
      <c r="AG57" s="489"/>
      <c r="AH57" s="489"/>
      <c r="AI57" s="489"/>
      <c r="AJ57" s="489"/>
      <c r="AK57" s="489"/>
      <c r="AL57" s="489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127"/>
      <c r="AA58" s="128"/>
      <c r="AB58" s="128"/>
      <c r="AC58" s="128"/>
      <c r="AD58" s="128"/>
      <c r="AE58" s="128"/>
      <c r="AF58" s="128"/>
      <c r="AG58" s="129"/>
      <c r="AH58" s="129"/>
      <c r="AI58" s="130"/>
      <c r="AJ58" s="130"/>
      <c r="AK58" s="130"/>
      <c r="AL58" s="130"/>
      <c r="AM58" s="130"/>
      <c r="AN58" s="32"/>
      <c r="AO58" s="87"/>
      <c r="AP58" s="297" t="str">
        <f>IFERROR((DATE(2022,1,31)-AP57+1),"")</f>
        <v/>
      </c>
    </row>
    <row r="59" spans="1:66" s="5" customFormat="1" ht="18.75" customHeight="1" x14ac:dyDescent="0.4">
      <c r="A59" s="132"/>
      <c r="B59" s="112" t="s">
        <v>30</v>
      </c>
      <c r="C59" s="133"/>
      <c r="D59" s="133"/>
      <c r="E59" s="133"/>
      <c r="F59" s="133"/>
      <c r="G59" s="133"/>
      <c r="H59" s="133"/>
      <c r="I59" s="133"/>
      <c r="J59" s="133"/>
      <c r="K59" s="477" t="s">
        <v>38</v>
      </c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112"/>
      <c r="AF59" s="112"/>
      <c r="AG59" s="112"/>
      <c r="AH59" s="112"/>
      <c r="AI59" s="112"/>
      <c r="AJ59" s="112"/>
      <c r="AK59" s="112"/>
      <c r="AL59" s="112"/>
      <c r="AM59" s="112"/>
      <c r="AN59" s="32"/>
      <c r="AO59" s="32"/>
      <c r="AP59" s="32"/>
      <c r="AR59" s="20"/>
    </row>
    <row r="60" spans="1:66" s="5" customFormat="1" ht="18.75" customHeight="1" x14ac:dyDescent="0.15">
      <c r="A60" s="13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460"/>
      <c r="O60" s="461"/>
      <c r="P60" s="461"/>
      <c r="Q60" s="461"/>
      <c r="R60" s="461"/>
      <c r="S60" s="461"/>
      <c r="T60" s="461"/>
      <c r="U60" s="462" t="s">
        <v>0</v>
      </c>
      <c r="V60" s="463"/>
      <c r="W60" s="112" t="s">
        <v>5</v>
      </c>
      <c r="X60" s="449" t="str">
        <f>AP58</f>
        <v/>
      </c>
      <c r="Y60" s="450"/>
      <c r="Z60" s="450"/>
      <c r="AA60" s="462" t="s">
        <v>2</v>
      </c>
      <c r="AB60" s="463"/>
      <c r="AC60" s="144" t="s">
        <v>1</v>
      </c>
      <c r="AD60" s="573" t="str">
        <f>IF(X60="","",ROUNDUP(N60/X60,0))</f>
        <v/>
      </c>
      <c r="AE60" s="574"/>
      <c r="AF60" s="574"/>
      <c r="AG60" s="574"/>
      <c r="AH60" s="574"/>
      <c r="AI60" s="574"/>
      <c r="AJ60" s="462" t="s">
        <v>0</v>
      </c>
      <c r="AK60" s="463"/>
      <c r="AL60" s="131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40" t="s">
        <v>28</v>
      </c>
      <c r="O61" s="112"/>
      <c r="P61" s="112"/>
      <c r="Q61" s="112"/>
      <c r="R61" s="112"/>
      <c r="S61" s="112"/>
      <c r="T61" s="112"/>
      <c r="U61" s="112"/>
      <c r="V61" s="112"/>
      <c r="W61" s="112"/>
      <c r="X61" s="138"/>
      <c r="Y61" s="138"/>
      <c r="Z61" s="138"/>
      <c r="AA61" s="138"/>
      <c r="AB61" s="138"/>
      <c r="AC61" s="138"/>
      <c r="AD61" s="138"/>
      <c r="AE61" s="298"/>
      <c r="AF61" s="474" t="s">
        <v>23</v>
      </c>
      <c r="AG61" s="475"/>
      <c r="AH61" s="475"/>
      <c r="AI61" s="475"/>
      <c r="AJ61" s="475"/>
      <c r="AK61" s="475"/>
      <c r="AL61" s="476"/>
      <c r="AM61" s="141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2"/>
      <c r="B62" s="132"/>
      <c r="C62" s="132"/>
      <c r="D62" s="132"/>
      <c r="E62" s="134" t="s">
        <v>93</v>
      </c>
      <c r="F62" s="132"/>
      <c r="G62" s="132"/>
      <c r="H62" s="132"/>
      <c r="I62" s="134"/>
      <c r="J62" s="132"/>
      <c r="K62" s="132"/>
      <c r="L62" s="132"/>
      <c r="M62" s="132"/>
      <c r="N62" s="457" t="s">
        <v>48</v>
      </c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9"/>
      <c r="AD62" s="453" t="str">
        <f>IF(N60="","",IFERROR(IF(X60="","",ROUNDUP(AD60*0.4,0)),""))</f>
        <v/>
      </c>
      <c r="AE62" s="454"/>
      <c r="AF62" s="454"/>
      <c r="AG62" s="454"/>
      <c r="AH62" s="454"/>
      <c r="AI62" s="454"/>
      <c r="AJ62" s="471" t="s">
        <v>0</v>
      </c>
      <c r="AK62" s="472"/>
      <c r="AL62" s="142"/>
      <c r="AM62" s="143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2"/>
      <c r="B63" s="132"/>
      <c r="C63" s="132"/>
      <c r="D63" s="132"/>
      <c r="E63" s="132"/>
      <c r="F63" s="132"/>
      <c r="G63" s="132"/>
      <c r="H63" s="132"/>
      <c r="I63" s="134"/>
      <c r="J63" s="132"/>
      <c r="K63" s="132"/>
      <c r="L63" s="132"/>
      <c r="M63" s="132"/>
      <c r="N63" s="135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7"/>
      <c r="AD63" s="139"/>
      <c r="AE63" s="468" t="s">
        <v>102</v>
      </c>
      <c r="AF63" s="469"/>
      <c r="AG63" s="469"/>
      <c r="AH63" s="469"/>
      <c r="AI63" s="469"/>
      <c r="AJ63" s="469"/>
      <c r="AK63" s="469"/>
      <c r="AL63" s="469"/>
      <c r="AM63" s="470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2"/>
      <c r="B64" s="132"/>
      <c r="C64" s="132"/>
      <c r="D64" s="132"/>
      <c r="E64" s="132"/>
      <c r="F64" s="132"/>
      <c r="G64" s="132"/>
      <c r="H64" s="132"/>
      <c r="I64" s="134"/>
      <c r="J64" s="132"/>
      <c r="K64" s="132"/>
      <c r="L64" s="132"/>
      <c r="M64" s="132"/>
      <c r="N64" s="135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7"/>
      <c r="AD64" s="139"/>
      <c r="AE64" s="469"/>
      <c r="AF64" s="469"/>
      <c r="AG64" s="469"/>
      <c r="AH64" s="469"/>
      <c r="AI64" s="469"/>
      <c r="AJ64" s="469"/>
      <c r="AK64" s="469"/>
      <c r="AL64" s="469"/>
      <c r="AM64" s="470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2"/>
      <c r="B65" s="132"/>
      <c r="C65" s="112"/>
      <c r="D65" s="112"/>
      <c r="E65" s="121" t="str">
        <f>IF(AD62&lt;=25000,"１日当たりの支給額は一律2.5万円となります。"&amp;CHAR(10)&amp;"よって算定シートの提出は不要です。","")</f>
        <v/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303" t="s">
        <v>91</v>
      </c>
      <c r="W65" s="138"/>
      <c r="X65" s="138"/>
      <c r="Y65" s="138"/>
      <c r="Z65" s="138"/>
      <c r="AA65" s="138"/>
      <c r="AB65" s="138"/>
      <c r="AC65" s="138"/>
      <c r="AD65" s="455" t="str">
        <f>IFERROR(IF(AD62&lt;=25000,"ERROR",MIN(ROUNDUP(AD62,-3),75000)),"")</f>
        <v/>
      </c>
      <c r="AE65" s="456"/>
      <c r="AF65" s="456"/>
      <c r="AG65" s="456"/>
      <c r="AH65" s="456"/>
      <c r="AI65" s="456"/>
      <c r="AJ65" s="471" t="s">
        <v>0</v>
      </c>
      <c r="AK65" s="472"/>
      <c r="AL65" s="141"/>
      <c r="AM65" s="141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08"/>
      <c r="W66" s="108"/>
      <c r="X66" s="108"/>
      <c r="Y66" s="108"/>
      <c r="Z66" s="108"/>
      <c r="AA66" s="108"/>
      <c r="AB66" s="108"/>
      <c r="AC66" s="108"/>
      <c r="AD66" s="108"/>
      <c r="AE66" s="473" t="s">
        <v>58</v>
      </c>
      <c r="AF66" s="473"/>
      <c r="AG66" s="473"/>
      <c r="AH66" s="473"/>
      <c r="AI66" s="473"/>
      <c r="AJ66" s="473"/>
      <c r="AK66" s="473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60"/>
      <c r="AO1" s="660"/>
      <c r="AP1" s="660"/>
      <c r="AQ1" s="660"/>
      <c r="AR1" s="30"/>
      <c r="AS1" s="30"/>
    </row>
    <row r="2" spans="1:54" ht="45" thickTop="1" x14ac:dyDescent="0.4">
      <c r="A2" s="661" t="s">
        <v>122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2"/>
      <c r="R2" s="662"/>
      <c r="S2" s="662"/>
      <c r="T2" s="662"/>
      <c r="U2" s="662"/>
      <c r="V2" s="662"/>
      <c r="W2" s="662"/>
      <c r="X2" s="662"/>
      <c r="Y2" s="662"/>
      <c r="Z2" s="662"/>
      <c r="AA2" s="662"/>
      <c r="AB2" s="662"/>
      <c r="AC2" s="662"/>
      <c r="AD2" s="662"/>
      <c r="AE2" s="662"/>
      <c r="AF2" s="662"/>
      <c r="AG2" s="663"/>
      <c r="AH2" s="663"/>
      <c r="AI2" s="663"/>
      <c r="AJ2" s="663"/>
      <c r="AK2" s="663"/>
      <c r="AL2" s="663"/>
      <c r="AM2" s="663"/>
      <c r="AN2" s="663"/>
      <c r="AO2" s="663"/>
      <c r="AP2" s="663"/>
      <c r="AQ2" s="664"/>
    </row>
    <row r="3" spans="1:54" ht="62.25" customHeight="1" thickBot="1" x14ac:dyDescent="0.45">
      <c r="A3" s="665" t="s">
        <v>121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8"/>
    </row>
    <row r="4" spans="1:54" ht="25.5" customHeight="1" thickTop="1" x14ac:dyDescent="0.4">
      <c r="A4" s="669" t="s">
        <v>107</v>
      </c>
      <c r="B4" s="669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197"/>
      <c r="AO4" s="197"/>
      <c r="AP4" s="197"/>
      <c r="AQ4" s="197"/>
      <c r="AR4" s="30"/>
      <c r="AS4" s="30"/>
    </row>
    <row r="5" spans="1:54" ht="17.25" customHeight="1" x14ac:dyDescent="0.4">
      <c r="A5" s="198"/>
      <c r="B5" s="670" t="s">
        <v>96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198"/>
      <c r="AQ5" s="198"/>
    </row>
    <row r="6" spans="1:54" ht="28.5" customHeight="1" x14ac:dyDescent="0.4">
      <c r="A6" s="198"/>
      <c r="B6" s="670"/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70"/>
      <c r="AP6" s="198"/>
      <c r="AQ6" s="198"/>
    </row>
    <row r="7" spans="1:54" ht="24.75" customHeight="1" x14ac:dyDescent="0.4">
      <c r="A7" s="198"/>
      <c r="B7" s="671" t="s">
        <v>19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2" t="s">
        <v>20</v>
      </c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3"/>
      <c r="AQ7" s="673"/>
      <c r="AS7" s="30"/>
      <c r="AT7" s="30"/>
    </row>
    <row r="8" spans="1:54" ht="30" customHeight="1" thickBot="1" x14ac:dyDescent="0.45">
      <c r="A8" s="198"/>
      <c r="B8" s="674" t="s">
        <v>46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674"/>
      <c r="W8" s="675" t="s">
        <v>97</v>
      </c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5"/>
      <c r="AJ8" s="675"/>
      <c r="AK8" s="675"/>
      <c r="AL8" s="675"/>
      <c r="AM8" s="675"/>
      <c r="AN8" s="675"/>
      <c r="AO8" s="675"/>
      <c r="AP8" s="675"/>
      <c r="AQ8" s="676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198"/>
      <c r="B9" s="677" t="s">
        <v>26</v>
      </c>
      <c r="C9" s="678"/>
      <c r="D9" s="678"/>
      <c r="E9" s="678"/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678"/>
      <c r="W9" s="678"/>
      <c r="X9" s="678"/>
      <c r="Y9" s="678"/>
      <c r="Z9" s="678"/>
      <c r="AA9" s="678"/>
      <c r="AB9" s="678"/>
      <c r="AC9" s="678"/>
      <c r="AD9" s="678"/>
      <c r="AE9" s="678"/>
      <c r="AF9" s="678"/>
      <c r="AG9" s="678"/>
      <c r="AH9" s="678"/>
      <c r="AI9" s="678"/>
      <c r="AJ9" s="678"/>
      <c r="AK9" s="678"/>
      <c r="AL9" s="678"/>
      <c r="AM9" s="678"/>
      <c r="AN9" s="678"/>
      <c r="AO9" s="678"/>
      <c r="AP9" s="678"/>
      <c r="AQ9" s="679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198"/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201"/>
      <c r="T10" s="201"/>
      <c r="U10" s="201"/>
      <c r="V10" s="201"/>
      <c r="W10" s="201"/>
      <c r="X10" s="201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318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198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490" t="s">
        <v>16</v>
      </c>
      <c r="P11" s="491"/>
      <c r="Q11" s="491"/>
      <c r="R11" s="491"/>
      <c r="S11" s="491"/>
      <c r="T11" s="491"/>
      <c r="U11" s="491"/>
      <c r="V11" s="491"/>
      <c r="W11" s="491"/>
      <c r="X11" s="492"/>
      <c r="Y11" s="205"/>
      <c r="Z11" s="680" t="s">
        <v>101</v>
      </c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  <c r="AK11" s="681"/>
      <c r="AL11" s="681"/>
      <c r="AM11" s="681"/>
      <c r="AN11" s="204"/>
      <c r="AO11" s="204"/>
      <c r="AP11" s="204"/>
      <c r="AQ11" s="206"/>
    </row>
    <row r="12" spans="1:54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682" t="s">
        <v>15</v>
      </c>
      <c r="P12" s="683"/>
      <c r="Q12" s="683"/>
      <c r="R12" s="482" t="s">
        <v>11</v>
      </c>
      <c r="S12" s="683"/>
      <c r="T12" s="686"/>
      <c r="U12" s="482" t="s">
        <v>12</v>
      </c>
      <c r="V12" s="683"/>
      <c r="W12" s="683"/>
      <c r="X12" s="485" t="s">
        <v>2</v>
      </c>
      <c r="Y12" s="323"/>
      <c r="Z12" s="681"/>
      <c r="AA12" s="681"/>
      <c r="AB12" s="681"/>
      <c r="AC12" s="681"/>
      <c r="AD12" s="681"/>
      <c r="AE12" s="681"/>
      <c r="AF12" s="681"/>
      <c r="AG12" s="681"/>
      <c r="AH12" s="681"/>
      <c r="AI12" s="681"/>
      <c r="AJ12" s="681"/>
      <c r="AK12" s="681"/>
      <c r="AL12" s="681"/>
      <c r="AM12" s="681"/>
      <c r="AN12" s="204"/>
      <c r="AO12" s="208"/>
      <c r="AP12" s="209"/>
      <c r="AQ12" s="206"/>
    </row>
    <row r="13" spans="1:54" ht="14.25" customHeight="1" x14ac:dyDescent="0.4">
      <c r="A13" s="198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684"/>
      <c r="P13" s="685"/>
      <c r="Q13" s="685"/>
      <c r="R13" s="484"/>
      <c r="S13" s="687"/>
      <c r="T13" s="687"/>
      <c r="U13" s="484"/>
      <c r="V13" s="685"/>
      <c r="W13" s="685"/>
      <c r="X13" s="486"/>
      <c r="Y13" s="323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204"/>
      <c r="AO13" s="208"/>
      <c r="AP13" s="210" t="str">
        <f>IFERROR(DATEVALUE(AP12),"")</f>
        <v/>
      </c>
      <c r="AQ13" s="206"/>
    </row>
    <row r="14" spans="1:54" x14ac:dyDescent="0.4">
      <c r="A14" s="198"/>
      <c r="B14" s="199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1"/>
      <c r="S14" s="201"/>
      <c r="T14" s="201"/>
      <c r="U14" s="201"/>
      <c r="V14" s="201"/>
      <c r="W14" s="201"/>
      <c r="X14" s="201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318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198"/>
      <c r="B15" s="203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490" t="s">
        <v>17</v>
      </c>
      <c r="S15" s="507"/>
      <c r="T15" s="507"/>
      <c r="U15" s="507"/>
      <c r="V15" s="507"/>
      <c r="W15" s="507"/>
      <c r="X15" s="508"/>
      <c r="Y15" s="211"/>
      <c r="Z15" s="680" t="s">
        <v>116</v>
      </c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204"/>
      <c r="AO15" s="211"/>
      <c r="AP15" s="211"/>
      <c r="AQ15" s="212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688" t="s">
        <v>15</v>
      </c>
      <c r="S16" s="689"/>
      <c r="T16" s="692"/>
      <c r="U16" s="534" t="s">
        <v>11</v>
      </c>
      <c r="V16" s="694"/>
      <c r="W16" s="694"/>
      <c r="X16" s="524" t="s">
        <v>12</v>
      </c>
      <c r="Y16" s="211"/>
      <c r="Z16" s="681"/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204"/>
      <c r="AO16" s="211"/>
      <c r="AP16" s="211"/>
      <c r="AQ16" s="212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8"/>
      <c r="B17" s="20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690"/>
      <c r="S17" s="691"/>
      <c r="T17" s="693"/>
      <c r="U17" s="535"/>
      <c r="V17" s="693"/>
      <c r="W17" s="693"/>
      <c r="X17" s="525"/>
      <c r="Y17" s="211"/>
      <c r="Z17" s="681"/>
      <c r="AA17" s="681"/>
      <c r="AB17" s="681"/>
      <c r="AC17" s="681"/>
      <c r="AD17" s="681"/>
      <c r="AE17" s="681"/>
      <c r="AF17" s="681"/>
      <c r="AG17" s="681"/>
      <c r="AH17" s="681"/>
      <c r="AI17" s="681"/>
      <c r="AJ17" s="681"/>
      <c r="AK17" s="681"/>
      <c r="AL17" s="681"/>
      <c r="AM17" s="681"/>
      <c r="AN17" s="204"/>
      <c r="AO17" s="211"/>
      <c r="AP17" s="211"/>
      <c r="AQ17" s="212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198"/>
      <c r="B18" s="203"/>
      <c r="C18" s="213"/>
      <c r="D18" s="213"/>
      <c r="E18" s="213"/>
      <c r="F18" s="213"/>
      <c r="G18" s="213"/>
      <c r="H18" s="213"/>
      <c r="I18" s="213"/>
      <c r="J18" s="213"/>
      <c r="K18" s="211"/>
      <c r="L18" s="204"/>
      <c r="M18" s="214"/>
      <c r="N18" s="215"/>
      <c r="O18" s="215"/>
      <c r="P18" s="215"/>
      <c r="Q18" s="215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217"/>
      <c r="AI18" s="217"/>
      <c r="AJ18" s="204"/>
      <c r="AK18" s="204"/>
      <c r="AL18" s="204"/>
      <c r="AM18" s="204"/>
      <c r="AN18" s="204"/>
      <c r="AO18" s="211"/>
      <c r="AP18" s="211"/>
      <c r="AQ18" s="212"/>
      <c r="AR18" s="5"/>
      <c r="AS18" s="1"/>
      <c r="AT18" s="1"/>
      <c r="AU18" s="1"/>
      <c r="AV18" s="1"/>
      <c r="AW18" s="1"/>
    </row>
    <row r="19" spans="1:49" ht="14.25" customHeight="1" x14ac:dyDescent="0.4">
      <c r="A19" s="198"/>
      <c r="B19" s="20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18"/>
      <c r="Q19" s="218"/>
      <c r="R19" s="218"/>
      <c r="S19" s="218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6"/>
      <c r="AR19" s="5"/>
    </row>
    <row r="20" spans="1:49" ht="14.25" customHeight="1" x14ac:dyDescent="0.4">
      <c r="A20" s="198"/>
      <c r="B20" s="203"/>
      <c r="C20" s="204"/>
      <c r="D20" s="490" t="s">
        <v>21</v>
      </c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8"/>
      <c r="Q20" s="204"/>
      <c r="R20" s="204"/>
      <c r="S20" s="527" t="s">
        <v>62</v>
      </c>
      <c r="T20" s="528"/>
      <c r="U20" s="528"/>
      <c r="V20" s="528"/>
      <c r="W20" s="529"/>
      <c r="X20" s="204"/>
      <c r="Y20" s="204"/>
      <c r="Z20" s="593" t="s">
        <v>27</v>
      </c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5"/>
      <c r="AM20" s="204"/>
      <c r="AN20" s="204"/>
      <c r="AO20" s="204"/>
      <c r="AP20" s="204"/>
      <c r="AQ20" s="206"/>
    </row>
    <row r="21" spans="1:49" ht="14.25" customHeight="1" x14ac:dyDescent="0.4">
      <c r="A21" s="198"/>
      <c r="B21" s="203"/>
      <c r="C21" s="204"/>
      <c r="D21" s="533" t="s">
        <v>8</v>
      </c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496" t="s">
        <v>0</v>
      </c>
      <c r="P21" s="502"/>
      <c r="Q21" s="704" t="s">
        <v>5</v>
      </c>
      <c r="R21" s="704"/>
      <c r="S21" s="509" t="s">
        <v>6</v>
      </c>
      <c r="T21" s="705"/>
      <c r="U21" s="705"/>
      <c r="V21" s="521" t="s">
        <v>2</v>
      </c>
      <c r="W21" s="522"/>
      <c r="X21" s="695" t="s">
        <v>1</v>
      </c>
      <c r="Y21" s="695"/>
      <c r="Z21" s="509" t="s">
        <v>7</v>
      </c>
      <c r="AA21" s="696" t="str">
        <f>IFERROR(ROUNDUP(E21/T21,0),"")</f>
        <v/>
      </c>
      <c r="AB21" s="696"/>
      <c r="AC21" s="696"/>
      <c r="AD21" s="696"/>
      <c r="AE21" s="696"/>
      <c r="AF21" s="696"/>
      <c r="AG21" s="696"/>
      <c r="AH21" s="696"/>
      <c r="AI21" s="696"/>
      <c r="AJ21" s="696"/>
      <c r="AK21" s="600" t="s">
        <v>0</v>
      </c>
      <c r="AL21" s="601"/>
      <c r="AM21" s="204"/>
      <c r="AN21" s="204"/>
      <c r="AO21" s="204"/>
      <c r="AP21" s="204"/>
      <c r="AQ21" s="206"/>
    </row>
    <row r="22" spans="1:49" ht="14.25" customHeight="1" x14ac:dyDescent="0.4">
      <c r="A22" s="198"/>
      <c r="B22" s="203"/>
      <c r="C22" s="204"/>
      <c r="D22" s="510"/>
      <c r="E22" s="703"/>
      <c r="F22" s="703"/>
      <c r="G22" s="703"/>
      <c r="H22" s="703"/>
      <c r="I22" s="703"/>
      <c r="J22" s="703"/>
      <c r="K22" s="703"/>
      <c r="L22" s="703"/>
      <c r="M22" s="703"/>
      <c r="N22" s="703"/>
      <c r="O22" s="503"/>
      <c r="P22" s="504"/>
      <c r="Q22" s="704"/>
      <c r="R22" s="704"/>
      <c r="S22" s="510"/>
      <c r="T22" s="706"/>
      <c r="U22" s="706"/>
      <c r="V22" s="518"/>
      <c r="W22" s="523"/>
      <c r="X22" s="695"/>
      <c r="Y22" s="695"/>
      <c r="Z22" s="510"/>
      <c r="AA22" s="697"/>
      <c r="AB22" s="697"/>
      <c r="AC22" s="697"/>
      <c r="AD22" s="697"/>
      <c r="AE22" s="697"/>
      <c r="AF22" s="697"/>
      <c r="AG22" s="697"/>
      <c r="AH22" s="697"/>
      <c r="AI22" s="697"/>
      <c r="AJ22" s="697"/>
      <c r="AK22" s="503"/>
      <c r="AL22" s="504"/>
      <c r="AM22" s="204"/>
      <c r="AN22" s="204"/>
      <c r="AO22" s="204"/>
      <c r="AP22" s="204"/>
      <c r="AQ22" s="206"/>
    </row>
    <row r="23" spans="1:49" ht="14.25" customHeight="1" x14ac:dyDescent="0.4">
      <c r="A23" s="198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19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698" t="s">
        <v>41</v>
      </c>
      <c r="AF23" s="699"/>
      <c r="AG23" s="699"/>
      <c r="AH23" s="699"/>
      <c r="AI23" s="699"/>
      <c r="AJ23" s="699"/>
      <c r="AK23" s="699"/>
      <c r="AL23" s="204"/>
      <c r="AM23" s="204"/>
      <c r="AN23" s="204"/>
      <c r="AO23" s="204"/>
      <c r="AP23" s="204"/>
      <c r="AQ23" s="206"/>
    </row>
    <row r="24" spans="1:49" ht="14.25" customHeight="1" x14ac:dyDescent="0.4">
      <c r="A24" s="198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6"/>
    </row>
    <row r="25" spans="1:49" ht="14.25" customHeight="1" x14ac:dyDescent="0.4">
      <c r="A25" s="198"/>
      <c r="B25" s="203"/>
      <c r="C25" s="204"/>
      <c r="D25" s="602" t="s">
        <v>98</v>
      </c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9"/>
      <c r="Q25" s="204"/>
      <c r="R25" s="204"/>
      <c r="S25" s="603" t="s">
        <v>86</v>
      </c>
      <c r="T25" s="700"/>
      <c r="U25" s="700"/>
      <c r="V25" s="700"/>
      <c r="W25" s="701"/>
      <c r="X25" s="204"/>
      <c r="Y25" s="204"/>
      <c r="Z25" s="602" t="s">
        <v>99</v>
      </c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9"/>
      <c r="AM25" s="205"/>
      <c r="AN25" s="205"/>
      <c r="AO25" s="205"/>
      <c r="AP25" s="205"/>
      <c r="AQ25" s="220"/>
    </row>
    <row r="26" spans="1:49" ht="14.25" customHeight="1" x14ac:dyDescent="0.2">
      <c r="A26" s="198"/>
      <c r="B26" s="203"/>
      <c r="C26" s="204"/>
      <c r="D26" s="533" t="s">
        <v>4</v>
      </c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496" t="s">
        <v>0</v>
      </c>
      <c r="P26" s="502"/>
      <c r="Q26" s="704" t="s">
        <v>5</v>
      </c>
      <c r="R26" s="704"/>
      <c r="S26" s="509" t="s">
        <v>44</v>
      </c>
      <c r="T26" s="516">
        <v>28</v>
      </c>
      <c r="U26" s="516"/>
      <c r="V26" s="521" t="s">
        <v>2</v>
      </c>
      <c r="W26" s="522"/>
      <c r="X26" s="695" t="s">
        <v>1</v>
      </c>
      <c r="Y26" s="695"/>
      <c r="Z26" s="509" t="s">
        <v>45</v>
      </c>
      <c r="AA26" s="705">
        <f>IFERROR(ROUNDUP(E26/T26,0),"")</f>
        <v>0</v>
      </c>
      <c r="AB26" s="705"/>
      <c r="AC26" s="705"/>
      <c r="AD26" s="705"/>
      <c r="AE26" s="705"/>
      <c r="AF26" s="705"/>
      <c r="AG26" s="705"/>
      <c r="AH26" s="705"/>
      <c r="AI26" s="705"/>
      <c r="AJ26" s="705"/>
      <c r="AK26" s="600" t="s">
        <v>0</v>
      </c>
      <c r="AL26" s="601"/>
      <c r="AM26" s="221"/>
      <c r="AN26" s="221"/>
      <c r="AO26" s="221"/>
      <c r="AP26" s="222"/>
      <c r="AQ26" s="223"/>
    </row>
    <row r="27" spans="1:49" ht="14.25" customHeight="1" x14ac:dyDescent="0.2">
      <c r="A27" s="198"/>
      <c r="B27" s="203"/>
      <c r="C27" s="204"/>
      <c r="D27" s="510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503"/>
      <c r="P27" s="504"/>
      <c r="Q27" s="704"/>
      <c r="R27" s="704"/>
      <c r="S27" s="510"/>
      <c r="T27" s="518"/>
      <c r="U27" s="518"/>
      <c r="V27" s="518"/>
      <c r="W27" s="523"/>
      <c r="X27" s="695"/>
      <c r="Y27" s="695"/>
      <c r="Z27" s="510"/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503"/>
      <c r="AL27" s="504"/>
      <c r="AM27" s="221"/>
      <c r="AN27" s="221"/>
      <c r="AO27" s="221"/>
      <c r="AP27" s="222"/>
      <c r="AQ27" s="223"/>
    </row>
    <row r="28" spans="1:49" ht="14.25" customHeight="1" x14ac:dyDescent="0.4">
      <c r="A28" s="198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19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698" t="s">
        <v>41</v>
      </c>
      <c r="AF28" s="699"/>
      <c r="AG28" s="699"/>
      <c r="AH28" s="699"/>
      <c r="AI28" s="699"/>
      <c r="AJ28" s="699"/>
      <c r="AK28" s="699"/>
      <c r="AL28" s="204"/>
      <c r="AM28" s="204"/>
      <c r="AN28" s="204"/>
      <c r="AO28" s="204"/>
      <c r="AP28" s="204"/>
      <c r="AQ28" s="206"/>
    </row>
    <row r="29" spans="1:49" ht="14.25" customHeight="1" x14ac:dyDescent="0.4">
      <c r="A29" s="198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24"/>
      <c r="AQ29" s="206"/>
    </row>
    <row r="30" spans="1:49" ht="14.25" customHeight="1" x14ac:dyDescent="0.4">
      <c r="A30" s="198"/>
      <c r="B30" s="203"/>
      <c r="C30" s="593" t="s">
        <v>27</v>
      </c>
      <c r="D30" s="594"/>
      <c r="E30" s="594"/>
      <c r="F30" s="594"/>
      <c r="G30" s="594"/>
      <c r="H30" s="594"/>
      <c r="I30" s="594"/>
      <c r="J30" s="594"/>
      <c r="K30" s="594"/>
      <c r="L30" s="594"/>
      <c r="M30" s="595"/>
      <c r="N30" s="205"/>
      <c r="O30" s="204"/>
      <c r="P30" s="593" t="s">
        <v>88</v>
      </c>
      <c r="Q30" s="594"/>
      <c r="R30" s="594"/>
      <c r="S30" s="594"/>
      <c r="T30" s="594"/>
      <c r="U30" s="594"/>
      <c r="V30" s="594"/>
      <c r="W30" s="594"/>
      <c r="X30" s="594"/>
      <c r="Y30" s="594"/>
      <c r="Z30" s="595"/>
      <c r="AA30" s="204"/>
      <c r="AB30" s="225"/>
      <c r="AC30" s="204"/>
      <c r="AD30" s="204"/>
      <c r="AE30" s="204"/>
      <c r="AF30" s="204"/>
      <c r="AG30" s="205"/>
      <c r="AH30" s="593" t="s">
        <v>49</v>
      </c>
      <c r="AI30" s="594"/>
      <c r="AJ30" s="594"/>
      <c r="AK30" s="594"/>
      <c r="AL30" s="594"/>
      <c r="AM30" s="594"/>
      <c r="AN30" s="594"/>
      <c r="AO30" s="594"/>
      <c r="AP30" s="595"/>
      <c r="AQ30" s="206"/>
    </row>
    <row r="31" spans="1:49" ht="14.25" customHeight="1" x14ac:dyDescent="0.4">
      <c r="A31" s="198"/>
      <c r="B31" s="203"/>
      <c r="C31" s="509" t="s">
        <v>7</v>
      </c>
      <c r="D31" s="717" t="str">
        <f>AA21</f>
        <v/>
      </c>
      <c r="E31" s="717"/>
      <c r="F31" s="717"/>
      <c r="G31" s="717"/>
      <c r="H31" s="717"/>
      <c r="I31" s="717"/>
      <c r="J31" s="717"/>
      <c r="K31" s="717"/>
      <c r="L31" s="496" t="s">
        <v>0</v>
      </c>
      <c r="M31" s="502"/>
      <c r="N31" s="704" t="s">
        <v>10</v>
      </c>
      <c r="O31" s="704"/>
      <c r="P31" s="509" t="s">
        <v>45</v>
      </c>
      <c r="Q31" s="717">
        <f>AA26</f>
        <v>0</v>
      </c>
      <c r="R31" s="717"/>
      <c r="S31" s="717"/>
      <c r="T31" s="717"/>
      <c r="U31" s="717"/>
      <c r="V31" s="717"/>
      <c r="W31" s="717"/>
      <c r="X31" s="717"/>
      <c r="Y31" s="496" t="s">
        <v>0</v>
      </c>
      <c r="Z31" s="502"/>
      <c r="AA31" s="709" t="s">
        <v>3</v>
      </c>
      <c r="AB31" s="709"/>
      <c r="AC31" s="704">
        <v>0.4</v>
      </c>
      <c r="AD31" s="704"/>
      <c r="AE31" s="704"/>
      <c r="AF31" s="695" t="s">
        <v>1</v>
      </c>
      <c r="AG31" s="710"/>
      <c r="AH31" s="711" t="str">
        <f>IF(E21="","",IFERROR(ROUNDUP((D31-Q31)*AC31,0),""))</f>
        <v/>
      </c>
      <c r="AI31" s="712"/>
      <c r="AJ31" s="712"/>
      <c r="AK31" s="712"/>
      <c r="AL31" s="712"/>
      <c r="AM31" s="712"/>
      <c r="AN31" s="712"/>
      <c r="AO31" s="496" t="s">
        <v>0</v>
      </c>
      <c r="AP31" s="502"/>
      <c r="AQ31" s="206"/>
    </row>
    <row r="32" spans="1:49" ht="14.25" customHeight="1" x14ac:dyDescent="0.4">
      <c r="A32" s="198"/>
      <c r="B32" s="203"/>
      <c r="C32" s="510"/>
      <c r="D32" s="703"/>
      <c r="E32" s="703"/>
      <c r="F32" s="703"/>
      <c r="G32" s="703"/>
      <c r="H32" s="703"/>
      <c r="I32" s="703"/>
      <c r="J32" s="703"/>
      <c r="K32" s="703"/>
      <c r="L32" s="503"/>
      <c r="M32" s="504"/>
      <c r="N32" s="704"/>
      <c r="O32" s="704"/>
      <c r="P32" s="510"/>
      <c r="Q32" s="703"/>
      <c r="R32" s="703"/>
      <c r="S32" s="703"/>
      <c r="T32" s="703"/>
      <c r="U32" s="703"/>
      <c r="V32" s="703"/>
      <c r="W32" s="703"/>
      <c r="X32" s="703"/>
      <c r="Y32" s="503"/>
      <c r="Z32" s="504"/>
      <c r="AA32" s="709"/>
      <c r="AB32" s="709"/>
      <c r="AC32" s="704"/>
      <c r="AD32" s="704"/>
      <c r="AE32" s="704"/>
      <c r="AF32" s="710"/>
      <c r="AG32" s="710"/>
      <c r="AH32" s="713"/>
      <c r="AI32" s="714"/>
      <c r="AJ32" s="714"/>
      <c r="AK32" s="714"/>
      <c r="AL32" s="714"/>
      <c r="AM32" s="714"/>
      <c r="AN32" s="714"/>
      <c r="AO32" s="503"/>
      <c r="AP32" s="504"/>
      <c r="AQ32" s="206"/>
    </row>
    <row r="33" spans="1:44" s="32" customFormat="1" ht="14.25" customHeight="1" x14ac:dyDescent="0.2">
      <c r="A33" s="198"/>
      <c r="B33" s="203"/>
      <c r="C33" s="226"/>
      <c r="D33" s="227"/>
      <c r="E33" s="227"/>
      <c r="F33" s="227"/>
      <c r="G33" s="227"/>
      <c r="H33" s="227"/>
      <c r="I33" s="227"/>
      <c r="J33" s="227"/>
      <c r="K33" s="227"/>
      <c r="L33" s="228"/>
      <c r="M33" s="228"/>
      <c r="N33" s="319"/>
      <c r="O33" s="319"/>
      <c r="P33" s="226"/>
      <c r="Q33" s="227"/>
      <c r="R33" s="227"/>
      <c r="S33" s="227"/>
      <c r="T33" s="227"/>
      <c r="U33" s="227"/>
      <c r="V33" s="227"/>
      <c r="W33" s="228"/>
      <c r="X33" s="228"/>
      <c r="Y33" s="327"/>
      <c r="Z33" s="327"/>
      <c r="AA33" s="319"/>
      <c r="AB33" s="319"/>
      <c r="AC33" s="319"/>
      <c r="AD33" s="320"/>
      <c r="AE33" s="320"/>
      <c r="AF33" s="320"/>
      <c r="AG33" s="320"/>
      <c r="AH33" s="226"/>
      <c r="AI33" s="715" t="s">
        <v>55</v>
      </c>
      <c r="AJ33" s="681"/>
      <c r="AK33" s="681"/>
      <c r="AL33" s="681"/>
      <c r="AM33" s="681"/>
      <c r="AN33" s="681"/>
      <c r="AO33" s="681"/>
      <c r="AP33" s="681"/>
      <c r="AQ33" s="716"/>
      <c r="AR33" s="39"/>
    </row>
    <row r="34" spans="1:44" ht="14.25" customHeight="1" x14ac:dyDescent="0.4">
      <c r="A34" s="198"/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681"/>
      <c r="AJ34" s="681"/>
      <c r="AK34" s="681"/>
      <c r="AL34" s="681"/>
      <c r="AM34" s="681"/>
      <c r="AN34" s="681"/>
      <c r="AO34" s="681"/>
      <c r="AP34" s="681"/>
      <c r="AQ34" s="716"/>
      <c r="AR34" s="39"/>
    </row>
    <row r="35" spans="1:44" ht="14.25" customHeight="1" x14ac:dyDescent="0.4">
      <c r="A35" s="198"/>
      <c r="B35" s="203"/>
      <c r="C35" s="204"/>
      <c r="D35" s="204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614" t="s">
        <v>50</v>
      </c>
      <c r="AI35" s="594"/>
      <c r="AJ35" s="594"/>
      <c r="AK35" s="594"/>
      <c r="AL35" s="594"/>
      <c r="AM35" s="594"/>
      <c r="AN35" s="594"/>
      <c r="AO35" s="594"/>
      <c r="AP35" s="595"/>
      <c r="AQ35" s="206"/>
    </row>
    <row r="36" spans="1:44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711" t="str">
        <f>IFERROR(IF(AH31&lt;=0,"ERROR",MIN(ROUNDUP(AH31,-4),200000)),"")</f>
        <v/>
      </c>
      <c r="AI36" s="702"/>
      <c r="AJ36" s="702"/>
      <c r="AK36" s="702"/>
      <c r="AL36" s="702"/>
      <c r="AM36" s="702"/>
      <c r="AN36" s="702"/>
      <c r="AO36" s="496" t="s">
        <v>0</v>
      </c>
      <c r="AP36" s="502"/>
      <c r="AQ36" s="206"/>
    </row>
    <row r="37" spans="1:44" ht="14.25" customHeight="1" x14ac:dyDescent="0.4">
      <c r="A37" s="198"/>
      <c r="B37" s="203"/>
      <c r="C37" s="204"/>
      <c r="D37" s="204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718"/>
      <c r="AI37" s="703"/>
      <c r="AJ37" s="703"/>
      <c r="AK37" s="703"/>
      <c r="AL37" s="703"/>
      <c r="AM37" s="703"/>
      <c r="AN37" s="703"/>
      <c r="AO37" s="503"/>
      <c r="AP37" s="504"/>
      <c r="AQ37" s="206"/>
    </row>
    <row r="38" spans="1:44" ht="14.25" customHeight="1" x14ac:dyDescent="0.2">
      <c r="A38" s="198"/>
      <c r="B38" s="203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316"/>
      <c r="W38" s="316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26"/>
      <c r="AI38" s="227"/>
      <c r="AJ38" s="227"/>
      <c r="AK38" s="227"/>
      <c r="AL38" s="227"/>
      <c r="AM38" s="227"/>
      <c r="AN38" s="227"/>
      <c r="AO38" s="228"/>
      <c r="AP38" s="228"/>
      <c r="AQ38" s="206"/>
    </row>
    <row r="39" spans="1:44" ht="14.25" customHeight="1" x14ac:dyDescent="0.4">
      <c r="A39" s="198"/>
      <c r="B39" s="203"/>
      <c r="C39" s="593" t="s">
        <v>27</v>
      </c>
      <c r="D39" s="594"/>
      <c r="E39" s="594"/>
      <c r="F39" s="594"/>
      <c r="G39" s="594"/>
      <c r="H39" s="594"/>
      <c r="I39" s="594"/>
      <c r="J39" s="594"/>
      <c r="K39" s="594"/>
      <c r="L39" s="594"/>
      <c r="M39" s="595"/>
      <c r="N39" s="204"/>
      <c r="O39" s="204"/>
      <c r="P39" s="204"/>
      <c r="Q39" s="204"/>
      <c r="R39" s="204"/>
      <c r="S39" s="204"/>
      <c r="T39" s="20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198"/>
      <c r="AG39" s="204"/>
      <c r="AH39" s="614" t="s">
        <v>51</v>
      </c>
      <c r="AI39" s="594"/>
      <c r="AJ39" s="594"/>
      <c r="AK39" s="594"/>
      <c r="AL39" s="594"/>
      <c r="AM39" s="594"/>
      <c r="AN39" s="594"/>
      <c r="AO39" s="594"/>
      <c r="AP39" s="595"/>
      <c r="AQ39" s="206"/>
    </row>
    <row r="40" spans="1:44" ht="14.25" customHeight="1" x14ac:dyDescent="0.4">
      <c r="A40" s="198"/>
      <c r="B40" s="203"/>
      <c r="C40" s="509" t="s">
        <v>7</v>
      </c>
      <c r="D40" s="719" t="str">
        <f>AA21</f>
        <v/>
      </c>
      <c r="E40" s="719"/>
      <c r="F40" s="719"/>
      <c r="G40" s="719"/>
      <c r="H40" s="719"/>
      <c r="I40" s="719"/>
      <c r="J40" s="719"/>
      <c r="K40" s="719"/>
      <c r="L40" s="496" t="s">
        <v>0</v>
      </c>
      <c r="M40" s="502"/>
      <c r="N40" s="704" t="s">
        <v>3</v>
      </c>
      <c r="O40" s="704"/>
      <c r="P40" s="704">
        <v>0.3</v>
      </c>
      <c r="Q40" s="704"/>
      <c r="R40" s="704"/>
      <c r="S40" s="695" t="s">
        <v>1</v>
      </c>
      <c r="T40" s="726"/>
      <c r="U40" s="727" t="str">
        <f>IF(E21="","",IFERROR(IF(T21="","",ROUNDUP(D40*P40,0)),""))</f>
        <v/>
      </c>
      <c r="V40" s="694"/>
      <c r="W40" s="694"/>
      <c r="X40" s="694"/>
      <c r="Y40" s="694"/>
      <c r="Z40" s="694"/>
      <c r="AA40" s="694"/>
      <c r="AB40" s="694"/>
      <c r="AC40" s="694"/>
      <c r="AD40" s="496" t="s">
        <v>0</v>
      </c>
      <c r="AE40" s="502"/>
      <c r="AF40" s="198"/>
      <c r="AG40" s="204"/>
      <c r="AH40" s="711" t="str">
        <f>IFERROR((MIN(ROUNDUP(U40,-3),200000)),"")</f>
        <v/>
      </c>
      <c r="AI40" s="702"/>
      <c r="AJ40" s="702"/>
      <c r="AK40" s="702"/>
      <c r="AL40" s="702"/>
      <c r="AM40" s="702"/>
      <c r="AN40" s="702"/>
      <c r="AO40" s="496" t="s">
        <v>0</v>
      </c>
      <c r="AP40" s="502"/>
      <c r="AQ40" s="206"/>
    </row>
    <row r="41" spans="1:44" ht="14.25" customHeight="1" x14ac:dyDescent="0.4">
      <c r="A41" s="198"/>
      <c r="B41" s="203"/>
      <c r="C41" s="510"/>
      <c r="D41" s="720"/>
      <c r="E41" s="720"/>
      <c r="F41" s="720"/>
      <c r="G41" s="720"/>
      <c r="H41" s="720"/>
      <c r="I41" s="720"/>
      <c r="J41" s="720"/>
      <c r="K41" s="720"/>
      <c r="L41" s="503"/>
      <c r="M41" s="504"/>
      <c r="N41" s="704"/>
      <c r="O41" s="704"/>
      <c r="P41" s="704"/>
      <c r="Q41" s="704"/>
      <c r="R41" s="704"/>
      <c r="S41" s="695"/>
      <c r="T41" s="726"/>
      <c r="U41" s="728"/>
      <c r="V41" s="693"/>
      <c r="W41" s="693"/>
      <c r="X41" s="693"/>
      <c r="Y41" s="693"/>
      <c r="Z41" s="693"/>
      <c r="AA41" s="693"/>
      <c r="AB41" s="693"/>
      <c r="AC41" s="693"/>
      <c r="AD41" s="503"/>
      <c r="AE41" s="504"/>
      <c r="AF41" s="198"/>
      <c r="AG41" s="204"/>
      <c r="AH41" s="718"/>
      <c r="AI41" s="703"/>
      <c r="AJ41" s="703"/>
      <c r="AK41" s="703"/>
      <c r="AL41" s="703"/>
      <c r="AM41" s="703"/>
      <c r="AN41" s="703"/>
      <c r="AO41" s="503"/>
      <c r="AP41" s="504"/>
      <c r="AQ41" s="206"/>
    </row>
    <row r="42" spans="1:44" ht="14.25" customHeight="1" x14ac:dyDescent="0.4">
      <c r="A42" s="198"/>
      <c r="B42" s="203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316"/>
      <c r="W42" s="316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715" t="s">
        <v>54</v>
      </c>
      <c r="AJ42" s="681"/>
      <c r="AK42" s="681"/>
      <c r="AL42" s="681"/>
      <c r="AM42" s="681"/>
      <c r="AN42" s="681"/>
      <c r="AO42" s="681"/>
      <c r="AP42" s="681"/>
      <c r="AQ42" s="716"/>
    </row>
    <row r="43" spans="1:44" ht="14.25" customHeight="1" x14ac:dyDescent="0.4">
      <c r="A43" s="198"/>
      <c r="B43" s="203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316"/>
      <c r="W43" s="316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681"/>
      <c r="AJ43" s="681"/>
      <c r="AK43" s="681"/>
      <c r="AL43" s="681"/>
      <c r="AM43" s="681"/>
      <c r="AN43" s="681"/>
      <c r="AO43" s="681"/>
      <c r="AP43" s="681"/>
      <c r="AQ43" s="716"/>
    </row>
    <row r="44" spans="1:44" ht="14.25" customHeight="1" x14ac:dyDescent="0.4">
      <c r="A44" s="198"/>
      <c r="B44" s="203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316"/>
      <c r="W44" s="316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328"/>
      <c r="AJ44" s="328"/>
      <c r="AK44" s="328"/>
      <c r="AL44" s="328"/>
      <c r="AM44" s="328"/>
      <c r="AN44" s="328"/>
      <c r="AO44" s="328"/>
      <c r="AP44" s="328"/>
      <c r="AQ44" s="329"/>
    </row>
    <row r="45" spans="1:44" ht="14.25" customHeight="1" thickBot="1" x14ac:dyDescent="0.45">
      <c r="A45" s="198"/>
      <c r="B45" s="203"/>
      <c r="C45" s="237" t="s">
        <v>56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316"/>
      <c r="W45" s="198"/>
      <c r="X45" s="721"/>
      <c r="Y45" s="721"/>
      <c r="Z45" s="721"/>
      <c r="AA45" s="721"/>
      <c r="AB45" s="721"/>
      <c r="AC45" s="721"/>
      <c r="AD45" s="721"/>
      <c r="AE45" s="721"/>
      <c r="AF45" s="721"/>
      <c r="AG45" s="721"/>
      <c r="AH45" s="721"/>
      <c r="AI45" s="721"/>
      <c r="AJ45" s="721"/>
      <c r="AK45" s="721"/>
      <c r="AL45" s="721"/>
      <c r="AM45" s="721"/>
      <c r="AN45" s="721"/>
      <c r="AO45" s="721"/>
      <c r="AP45" s="721"/>
      <c r="AQ45" s="206"/>
      <c r="AR45" s="38">
        <f>MIN(AH36,AH40)</f>
        <v>0</v>
      </c>
    </row>
    <row r="46" spans="1:44" ht="14.25" customHeight="1" x14ac:dyDescent="0.4">
      <c r="A46" s="198"/>
      <c r="B46" s="203"/>
      <c r="C46" s="629" t="s">
        <v>92</v>
      </c>
      <c r="D46" s="630"/>
      <c r="E46" s="630"/>
      <c r="F46" s="630"/>
      <c r="G46" s="630"/>
      <c r="H46" s="630"/>
      <c r="I46" s="630"/>
      <c r="J46" s="630"/>
      <c r="K46" s="630"/>
      <c r="L46" s="630"/>
      <c r="M46" s="722" t="str">
        <f>IF(COUNT(AH36,AH40)=0,"",MIN(AH36,AH40))</f>
        <v/>
      </c>
      <c r="N46" s="722"/>
      <c r="O46" s="722"/>
      <c r="P46" s="722"/>
      <c r="Q46" s="722"/>
      <c r="R46" s="722"/>
      <c r="S46" s="722"/>
      <c r="T46" s="722"/>
      <c r="U46" s="635" t="s">
        <v>0</v>
      </c>
      <c r="V46" s="636"/>
      <c r="W46" s="198"/>
      <c r="X46" s="721"/>
      <c r="Y46" s="721"/>
      <c r="Z46" s="721"/>
      <c r="AA46" s="721"/>
      <c r="AB46" s="721"/>
      <c r="AC46" s="721"/>
      <c r="AD46" s="721"/>
      <c r="AE46" s="721"/>
      <c r="AF46" s="721"/>
      <c r="AG46" s="721"/>
      <c r="AH46" s="721"/>
      <c r="AI46" s="721"/>
      <c r="AJ46" s="721"/>
      <c r="AK46" s="721"/>
      <c r="AL46" s="721"/>
      <c r="AM46" s="721"/>
      <c r="AN46" s="721"/>
      <c r="AO46" s="721"/>
      <c r="AP46" s="721"/>
      <c r="AQ46" s="206"/>
    </row>
    <row r="47" spans="1:44" ht="14.25" customHeight="1" thickBot="1" x14ac:dyDescent="0.45">
      <c r="A47" s="198"/>
      <c r="B47" s="203"/>
      <c r="C47" s="631"/>
      <c r="D47" s="632"/>
      <c r="E47" s="632"/>
      <c r="F47" s="632"/>
      <c r="G47" s="632"/>
      <c r="H47" s="632"/>
      <c r="I47" s="632"/>
      <c r="J47" s="632"/>
      <c r="K47" s="632"/>
      <c r="L47" s="632"/>
      <c r="M47" s="723"/>
      <c r="N47" s="723"/>
      <c r="O47" s="723"/>
      <c r="P47" s="723"/>
      <c r="Q47" s="723"/>
      <c r="R47" s="723"/>
      <c r="S47" s="723"/>
      <c r="T47" s="723"/>
      <c r="U47" s="637"/>
      <c r="V47" s="638"/>
      <c r="W47" s="238"/>
      <c r="X47" s="721"/>
      <c r="Y47" s="721"/>
      <c r="Z47" s="721"/>
      <c r="AA47" s="721"/>
      <c r="AB47" s="721"/>
      <c r="AC47" s="721"/>
      <c r="AD47" s="721"/>
      <c r="AE47" s="721"/>
      <c r="AF47" s="721"/>
      <c r="AG47" s="721"/>
      <c r="AH47" s="721"/>
      <c r="AI47" s="721"/>
      <c r="AJ47" s="721"/>
      <c r="AK47" s="721"/>
      <c r="AL47" s="721"/>
      <c r="AM47" s="721"/>
      <c r="AN47" s="721"/>
      <c r="AO47" s="721"/>
      <c r="AP47" s="721"/>
      <c r="AQ47" s="206"/>
    </row>
    <row r="48" spans="1:44" ht="17.25" x14ac:dyDescent="0.4">
      <c r="A48" s="198"/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39"/>
      <c r="AL48" s="239"/>
      <c r="AM48" s="239"/>
      <c r="AN48" s="239"/>
      <c r="AO48" s="239"/>
      <c r="AP48" s="239"/>
      <c r="AQ48" s="240"/>
    </row>
    <row r="49" spans="1:44" ht="14.25" customHeight="1" x14ac:dyDescent="0.4">
      <c r="A49" s="198"/>
      <c r="B49" s="379" t="s">
        <v>87</v>
      </c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20"/>
    </row>
    <row r="50" spans="1:44" ht="14.25" customHeight="1" x14ac:dyDescent="0.4">
      <c r="A50" s="198"/>
      <c r="B50" s="621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  <c r="AK50" s="619"/>
      <c r="AL50" s="619"/>
      <c r="AM50" s="619"/>
      <c r="AN50" s="619"/>
      <c r="AO50" s="619"/>
      <c r="AP50" s="619"/>
      <c r="AQ50" s="620"/>
    </row>
    <row r="51" spans="1:44" ht="14.25" customHeight="1" x14ac:dyDescent="0.4">
      <c r="A51" s="198"/>
      <c r="B51" s="621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19"/>
      <c r="W51" s="619"/>
      <c r="X51" s="619"/>
      <c r="Y51" s="619"/>
      <c r="Z51" s="619"/>
      <c r="AA51" s="619"/>
      <c r="AB51" s="619"/>
      <c r="AC51" s="619"/>
      <c r="AD51" s="619"/>
      <c r="AE51" s="619"/>
      <c r="AF51" s="619"/>
      <c r="AG51" s="619"/>
      <c r="AH51" s="619"/>
      <c r="AI51" s="619"/>
      <c r="AJ51" s="619"/>
      <c r="AK51" s="619"/>
      <c r="AL51" s="619"/>
      <c r="AM51" s="619"/>
      <c r="AN51" s="619"/>
      <c r="AO51" s="619"/>
      <c r="AP51" s="619"/>
      <c r="AQ51" s="620"/>
    </row>
    <row r="52" spans="1:44" ht="17.25" customHeight="1" thickBot="1" x14ac:dyDescent="0.45">
      <c r="A52" s="198"/>
      <c r="B52" s="622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3"/>
      <c r="AM52" s="623"/>
      <c r="AN52" s="623"/>
      <c r="AO52" s="623"/>
      <c r="AP52" s="623"/>
      <c r="AQ52" s="624"/>
      <c r="AR52" s="33"/>
    </row>
    <row r="53" spans="1:44" ht="15" customHeight="1" x14ac:dyDescent="0.4">
      <c r="A53" s="198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41"/>
      <c r="Q53" s="242"/>
      <c r="R53" s="242"/>
      <c r="S53" s="242"/>
      <c r="T53" s="242"/>
      <c r="U53" s="242"/>
      <c r="V53" s="242"/>
      <c r="W53" s="242"/>
      <c r="X53" s="243"/>
      <c r="Y53" s="242"/>
      <c r="Z53" s="242"/>
      <c r="AA53" s="242"/>
      <c r="AB53" s="242"/>
      <c r="AC53" s="242"/>
      <c r="AD53" s="204"/>
      <c r="AE53" s="204"/>
      <c r="AF53" s="204"/>
      <c r="AG53" s="204"/>
      <c r="AH53" s="204"/>
      <c r="AI53" s="204"/>
      <c r="AJ53" s="204"/>
      <c r="AK53" s="204"/>
      <c r="AL53" s="204"/>
      <c r="AM53" s="214"/>
      <c r="AN53" s="198"/>
      <c r="AO53" s="198"/>
      <c r="AP53" s="198"/>
      <c r="AQ53" s="198"/>
    </row>
    <row r="54" spans="1:44" ht="15" customHeight="1" x14ac:dyDescent="0.4">
      <c r="A54" s="198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41"/>
      <c r="Q54" s="242"/>
      <c r="R54" s="242"/>
      <c r="S54" s="242"/>
      <c r="T54" s="242"/>
      <c r="U54" s="242"/>
      <c r="V54" s="242"/>
      <c r="W54" s="242"/>
      <c r="X54" s="243"/>
      <c r="Y54" s="242"/>
      <c r="Z54" s="242"/>
      <c r="AA54" s="242"/>
      <c r="AB54" s="242"/>
      <c r="AC54" s="242"/>
      <c r="AD54" s="204"/>
      <c r="AE54" s="204"/>
      <c r="AF54" s="204"/>
      <c r="AG54" s="204"/>
      <c r="AH54" s="204"/>
      <c r="AI54" s="204"/>
      <c r="AJ54" s="204"/>
      <c r="AK54" s="204"/>
      <c r="AL54" s="204"/>
      <c r="AM54" s="214"/>
      <c r="AN54" s="198"/>
      <c r="AO54" s="198"/>
      <c r="AP54" s="198"/>
      <c r="AQ54" s="198"/>
    </row>
    <row r="55" spans="1:44" ht="15" customHeight="1" x14ac:dyDescent="0.4">
      <c r="A55" s="198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41"/>
      <c r="Q55" s="242"/>
      <c r="R55" s="242"/>
      <c r="S55" s="242"/>
      <c r="T55" s="242"/>
      <c r="U55" s="242"/>
      <c r="V55" s="242"/>
      <c r="W55" s="242"/>
      <c r="X55" s="243"/>
      <c r="Y55" s="242"/>
      <c r="Z55" s="242"/>
      <c r="AA55" s="242"/>
      <c r="AB55" s="242"/>
      <c r="AC55" s="242"/>
      <c r="AD55" s="204"/>
      <c r="AE55" s="204"/>
      <c r="AF55" s="204"/>
      <c r="AG55" s="204"/>
      <c r="AH55" s="204"/>
      <c r="AI55" s="204"/>
      <c r="AJ55" s="204"/>
      <c r="AK55" s="204"/>
      <c r="AL55" s="204"/>
      <c r="AM55" s="214"/>
      <c r="AN55" s="198"/>
      <c r="AO55" s="198"/>
      <c r="AP55" s="198"/>
      <c r="AQ55" s="198"/>
    </row>
    <row r="56" spans="1:44" ht="15.75" customHeight="1" x14ac:dyDescent="0.4">
      <c r="A56" s="198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198"/>
      <c r="AO56" s="198"/>
      <c r="AP56" s="198"/>
      <c r="AQ56" s="198"/>
    </row>
    <row r="57" spans="1:44" ht="15.75" customHeight="1" x14ac:dyDescent="0.4">
      <c r="A57" s="198"/>
      <c r="B57" s="724" t="s">
        <v>61</v>
      </c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/>
      <c r="AM57" s="725"/>
      <c r="AN57" s="725"/>
      <c r="AO57" s="725"/>
      <c r="AP57" s="725"/>
      <c r="AQ57" s="198"/>
    </row>
    <row r="58" spans="1:44" ht="15.75" customHeight="1" x14ac:dyDescent="0.4">
      <c r="A58" s="198"/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  <c r="AM58" s="725"/>
      <c r="AN58" s="725"/>
      <c r="AO58" s="725"/>
      <c r="AP58" s="725"/>
      <c r="AQ58" s="198"/>
    </row>
    <row r="59" spans="1:44" ht="15.75" customHeight="1" x14ac:dyDescent="0.4">
      <c r="A59" s="198"/>
      <c r="B59" s="198" t="s">
        <v>42</v>
      </c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325"/>
      <c r="AN59" s="325"/>
      <c r="AO59" s="325"/>
      <c r="AP59" s="325"/>
      <c r="AQ59" s="198"/>
    </row>
    <row r="60" spans="1:44" ht="18.75" customHeight="1" x14ac:dyDescent="0.15">
      <c r="A60" s="198"/>
      <c r="B60" s="738" t="s">
        <v>103</v>
      </c>
      <c r="C60" s="738"/>
      <c r="D60" s="738"/>
      <c r="E60" s="738"/>
      <c r="F60" s="738"/>
      <c r="G60" s="738"/>
      <c r="H60" s="738"/>
      <c r="I60" s="738"/>
      <c r="J60" s="738"/>
      <c r="K60" s="738"/>
      <c r="L60" s="738"/>
      <c r="M60" s="738"/>
      <c r="N60" s="738"/>
      <c r="O60" s="738"/>
      <c r="P60" s="738"/>
      <c r="Q60" s="738"/>
      <c r="R60" s="738"/>
      <c r="S60" s="738"/>
      <c r="T60" s="738"/>
      <c r="U60" s="738"/>
      <c r="V60" s="738"/>
      <c r="W60" s="738"/>
      <c r="X60" s="738"/>
      <c r="Y60" s="738"/>
      <c r="Z60" s="738"/>
      <c r="AA60" s="738"/>
      <c r="AB60" s="738"/>
      <c r="AC60" s="738"/>
      <c r="AD60" s="738"/>
      <c r="AE60" s="738"/>
      <c r="AF60" s="738"/>
      <c r="AG60" s="738"/>
      <c r="AH60" s="738"/>
      <c r="AI60" s="738"/>
      <c r="AJ60" s="738"/>
      <c r="AK60" s="246"/>
      <c r="AL60" s="246"/>
      <c r="AM60" s="246"/>
      <c r="AN60" s="246"/>
      <c r="AO60" s="246"/>
      <c r="AP60" s="247"/>
      <c r="AQ60" s="198"/>
    </row>
    <row r="61" spans="1:44" ht="15.75" customHeight="1" x14ac:dyDescent="0.4">
      <c r="A61" s="198"/>
      <c r="B61" s="325"/>
      <c r="C61" s="248" t="s">
        <v>70</v>
      </c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198"/>
    </row>
    <row r="62" spans="1:44" ht="15.75" customHeight="1" x14ac:dyDescent="0.4">
      <c r="A62" s="198"/>
      <c r="B62" s="325"/>
      <c r="C62" s="739" t="s">
        <v>106</v>
      </c>
      <c r="D62" s="740"/>
      <c r="E62" s="740"/>
      <c r="F62" s="740"/>
      <c r="G62" s="740"/>
      <c r="H62" s="740"/>
      <c r="I62" s="740"/>
      <c r="J62" s="740"/>
      <c r="K62" s="740"/>
      <c r="L62" s="740"/>
      <c r="M62" s="740"/>
      <c r="N62" s="740"/>
      <c r="O62" s="740"/>
      <c r="P62" s="740"/>
      <c r="Q62" s="740"/>
      <c r="R62" s="740"/>
      <c r="S62" s="740"/>
      <c r="T62" s="740"/>
      <c r="U62" s="740"/>
      <c r="V62" s="740"/>
      <c r="W62" s="740"/>
      <c r="X62" s="740"/>
      <c r="Y62" s="740"/>
      <c r="Z62" s="740"/>
      <c r="AA62" s="740"/>
      <c r="AB62" s="740"/>
      <c r="AC62" s="740"/>
      <c r="AD62" s="740"/>
      <c r="AE62" s="740"/>
      <c r="AF62" s="740"/>
      <c r="AG62" s="740"/>
      <c r="AH62" s="740"/>
      <c r="AI62" s="740"/>
      <c r="AJ62" s="740"/>
      <c r="AK62" s="740"/>
      <c r="AL62" s="740"/>
      <c r="AM62" s="740"/>
      <c r="AN62" s="325"/>
      <c r="AO62" s="325"/>
      <c r="AP62" s="325"/>
      <c r="AQ62" s="198"/>
    </row>
    <row r="63" spans="1:44" ht="15.75" customHeight="1" x14ac:dyDescent="0.4">
      <c r="A63" s="198"/>
      <c r="B63" s="325"/>
      <c r="C63" s="740"/>
      <c r="D63" s="740"/>
      <c r="E63" s="740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0"/>
      <c r="Y63" s="740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325"/>
      <c r="AO63" s="325"/>
      <c r="AP63" s="325"/>
      <c r="AQ63" s="198"/>
    </row>
    <row r="64" spans="1:44" ht="15.75" customHeight="1" x14ac:dyDescent="0.4">
      <c r="A64" s="198"/>
      <c r="B64" s="325"/>
      <c r="C64" s="741"/>
      <c r="D64" s="741"/>
      <c r="E64" s="741"/>
      <c r="F64" s="741"/>
      <c r="G64" s="741"/>
      <c r="H64" s="741"/>
      <c r="I64" s="741"/>
      <c r="J64" s="741"/>
      <c r="K64" s="741"/>
      <c r="L64" s="741"/>
      <c r="M64" s="741"/>
      <c r="N64" s="741"/>
      <c r="O64" s="741"/>
      <c r="P64" s="741"/>
      <c r="Q64" s="741"/>
      <c r="R64" s="741"/>
      <c r="S64" s="741"/>
      <c r="T64" s="741"/>
      <c r="U64" s="741"/>
      <c r="V64" s="741"/>
      <c r="W64" s="741"/>
      <c r="X64" s="741"/>
      <c r="Y64" s="741"/>
      <c r="Z64" s="741"/>
      <c r="AA64" s="741"/>
      <c r="AB64" s="741"/>
      <c r="AC64" s="741"/>
      <c r="AD64" s="741"/>
      <c r="AE64" s="741"/>
      <c r="AF64" s="741"/>
      <c r="AG64" s="741"/>
      <c r="AH64" s="741"/>
      <c r="AI64" s="741"/>
      <c r="AJ64" s="741"/>
      <c r="AK64" s="741"/>
      <c r="AL64" s="741"/>
      <c r="AM64" s="741"/>
      <c r="AN64" s="325"/>
      <c r="AO64" s="325"/>
      <c r="AP64" s="325"/>
      <c r="AQ64" s="198"/>
    </row>
    <row r="65" spans="1:71" ht="14.25" customHeight="1" x14ac:dyDescent="0.15">
      <c r="A65" s="198"/>
      <c r="B65" s="198"/>
      <c r="C65" s="741"/>
      <c r="D65" s="741"/>
      <c r="E65" s="741"/>
      <c r="F65" s="741"/>
      <c r="G65" s="741"/>
      <c r="H65" s="741"/>
      <c r="I65" s="741"/>
      <c r="J65" s="741"/>
      <c r="K65" s="741"/>
      <c r="L65" s="741"/>
      <c r="M65" s="741"/>
      <c r="N65" s="741"/>
      <c r="O65" s="741"/>
      <c r="P65" s="741"/>
      <c r="Q65" s="741"/>
      <c r="R65" s="741"/>
      <c r="S65" s="741"/>
      <c r="T65" s="741"/>
      <c r="U65" s="741"/>
      <c r="V65" s="741"/>
      <c r="W65" s="741"/>
      <c r="X65" s="741"/>
      <c r="Y65" s="741"/>
      <c r="Z65" s="741"/>
      <c r="AA65" s="741"/>
      <c r="AB65" s="741"/>
      <c r="AC65" s="741"/>
      <c r="AD65" s="741"/>
      <c r="AE65" s="741"/>
      <c r="AF65" s="741"/>
      <c r="AG65" s="741"/>
      <c r="AH65" s="741"/>
      <c r="AI65" s="741"/>
      <c r="AJ65" s="741"/>
      <c r="AK65" s="741"/>
      <c r="AL65" s="741"/>
      <c r="AM65" s="741"/>
      <c r="AN65" s="246"/>
      <c r="AO65" s="246"/>
      <c r="AP65" s="246"/>
      <c r="AQ65" s="198"/>
    </row>
    <row r="66" spans="1:71" x14ac:dyDescent="0.15">
      <c r="A66" s="198"/>
      <c r="B66" s="198" t="s">
        <v>117</v>
      </c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246"/>
      <c r="AM66" s="246"/>
      <c r="AN66" s="246"/>
      <c r="AO66" s="246"/>
      <c r="AP66" s="246"/>
      <c r="AQ66" s="198"/>
    </row>
    <row r="67" spans="1:71" x14ac:dyDescent="0.15">
      <c r="A67" s="198"/>
      <c r="B67" s="198" t="s">
        <v>113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246"/>
      <c r="AM67" s="246"/>
      <c r="AN67" s="246"/>
      <c r="AO67" s="246"/>
      <c r="AP67" s="246"/>
      <c r="AQ67" s="198"/>
    </row>
    <row r="68" spans="1:71" ht="14.25" customHeight="1" x14ac:dyDescent="0.4">
      <c r="A68" s="198"/>
      <c r="B68" s="198"/>
      <c r="C68" s="204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490" t="s">
        <v>16</v>
      </c>
      <c r="Q68" s="491"/>
      <c r="R68" s="491"/>
      <c r="S68" s="491"/>
      <c r="T68" s="491"/>
      <c r="U68" s="491"/>
      <c r="V68" s="491"/>
      <c r="W68" s="491"/>
      <c r="X68" s="491"/>
      <c r="Y68" s="492"/>
      <c r="Z68" s="205"/>
      <c r="AA68" s="204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4"/>
      <c r="AN68" s="204"/>
      <c r="AO68" s="198"/>
      <c r="AP68" s="198"/>
      <c r="AQ68" s="198"/>
    </row>
    <row r="69" spans="1:71" ht="14.25" customHeight="1" x14ac:dyDescent="0.4">
      <c r="A69" s="198"/>
      <c r="B69" s="198"/>
      <c r="C69" s="204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682" t="s">
        <v>15</v>
      </c>
      <c r="Q69" s="683"/>
      <c r="R69" s="683"/>
      <c r="S69" s="482" t="s">
        <v>11</v>
      </c>
      <c r="T69" s="683"/>
      <c r="U69" s="686"/>
      <c r="V69" s="482" t="s">
        <v>12</v>
      </c>
      <c r="W69" s="683"/>
      <c r="X69" s="683"/>
      <c r="Y69" s="485" t="s">
        <v>2</v>
      </c>
      <c r="Z69" s="729" t="s">
        <v>18</v>
      </c>
      <c r="AA69" s="730"/>
      <c r="AB69" s="730"/>
      <c r="AC69" s="730"/>
      <c r="AD69" s="730"/>
      <c r="AE69" s="731" t="s">
        <v>75</v>
      </c>
      <c r="AF69" s="731"/>
      <c r="AG69" s="731"/>
      <c r="AH69" s="731"/>
      <c r="AI69" s="731"/>
      <c r="AJ69" s="731"/>
      <c r="AK69" s="731"/>
      <c r="AL69" s="731"/>
      <c r="AM69" s="731"/>
      <c r="AN69" s="204"/>
      <c r="AO69" s="198"/>
      <c r="AP69" s="198"/>
      <c r="AQ69" s="198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198"/>
      <c r="B70" s="198"/>
      <c r="C70" s="204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684"/>
      <c r="Q70" s="685"/>
      <c r="R70" s="685"/>
      <c r="S70" s="484"/>
      <c r="T70" s="687"/>
      <c r="U70" s="687"/>
      <c r="V70" s="484"/>
      <c r="W70" s="685"/>
      <c r="X70" s="685"/>
      <c r="Y70" s="486"/>
      <c r="Z70" s="729"/>
      <c r="AA70" s="730"/>
      <c r="AB70" s="730"/>
      <c r="AC70" s="730"/>
      <c r="AD70" s="730"/>
      <c r="AE70" s="731"/>
      <c r="AF70" s="731"/>
      <c r="AG70" s="731"/>
      <c r="AH70" s="731"/>
      <c r="AI70" s="731"/>
      <c r="AJ70" s="731"/>
      <c r="AK70" s="731"/>
      <c r="AL70" s="731"/>
      <c r="AM70" s="731"/>
      <c r="AN70" s="204"/>
      <c r="AO70" s="198"/>
      <c r="AP70" s="198"/>
      <c r="AQ70" s="198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198"/>
      <c r="B71" s="198"/>
      <c r="C71" s="198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250"/>
      <c r="AB71" s="251"/>
      <c r="AC71" s="251"/>
      <c r="AD71" s="251"/>
      <c r="AE71" s="251"/>
      <c r="AF71" s="251"/>
      <c r="AG71" s="251"/>
      <c r="AH71" s="200"/>
      <c r="AI71" s="200"/>
      <c r="AJ71" s="252"/>
      <c r="AK71" s="252"/>
      <c r="AL71" s="252"/>
      <c r="AM71" s="252"/>
      <c r="AN71" s="252"/>
      <c r="AO71" s="252"/>
      <c r="AP71" s="252"/>
      <c r="AQ71" s="198"/>
      <c r="AS71" s="25" t="str">
        <f>IFERROR((DATE(2022,1,31)-AT70+1),"")</f>
        <v/>
      </c>
      <c r="AT71" s="7"/>
    </row>
    <row r="72" spans="1:71" x14ac:dyDescent="0.15">
      <c r="A72" s="198"/>
      <c r="B72" s="198"/>
      <c r="C72" s="217" t="s">
        <v>32</v>
      </c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250"/>
      <c r="AB72" s="251"/>
      <c r="AC72" s="251"/>
      <c r="AD72" s="251"/>
      <c r="AE72" s="251"/>
      <c r="AF72" s="251"/>
      <c r="AG72" s="251"/>
      <c r="AH72" s="200"/>
      <c r="AI72" s="200"/>
      <c r="AJ72" s="252"/>
      <c r="AK72" s="252"/>
      <c r="AL72" s="252"/>
      <c r="AM72" s="252"/>
      <c r="AN72" s="252"/>
      <c r="AO72" s="252"/>
      <c r="AP72" s="252"/>
      <c r="AQ72" s="198"/>
      <c r="AS72" s="7"/>
      <c r="AT72" s="7"/>
    </row>
    <row r="73" spans="1:71" s="26" customFormat="1" ht="18.75" customHeight="1" x14ac:dyDescent="0.15">
      <c r="A73" s="253"/>
      <c r="B73" s="253"/>
      <c r="C73" s="198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5"/>
      <c r="O73" s="256"/>
      <c r="P73" s="651"/>
      <c r="Q73" s="652"/>
      <c r="R73" s="652"/>
      <c r="S73" s="652"/>
      <c r="T73" s="652"/>
      <c r="U73" s="652"/>
      <c r="V73" s="652"/>
      <c r="W73" s="462" t="s">
        <v>0</v>
      </c>
      <c r="X73" s="463"/>
      <c r="Y73" s="257" t="s">
        <v>5</v>
      </c>
      <c r="Z73" s="257"/>
      <c r="AA73" s="732" t="str">
        <f>AS71</f>
        <v/>
      </c>
      <c r="AB73" s="733"/>
      <c r="AC73" s="733"/>
      <c r="AD73" s="734" t="s">
        <v>2</v>
      </c>
      <c r="AE73" s="735"/>
      <c r="AF73" s="257"/>
      <c r="AG73" s="258" t="s">
        <v>1</v>
      </c>
      <c r="AH73" s="736" t="str">
        <f>IF(AA73="","",ROUNDUP(P73/AA73,0))</f>
        <v/>
      </c>
      <c r="AI73" s="737"/>
      <c r="AJ73" s="737"/>
      <c r="AK73" s="737"/>
      <c r="AL73" s="737"/>
      <c r="AM73" s="737"/>
      <c r="AN73" s="734" t="s">
        <v>0</v>
      </c>
      <c r="AO73" s="735"/>
      <c r="AP73" s="259"/>
      <c r="AQ73" s="259"/>
      <c r="AS73" s="7"/>
      <c r="AT73" s="7"/>
      <c r="AU73" s="7"/>
      <c r="AW73" s="27"/>
    </row>
    <row r="74" spans="1:71" s="26" customFormat="1" ht="18.75" customHeight="1" x14ac:dyDescent="0.15">
      <c r="A74" s="253"/>
      <c r="B74" s="253"/>
      <c r="C74" s="253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60" t="s">
        <v>28</v>
      </c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61"/>
      <c r="AB74" s="261"/>
      <c r="AC74" s="261"/>
      <c r="AD74" s="261"/>
      <c r="AE74" s="261"/>
      <c r="AF74" s="261"/>
      <c r="AG74" s="261"/>
      <c r="AH74" s="259"/>
      <c r="AI74" s="748" t="s">
        <v>23</v>
      </c>
      <c r="AJ74" s="748"/>
      <c r="AK74" s="748"/>
      <c r="AL74" s="748"/>
      <c r="AM74" s="748"/>
      <c r="AN74" s="748"/>
      <c r="AO74" s="748"/>
      <c r="AP74" s="262"/>
      <c r="AQ74" s="262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3"/>
      <c r="B75" s="263"/>
      <c r="C75" s="217" t="s">
        <v>88</v>
      </c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5" t="s">
        <v>35</v>
      </c>
      <c r="P75" s="263" t="s">
        <v>89</v>
      </c>
      <c r="Q75" s="266"/>
      <c r="R75" s="266"/>
      <c r="S75" s="266"/>
      <c r="T75" s="266"/>
      <c r="U75" s="266"/>
      <c r="V75" s="266"/>
      <c r="W75" s="266"/>
      <c r="X75" s="266"/>
      <c r="Y75" s="266"/>
      <c r="Z75" s="267"/>
      <c r="AA75" s="268"/>
      <c r="AB75" s="268"/>
      <c r="AC75" s="217"/>
      <c r="AD75" s="263"/>
      <c r="AE75" s="217"/>
      <c r="AF75" s="269"/>
      <c r="AG75" s="269"/>
      <c r="AH75" s="269"/>
      <c r="AI75" s="263"/>
      <c r="AJ75" s="270"/>
      <c r="AK75" s="270"/>
      <c r="AL75" s="270"/>
      <c r="AM75" s="270"/>
      <c r="AN75" s="270"/>
      <c r="AO75" s="263"/>
      <c r="AP75" s="263"/>
      <c r="AQ75" s="263"/>
    </row>
    <row r="76" spans="1:71" s="5" customFormat="1" ht="18.75" customHeight="1" x14ac:dyDescent="0.15">
      <c r="A76" s="263"/>
      <c r="B76" s="263"/>
      <c r="C76" s="263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651"/>
      <c r="Q76" s="652"/>
      <c r="R76" s="652"/>
      <c r="S76" s="652"/>
      <c r="T76" s="652"/>
      <c r="U76" s="652"/>
      <c r="V76" s="652"/>
      <c r="W76" s="462" t="s">
        <v>0</v>
      </c>
      <c r="X76" s="463"/>
      <c r="Y76" s="200" t="s">
        <v>5</v>
      </c>
      <c r="Z76" s="217"/>
      <c r="AA76" s="655">
        <v>28</v>
      </c>
      <c r="AB76" s="656"/>
      <c r="AC76" s="656"/>
      <c r="AD76" s="462" t="s">
        <v>2</v>
      </c>
      <c r="AE76" s="463"/>
      <c r="AF76" s="200"/>
      <c r="AG76" s="326" t="s">
        <v>1</v>
      </c>
      <c r="AH76" s="736">
        <f>IF(AA76="","",ROUNDUP(P76/AA76,0))</f>
        <v>0</v>
      </c>
      <c r="AI76" s="737"/>
      <c r="AJ76" s="737"/>
      <c r="AK76" s="737"/>
      <c r="AL76" s="737"/>
      <c r="AM76" s="737"/>
      <c r="AN76" s="462" t="s">
        <v>0</v>
      </c>
      <c r="AO76" s="463"/>
      <c r="AP76" s="263"/>
      <c r="AQ76" s="268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3"/>
      <c r="B77" s="263"/>
      <c r="C77" s="263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60" t="s">
        <v>28</v>
      </c>
      <c r="R77" s="271"/>
      <c r="S77" s="271"/>
      <c r="T77" s="271"/>
      <c r="U77" s="271"/>
      <c r="V77" s="271"/>
      <c r="W77" s="271"/>
      <c r="X77" s="200"/>
      <c r="Y77" s="200"/>
      <c r="Z77" s="217"/>
      <c r="AA77" s="272"/>
      <c r="AB77" s="273"/>
      <c r="AC77" s="273"/>
      <c r="AD77" s="200"/>
      <c r="AE77" s="200"/>
      <c r="AF77" s="250"/>
      <c r="AG77" s="250"/>
      <c r="AH77" s="217"/>
      <c r="AI77" s="698" t="s">
        <v>23</v>
      </c>
      <c r="AJ77" s="699"/>
      <c r="AK77" s="699"/>
      <c r="AL77" s="699"/>
      <c r="AM77" s="699"/>
      <c r="AN77" s="699"/>
      <c r="AO77" s="699"/>
      <c r="AP77" s="322"/>
      <c r="AQ77" s="268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3"/>
      <c r="B78" s="263"/>
      <c r="C78" s="742" t="s">
        <v>100</v>
      </c>
      <c r="D78" s="742"/>
      <c r="E78" s="742"/>
      <c r="F78" s="742"/>
      <c r="G78" s="742"/>
      <c r="H78" s="742"/>
      <c r="I78" s="742"/>
      <c r="J78" s="742"/>
      <c r="K78" s="742"/>
      <c r="L78" s="742"/>
      <c r="M78" s="742"/>
      <c r="N78" s="742"/>
      <c r="O78" s="742"/>
      <c r="P78" s="742"/>
      <c r="Q78" s="742"/>
      <c r="R78" s="742"/>
      <c r="S78" s="742"/>
      <c r="T78" s="742"/>
      <c r="U78" s="742"/>
      <c r="V78" s="742"/>
      <c r="W78" s="742"/>
      <c r="X78" s="743"/>
      <c r="Y78" s="744" t="str">
        <f>IF(O73="","",IFERROR(IF(Y76="","",ROUNDUP((AF73-AF76)*0.4,0)),""))</f>
        <v/>
      </c>
      <c r="Z78" s="745"/>
      <c r="AA78" s="745"/>
      <c r="AB78" s="745"/>
      <c r="AC78" s="745"/>
      <c r="AD78" s="745"/>
      <c r="AE78" s="653" t="s">
        <v>0</v>
      </c>
      <c r="AF78" s="654"/>
      <c r="AG78" s="275"/>
      <c r="AH78" s="746" t="s">
        <v>52</v>
      </c>
      <c r="AI78" s="747"/>
      <c r="AJ78" s="744" t="str">
        <f>IFERROR(IF(Y78&lt;=0,"ERROR",MIN(ROUNDUP(Y78,-4),200000)),"")</f>
        <v/>
      </c>
      <c r="AK78" s="745"/>
      <c r="AL78" s="745"/>
      <c r="AM78" s="745"/>
      <c r="AN78" s="745"/>
      <c r="AO78" s="745"/>
      <c r="AP78" s="471" t="s">
        <v>0</v>
      </c>
      <c r="AQ78" s="472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3"/>
      <c r="B79" s="263"/>
      <c r="C79" s="263"/>
      <c r="D79" s="263"/>
      <c r="E79" s="263"/>
      <c r="F79" s="263"/>
      <c r="G79" s="263"/>
      <c r="H79" s="276"/>
      <c r="I79" s="263"/>
      <c r="J79" s="263"/>
      <c r="K79" s="263"/>
      <c r="L79" s="263"/>
      <c r="M79" s="277"/>
      <c r="N79" s="278"/>
      <c r="O79" s="278"/>
      <c r="P79" s="278"/>
      <c r="Q79" s="263"/>
      <c r="R79" s="263"/>
      <c r="S79" s="263"/>
      <c r="T79" s="263"/>
      <c r="U79" s="263"/>
      <c r="V79" s="263"/>
      <c r="W79" s="263"/>
      <c r="X79" s="263"/>
      <c r="Y79" s="263"/>
      <c r="Z79" s="278"/>
      <c r="AA79" s="278"/>
      <c r="AB79" s="278"/>
      <c r="AC79" s="263"/>
      <c r="AD79" s="279"/>
      <c r="AE79" s="279"/>
      <c r="AF79" s="279"/>
      <c r="AG79" s="263"/>
      <c r="AH79" s="279"/>
      <c r="AI79" s="715" t="s">
        <v>54</v>
      </c>
      <c r="AJ79" s="715"/>
      <c r="AK79" s="715"/>
      <c r="AL79" s="715"/>
      <c r="AM79" s="715"/>
      <c r="AN79" s="715"/>
      <c r="AO79" s="715"/>
      <c r="AP79" s="263"/>
      <c r="AQ79" s="263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3"/>
      <c r="B80" s="263"/>
      <c r="C80" s="263"/>
      <c r="D80" s="263"/>
      <c r="E80" s="263"/>
      <c r="F80" s="263"/>
      <c r="G80" s="263"/>
      <c r="H80" s="276"/>
      <c r="I80" s="263"/>
      <c r="J80" s="263"/>
      <c r="K80" s="263"/>
      <c r="L80" s="263"/>
      <c r="M80" s="277"/>
      <c r="N80" s="278"/>
      <c r="O80" s="278"/>
      <c r="P80" s="278"/>
      <c r="Q80" s="263"/>
      <c r="R80" s="263"/>
      <c r="S80" s="263"/>
      <c r="T80" s="263"/>
      <c r="U80" s="263"/>
      <c r="V80" s="263"/>
      <c r="W80" s="263"/>
      <c r="X80" s="263"/>
      <c r="Y80" s="263"/>
      <c r="Z80" s="278"/>
      <c r="AA80" s="278"/>
      <c r="AB80" s="278"/>
      <c r="AC80" s="279"/>
      <c r="AD80" s="279"/>
      <c r="AE80" s="279"/>
      <c r="AF80" s="279"/>
      <c r="AG80" s="279"/>
      <c r="AH80" s="279"/>
      <c r="AI80" s="715"/>
      <c r="AJ80" s="715"/>
      <c r="AK80" s="715"/>
      <c r="AL80" s="715"/>
      <c r="AM80" s="715"/>
      <c r="AN80" s="715"/>
      <c r="AO80" s="715"/>
      <c r="AP80" s="263"/>
      <c r="AQ80" s="263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3"/>
      <c r="B81" s="263"/>
      <c r="C81" s="750" t="s">
        <v>47</v>
      </c>
      <c r="D81" s="750"/>
      <c r="E81" s="750"/>
      <c r="F81" s="750"/>
      <c r="G81" s="750"/>
      <c r="H81" s="750"/>
      <c r="I81" s="750"/>
      <c r="J81" s="750"/>
      <c r="K81" s="750"/>
      <c r="L81" s="750"/>
      <c r="M81" s="750"/>
      <c r="N81" s="750"/>
      <c r="O81" s="750"/>
      <c r="P81" s="750"/>
      <c r="Q81" s="750"/>
      <c r="R81" s="750"/>
      <c r="S81" s="750"/>
      <c r="T81" s="750"/>
      <c r="U81" s="750"/>
      <c r="V81" s="750"/>
      <c r="W81" s="750"/>
      <c r="X81" s="751"/>
      <c r="Y81" s="752" t="str">
        <f>IF(O73="","",IFERROR(IF(Y73="","",ROUNDUP(BB81*0.3,0)),""))</f>
        <v/>
      </c>
      <c r="Z81" s="753"/>
      <c r="AA81" s="753"/>
      <c r="AB81" s="753"/>
      <c r="AC81" s="753"/>
      <c r="AD81" s="753"/>
      <c r="AE81" s="653" t="s">
        <v>0</v>
      </c>
      <c r="AF81" s="654"/>
      <c r="AG81" s="275"/>
      <c r="AH81" s="746" t="s">
        <v>53</v>
      </c>
      <c r="AI81" s="754"/>
      <c r="AJ81" s="744" t="str">
        <f>IFERROR(IF(Y81&lt;=0,"ERROR",MIN(ROUNDUP(Y81,-3),200000)),"")</f>
        <v/>
      </c>
      <c r="AK81" s="745"/>
      <c r="AL81" s="745"/>
      <c r="AM81" s="745"/>
      <c r="AN81" s="745"/>
      <c r="AO81" s="745"/>
      <c r="AP81" s="471" t="s">
        <v>0</v>
      </c>
      <c r="AQ81" s="472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198"/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279"/>
      <c r="AE82" s="279"/>
      <c r="AF82" s="279"/>
      <c r="AG82" s="198"/>
      <c r="AH82" s="279"/>
      <c r="AI82" s="715" t="s">
        <v>54</v>
      </c>
      <c r="AJ82" s="715"/>
      <c r="AK82" s="715"/>
      <c r="AL82" s="715"/>
      <c r="AM82" s="715"/>
      <c r="AN82" s="715"/>
      <c r="AO82" s="715"/>
      <c r="AP82" s="198"/>
      <c r="AQ82" s="198"/>
    </row>
    <row r="83" spans="1:78" s="5" customFormat="1" x14ac:dyDescent="0.4">
      <c r="A83" s="263"/>
      <c r="B83" s="263"/>
      <c r="C83" s="263"/>
      <c r="D83" s="263"/>
      <c r="E83" s="263"/>
      <c r="F83" s="263"/>
      <c r="G83" s="263"/>
      <c r="H83" s="263"/>
      <c r="I83" s="276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79"/>
      <c r="AD83" s="279"/>
      <c r="AE83" s="279"/>
      <c r="AF83" s="279"/>
      <c r="AG83" s="279"/>
      <c r="AH83" s="279"/>
      <c r="AI83" s="715"/>
      <c r="AJ83" s="715"/>
      <c r="AK83" s="715"/>
      <c r="AL83" s="715"/>
      <c r="AM83" s="715"/>
      <c r="AN83" s="715"/>
      <c r="AO83" s="715"/>
      <c r="AP83" s="280"/>
      <c r="AQ83" s="263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198"/>
      <c r="B84" s="198"/>
      <c r="C84" s="237" t="s">
        <v>56</v>
      </c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316"/>
      <c r="W84" s="198"/>
      <c r="X84" s="749" t="str">
        <f>IF(Y78&lt;=0,"１日当たりの支給額は０円（若しくは０円以下）です。"&amp;CHAR(10)&amp;"申請頂くことができません。","")</f>
        <v/>
      </c>
      <c r="Y84" s="749"/>
      <c r="Z84" s="749"/>
      <c r="AA84" s="749"/>
      <c r="AB84" s="749"/>
      <c r="AC84" s="749"/>
      <c r="AD84" s="749"/>
      <c r="AE84" s="749"/>
      <c r="AF84" s="749"/>
      <c r="AG84" s="749"/>
      <c r="AH84" s="749"/>
      <c r="AI84" s="749"/>
      <c r="AJ84" s="749"/>
      <c r="AK84" s="749"/>
      <c r="AL84" s="749"/>
      <c r="AM84" s="749"/>
      <c r="AN84" s="749"/>
      <c r="AO84" s="749"/>
      <c r="AP84" s="749"/>
      <c r="AQ84" s="198"/>
      <c r="AR84" s="1" t="str">
        <f>IF(COUNT(AJ78,AJ81)=0,"",MIN(AJ78,AJ81))</f>
        <v/>
      </c>
    </row>
    <row r="85" spans="1:78" ht="14.25" customHeight="1" x14ac:dyDescent="0.4">
      <c r="A85" s="198"/>
      <c r="B85" s="198"/>
      <c r="C85" s="629" t="s">
        <v>92</v>
      </c>
      <c r="D85" s="630"/>
      <c r="E85" s="630"/>
      <c r="F85" s="630"/>
      <c r="G85" s="630"/>
      <c r="H85" s="630"/>
      <c r="I85" s="630"/>
      <c r="J85" s="630"/>
      <c r="K85" s="630"/>
      <c r="L85" s="630"/>
      <c r="M85" s="722" t="str">
        <f>IF(COUNT(AJ78,AJ81)=0,"",MIN(AJ78,AJ81))</f>
        <v/>
      </c>
      <c r="N85" s="722"/>
      <c r="O85" s="722"/>
      <c r="P85" s="722"/>
      <c r="Q85" s="722"/>
      <c r="R85" s="722"/>
      <c r="S85" s="722"/>
      <c r="T85" s="722"/>
      <c r="U85" s="635" t="s">
        <v>0</v>
      </c>
      <c r="V85" s="636"/>
      <c r="W85" s="198"/>
      <c r="X85" s="749"/>
      <c r="Y85" s="749"/>
      <c r="Z85" s="749"/>
      <c r="AA85" s="749"/>
      <c r="AB85" s="749"/>
      <c r="AC85" s="749"/>
      <c r="AD85" s="749"/>
      <c r="AE85" s="749"/>
      <c r="AF85" s="749"/>
      <c r="AG85" s="749"/>
      <c r="AH85" s="749"/>
      <c r="AI85" s="749"/>
      <c r="AJ85" s="749"/>
      <c r="AK85" s="749"/>
      <c r="AL85" s="749"/>
      <c r="AM85" s="749"/>
      <c r="AN85" s="749"/>
      <c r="AO85" s="749"/>
      <c r="AP85" s="749"/>
      <c r="AQ85" s="198"/>
    </row>
    <row r="86" spans="1:78" ht="14.25" customHeight="1" thickBot="1" x14ac:dyDescent="0.45">
      <c r="A86" s="198"/>
      <c r="B86" s="198"/>
      <c r="C86" s="631"/>
      <c r="D86" s="632"/>
      <c r="E86" s="632"/>
      <c r="F86" s="632"/>
      <c r="G86" s="632"/>
      <c r="H86" s="632"/>
      <c r="I86" s="632"/>
      <c r="J86" s="632"/>
      <c r="K86" s="632"/>
      <c r="L86" s="632"/>
      <c r="M86" s="723"/>
      <c r="N86" s="723"/>
      <c r="O86" s="723"/>
      <c r="P86" s="723"/>
      <c r="Q86" s="723"/>
      <c r="R86" s="723"/>
      <c r="S86" s="723"/>
      <c r="T86" s="723"/>
      <c r="U86" s="637"/>
      <c r="V86" s="638"/>
      <c r="W86" s="198"/>
      <c r="X86" s="749"/>
      <c r="Y86" s="749"/>
      <c r="Z86" s="749"/>
      <c r="AA86" s="749"/>
      <c r="AB86" s="749"/>
      <c r="AC86" s="749"/>
      <c r="AD86" s="749"/>
      <c r="AE86" s="749"/>
      <c r="AF86" s="749"/>
      <c r="AG86" s="749"/>
      <c r="AH86" s="749"/>
      <c r="AI86" s="749"/>
      <c r="AJ86" s="749"/>
      <c r="AK86" s="749"/>
      <c r="AL86" s="749"/>
      <c r="AM86" s="749"/>
      <c r="AN86" s="749"/>
      <c r="AO86" s="749"/>
      <c r="AP86" s="749"/>
      <c r="AQ86" s="198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C99FF"/>
    <pageSetUpPr fitToPage="1"/>
  </sheetPr>
  <dimension ref="A1:BY83"/>
  <sheetViews>
    <sheetView tabSelected="1" view="pageBreakPreview" zoomScaleNormal="100" zoomScaleSheetLayoutView="100" workbookViewId="0">
      <selection activeCell="A2" sqref="A2:AQ2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5" width="8.125" style="1" hidden="1" customWidth="1"/>
    <col min="46" max="46" width="16.625" style="1" hidden="1" customWidth="1"/>
    <col min="47" max="47" width="8.875" style="1" customWidth="1"/>
    <col min="48" max="48" width="10.625" style="1" customWidth="1"/>
    <col min="49" max="57" width="3.625" style="1" customWidth="1"/>
    <col min="58" max="16384" width="8.625" style="1"/>
  </cols>
  <sheetData>
    <row r="1" spans="1:53" ht="45" customHeight="1" x14ac:dyDescent="0.4">
      <c r="A1" s="780" t="s">
        <v>128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  <c r="X1" s="781"/>
      <c r="Y1" s="781"/>
      <c r="Z1" s="781"/>
      <c r="AA1" s="781"/>
      <c r="AB1" s="781"/>
      <c r="AC1" s="781"/>
      <c r="AD1" s="781"/>
      <c r="AE1" s="781"/>
      <c r="AF1" s="781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3"/>
    </row>
    <row r="2" spans="1:53" ht="35.1" customHeight="1" thickBot="1" x14ac:dyDescent="0.45">
      <c r="A2" s="758" t="s">
        <v>137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  <c r="AF2" s="759"/>
      <c r="AG2" s="760"/>
      <c r="AH2" s="760"/>
      <c r="AI2" s="760"/>
      <c r="AJ2" s="760"/>
      <c r="AK2" s="760"/>
      <c r="AL2" s="760"/>
      <c r="AM2" s="760"/>
      <c r="AN2" s="760"/>
      <c r="AO2" s="760"/>
      <c r="AP2" s="760"/>
      <c r="AQ2" s="761"/>
    </row>
    <row r="3" spans="1:53" ht="17.25" customHeight="1" x14ac:dyDescent="0.4">
      <c r="A3" s="198"/>
      <c r="B3" s="670" t="s">
        <v>138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0"/>
      <c r="AF3" s="670"/>
      <c r="AG3" s="670"/>
      <c r="AH3" s="670"/>
      <c r="AI3" s="670"/>
      <c r="AJ3" s="670"/>
      <c r="AK3" s="670"/>
      <c r="AL3" s="670"/>
      <c r="AM3" s="670"/>
      <c r="AN3" s="670"/>
      <c r="AO3" s="670"/>
      <c r="AP3" s="198"/>
      <c r="AQ3" s="198"/>
    </row>
    <row r="4" spans="1:53" ht="28.5" customHeight="1" x14ac:dyDescent="0.4">
      <c r="A4" s="198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198"/>
      <c r="AQ4" s="198"/>
    </row>
    <row r="5" spans="1:53" ht="24.75" customHeight="1" x14ac:dyDescent="0.4">
      <c r="A5" s="198"/>
      <c r="B5" s="671" t="s">
        <v>19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2"/>
      <c r="AF5" s="762"/>
      <c r="AG5" s="762"/>
      <c r="AH5" s="762"/>
      <c r="AI5" s="762"/>
      <c r="AJ5" s="762"/>
      <c r="AK5" s="762"/>
      <c r="AL5" s="762"/>
      <c r="AM5" s="762"/>
      <c r="AN5" s="762"/>
      <c r="AO5" s="762"/>
      <c r="AP5" s="763"/>
      <c r="AQ5" s="763"/>
      <c r="AS5" s="30"/>
    </row>
    <row r="6" spans="1:53" ht="12" customHeight="1" x14ac:dyDescent="0.4">
      <c r="A6" s="198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2"/>
      <c r="AQ6" s="332"/>
      <c r="AR6" s="198"/>
      <c r="AS6" s="30"/>
    </row>
    <row r="7" spans="1:53" ht="30" customHeight="1" thickBot="1" x14ac:dyDescent="0.45">
      <c r="A7" s="198"/>
      <c r="B7" s="674" t="s">
        <v>46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5" t="s">
        <v>141</v>
      </c>
      <c r="X7" s="675"/>
      <c r="Y7" s="675"/>
      <c r="Z7" s="675"/>
      <c r="AA7" s="675"/>
      <c r="AB7" s="675"/>
      <c r="AC7" s="675"/>
      <c r="AD7" s="675"/>
      <c r="AE7" s="675"/>
      <c r="AF7" s="675"/>
      <c r="AG7" s="675"/>
      <c r="AH7" s="675"/>
      <c r="AI7" s="675"/>
      <c r="AJ7" s="675"/>
      <c r="AK7" s="675"/>
      <c r="AL7" s="675"/>
      <c r="AM7" s="675"/>
      <c r="AN7" s="675"/>
      <c r="AO7" s="675"/>
      <c r="AP7" s="675"/>
      <c r="AQ7" s="676"/>
      <c r="AR7" s="10"/>
      <c r="AS7" s="31"/>
      <c r="AT7" s="31"/>
      <c r="AU7" s="31"/>
      <c r="AV7" s="31"/>
      <c r="AW7" s="31"/>
      <c r="AX7" s="31"/>
      <c r="AY7" s="31"/>
      <c r="AZ7" s="31"/>
    </row>
    <row r="8" spans="1:53" ht="26.25" customHeight="1" x14ac:dyDescent="0.4">
      <c r="A8" s="198"/>
      <c r="B8" s="677" t="s">
        <v>129</v>
      </c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78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8"/>
      <c r="AJ8" s="678"/>
      <c r="AK8" s="678"/>
      <c r="AL8" s="678"/>
      <c r="AM8" s="678"/>
      <c r="AN8" s="678"/>
      <c r="AO8" s="678"/>
      <c r="AP8" s="678"/>
      <c r="AQ8" s="755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3" x14ac:dyDescent="0.4">
      <c r="A9" s="198"/>
      <c r="B9" s="19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1"/>
      <c r="S9" s="201"/>
      <c r="T9" s="201"/>
      <c r="U9" s="201"/>
      <c r="V9" s="201"/>
      <c r="W9" s="201"/>
      <c r="X9" s="201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2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3" ht="14.25" customHeight="1" x14ac:dyDescent="0.4">
      <c r="A10" s="198"/>
      <c r="B10" s="203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490" t="s">
        <v>16</v>
      </c>
      <c r="P10" s="491"/>
      <c r="Q10" s="491"/>
      <c r="R10" s="491"/>
      <c r="S10" s="491"/>
      <c r="T10" s="491"/>
      <c r="U10" s="491"/>
      <c r="V10" s="491"/>
      <c r="W10" s="491"/>
      <c r="X10" s="492"/>
      <c r="Y10" s="205"/>
      <c r="Z10" s="680" t="s">
        <v>143</v>
      </c>
      <c r="AA10" s="681"/>
      <c r="AB10" s="681"/>
      <c r="AC10" s="681"/>
      <c r="AD10" s="681"/>
      <c r="AE10" s="681"/>
      <c r="AF10" s="681"/>
      <c r="AG10" s="681"/>
      <c r="AH10" s="681"/>
      <c r="AI10" s="681"/>
      <c r="AJ10" s="681"/>
      <c r="AK10" s="681"/>
      <c r="AL10" s="681"/>
      <c r="AM10" s="681"/>
      <c r="AN10" s="204"/>
      <c r="AO10" s="204"/>
      <c r="AP10" s="204"/>
      <c r="AQ10" s="206"/>
    </row>
    <row r="11" spans="1:53" ht="14.25" customHeight="1" x14ac:dyDescent="0.4">
      <c r="A11" s="198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481" t="s">
        <v>131</v>
      </c>
      <c r="P11" s="482"/>
      <c r="Q11" s="764"/>
      <c r="R11" s="479" t="s">
        <v>11</v>
      </c>
      <c r="S11" s="764"/>
      <c r="T11" s="766"/>
      <c r="U11" s="479" t="s">
        <v>12</v>
      </c>
      <c r="V11" s="764"/>
      <c r="W11" s="764"/>
      <c r="X11" s="485" t="s">
        <v>2</v>
      </c>
      <c r="Y11" s="207"/>
      <c r="Z11" s="681"/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  <c r="AK11" s="681"/>
      <c r="AL11" s="681"/>
      <c r="AM11" s="681"/>
      <c r="AN11" s="204"/>
      <c r="AO11" s="208"/>
      <c r="AP11" s="209"/>
      <c r="AQ11" s="206"/>
    </row>
    <row r="12" spans="1:53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483"/>
      <c r="P12" s="484"/>
      <c r="Q12" s="765"/>
      <c r="R12" s="480"/>
      <c r="S12" s="767"/>
      <c r="T12" s="767"/>
      <c r="U12" s="480"/>
      <c r="V12" s="765"/>
      <c r="W12" s="765"/>
      <c r="X12" s="486"/>
      <c r="Y12" s="207"/>
      <c r="Z12" s="681"/>
      <c r="AA12" s="681"/>
      <c r="AB12" s="681"/>
      <c r="AC12" s="681"/>
      <c r="AD12" s="681"/>
      <c r="AE12" s="681"/>
      <c r="AF12" s="681"/>
      <c r="AG12" s="681"/>
      <c r="AH12" s="681"/>
      <c r="AI12" s="681"/>
      <c r="AJ12" s="681"/>
      <c r="AK12" s="681"/>
      <c r="AL12" s="681"/>
      <c r="AM12" s="681"/>
      <c r="AN12" s="204"/>
      <c r="AO12" s="208"/>
      <c r="AP12" s="210" t="str">
        <f>IFERROR(DATEVALUE(AP11),"")</f>
        <v/>
      </c>
      <c r="AQ12" s="206"/>
    </row>
    <row r="13" spans="1:53" x14ac:dyDescent="0.4">
      <c r="A13" s="198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1"/>
      <c r="S13" s="201"/>
      <c r="T13" s="201"/>
      <c r="U13" s="201"/>
      <c r="V13" s="201"/>
      <c r="W13" s="201"/>
      <c r="X13" s="201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2"/>
      <c r="AR13" s="10"/>
      <c r="AS13" s="4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14.25" customHeight="1" x14ac:dyDescent="0.4">
      <c r="A14" s="198"/>
      <c r="B14" s="203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490" t="s">
        <v>17</v>
      </c>
      <c r="S14" s="507"/>
      <c r="T14" s="507"/>
      <c r="U14" s="507"/>
      <c r="V14" s="507"/>
      <c r="W14" s="507"/>
      <c r="X14" s="508"/>
      <c r="Y14" s="211"/>
      <c r="Z14" s="680" t="s">
        <v>144</v>
      </c>
      <c r="AA14" s="681"/>
      <c r="AB14" s="681"/>
      <c r="AC14" s="681"/>
      <c r="AD14" s="681"/>
      <c r="AE14" s="681"/>
      <c r="AF14" s="681"/>
      <c r="AG14" s="681"/>
      <c r="AH14" s="681"/>
      <c r="AI14" s="681"/>
      <c r="AJ14" s="681"/>
      <c r="AK14" s="681"/>
      <c r="AL14" s="681"/>
      <c r="AM14" s="681"/>
      <c r="AN14" s="204"/>
      <c r="AO14" s="211"/>
      <c r="AP14" s="211"/>
      <c r="AQ14" s="212"/>
      <c r="AR14" s="10"/>
      <c r="AS14" s="1"/>
      <c r="AT14" s="1"/>
      <c r="AU14" s="1"/>
      <c r="AV14" s="1"/>
    </row>
    <row r="15" spans="1:53" s="3" customFormat="1" ht="14.25" customHeight="1" x14ac:dyDescent="0.4">
      <c r="A15" s="198"/>
      <c r="B15" s="203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756" t="s">
        <v>15</v>
      </c>
      <c r="S15" s="534"/>
      <c r="T15" s="513"/>
      <c r="U15" s="536" t="s">
        <v>11</v>
      </c>
      <c r="V15" s="596"/>
      <c r="W15" s="596"/>
      <c r="X15" s="524" t="s">
        <v>12</v>
      </c>
      <c r="Y15" s="21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204"/>
      <c r="AO15" s="211"/>
      <c r="AP15" s="211"/>
      <c r="AQ15" s="212"/>
      <c r="AR15" s="10"/>
      <c r="AS15" s="1"/>
      <c r="AT15" s="1"/>
      <c r="AU15" s="1"/>
      <c r="AV15" s="1"/>
    </row>
    <row r="16" spans="1:53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757"/>
      <c r="S16" s="535"/>
      <c r="T16" s="388"/>
      <c r="U16" s="537"/>
      <c r="V16" s="597"/>
      <c r="W16" s="597"/>
      <c r="X16" s="525"/>
      <c r="Y16" s="211"/>
      <c r="Z16" s="681"/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204"/>
      <c r="AO16" s="211"/>
      <c r="AP16" s="211"/>
      <c r="AQ16" s="212"/>
      <c r="AR16" s="10"/>
      <c r="AS16" s="1"/>
      <c r="AT16" s="1"/>
      <c r="AU16" s="1"/>
      <c r="AV16" s="1"/>
    </row>
    <row r="17" spans="1:48" s="3" customFormat="1" ht="14.25" hidden="1" customHeight="1" x14ac:dyDescent="0.4">
      <c r="A17" s="198"/>
      <c r="B17" s="203"/>
      <c r="C17" s="213"/>
      <c r="D17" s="213"/>
      <c r="E17" s="213"/>
      <c r="F17" s="213"/>
      <c r="G17" s="213"/>
      <c r="H17" s="213"/>
      <c r="I17" s="213"/>
      <c r="J17" s="213"/>
      <c r="K17" s="211"/>
      <c r="L17" s="204"/>
      <c r="M17" s="214"/>
      <c r="N17" s="215"/>
      <c r="O17" s="215"/>
      <c r="P17" s="215"/>
      <c r="Q17" s="215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7"/>
      <c r="AI17" s="217"/>
      <c r="AJ17" s="204"/>
      <c r="AK17" s="204"/>
      <c r="AL17" s="204"/>
      <c r="AM17" s="204"/>
      <c r="AN17" s="204"/>
      <c r="AO17" s="211"/>
      <c r="AP17" s="211"/>
      <c r="AQ17" s="212"/>
      <c r="AR17" s="5"/>
      <c r="AS17" s="1"/>
      <c r="AT17" s="1"/>
      <c r="AU17" s="1"/>
      <c r="AV17" s="1"/>
    </row>
    <row r="18" spans="1:48" ht="14.25" customHeight="1" x14ac:dyDescent="0.4">
      <c r="A18" s="198"/>
      <c r="B18" s="203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18"/>
      <c r="Q18" s="218"/>
      <c r="R18" s="218"/>
      <c r="S18" s="218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6"/>
      <c r="AR18" s="5"/>
    </row>
    <row r="19" spans="1:48" ht="14.25" customHeight="1" x14ac:dyDescent="0.4">
      <c r="A19" s="198"/>
      <c r="B19" s="203"/>
      <c r="C19" s="204"/>
      <c r="D19" s="490" t="s">
        <v>21</v>
      </c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8"/>
      <c r="Q19" s="204"/>
      <c r="R19" s="204"/>
      <c r="S19" s="527" t="s">
        <v>62</v>
      </c>
      <c r="T19" s="528"/>
      <c r="U19" s="528"/>
      <c r="V19" s="528"/>
      <c r="W19" s="529"/>
      <c r="X19" s="204"/>
      <c r="Y19" s="204"/>
      <c r="Z19" s="593" t="s">
        <v>27</v>
      </c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5"/>
      <c r="AM19" s="204"/>
      <c r="AN19" s="204"/>
      <c r="AO19" s="204"/>
      <c r="AP19" s="204"/>
      <c r="AQ19" s="206"/>
    </row>
    <row r="20" spans="1:48" ht="14.25" customHeight="1" x14ac:dyDescent="0.4">
      <c r="A20" s="198"/>
      <c r="B20" s="203"/>
      <c r="C20" s="204"/>
      <c r="D20" s="533" t="s">
        <v>8</v>
      </c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496" t="s">
        <v>0</v>
      </c>
      <c r="P20" s="502"/>
      <c r="Q20" s="704" t="s">
        <v>5</v>
      </c>
      <c r="R20" s="704"/>
      <c r="S20" s="509" t="s">
        <v>6</v>
      </c>
      <c r="T20" s="586"/>
      <c r="U20" s="586"/>
      <c r="V20" s="521" t="s">
        <v>2</v>
      </c>
      <c r="W20" s="522"/>
      <c r="X20" s="695" t="s">
        <v>1</v>
      </c>
      <c r="Y20" s="695"/>
      <c r="Z20" s="509" t="s">
        <v>7</v>
      </c>
      <c r="AA20" s="768" t="str">
        <f>IFERROR(ROUNDUP(E20/T20,0),"")</f>
        <v/>
      </c>
      <c r="AB20" s="768"/>
      <c r="AC20" s="768"/>
      <c r="AD20" s="768"/>
      <c r="AE20" s="768"/>
      <c r="AF20" s="768"/>
      <c r="AG20" s="768"/>
      <c r="AH20" s="768"/>
      <c r="AI20" s="768"/>
      <c r="AJ20" s="768"/>
      <c r="AK20" s="600" t="s">
        <v>0</v>
      </c>
      <c r="AL20" s="601"/>
      <c r="AM20" s="204"/>
      <c r="AN20" s="204"/>
      <c r="AO20" s="204"/>
      <c r="AP20" s="204"/>
      <c r="AQ20" s="206"/>
    </row>
    <row r="21" spans="1:48" ht="14.25" customHeight="1" x14ac:dyDescent="0.4">
      <c r="A21" s="198"/>
      <c r="B21" s="203"/>
      <c r="C21" s="204"/>
      <c r="D21" s="510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503"/>
      <c r="P21" s="504"/>
      <c r="Q21" s="704"/>
      <c r="R21" s="704"/>
      <c r="S21" s="510"/>
      <c r="T21" s="587"/>
      <c r="U21" s="587"/>
      <c r="V21" s="518"/>
      <c r="W21" s="523"/>
      <c r="X21" s="695"/>
      <c r="Y21" s="695"/>
      <c r="Z21" s="510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503"/>
      <c r="AL21" s="504"/>
      <c r="AM21" s="204"/>
      <c r="AN21" s="204"/>
      <c r="AO21" s="204"/>
      <c r="AP21" s="204"/>
      <c r="AQ21" s="206"/>
    </row>
    <row r="22" spans="1:48" ht="14.25" customHeight="1" x14ac:dyDescent="0.4">
      <c r="A22" s="198"/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19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698" t="s">
        <v>41</v>
      </c>
      <c r="AF22" s="699"/>
      <c r="AG22" s="699"/>
      <c r="AH22" s="699"/>
      <c r="AI22" s="699"/>
      <c r="AJ22" s="699"/>
      <c r="AK22" s="699"/>
      <c r="AL22" s="204"/>
      <c r="AM22" s="204"/>
      <c r="AN22" s="204"/>
      <c r="AO22" s="204"/>
      <c r="AP22" s="204"/>
      <c r="AQ22" s="206"/>
    </row>
    <row r="23" spans="1:48" ht="14.25" customHeight="1" x14ac:dyDescent="0.4">
      <c r="A23" s="198"/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6"/>
    </row>
    <row r="24" spans="1:48" ht="14.25" customHeight="1" x14ac:dyDescent="0.4">
      <c r="A24" s="198"/>
      <c r="B24" s="203"/>
      <c r="C24" s="204"/>
      <c r="D24" s="602" t="s">
        <v>142</v>
      </c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9"/>
      <c r="Q24" s="204"/>
      <c r="R24" s="204"/>
      <c r="S24" s="603" t="s">
        <v>134</v>
      </c>
      <c r="T24" s="700"/>
      <c r="U24" s="700"/>
      <c r="V24" s="700"/>
      <c r="W24" s="701"/>
      <c r="X24" s="204"/>
      <c r="Y24" s="204"/>
      <c r="Z24" s="602" t="s">
        <v>139</v>
      </c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9"/>
      <c r="AM24" s="205"/>
      <c r="AN24" s="205"/>
      <c r="AO24" s="205"/>
      <c r="AP24" s="205"/>
      <c r="AQ24" s="220"/>
    </row>
    <row r="25" spans="1:48" ht="14.25" customHeight="1" x14ac:dyDescent="0.2">
      <c r="A25" s="198"/>
      <c r="B25" s="203"/>
      <c r="C25" s="204"/>
      <c r="D25" s="533" t="s">
        <v>4</v>
      </c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496" t="s">
        <v>0</v>
      </c>
      <c r="P25" s="502"/>
      <c r="Q25" s="704" t="s">
        <v>5</v>
      </c>
      <c r="R25" s="704"/>
      <c r="S25" s="509" t="s">
        <v>44</v>
      </c>
      <c r="T25" s="516">
        <v>31</v>
      </c>
      <c r="U25" s="516"/>
      <c r="V25" s="521" t="s">
        <v>2</v>
      </c>
      <c r="W25" s="522"/>
      <c r="X25" s="695" t="s">
        <v>1</v>
      </c>
      <c r="Y25" s="695"/>
      <c r="Z25" s="509" t="s">
        <v>45</v>
      </c>
      <c r="AA25" s="772">
        <f>IFERROR(ROUNDUP(E25/T25,0),"")</f>
        <v>0</v>
      </c>
      <c r="AB25" s="772"/>
      <c r="AC25" s="772"/>
      <c r="AD25" s="772"/>
      <c r="AE25" s="772"/>
      <c r="AF25" s="772"/>
      <c r="AG25" s="772"/>
      <c r="AH25" s="772"/>
      <c r="AI25" s="772"/>
      <c r="AJ25" s="772"/>
      <c r="AK25" s="600" t="s">
        <v>0</v>
      </c>
      <c r="AL25" s="601"/>
      <c r="AM25" s="221"/>
      <c r="AN25" s="221"/>
      <c r="AO25" s="221"/>
      <c r="AP25" s="222"/>
      <c r="AQ25" s="223"/>
    </row>
    <row r="26" spans="1:48" ht="14.25" customHeight="1" x14ac:dyDescent="0.2">
      <c r="A26" s="198"/>
      <c r="B26" s="203"/>
      <c r="C26" s="204"/>
      <c r="D26" s="510"/>
      <c r="E26" s="775"/>
      <c r="F26" s="775"/>
      <c r="G26" s="775"/>
      <c r="H26" s="775"/>
      <c r="I26" s="775"/>
      <c r="J26" s="775"/>
      <c r="K26" s="775"/>
      <c r="L26" s="775"/>
      <c r="M26" s="775"/>
      <c r="N26" s="775"/>
      <c r="O26" s="503"/>
      <c r="P26" s="504"/>
      <c r="Q26" s="704"/>
      <c r="R26" s="704"/>
      <c r="S26" s="510"/>
      <c r="T26" s="518"/>
      <c r="U26" s="518"/>
      <c r="V26" s="518"/>
      <c r="W26" s="523"/>
      <c r="X26" s="695"/>
      <c r="Y26" s="695"/>
      <c r="Z26" s="510"/>
      <c r="AA26" s="773"/>
      <c r="AB26" s="773"/>
      <c r="AC26" s="773"/>
      <c r="AD26" s="773"/>
      <c r="AE26" s="773"/>
      <c r="AF26" s="773"/>
      <c r="AG26" s="773"/>
      <c r="AH26" s="773"/>
      <c r="AI26" s="773"/>
      <c r="AJ26" s="773"/>
      <c r="AK26" s="503"/>
      <c r="AL26" s="504"/>
      <c r="AM26" s="221"/>
      <c r="AN26" s="221"/>
      <c r="AO26" s="221"/>
      <c r="AP26" s="222"/>
      <c r="AQ26" s="223"/>
    </row>
    <row r="27" spans="1:48" ht="14.25" customHeight="1" x14ac:dyDescent="0.4">
      <c r="A27" s="198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19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698" t="s">
        <v>41</v>
      </c>
      <c r="AF27" s="699"/>
      <c r="AG27" s="699"/>
      <c r="AH27" s="699"/>
      <c r="AI27" s="699"/>
      <c r="AJ27" s="699"/>
      <c r="AK27" s="699"/>
      <c r="AL27" s="204"/>
      <c r="AM27" s="204"/>
      <c r="AN27" s="204"/>
      <c r="AO27" s="204"/>
      <c r="AP27" s="204"/>
      <c r="AQ27" s="206"/>
    </row>
    <row r="28" spans="1:48" ht="14.25" customHeight="1" x14ac:dyDescent="0.4">
      <c r="A28" s="198"/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24"/>
      <c r="AQ28" s="206"/>
    </row>
    <row r="29" spans="1:48" ht="14.25" customHeight="1" x14ac:dyDescent="0.4">
      <c r="A29" s="198"/>
      <c r="B29" s="203"/>
      <c r="C29" s="593" t="s">
        <v>27</v>
      </c>
      <c r="D29" s="594"/>
      <c r="E29" s="594"/>
      <c r="F29" s="594"/>
      <c r="G29" s="594"/>
      <c r="H29" s="594"/>
      <c r="I29" s="594"/>
      <c r="J29" s="594"/>
      <c r="K29" s="594"/>
      <c r="L29" s="594"/>
      <c r="M29" s="595"/>
      <c r="N29" s="205"/>
      <c r="O29" s="204"/>
      <c r="P29" s="593" t="s">
        <v>135</v>
      </c>
      <c r="Q29" s="594"/>
      <c r="R29" s="594"/>
      <c r="S29" s="594"/>
      <c r="T29" s="594"/>
      <c r="U29" s="594"/>
      <c r="V29" s="594"/>
      <c r="W29" s="594"/>
      <c r="X29" s="594"/>
      <c r="Y29" s="594"/>
      <c r="Z29" s="595"/>
      <c r="AA29" s="204"/>
      <c r="AB29" s="225"/>
      <c r="AC29" s="204"/>
      <c r="AD29" s="204"/>
      <c r="AE29" s="204"/>
      <c r="AF29" s="204"/>
      <c r="AG29" s="205"/>
      <c r="AH29" s="593" t="s">
        <v>49</v>
      </c>
      <c r="AI29" s="594"/>
      <c r="AJ29" s="594"/>
      <c r="AK29" s="594"/>
      <c r="AL29" s="594"/>
      <c r="AM29" s="594"/>
      <c r="AN29" s="594"/>
      <c r="AO29" s="594"/>
      <c r="AP29" s="595"/>
      <c r="AQ29" s="206"/>
    </row>
    <row r="30" spans="1:48" ht="14.25" customHeight="1" x14ac:dyDescent="0.4">
      <c r="A30" s="198"/>
      <c r="B30" s="203"/>
      <c r="C30" s="509" t="s">
        <v>7</v>
      </c>
      <c r="D30" s="627" t="str">
        <f>AA20</f>
        <v/>
      </c>
      <c r="E30" s="627"/>
      <c r="F30" s="627"/>
      <c r="G30" s="627"/>
      <c r="H30" s="627"/>
      <c r="I30" s="627"/>
      <c r="J30" s="627"/>
      <c r="K30" s="627"/>
      <c r="L30" s="496" t="s">
        <v>0</v>
      </c>
      <c r="M30" s="502"/>
      <c r="N30" s="704" t="s">
        <v>10</v>
      </c>
      <c r="O30" s="704"/>
      <c r="P30" s="509" t="s">
        <v>45</v>
      </c>
      <c r="Q30" s="627">
        <f>AA25</f>
        <v>0</v>
      </c>
      <c r="R30" s="627"/>
      <c r="S30" s="627"/>
      <c r="T30" s="627"/>
      <c r="U30" s="627"/>
      <c r="V30" s="627"/>
      <c r="W30" s="627"/>
      <c r="X30" s="627"/>
      <c r="Y30" s="496" t="s">
        <v>0</v>
      </c>
      <c r="Z30" s="502"/>
      <c r="AA30" s="709" t="s">
        <v>3</v>
      </c>
      <c r="AB30" s="709"/>
      <c r="AC30" s="704">
        <v>0.4</v>
      </c>
      <c r="AD30" s="704"/>
      <c r="AE30" s="704"/>
      <c r="AF30" s="695" t="s">
        <v>1</v>
      </c>
      <c r="AG30" s="710"/>
      <c r="AH30" s="607" t="str">
        <f>IF(E20="","",IFERROR(ROUNDUP((D30-Q30)*AC30,0),""))</f>
        <v/>
      </c>
      <c r="AI30" s="776"/>
      <c r="AJ30" s="776"/>
      <c r="AK30" s="776"/>
      <c r="AL30" s="776"/>
      <c r="AM30" s="776"/>
      <c r="AN30" s="776"/>
      <c r="AO30" s="496" t="s">
        <v>0</v>
      </c>
      <c r="AP30" s="502"/>
      <c r="AQ30" s="206"/>
    </row>
    <row r="31" spans="1:48" ht="14.25" customHeight="1" x14ac:dyDescent="0.4">
      <c r="A31" s="198"/>
      <c r="B31" s="203"/>
      <c r="C31" s="510"/>
      <c r="D31" s="610"/>
      <c r="E31" s="610"/>
      <c r="F31" s="610"/>
      <c r="G31" s="610"/>
      <c r="H31" s="610"/>
      <c r="I31" s="610"/>
      <c r="J31" s="610"/>
      <c r="K31" s="610"/>
      <c r="L31" s="503"/>
      <c r="M31" s="504"/>
      <c r="N31" s="704"/>
      <c r="O31" s="704"/>
      <c r="P31" s="510"/>
      <c r="Q31" s="610"/>
      <c r="R31" s="610"/>
      <c r="S31" s="610"/>
      <c r="T31" s="610"/>
      <c r="U31" s="610"/>
      <c r="V31" s="610"/>
      <c r="W31" s="610"/>
      <c r="X31" s="610"/>
      <c r="Y31" s="503"/>
      <c r="Z31" s="504"/>
      <c r="AA31" s="709"/>
      <c r="AB31" s="709"/>
      <c r="AC31" s="704"/>
      <c r="AD31" s="704"/>
      <c r="AE31" s="704"/>
      <c r="AF31" s="710"/>
      <c r="AG31" s="710"/>
      <c r="AH31" s="777"/>
      <c r="AI31" s="590"/>
      <c r="AJ31" s="590"/>
      <c r="AK31" s="590"/>
      <c r="AL31" s="590"/>
      <c r="AM31" s="590"/>
      <c r="AN31" s="590"/>
      <c r="AO31" s="503"/>
      <c r="AP31" s="504"/>
      <c r="AQ31" s="206"/>
    </row>
    <row r="32" spans="1:48" s="32" customFormat="1" ht="14.25" customHeight="1" x14ac:dyDescent="0.2">
      <c r="A32" s="198"/>
      <c r="B32" s="203"/>
      <c r="C32" s="226"/>
      <c r="D32" s="227"/>
      <c r="E32" s="227"/>
      <c r="F32" s="227"/>
      <c r="G32" s="227"/>
      <c r="H32" s="227"/>
      <c r="I32" s="227"/>
      <c r="J32" s="227"/>
      <c r="K32" s="227"/>
      <c r="L32" s="228"/>
      <c r="M32" s="228"/>
      <c r="N32" s="229"/>
      <c r="O32" s="229"/>
      <c r="P32" s="226"/>
      <c r="Q32" s="227"/>
      <c r="R32" s="227"/>
      <c r="S32" s="227"/>
      <c r="T32" s="227"/>
      <c r="U32" s="227"/>
      <c r="V32" s="227"/>
      <c r="W32" s="228"/>
      <c r="X32" s="228"/>
      <c r="Y32" s="230"/>
      <c r="Z32" s="230"/>
      <c r="AA32" s="229"/>
      <c r="AB32" s="229"/>
      <c r="AC32" s="229"/>
      <c r="AD32" s="231"/>
      <c r="AE32" s="231"/>
      <c r="AF32" s="231"/>
      <c r="AG32" s="231"/>
      <c r="AH32" s="226"/>
      <c r="AI32" s="715" t="s">
        <v>55</v>
      </c>
      <c r="AJ32" s="681"/>
      <c r="AK32" s="681"/>
      <c r="AL32" s="681"/>
      <c r="AM32" s="681"/>
      <c r="AN32" s="681"/>
      <c r="AO32" s="681"/>
      <c r="AP32" s="681"/>
      <c r="AQ32" s="716"/>
      <c r="AR32" s="37"/>
    </row>
    <row r="33" spans="1:46" ht="14.25" customHeight="1" x14ac:dyDescent="0.4">
      <c r="A33" s="198"/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681"/>
      <c r="AJ33" s="681"/>
      <c r="AK33" s="681"/>
      <c r="AL33" s="681"/>
      <c r="AM33" s="681"/>
      <c r="AN33" s="681"/>
      <c r="AO33" s="681"/>
      <c r="AP33" s="681"/>
      <c r="AQ33" s="716"/>
      <c r="AR33" s="37"/>
    </row>
    <row r="34" spans="1:46" ht="14.25" customHeight="1" x14ac:dyDescent="0.4">
      <c r="A34" s="198"/>
      <c r="B34" s="203"/>
      <c r="C34" s="204"/>
      <c r="D34" s="204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614" t="s">
        <v>50</v>
      </c>
      <c r="AI34" s="594"/>
      <c r="AJ34" s="594"/>
      <c r="AK34" s="594"/>
      <c r="AL34" s="594"/>
      <c r="AM34" s="594"/>
      <c r="AN34" s="594"/>
      <c r="AO34" s="594"/>
      <c r="AP34" s="595"/>
      <c r="AQ34" s="206"/>
    </row>
    <row r="35" spans="1:46" ht="14.25" customHeight="1" x14ac:dyDescent="0.4">
      <c r="A35" s="198"/>
      <c r="B35" s="203"/>
      <c r="C35" s="204"/>
      <c r="D35" s="204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607" t="str">
        <f>IFERROR(IF(AH30&lt;=0,"申請不可",MIN(ROUNDUP(AH30,-3),200000)),"")</f>
        <v/>
      </c>
      <c r="AI35" s="608"/>
      <c r="AJ35" s="608"/>
      <c r="AK35" s="608"/>
      <c r="AL35" s="608"/>
      <c r="AM35" s="608"/>
      <c r="AN35" s="608"/>
      <c r="AO35" s="496" t="s">
        <v>0</v>
      </c>
      <c r="AP35" s="502"/>
      <c r="AQ35" s="206"/>
    </row>
    <row r="36" spans="1:46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609"/>
      <c r="AI36" s="610"/>
      <c r="AJ36" s="610"/>
      <c r="AK36" s="610"/>
      <c r="AL36" s="610"/>
      <c r="AM36" s="610"/>
      <c r="AN36" s="610"/>
      <c r="AO36" s="503"/>
      <c r="AP36" s="504"/>
      <c r="AQ36" s="206"/>
    </row>
    <row r="37" spans="1:46" ht="14.25" customHeight="1" x14ac:dyDescent="0.2">
      <c r="A37" s="198"/>
      <c r="B37" s="203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3"/>
      <c r="W37" s="233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26"/>
      <c r="AI37" s="227"/>
      <c r="AJ37" s="227"/>
      <c r="AK37" s="227"/>
      <c r="AL37" s="227"/>
      <c r="AM37" s="227"/>
      <c r="AN37" s="227"/>
      <c r="AO37" s="228"/>
      <c r="AP37" s="228"/>
      <c r="AQ37" s="206"/>
    </row>
    <row r="38" spans="1:46" ht="14.25" customHeight="1" x14ac:dyDescent="0.4">
      <c r="A38" s="198"/>
      <c r="B38" s="203"/>
      <c r="C38" s="593" t="s">
        <v>27</v>
      </c>
      <c r="D38" s="594"/>
      <c r="E38" s="594"/>
      <c r="F38" s="594"/>
      <c r="G38" s="594"/>
      <c r="H38" s="594"/>
      <c r="I38" s="594"/>
      <c r="J38" s="594"/>
      <c r="K38" s="594"/>
      <c r="L38" s="594"/>
      <c r="M38" s="595"/>
      <c r="N38" s="204"/>
      <c r="O38" s="204"/>
      <c r="P38" s="204"/>
      <c r="Q38" s="204"/>
      <c r="R38" s="204"/>
      <c r="S38" s="204"/>
      <c r="T38" s="20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198"/>
      <c r="AG38" s="204"/>
      <c r="AH38" s="614" t="s">
        <v>51</v>
      </c>
      <c r="AI38" s="594"/>
      <c r="AJ38" s="594"/>
      <c r="AK38" s="594"/>
      <c r="AL38" s="594"/>
      <c r="AM38" s="594"/>
      <c r="AN38" s="594"/>
      <c r="AO38" s="594"/>
      <c r="AP38" s="595"/>
      <c r="AQ38" s="206"/>
    </row>
    <row r="39" spans="1:46" ht="14.25" customHeight="1" x14ac:dyDescent="0.4">
      <c r="A39" s="198"/>
      <c r="B39" s="203"/>
      <c r="C39" s="509" t="s">
        <v>7</v>
      </c>
      <c r="D39" s="511" t="str">
        <f>AA20</f>
        <v/>
      </c>
      <c r="E39" s="511"/>
      <c r="F39" s="511"/>
      <c r="G39" s="511"/>
      <c r="H39" s="511"/>
      <c r="I39" s="511"/>
      <c r="J39" s="511"/>
      <c r="K39" s="511"/>
      <c r="L39" s="496" t="s">
        <v>0</v>
      </c>
      <c r="M39" s="502"/>
      <c r="N39" s="704" t="s">
        <v>3</v>
      </c>
      <c r="O39" s="704"/>
      <c r="P39" s="704">
        <v>0.3</v>
      </c>
      <c r="Q39" s="704"/>
      <c r="R39" s="704"/>
      <c r="S39" s="695" t="s">
        <v>1</v>
      </c>
      <c r="T39" s="726"/>
      <c r="U39" s="515" t="str">
        <f>IF(E20="","",IFERROR(IF(T20="","",ROUNDUP(D39*P39,0)),""))</f>
        <v/>
      </c>
      <c r="V39" s="617"/>
      <c r="W39" s="617"/>
      <c r="X39" s="617"/>
      <c r="Y39" s="617"/>
      <c r="Z39" s="617"/>
      <c r="AA39" s="617"/>
      <c r="AB39" s="617"/>
      <c r="AC39" s="617"/>
      <c r="AD39" s="496" t="s">
        <v>0</v>
      </c>
      <c r="AE39" s="502"/>
      <c r="AF39" s="198"/>
      <c r="AG39" s="204"/>
      <c r="AH39" s="607" t="str">
        <f>IFERROR((MIN(ROUNDUP(U39,-3),200000)),"")</f>
        <v/>
      </c>
      <c r="AI39" s="608"/>
      <c r="AJ39" s="608"/>
      <c r="AK39" s="608"/>
      <c r="AL39" s="608"/>
      <c r="AM39" s="608"/>
      <c r="AN39" s="608"/>
      <c r="AO39" s="496" t="s">
        <v>0</v>
      </c>
      <c r="AP39" s="502"/>
      <c r="AQ39" s="206"/>
    </row>
    <row r="40" spans="1:46" ht="14.25" customHeight="1" x14ac:dyDescent="0.4">
      <c r="A40" s="198"/>
      <c r="B40" s="203"/>
      <c r="C40" s="510"/>
      <c r="D40" s="512"/>
      <c r="E40" s="512"/>
      <c r="F40" s="512"/>
      <c r="G40" s="512"/>
      <c r="H40" s="512"/>
      <c r="I40" s="512"/>
      <c r="J40" s="512"/>
      <c r="K40" s="512"/>
      <c r="L40" s="503"/>
      <c r="M40" s="504"/>
      <c r="N40" s="704"/>
      <c r="O40" s="704"/>
      <c r="P40" s="704"/>
      <c r="Q40" s="704"/>
      <c r="R40" s="704"/>
      <c r="S40" s="695"/>
      <c r="T40" s="726"/>
      <c r="U40" s="517"/>
      <c r="V40" s="618"/>
      <c r="W40" s="618"/>
      <c r="X40" s="618"/>
      <c r="Y40" s="618"/>
      <c r="Z40" s="618"/>
      <c r="AA40" s="618"/>
      <c r="AB40" s="618"/>
      <c r="AC40" s="618"/>
      <c r="AD40" s="503"/>
      <c r="AE40" s="504"/>
      <c r="AF40" s="198"/>
      <c r="AG40" s="204"/>
      <c r="AH40" s="609"/>
      <c r="AI40" s="610"/>
      <c r="AJ40" s="610"/>
      <c r="AK40" s="610"/>
      <c r="AL40" s="610"/>
      <c r="AM40" s="610"/>
      <c r="AN40" s="610"/>
      <c r="AO40" s="503"/>
      <c r="AP40" s="504"/>
      <c r="AQ40" s="206"/>
    </row>
    <row r="41" spans="1:46" ht="14.25" customHeight="1" x14ac:dyDescent="0.4">
      <c r="A41" s="198"/>
      <c r="B41" s="20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233"/>
      <c r="W41" s="233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715" t="s">
        <v>54</v>
      </c>
      <c r="AJ41" s="681"/>
      <c r="AK41" s="681"/>
      <c r="AL41" s="681"/>
      <c r="AM41" s="681"/>
      <c r="AN41" s="681"/>
      <c r="AO41" s="681"/>
      <c r="AP41" s="681"/>
      <c r="AQ41" s="716"/>
    </row>
    <row r="42" spans="1:46" ht="14.25" customHeight="1" x14ac:dyDescent="0.4">
      <c r="A42" s="198"/>
      <c r="B42" s="203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233"/>
      <c r="W42" s="233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681"/>
      <c r="AJ42" s="681"/>
      <c r="AK42" s="681"/>
      <c r="AL42" s="681"/>
      <c r="AM42" s="681"/>
      <c r="AN42" s="681"/>
      <c r="AO42" s="681"/>
      <c r="AP42" s="681"/>
      <c r="AQ42" s="716"/>
    </row>
    <row r="43" spans="1:46" ht="14.25" customHeight="1" x14ac:dyDescent="0.4">
      <c r="A43" s="198"/>
      <c r="B43" s="203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233"/>
      <c r="W43" s="233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235"/>
      <c r="AJ43" s="235"/>
      <c r="AK43" s="235"/>
      <c r="AL43" s="235"/>
      <c r="AM43" s="235"/>
      <c r="AN43" s="235"/>
      <c r="AO43" s="235"/>
      <c r="AP43" s="235"/>
      <c r="AQ43" s="236"/>
    </row>
    <row r="44" spans="1:46" ht="14.25" customHeight="1" thickBot="1" x14ac:dyDescent="0.45">
      <c r="A44" s="198"/>
      <c r="B44" s="203"/>
      <c r="C44" s="237" t="s">
        <v>130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233"/>
      <c r="W44" s="198"/>
      <c r="X44" s="749" t="str">
        <f>IF(AT44&lt;=0,"１日当たりの支給額は０円（若しくは０円以下）です。"&amp;CHAR(10)&amp;"申請頂くことができません。","")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44" s="749"/>
      <c r="Z44" s="749"/>
      <c r="AA44" s="749"/>
      <c r="AB44" s="749"/>
      <c r="AC44" s="749"/>
      <c r="AD44" s="749"/>
      <c r="AE44" s="749"/>
      <c r="AF44" s="749"/>
      <c r="AG44" s="749"/>
      <c r="AH44" s="749"/>
      <c r="AI44" s="749"/>
      <c r="AJ44" s="749"/>
      <c r="AK44" s="749"/>
      <c r="AL44" s="749"/>
      <c r="AM44" s="749"/>
      <c r="AN44" s="749"/>
      <c r="AO44" s="749"/>
      <c r="AP44" s="749"/>
      <c r="AQ44" s="206"/>
      <c r="AR44" s="38">
        <f>MIN(AH35,AH39)</f>
        <v>0</v>
      </c>
      <c r="AT44" s="38">
        <f>MIN(AH30,AH39)</f>
        <v>0</v>
      </c>
    </row>
    <row r="45" spans="1:46" ht="14.25" customHeight="1" x14ac:dyDescent="0.4">
      <c r="A45" s="198"/>
      <c r="B45" s="203"/>
      <c r="C45" s="629" t="s">
        <v>92</v>
      </c>
      <c r="D45" s="630"/>
      <c r="E45" s="630"/>
      <c r="F45" s="630"/>
      <c r="G45" s="630"/>
      <c r="H45" s="630"/>
      <c r="I45" s="630"/>
      <c r="J45" s="630"/>
      <c r="K45" s="630"/>
      <c r="L45" s="630"/>
      <c r="M45" s="633" t="str">
        <f>IF(OR(AH35="申請不可",AH39="申請不可"),"申請不可",IF(COUNT(AH35,AH39)=0,"",MIN(AH35,AH39)))</f>
        <v/>
      </c>
      <c r="N45" s="633"/>
      <c r="O45" s="633"/>
      <c r="P45" s="633"/>
      <c r="Q45" s="633"/>
      <c r="R45" s="633"/>
      <c r="S45" s="633"/>
      <c r="T45" s="633"/>
      <c r="U45" s="635" t="s">
        <v>0</v>
      </c>
      <c r="V45" s="636"/>
      <c r="W45" s="198"/>
      <c r="X45" s="749"/>
      <c r="Y45" s="749"/>
      <c r="Z45" s="749"/>
      <c r="AA45" s="749"/>
      <c r="AB45" s="749"/>
      <c r="AC45" s="749"/>
      <c r="AD45" s="749"/>
      <c r="AE45" s="749"/>
      <c r="AF45" s="749"/>
      <c r="AG45" s="749"/>
      <c r="AH45" s="749"/>
      <c r="AI45" s="749"/>
      <c r="AJ45" s="749"/>
      <c r="AK45" s="749"/>
      <c r="AL45" s="749"/>
      <c r="AM45" s="749"/>
      <c r="AN45" s="749"/>
      <c r="AO45" s="749"/>
      <c r="AP45" s="749"/>
      <c r="AQ45" s="206"/>
    </row>
    <row r="46" spans="1:46" ht="14.25" customHeight="1" thickBot="1" x14ac:dyDescent="0.45">
      <c r="A46" s="198"/>
      <c r="B46" s="203"/>
      <c r="C46" s="631"/>
      <c r="D46" s="632"/>
      <c r="E46" s="632"/>
      <c r="F46" s="632"/>
      <c r="G46" s="632"/>
      <c r="H46" s="632"/>
      <c r="I46" s="632"/>
      <c r="J46" s="632"/>
      <c r="K46" s="632"/>
      <c r="L46" s="632"/>
      <c r="M46" s="634"/>
      <c r="N46" s="634"/>
      <c r="O46" s="634"/>
      <c r="P46" s="634"/>
      <c r="Q46" s="634"/>
      <c r="R46" s="634"/>
      <c r="S46" s="634"/>
      <c r="T46" s="634"/>
      <c r="U46" s="637"/>
      <c r="V46" s="638"/>
      <c r="W46" s="238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206"/>
    </row>
    <row r="47" spans="1:46" ht="17.25" x14ac:dyDescent="0.4">
      <c r="A47" s="198"/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39"/>
      <c r="AL47" s="239"/>
      <c r="AM47" s="239"/>
      <c r="AN47" s="239"/>
      <c r="AO47" s="239"/>
      <c r="AP47" s="239"/>
      <c r="AQ47" s="240"/>
    </row>
    <row r="48" spans="1:46" ht="20.100000000000001" customHeight="1" x14ac:dyDescent="0.4">
      <c r="A48" s="198"/>
      <c r="B48" s="379" t="s">
        <v>145</v>
      </c>
      <c r="C48" s="619"/>
      <c r="D48" s="619"/>
      <c r="E48" s="619"/>
      <c r="F48" s="619"/>
      <c r="G48" s="619"/>
      <c r="H48" s="619"/>
      <c r="I48" s="619"/>
      <c r="J48" s="619"/>
      <c r="K48" s="619"/>
      <c r="L48" s="619"/>
      <c r="M48" s="619"/>
      <c r="N48" s="619"/>
      <c r="O48" s="619"/>
      <c r="P48" s="619"/>
      <c r="Q48" s="619"/>
      <c r="R48" s="619"/>
      <c r="S48" s="619"/>
      <c r="T48" s="619"/>
      <c r="U48" s="619"/>
      <c r="V48" s="619"/>
      <c r="W48" s="619"/>
      <c r="X48" s="619"/>
      <c r="Y48" s="619"/>
      <c r="Z48" s="619"/>
      <c r="AA48" s="619"/>
      <c r="AB48" s="619"/>
      <c r="AC48" s="619"/>
      <c r="AD48" s="619"/>
      <c r="AE48" s="619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20"/>
    </row>
    <row r="49" spans="1:44" ht="20.100000000000001" customHeight="1" x14ac:dyDescent="0.4">
      <c r="A49" s="198"/>
      <c r="B49" s="621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20"/>
    </row>
    <row r="50" spans="1:44" ht="20.100000000000001" customHeight="1" x14ac:dyDescent="0.4">
      <c r="A50" s="198"/>
      <c r="B50" s="621"/>
      <c r="C50" s="619"/>
      <c r="D50" s="619"/>
      <c r="E50" s="619"/>
      <c r="F50" s="619"/>
      <c r="G50" s="619"/>
      <c r="H50" s="619"/>
      <c r="I50" s="619"/>
      <c r="J50" s="619"/>
      <c r="K50" s="619"/>
      <c r="L50" s="619"/>
      <c r="M50" s="619"/>
      <c r="N50" s="619"/>
      <c r="O50" s="619"/>
      <c r="P50" s="619"/>
      <c r="Q50" s="619"/>
      <c r="R50" s="619"/>
      <c r="S50" s="619"/>
      <c r="T50" s="619"/>
      <c r="U50" s="619"/>
      <c r="V50" s="619"/>
      <c r="W50" s="619"/>
      <c r="X50" s="619"/>
      <c r="Y50" s="619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  <c r="AK50" s="619"/>
      <c r="AL50" s="619"/>
      <c r="AM50" s="619"/>
      <c r="AN50" s="619"/>
      <c r="AO50" s="619"/>
      <c r="AP50" s="619"/>
      <c r="AQ50" s="620"/>
    </row>
    <row r="51" spans="1:44" ht="20.100000000000001" customHeight="1" thickBot="1" x14ac:dyDescent="0.45">
      <c r="A51" s="198"/>
      <c r="B51" s="622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3"/>
      <c r="AM51" s="623"/>
      <c r="AN51" s="623"/>
      <c r="AO51" s="623"/>
      <c r="AP51" s="623"/>
      <c r="AQ51" s="624"/>
      <c r="AR51" s="33"/>
    </row>
    <row r="52" spans="1:44" ht="15" customHeight="1" x14ac:dyDescent="0.4">
      <c r="A52" s="198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41"/>
      <c r="Q52" s="242"/>
      <c r="R52" s="242"/>
      <c r="S52" s="242"/>
      <c r="T52" s="242"/>
      <c r="U52" s="242"/>
      <c r="V52" s="242"/>
      <c r="W52" s="242"/>
      <c r="X52" s="243"/>
      <c r="Y52" s="242"/>
      <c r="Z52" s="242"/>
      <c r="AA52" s="242"/>
      <c r="AB52" s="242"/>
      <c r="AC52" s="242"/>
      <c r="AD52" s="204"/>
      <c r="AE52" s="204"/>
      <c r="AF52" s="204"/>
      <c r="AG52" s="204"/>
      <c r="AH52" s="204"/>
      <c r="AI52" s="204"/>
      <c r="AJ52" s="204"/>
      <c r="AK52" s="204"/>
      <c r="AL52" s="204"/>
      <c r="AM52" s="214"/>
      <c r="AN52" s="198"/>
      <c r="AO52" s="198"/>
      <c r="AP52" s="198"/>
      <c r="AQ52" s="198"/>
    </row>
    <row r="53" spans="1:44" ht="15" customHeight="1" x14ac:dyDescent="0.4">
      <c r="A53" s="198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41"/>
      <c r="Q53" s="242"/>
      <c r="R53" s="242"/>
      <c r="S53" s="242"/>
      <c r="T53" s="242"/>
      <c r="U53" s="242"/>
      <c r="V53" s="242"/>
      <c r="W53" s="242"/>
      <c r="X53" s="243"/>
      <c r="Y53" s="242"/>
      <c r="Z53" s="242"/>
      <c r="AA53" s="242"/>
      <c r="AB53" s="242"/>
      <c r="AC53" s="242"/>
      <c r="AD53" s="204"/>
      <c r="AE53" s="204"/>
      <c r="AF53" s="204"/>
      <c r="AG53" s="204"/>
      <c r="AH53" s="204"/>
      <c r="AI53" s="204"/>
      <c r="AJ53" s="204"/>
      <c r="AK53" s="204"/>
      <c r="AL53" s="204"/>
      <c r="AM53" s="214"/>
      <c r="AN53" s="198"/>
      <c r="AO53" s="198"/>
      <c r="AP53" s="198"/>
      <c r="AQ53" s="198"/>
    </row>
    <row r="54" spans="1:44" ht="15" customHeight="1" x14ac:dyDescent="0.4">
      <c r="A54" s="198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41"/>
      <c r="Q54" s="242"/>
      <c r="R54" s="242"/>
      <c r="S54" s="242"/>
      <c r="T54" s="242"/>
      <c r="U54" s="242"/>
      <c r="V54" s="242"/>
      <c r="W54" s="242"/>
      <c r="X54" s="243"/>
      <c r="Y54" s="242"/>
      <c r="Z54" s="242"/>
      <c r="AA54" s="242"/>
      <c r="AB54" s="242"/>
      <c r="AC54" s="242"/>
      <c r="AD54" s="204"/>
      <c r="AE54" s="204"/>
      <c r="AF54" s="204"/>
      <c r="AG54" s="204"/>
      <c r="AH54" s="204"/>
      <c r="AI54" s="204"/>
      <c r="AJ54" s="204"/>
      <c r="AK54" s="204"/>
      <c r="AL54" s="204"/>
      <c r="AM54" s="214"/>
      <c r="AN54" s="198"/>
      <c r="AO54" s="198"/>
      <c r="AP54" s="198"/>
      <c r="AQ54" s="198"/>
    </row>
    <row r="55" spans="1:44" ht="15.75" customHeight="1" x14ac:dyDescent="0.4">
      <c r="A55" s="198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198"/>
      <c r="AO55" s="198"/>
      <c r="AP55" s="198"/>
      <c r="AQ55" s="198"/>
    </row>
    <row r="56" spans="1:44" ht="15.75" customHeight="1" x14ac:dyDescent="0.4">
      <c r="A56" s="198"/>
      <c r="B56" s="724" t="s">
        <v>61</v>
      </c>
      <c r="C56" s="725"/>
      <c r="D56" s="725"/>
      <c r="E56" s="725"/>
      <c r="F56" s="725"/>
      <c r="G56" s="725"/>
      <c r="H56" s="725"/>
      <c r="I56" s="725"/>
      <c r="J56" s="725"/>
      <c r="K56" s="725"/>
      <c r="L56" s="725"/>
      <c r="M56" s="725"/>
      <c r="N56" s="725"/>
      <c r="O56" s="725"/>
      <c r="P56" s="725"/>
      <c r="Q56" s="725"/>
      <c r="R56" s="725"/>
      <c r="S56" s="725"/>
      <c r="T56" s="725"/>
      <c r="U56" s="725"/>
      <c r="V56" s="725"/>
      <c r="W56" s="725"/>
      <c r="X56" s="725"/>
      <c r="Y56" s="725"/>
      <c r="Z56" s="725"/>
      <c r="AA56" s="725"/>
      <c r="AB56" s="725"/>
      <c r="AC56" s="725"/>
      <c r="AD56" s="725"/>
      <c r="AE56" s="725"/>
      <c r="AF56" s="725"/>
      <c r="AG56" s="725"/>
      <c r="AH56" s="725"/>
      <c r="AI56" s="725"/>
      <c r="AJ56" s="725"/>
      <c r="AK56" s="725"/>
      <c r="AL56" s="725"/>
      <c r="AM56" s="725"/>
      <c r="AN56" s="725"/>
      <c r="AO56" s="725"/>
      <c r="AP56" s="725"/>
      <c r="AQ56" s="198"/>
    </row>
    <row r="57" spans="1:44" ht="15.75" customHeight="1" x14ac:dyDescent="0.4">
      <c r="A57" s="198"/>
      <c r="B57" s="725"/>
      <c r="C57" s="725"/>
      <c r="D57" s="725"/>
      <c r="E57" s="725"/>
      <c r="F57" s="725"/>
      <c r="G57" s="725"/>
      <c r="H57" s="725"/>
      <c r="I57" s="725"/>
      <c r="J57" s="725"/>
      <c r="K57" s="725"/>
      <c r="L57" s="725"/>
      <c r="M57" s="725"/>
      <c r="N57" s="725"/>
      <c r="O57" s="725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/>
      <c r="AM57" s="725"/>
      <c r="AN57" s="725"/>
      <c r="AO57" s="725"/>
      <c r="AP57" s="725"/>
      <c r="AQ57" s="198"/>
    </row>
    <row r="58" spans="1:44" ht="15.75" customHeight="1" x14ac:dyDescent="0.4">
      <c r="A58" s="198"/>
      <c r="B58" s="198" t="s">
        <v>42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5"/>
      <c r="AN58" s="245"/>
      <c r="AO58" s="245"/>
      <c r="AP58" s="245"/>
      <c r="AQ58" s="198"/>
    </row>
    <row r="59" spans="1:44" ht="18.75" customHeight="1" x14ac:dyDescent="0.15">
      <c r="A59" s="198"/>
      <c r="B59" s="738" t="s">
        <v>103</v>
      </c>
      <c r="C59" s="738"/>
      <c r="D59" s="738"/>
      <c r="E59" s="738"/>
      <c r="F59" s="738"/>
      <c r="G59" s="738"/>
      <c r="H59" s="738"/>
      <c r="I59" s="738"/>
      <c r="J59" s="738"/>
      <c r="K59" s="738"/>
      <c r="L59" s="738"/>
      <c r="M59" s="738"/>
      <c r="N59" s="738"/>
      <c r="O59" s="738"/>
      <c r="P59" s="738"/>
      <c r="Q59" s="738"/>
      <c r="R59" s="738"/>
      <c r="S59" s="738"/>
      <c r="T59" s="738"/>
      <c r="U59" s="738"/>
      <c r="V59" s="738"/>
      <c r="W59" s="738"/>
      <c r="X59" s="738"/>
      <c r="Y59" s="738"/>
      <c r="Z59" s="738"/>
      <c r="AA59" s="738"/>
      <c r="AB59" s="738"/>
      <c r="AC59" s="738"/>
      <c r="AD59" s="738"/>
      <c r="AE59" s="738"/>
      <c r="AF59" s="738"/>
      <c r="AG59" s="738"/>
      <c r="AH59" s="738"/>
      <c r="AI59" s="738"/>
      <c r="AJ59" s="738"/>
      <c r="AK59" s="246"/>
      <c r="AL59" s="246"/>
      <c r="AM59" s="246"/>
      <c r="AN59" s="246"/>
      <c r="AO59" s="246"/>
      <c r="AP59" s="247"/>
      <c r="AQ59" s="198"/>
    </row>
    <row r="60" spans="1:44" ht="15.75" customHeight="1" x14ac:dyDescent="0.4">
      <c r="A60" s="198"/>
      <c r="B60" s="245"/>
      <c r="C60" s="248" t="s">
        <v>70</v>
      </c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198"/>
    </row>
    <row r="61" spans="1:44" ht="15.75" customHeight="1" x14ac:dyDescent="0.4">
      <c r="A61" s="198"/>
      <c r="B61" s="245"/>
      <c r="C61" s="628"/>
      <c r="D61" s="628"/>
      <c r="E61" s="628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8"/>
      <c r="Q61" s="628"/>
      <c r="R61" s="628"/>
      <c r="S61" s="628"/>
      <c r="T61" s="628"/>
      <c r="U61" s="628"/>
      <c r="V61" s="628"/>
      <c r="W61" s="628"/>
      <c r="X61" s="628"/>
      <c r="Y61" s="628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245"/>
      <c r="AO61" s="245"/>
      <c r="AP61" s="245"/>
      <c r="AQ61" s="198"/>
    </row>
    <row r="62" spans="1:44" ht="14.25" customHeight="1" x14ac:dyDescent="0.15">
      <c r="A62" s="198"/>
      <c r="B62" s="198"/>
      <c r="C62" s="628"/>
      <c r="D62" s="628"/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628"/>
      <c r="U62" s="628"/>
      <c r="V62" s="628"/>
      <c r="W62" s="628"/>
      <c r="X62" s="628"/>
      <c r="Y62" s="628"/>
      <c r="Z62" s="628"/>
      <c r="AA62" s="628"/>
      <c r="AB62" s="628"/>
      <c r="AC62" s="628"/>
      <c r="AD62" s="628"/>
      <c r="AE62" s="628"/>
      <c r="AF62" s="628"/>
      <c r="AG62" s="628"/>
      <c r="AH62" s="628"/>
      <c r="AI62" s="628"/>
      <c r="AJ62" s="628"/>
      <c r="AK62" s="628"/>
      <c r="AL62" s="628"/>
      <c r="AM62" s="628"/>
      <c r="AN62" s="246"/>
      <c r="AO62" s="246"/>
      <c r="AP62" s="246"/>
      <c r="AQ62" s="198"/>
    </row>
    <row r="63" spans="1:44" x14ac:dyDescent="0.15">
      <c r="A63" s="198"/>
      <c r="B63" s="198" t="s">
        <v>117</v>
      </c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6"/>
      <c r="AM63" s="246"/>
      <c r="AN63" s="246"/>
      <c r="AO63" s="246"/>
      <c r="AP63" s="246"/>
      <c r="AQ63" s="198"/>
    </row>
    <row r="64" spans="1:44" x14ac:dyDescent="0.15">
      <c r="A64" s="198"/>
      <c r="B64" s="198" t="s">
        <v>113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6"/>
      <c r="AM64" s="246"/>
      <c r="AN64" s="246"/>
      <c r="AO64" s="246"/>
      <c r="AP64" s="246"/>
      <c r="AQ64" s="198"/>
    </row>
    <row r="65" spans="1:77" ht="14.25" customHeight="1" x14ac:dyDescent="0.4">
      <c r="A65" s="198"/>
      <c r="B65" s="198"/>
      <c r="C65" s="204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490" t="s">
        <v>16</v>
      </c>
      <c r="Q65" s="491"/>
      <c r="R65" s="491"/>
      <c r="S65" s="491"/>
      <c r="T65" s="491"/>
      <c r="U65" s="491"/>
      <c r="V65" s="491"/>
      <c r="W65" s="491"/>
      <c r="X65" s="491"/>
      <c r="Y65" s="492"/>
      <c r="Z65" s="205"/>
      <c r="AA65" s="204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4"/>
      <c r="AN65" s="204"/>
      <c r="AO65" s="198"/>
      <c r="AP65" s="198"/>
      <c r="AQ65" s="198"/>
    </row>
    <row r="66" spans="1:77" ht="14.25" customHeight="1" x14ac:dyDescent="0.4">
      <c r="A66" s="198"/>
      <c r="B66" s="198"/>
      <c r="C66" s="204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481" t="s">
        <v>15</v>
      </c>
      <c r="Q66" s="482"/>
      <c r="R66" s="764"/>
      <c r="S66" s="479" t="s">
        <v>11</v>
      </c>
      <c r="T66" s="764"/>
      <c r="U66" s="766"/>
      <c r="V66" s="479" t="s">
        <v>12</v>
      </c>
      <c r="W66" s="764"/>
      <c r="X66" s="764"/>
      <c r="Y66" s="485" t="s">
        <v>2</v>
      </c>
      <c r="Z66" s="729" t="s">
        <v>18</v>
      </c>
      <c r="AA66" s="730"/>
      <c r="AB66" s="730"/>
      <c r="AC66" s="730"/>
      <c r="AD66" s="730"/>
      <c r="AE66" s="731" t="s">
        <v>147</v>
      </c>
      <c r="AF66" s="731"/>
      <c r="AG66" s="731"/>
      <c r="AH66" s="731"/>
      <c r="AI66" s="731"/>
      <c r="AJ66" s="731"/>
      <c r="AK66" s="731"/>
      <c r="AL66" s="731"/>
      <c r="AM66" s="731"/>
      <c r="AN66" s="204"/>
      <c r="AO66" s="198"/>
      <c r="AP66" s="198"/>
      <c r="AQ66" s="198"/>
      <c r="AS66" s="19" t="s">
        <v>132</v>
      </c>
      <c r="AT66" s="34" t="str">
        <f>P66&amp;R66&amp;S66&amp;T66&amp;V66&amp;W66&amp;Y66</f>
        <v>令和年月日</v>
      </c>
    </row>
    <row r="67" spans="1:77" ht="14.25" customHeight="1" x14ac:dyDescent="0.4">
      <c r="A67" s="198"/>
      <c r="B67" s="198"/>
      <c r="C67" s="204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483"/>
      <c r="Q67" s="484"/>
      <c r="R67" s="765"/>
      <c r="S67" s="480"/>
      <c r="T67" s="767"/>
      <c r="U67" s="767"/>
      <c r="V67" s="480"/>
      <c r="W67" s="765"/>
      <c r="X67" s="765"/>
      <c r="Y67" s="486"/>
      <c r="Z67" s="729"/>
      <c r="AA67" s="730"/>
      <c r="AB67" s="730"/>
      <c r="AC67" s="730"/>
      <c r="AD67" s="730"/>
      <c r="AE67" s="731"/>
      <c r="AF67" s="731"/>
      <c r="AG67" s="731"/>
      <c r="AH67" s="731"/>
      <c r="AI67" s="731"/>
      <c r="AJ67" s="731"/>
      <c r="AK67" s="731"/>
      <c r="AL67" s="731"/>
      <c r="AM67" s="731"/>
      <c r="AN67" s="204"/>
      <c r="AO67" s="198"/>
      <c r="AP67" s="198"/>
      <c r="AQ67" s="198"/>
      <c r="AS67" s="21" t="s">
        <v>133</v>
      </c>
      <c r="AT67" s="333" t="str">
        <f>IFERROR(DATEVALUE(AT66),"")</f>
        <v/>
      </c>
    </row>
    <row r="68" spans="1:77" ht="9.9499999999999993" customHeight="1" x14ac:dyDescent="0.15">
      <c r="A68" s="198"/>
      <c r="B68" s="198"/>
      <c r="C68" s="198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50"/>
      <c r="AB68" s="251"/>
      <c r="AC68" s="251"/>
      <c r="AD68" s="251"/>
      <c r="AE68" s="251"/>
      <c r="AF68" s="251"/>
      <c r="AG68" s="251"/>
      <c r="AH68" s="200"/>
      <c r="AI68" s="200"/>
      <c r="AJ68" s="252"/>
      <c r="AK68" s="252"/>
      <c r="AL68" s="252"/>
      <c r="AM68" s="252"/>
      <c r="AN68" s="252"/>
      <c r="AO68" s="252"/>
      <c r="AP68" s="252"/>
      <c r="AQ68" s="198"/>
      <c r="AS68" s="7"/>
      <c r="AT68" s="1" t="str">
        <f>IFERROR((DATE(2022,2,28)-AT67+1),"")</f>
        <v/>
      </c>
    </row>
    <row r="69" spans="1:77" x14ac:dyDescent="0.15">
      <c r="A69" s="198"/>
      <c r="B69" s="198"/>
      <c r="C69" s="217" t="s">
        <v>32</v>
      </c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50"/>
      <c r="AB69" s="251"/>
      <c r="AC69" s="251"/>
      <c r="AD69" s="251"/>
      <c r="AE69" s="251"/>
      <c r="AF69" s="251"/>
      <c r="AG69" s="251"/>
      <c r="AH69" s="200"/>
      <c r="AI69" s="200"/>
      <c r="AJ69" s="252"/>
      <c r="AK69" s="252"/>
      <c r="AL69" s="252"/>
      <c r="AM69" s="252"/>
      <c r="AN69" s="252"/>
      <c r="AO69" s="252"/>
      <c r="AP69" s="252"/>
      <c r="AQ69" s="198"/>
      <c r="AS69" s="7"/>
    </row>
    <row r="70" spans="1:77" s="26" customFormat="1" ht="18.75" customHeight="1" x14ac:dyDescent="0.15">
      <c r="A70" s="253"/>
      <c r="B70" s="253"/>
      <c r="C70" s="198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5"/>
      <c r="O70" s="256"/>
      <c r="P70" s="651"/>
      <c r="Q70" s="652"/>
      <c r="R70" s="652"/>
      <c r="S70" s="652"/>
      <c r="T70" s="652"/>
      <c r="U70" s="652"/>
      <c r="V70" s="652"/>
      <c r="W70" s="462" t="s">
        <v>0</v>
      </c>
      <c r="X70" s="463"/>
      <c r="Y70" s="257" t="s">
        <v>5</v>
      </c>
      <c r="Z70" s="257"/>
      <c r="AA70" s="778" t="str">
        <f>AT68</f>
        <v/>
      </c>
      <c r="AB70" s="779"/>
      <c r="AC70" s="779"/>
      <c r="AD70" s="734" t="s">
        <v>2</v>
      </c>
      <c r="AE70" s="735"/>
      <c r="AF70" s="257"/>
      <c r="AG70" s="258" t="s">
        <v>1</v>
      </c>
      <c r="AH70" s="466" t="str">
        <f>IF(P70="","",ROUNDUP(P70/AA70,0))</f>
        <v/>
      </c>
      <c r="AI70" s="467"/>
      <c r="AJ70" s="467"/>
      <c r="AK70" s="467"/>
      <c r="AL70" s="467"/>
      <c r="AM70" s="467"/>
      <c r="AN70" s="734" t="s">
        <v>0</v>
      </c>
      <c r="AO70" s="735"/>
      <c r="AP70" s="259"/>
      <c r="AQ70" s="259"/>
      <c r="AS70" s="7"/>
      <c r="AT70" s="7"/>
      <c r="AV70" s="27"/>
    </row>
    <row r="71" spans="1:77" s="26" customFormat="1" ht="18.75" customHeight="1" x14ac:dyDescent="0.15">
      <c r="A71" s="253"/>
      <c r="B71" s="253"/>
      <c r="C71" s="253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60" t="s">
        <v>28</v>
      </c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61"/>
      <c r="AB71" s="261"/>
      <c r="AC71" s="261"/>
      <c r="AD71" s="261"/>
      <c r="AE71" s="261"/>
      <c r="AF71" s="261"/>
      <c r="AG71" s="261"/>
      <c r="AH71" s="259"/>
      <c r="AI71" s="748" t="s">
        <v>23</v>
      </c>
      <c r="AJ71" s="748"/>
      <c r="AK71" s="748"/>
      <c r="AL71" s="748"/>
      <c r="AM71" s="748"/>
      <c r="AN71" s="748"/>
      <c r="AO71" s="748"/>
      <c r="AP71" s="262"/>
      <c r="AQ71" s="262"/>
      <c r="AR71" s="28"/>
      <c r="AS71" s="24"/>
      <c r="AT71" s="7"/>
      <c r="AU71" s="7"/>
      <c r="AV71" s="7"/>
      <c r="AX71" s="27"/>
      <c r="AY71" s="27"/>
      <c r="AZ71" s="27"/>
      <c r="BA71" s="27"/>
      <c r="BB71" s="27"/>
    </row>
    <row r="72" spans="1:77" s="5" customFormat="1" ht="18.75" customHeight="1" x14ac:dyDescent="0.15">
      <c r="A72" s="263"/>
      <c r="B72" s="263"/>
      <c r="C72" s="217" t="s">
        <v>135</v>
      </c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5" t="s">
        <v>35</v>
      </c>
      <c r="P72" s="263" t="s">
        <v>136</v>
      </c>
      <c r="Q72" s="266"/>
      <c r="R72" s="266"/>
      <c r="S72" s="266"/>
      <c r="T72" s="266"/>
      <c r="U72" s="266"/>
      <c r="V72" s="266"/>
      <c r="W72" s="266"/>
      <c r="X72" s="266"/>
      <c r="Y72" s="266"/>
      <c r="Z72" s="267"/>
      <c r="AA72" s="268"/>
      <c r="AB72" s="268"/>
      <c r="AC72" s="217"/>
      <c r="AD72" s="263"/>
      <c r="AE72" s="217"/>
      <c r="AF72" s="269"/>
      <c r="AG72" s="269"/>
      <c r="AH72" s="269"/>
      <c r="AI72" s="263"/>
      <c r="AJ72" s="270"/>
      <c r="AK72" s="270"/>
      <c r="AL72" s="270"/>
      <c r="AM72" s="270"/>
      <c r="AN72" s="270"/>
      <c r="AO72" s="263"/>
      <c r="AP72" s="263"/>
      <c r="AQ72" s="263"/>
    </row>
    <row r="73" spans="1:77" s="5" customFormat="1" ht="18.75" customHeight="1" x14ac:dyDescent="0.15">
      <c r="A73" s="263"/>
      <c r="B73" s="263"/>
      <c r="C73" s="263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651"/>
      <c r="Q73" s="652"/>
      <c r="R73" s="652"/>
      <c r="S73" s="652"/>
      <c r="T73" s="652"/>
      <c r="U73" s="652"/>
      <c r="V73" s="652"/>
      <c r="W73" s="462" t="s">
        <v>0</v>
      </c>
      <c r="X73" s="463"/>
      <c r="Y73" s="200" t="s">
        <v>5</v>
      </c>
      <c r="Z73" s="217"/>
      <c r="AA73" s="464">
        <v>31</v>
      </c>
      <c r="AB73" s="465"/>
      <c r="AC73" s="465"/>
      <c r="AD73" s="462" t="s">
        <v>2</v>
      </c>
      <c r="AE73" s="463"/>
      <c r="AF73" s="200"/>
      <c r="AG73" s="249" t="s">
        <v>1</v>
      </c>
      <c r="AH73" s="466">
        <f>IF(AA73="","",ROUNDUP(P73/AA73,0))</f>
        <v>0</v>
      </c>
      <c r="AI73" s="467"/>
      <c r="AJ73" s="467"/>
      <c r="AK73" s="467"/>
      <c r="AL73" s="467"/>
      <c r="AM73" s="467"/>
      <c r="AN73" s="462" t="s">
        <v>0</v>
      </c>
      <c r="AO73" s="463"/>
      <c r="AP73" s="263"/>
      <c r="AQ73" s="268"/>
      <c r="AR73" s="15"/>
      <c r="AT73" s="14"/>
      <c r="AU73" s="18"/>
      <c r="AV73" s="18"/>
      <c r="AW73" s="18"/>
      <c r="AY73" s="20"/>
      <c r="AZ73" s="20"/>
      <c r="BA73" s="20"/>
      <c r="BB73" s="20"/>
      <c r="BC73" s="20"/>
    </row>
    <row r="74" spans="1:77" s="5" customFormat="1" ht="18.75" customHeight="1" thickBot="1" x14ac:dyDescent="0.2">
      <c r="A74" s="263"/>
      <c r="B74" s="263"/>
      <c r="C74" s="263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60" t="s">
        <v>28</v>
      </c>
      <c r="R74" s="271"/>
      <c r="S74" s="271"/>
      <c r="T74" s="271"/>
      <c r="U74" s="271"/>
      <c r="V74" s="271"/>
      <c r="W74" s="271"/>
      <c r="X74" s="200"/>
      <c r="Y74" s="200"/>
      <c r="Z74" s="217"/>
      <c r="AA74" s="272"/>
      <c r="AB74" s="273"/>
      <c r="AC74" s="273"/>
      <c r="AD74" s="200"/>
      <c r="AE74" s="200"/>
      <c r="AF74" s="250"/>
      <c r="AG74" s="250"/>
      <c r="AH74" s="217"/>
      <c r="AI74" s="698" t="s">
        <v>23</v>
      </c>
      <c r="AJ74" s="699"/>
      <c r="AK74" s="699"/>
      <c r="AL74" s="699"/>
      <c r="AM74" s="699"/>
      <c r="AN74" s="699"/>
      <c r="AO74" s="699"/>
      <c r="AP74" s="274"/>
      <c r="AQ74" s="268"/>
      <c r="AR74" s="15"/>
      <c r="AT74" s="14"/>
      <c r="AU74" s="18"/>
      <c r="AV74" s="18"/>
      <c r="AW74" s="18"/>
      <c r="AY74" s="20"/>
      <c r="AZ74" s="20"/>
      <c r="BA74" s="20"/>
      <c r="BB74" s="20"/>
      <c r="BC74" s="20"/>
    </row>
    <row r="75" spans="1:77" s="5" customFormat="1" ht="24" customHeight="1" thickBot="1" x14ac:dyDescent="0.45">
      <c r="A75" s="263"/>
      <c r="B75" s="263"/>
      <c r="C75" s="742" t="s">
        <v>140</v>
      </c>
      <c r="D75" s="742"/>
      <c r="E75" s="742"/>
      <c r="F75" s="742"/>
      <c r="G75" s="742"/>
      <c r="H75" s="742"/>
      <c r="I75" s="742"/>
      <c r="J75" s="742"/>
      <c r="K75" s="742"/>
      <c r="L75" s="742"/>
      <c r="M75" s="742"/>
      <c r="N75" s="742"/>
      <c r="O75" s="742"/>
      <c r="P75" s="742"/>
      <c r="Q75" s="742"/>
      <c r="R75" s="742"/>
      <c r="S75" s="742"/>
      <c r="T75" s="742"/>
      <c r="U75" s="742"/>
      <c r="V75" s="742"/>
      <c r="W75" s="742"/>
      <c r="X75" s="743"/>
      <c r="Y75" s="642" t="str">
        <f>IF(P70="","",IFERROR(IF(P73="","",ROUNDUP((AH70-AH73)*0.4,0)),""))</f>
        <v/>
      </c>
      <c r="Z75" s="643"/>
      <c r="AA75" s="643"/>
      <c r="AB75" s="643"/>
      <c r="AC75" s="643"/>
      <c r="AD75" s="643"/>
      <c r="AE75" s="653" t="s">
        <v>0</v>
      </c>
      <c r="AF75" s="654"/>
      <c r="AG75" s="275"/>
      <c r="AH75" s="746" t="s">
        <v>52</v>
      </c>
      <c r="AI75" s="747"/>
      <c r="AJ75" s="642" t="str">
        <f>IFERROR(IF(Y75&lt;=0,"申請不可",MIN(ROUNDUP(Y75,-3),200000)),"")</f>
        <v/>
      </c>
      <c r="AK75" s="643"/>
      <c r="AL75" s="643"/>
      <c r="AM75" s="643"/>
      <c r="AN75" s="643"/>
      <c r="AO75" s="643"/>
      <c r="AP75" s="471" t="s">
        <v>0</v>
      </c>
      <c r="AQ75" s="472"/>
      <c r="AR75" s="23"/>
      <c r="AT75" s="20"/>
      <c r="AU75" s="20"/>
      <c r="AV75" s="20"/>
      <c r="AW75" s="20"/>
      <c r="AX75" s="20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</row>
    <row r="76" spans="1:77" s="5" customFormat="1" ht="14.25" customHeight="1" x14ac:dyDescent="0.4">
      <c r="A76" s="263"/>
      <c r="B76" s="263"/>
      <c r="C76" s="263"/>
      <c r="D76" s="263"/>
      <c r="E76" s="263"/>
      <c r="F76" s="263"/>
      <c r="G76" s="263"/>
      <c r="H76" s="276"/>
      <c r="I76" s="263"/>
      <c r="J76" s="263"/>
      <c r="K76" s="263"/>
      <c r="L76" s="263"/>
      <c r="M76" s="277"/>
      <c r="N76" s="278"/>
      <c r="O76" s="278"/>
      <c r="P76" s="278"/>
      <c r="Q76" s="263"/>
      <c r="R76" s="263"/>
      <c r="S76" s="263"/>
      <c r="T76" s="263"/>
      <c r="U76" s="263"/>
      <c r="V76" s="263"/>
      <c r="W76" s="263"/>
      <c r="X76" s="263"/>
      <c r="Y76" s="263"/>
      <c r="Z76" s="278"/>
      <c r="AA76" s="278"/>
      <c r="AB76" s="278"/>
      <c r="AC76" s="263"/>
      <c r="AD76" s="279"/>
      <c r="AE76" s="279"/>
      <c r="AF76" s="279"/>
      <c r="AG76" s="263"/>
      <c r="AH76" s="279"/>
      <c r="AI76" s="715" t="s">
        <v>54</v>
      </c>
      <c r="AJ76" s="715"/>
      <c r="AK76" s="715"/>
      <c r="AL76" s="715"/>
      <c r="AM76" s="715"/>
      <c r="AN76" s="715"/>
      <c r="AO76" s="715"/>
      <c r="AP76" s="263"/>
      <c r="AQ76" s="263"/>
      <c r="AR76" s="16"/>
      <c r="AT76" s="11"/>
      <c r="AU76" s="11"/>
      <c r="AV76" s="11"/>
      <c r="AW76" s="11"/>
      <c r="AX76" s="11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</row>
    <row r="77" spans="1:77" s="5" customFormat="1" ht="15" thickBot="1" x14ac:dyDescent="0.45">
      <c r="A77" s="263"/>
      <c r="B77" s="263"/>
      <c r="C77" s="263"/>
      <c r="D77" s="263"/>
      <c r="E77" s="263"/>
      <c r="F77" s="263"/>
      <c r="G77" s="263"/>
      <c r="H77" s="276"/>
      <c r="I77" s="263"/>
      <c r="J77" s="263"/>
      <c r="K77" s="263"/>
      <c r="L77" s="263"/>
      <c r="M77" s="277"/>
      <c r="N77" s="278"/>
      <c r="O77" s="278"/>
      <c r="P77" s="278"/>
      <c r="Q77" s="263"/>
      <c r="R77" s="263"/>
      <c r="S77" s="263"/>
      <c r="T77" s="263"/>
      <c r="U77" s="263"/>
      <c r="V77" s="263"/>
      <c r="W77" s="263"/>
      <c r="X77" s="263"/>
      <c r="Y77" s="263"/>
      <c r="Z77" s="278"/>
      <c r="AA77" s="278"/>
      <c r="AB77" s="278"/>
      <c r="AC77" s="279"/>
      <c r="AD77" s="279"/>
      <c r="AE77" s="279"/>
      <c r="AF77" s="279"/>
      <c r="AG77" s="279"/>
      <c r="AH77" s="279"/>
      <c r="AI77" s="715"/>
      <c r="AJ77" s="715"/>
      <c r="AK77" s="715"/>
      <c r="AL77" s="715"/>
      <c r="AM77" s="715"/>
      <c r="AN77" s="715"/>
      <c r="AO77" s="715"/>
      <c r="AP77" s="263"/>
      <c r="AQ77" s="263"/>
      <c r="AR77" s="16"/>
      <c r="AT77" s="11"/>
      <c r="AU77" s="11"/>
      <c r="AV77" s="11"/>
      <c r="AW77" s="11"/>
      <c r="AX77" s="11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</row>
    <row r="78" spans="1:77" s="5" customFormat="1" ht="24" customHeight="1" thickBot="1" x14ac:dyDescent="0.2">
      <c r="A78" s="263"/>
      <c r="B78" s="263"/>
      <c r="C78" s="750" t="s">
        <v>146</v>
      </c>
      <c r="D78" s="750"/>
      <c r="E78" s="750"/>
      <c r="F78" s="750"/>
      <c r="G78" s="750"/>
      <c r="H78" s="750"/>
      <c r="I78" s="750"/>
      <c r="J78" s="750"/>
      <c r="K78" s="750"/>
      <c r="L78" s="750"/>
      <c r="M78" s="750"/>
      <c r="N78" s="750"/>
      <c r="O78" s="750"/>
      <c r="P78" s="750"/>
      <c r="Q78" s="750"/>
      <c r="R78" s="750"/>
      <c r="S78" s="750"/>
      <c r="T78" s="750"/>
      <c r="U78" s="750"/>
      <c r="V78" s="750"/>
      <c r="W78" s="750"/>
      <c r="X78" s="751"/>
      <c r="Y78" s="644" t="str">
        <f>IF(P70="","",IFERROR(IF(AA70="","",ROUNDUP(AH70*0.3,0)),""))</f>
        <v/>
      </c>
      <c r="Z78" s="645"/>
      <c r="AA78" s="645"/>
      <c r="AB78" s="645"/>
      <c r="AC78" s="645"/>
      <c r="AD78" s="645"/>
      <c r="AE78" s="653" t="s">
        <v>0</v>
      </c>
      <c r="AF78" s="654"/>
      <c r="AG78" s="275"/>
      <c r="AH78" s="746" t="s">
        <v>53</v>
      </c>
      <c r="AI78" s="754"/>
      <c r="AJ78" s="642" t="str">
        <f>IFERROR(IF(Y78&lt;=0,"申請不可",MIN(ROUNDUP(Y78,-3),200000)),"")</f>
        <v/>
      </c>
      <c r="AK78" s="643"/>
      <c r="AL78" s="643"/>
      <c r="AM78" s="643"/>
      <c r="AN78" s="643"/>
      <c r="AO78" s="643"/>
      <c r="AP78" s="471" t="s">
        <v>0</v>
      </c>
      <c r="AQ78" s="472"/>
      <c r="AU78" s="9"/>
      <c r="AV78" s="9"/>
      <c r="AW78" s="9"/>
      <c r="AX78" s="9"/>
      <c r="AY78" s="9"/>
      <c r="AZ78" s="9"/>
      <c r="BA78" s="9"/>
      <c r="BB78" s="9"/>
      <c r="BK78" s="15"/>
      <c r="BL78" s="15"/>
      <c r="BM78" s="15"/>
      <c r="BN78" s="14"/>
      <c r="BP78" s="14"/>
      <c r="BQ78" s="7"/>
      <c r="BR78" s="7"/>
      <c r="BS78" s="7"/>
      <c r="BU78" s="11"/>
      <c r="BV78" s="11"/>
      <c r="BW78" s="11"/>
      <c r="BX78" s="11"/>
      <c r="BY78" s="11"/>
    </row>
    <row r="79" spans="1:77" ht="14.25" customHeight="1" x14ac:dyDescent="0.4">
      <c r="A79" s="198"/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279"/>
      <c r="AE79" s="279"/>
      <c r="AF79" s="279"/>
      <c r="AG79" s="198"/>
      <c r="AH79" s="279"/>
      <c r="AI79" s="715" t="s">
        <v>54</v>
      </c>
      <c r="AJ79" s="715"/>
      <c r="AK79" s="715"/>
      <c r="AL79" s="715"/>
      <c r="AM79" s="715"/>
      <c r="AN79" s="715"/>
      <c r="AO79" s="715"/>
      <c r="AP79" s="198"/>
      <c r="AQ79" s="198"/>
    </row>
    <row r="80" spans="1:77" s="5" customFormat="1" x14ac:dyDescent="0.4">
      <c r="A80" s="263"/>
      <c r="B80" s="263"/>
      <c r="C80" s="263"/>
      <c r="D80" s="263"/>
      <c r="E80" s="263"/>
      <c r="F80" s="263"/>
      <c r="G80" s="263"/>
      <c r="H80" s="263"/>
      <c r="I80" s="276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79"/>
      <c r="AD80" s="279"/>
      <c r="AE80" s="279"/>
      <c r="AF80" s="279"/>
      <c r="AG80" s="279"/>
      <c r="AH80" s="279"/>
      <c r="AI80" s="715"/>
      <c r="AJ80" s="715"/>
      <c r="AK80" s="715"/>
      <c r="AL80" s="715"/>
      <c r="AM80" s="715"/>
      <c r="AN80" s="715"/>
      <c r="AO80" s="715"/>
      <c r="AP80" s="280"/>
      <c r="AQ80" s="263"/>
      <c r="AS80" s="11"/>
      <c r="AT80" s="11"/>
      <c r="AU80" s="11"/>
      <c r="AV80" s="11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</row>
    <row r="81" spans="1:44" ht="14.25" customHeight="1" thickBot="1" x14ac:dyDescent="0.45">
      <c r="A81" s="198"/>
      <c r="B81" s="198"/>
      <c r="C81" s="237" t="s">
        <v>130</v>
      </c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233"/>
      <c r="W81" s="198"/>
      <c r="X81" s="749" t="str">
        <f>IF(Y75&lt;=0,"１日当たりの支給額は０円（若しくは０円以下）です。"&amp;CHAR(10)&amp;"申請頂くことができません。","")</f>
        <v/>
      </c>
      <c r="Y81" s="749"/>
      <c r="Z81" s="749"/>
      <c r="AA81" s="749"/>
      <c r="AB81" s="749"/>
      <c r="AC81" s="749"/>
      <c r="AD81" s="749"/>
      <c r="AE81" s="749"/>
      <c r="AF81" s="749"/>
      <c r="AG81" s="749"/>
      <c r="AH81" s="749"/>
      <c r="AI81" s="749"/>
      <c r="AJ81" s="749"/>
      <c r="AK81" s="749"/>
      <c r="AL81" s="749"/>
      <c r="AM81" s="749"/>
      <c r="AN81" s="749"/>
      <c r="AO81" s="749"/>
      <c r="AP81" s="749"/>
      <c r="AQ81" s="198"/>
      <c r="AR81" s="1" t="str">
        <f>IF(COUNT(AJ75,AJ78)=0,"",MIN(AJ75,AJ78))</f>
        <v/>
      </c>
    </row>
    <row r="82" spans="1:44" ht="14.25" customHeight="1" x14ac:dyDescent="0.4">
      <c r="A82" s="198"/>
      <c r="B82" s="198"/>
      <c r="C82" s="629" t="s">
        <v>92</v>
      </c>
      <c r="D82" s="630"/>
      <c r="E82" s="630"/>
      <c r="F82" s="630"/>
      <c r="G82" s="630"/>
      <c r="H82" s="630"/>
      <c r="I82" s="630"/>
      <c r="J82" s="630"/>
      <c r="K82" s="630"/>
      <c r="L82" s="630"/>
      <c r="M82" s="633" t="str">
        <f>IF(OR(AJ75="申請不可",AJ78="申請不可"),"申請不可",IF(COUNT(AJ75,AJ78)=0,"",MIN(AJ75,AJ78)))</f>
        <v/>
      </c>
      <c r="N82" s="633"/>
      <c r="O82" s="633"/>
      <c r="P82" s="633"/>
      <c r="Q82" s="633"/>
      <c r="R82" s="633"/>
      <c r="S82" s="633"/>
      <c r="T82" s="633"/>
      <c r="U82" s="635" t="s">
        <v>0</v>
      </c>
      <c r="V82" s="636"/>
      <c r="W82" s="198"/>
      <c r="X82" s="749"/>
      <c r="Y82" s="749"/>
      <c r="Z82" s="749"/>
      <c r="AA82" s="749"/>
      <c r="AB82" s="749"/>
      <c r="AC82" s="749"/>
      <c r="AD82" s="749"/>
      <c r="AE82" s="749"/>
      <c r="AF82" s="749"/>
      <c r="AG82" s="749"/>
      <c r="AH82" s="749"/>
      <c r="AI82" s="749"/>
      <c r="AJ82" s="749"/>
      <c r="AK82" s="749"/>
      <c r="AL82" s="749"/>
      <c r="AM82" s="749"/>
      <c r="AN82" s="749"/>
      <c r="AO82" s="749"/>
      <c r="AP82" s="749"/>
      <c r="AQ82" s="198"/>
    </row>
    <row r="83" spans="1:44" ht="14.25" customHeight="1" thickBot="1" x14ac:dyDescent="0.45">
      <c r="A83" s="198"/>
      <c r="B83" s="198"/>
      <c r="C83" s="631"/>
      <c r="D83" s="632"/>
      <c r="E83" s="632"/>
      <c r="F83" s="632"/>
      <c r="G83" s="632"/>
      <c r="H83" s="632"/>
      <c r="I83" s="632"/>
      <c r="J83" s="632"/>
      <c r="K83" s="632"/>
      <c r="L83" s="632"/>
      <c r="M83" s="634"/>
      <c r="N83" s="634"/>
      <c r="O83" s="634"/>
      <c r="P83" s="634"/>
      <c r="Q83" s="634"/>
      <c r="R83" s="634"/>
      <c r="S83" s="634"/>
      <c r="T83" s="634"/>
      <c r="U83" s="637"/>
      <c r="V83" s="638"/>
      <c r="W83" s="198"/>
      <c r="X83" s="749"/>
      <c r="Y83" s="749"/>
      <c r="Z83" s="749"/>
      <c r="AA83" s="749"/>
      <c r="AB83" s="749"/>
      <c r="AC83" s="749"/>
      <c r="AD83" s="749"/>
      <c r="AE83" s="749"/>
      <c r="AF83" s="749"/>
      <c r="AG83" s="749"/>
      <c r="AH83" s="749"/>
      <c r="AI83" s="749"/>
      <c r="AJ83" s="749"/>
      <c r="AK83" s="749"/>
      <c r="AL83" s="749"/>
      <c r="AM83" s="749"/>
      <c r="AN83" s="749"/>
      <c r="AO83" s="749"/>
      <c r="AP83" s="749"/>
      <c r="AQ83" s="198"/>
    </row>
  </sheetData>
  <sheetProtection algorithmName="SHA-512" hashValue="N07phPOeSbn51/F875DZytVbzAv0haqo4BTyUZHquOtoJDElP6rjDieXVFuTlTbU6QPPMfPvtFDsfiQyZCR8Hw==" saltValue="DaXOhRhf3KAykZ75Nv9EJA==" spinCount="100000" sheet="1" objects="1" scenarios="1"/>
  <mergeCells count="136">
    <mergeCell ref="A1:AQ1"/>
    <mergeCell ref="AJ78:AO78"/>
    <mergeCell ref="AP78:AQ78"/>
    <mergeCell ref="X81:AP83"/>
    <mergeCell ref="AI76:AO77"/>
    <mergeCell ref="AI79:AO80"/>
    <mergeCell ref="C78:X78"/>
    <mergeCell ref="Y78:AD78"/>
    <mergeCell ref="AH78:AI78"/>
    <mergeCell ref="C82:L83"/>
    <mergeCell ref="M82:T83"/>
    <mergeCell ref="U82:V83"/>
    <mergeCell ref="AE78:AF78"/>
    <mergeCell ref="C38:M38"/>
    <mergeCell ref="AH38:AP38"/>
    <mergeCell ref="C39:C40"/>
    <mergeCell ref="D39:K40"/>
    <mergeCell ref="L39:M40"/>
    <mergeCell ref="N39:O40"/>
    <mergeCell ref="P39:R40"/>
    <mergeCell ref="S39:T40"/>
    <mergeCell ref="U39:AC40"/>
    <mergeCell ref="AD39:AE40"/>
    <mergeCell ref="C45:L46"/>
    <mergeCell ref="M45:T46"/>
    <mergeCell ref="U45:V46"/>
    <mergeCell ref="X44:AP46"/>
    <mergeCell ref="AJ75:AO75"/>
    <mergeCell ref="AP75:AQ75"/>
    <mergeCell ref="C75:X75"/>
    <mergeCell ref="Y75:AD75"/>
    <mergeCell ref="AH75:AI75"/>
    <mergeCell ref="AE75:AF75"/>
    <mergeCell ref="AI74:AO74"/>
    <mergeCell ref="AN70:AO70"/>
    <mergeCell ref="AI71:AO71"/>
    <mergeCell ref="P73:V73"/>
    <mergeCell ref="W73:X73"/>
    <mergeCell ref="AA73:AC73"/>
    <mergeCell ref="AD73:AE73"/>
    <mergeCell ref="AH73:AM73"/>
    <mergeCell ref="AN73:AO73"/>
    <mergeCell ref="Y66:Y67"/>
    <mergeCell ref="Z66:AD67"/>
    <mergeCell ref="AE66:AM67"/>
    <mergeCell ref="P70:V70"/>
    <mergeCell ref="W70:X70"/>
    <mergeCell ref="AA70:AC70"/>
    <mergeCell ref="AD70:AE70"/>
    <mergeCell ref="AH70:AM70"/>
    <mergeCell ref="B48:AQ51"/>
    <mergeCell ref="B56:AP57"/>
    <mergeCell ref="P65:Y65"/>
    <mergeCell ref="P66:Q67"/>
    <mergeCell ref="R66:R67"/>
    <mergeCell ref="S66:S67"/>
    <mergeCell ref="T66:U67"/>
    <mergeCell ref="V66:V67"/>
    <mergeCell ref="W66:X67"/>
    <mergeCell ref="B59:AJ59"/>
    <mergeCell ref="C61:AM62"/>
    <mergeCell ref="AH34:AP34"/>
    <mergeCell ref="AO35:AP36"/>
    <mergeCell ref="AA30:AB31"/>
    <mergeCell ref="AC30:AE31"/>
    <mergeCell ref="AF30:AG31"/>
    <mergeCell ref="AH30:AN31"/>
    <mergeCell ref="AO30:AP31"/>
    <mergeCell ref="AI32:AQ33"/>
    <mergeCell ref="AI41:AQ42"/>
    <mergeCell ref="AH35:AN36"/>
    <mergeCell ref="AH39:AN40"/>
    <mergeCell ref="AO39:AP40"/>
    <mergeCell ref="C29:M29"/>
    <mergeCell ref="P29:Z29"/>
    <mergeCell ref="AH29:AP29"/>
    <mergeCell ref="C30:C31"/>
    <mergeCell ref="D30:K31"/>
    <mergeCell ref="L30:M31"/>
    <mergeCell ref="N30:O31"/>
    <mergeCell ref="P30:P31"/>
    <mergeCell ref="Q30:X31"/>
    <mergeCell ref="Y30:Z31"/>
    <mergeCell ref="V25:W26"/>
    <mergeCell ref="X25:Y26"/>
    <mergeCell ref="Z25:Z26"/>
    <mergeCell ref="AA25:AJ26"/>
    <mergeCell ref="AK25:AL26"/>
    <mergeCell ref="AE27:AK27"/>
    <mergeCell ref="D25:D26"/>
    <mergeCell ref="E25:N26"/>
    <mergeCell ref="O25:P26"/>
    <mergeCell ref="Q25:R26"/>
    <mergeCell ref="S25:S26"/>
    <mergeCell ref="T25:U26"/>
    <mergeCell ref="X20:Y21"/>
    <mergeCell ref="Z20:Z21"/>
    <mergeCell ref="AA20:AJ21"/>
    <mergeCell ref="AK20:AL21"/>
    <mergeCell ref="AE22:AK22"/>
    <mergeCell ref="D24:P24"/>
    <mergeCell ref="S24:W24"/>
    <mergeCell ref="Z24:AL24"/>
    <mergeCell ref="D19:P19"/>
    <mergeCell ref="S19:W19"/>
    <mergeCell ref="Z19:AL19"/>
    <mergeCell ref="D20:D21"/>
    <mergeCell ref="E20:N21"/>
    <mergeCell ref="O20:P21"/>
    <mergeCell ref="Q20:R21"/>
    <mergeCell ref="S20:S21"/>
    <mergeCell ref="T20:U21"/>
    <mergeCell ref="V20:W21"/>
    <mergeCell ref="B8:AQ8"/>
    <mergeCell ref="R14:X14"/>
    <mergeCell ref="Z14:AM16"/>
    <mergeCell ref="R15:S16"/>
    <mergeCell ref="T15:T16"/>
    <mergeCell ref="U15:U16"/>
    <mergeCell ref="V15:W16"/>
    <mergeCell ref="X15:X16"/>
    <mergeCell ref="A2:AQ2"/>
    <mergeCell ref="B3:AO4"/>
    <mergeCell ref="B5:P5"/>
    <mergeCell ref="B7:V7"/>
    <mergeCell ref="W7:AQ7"/>
    <mergeCell ref="Q5:AQ5"/>
    <mergeCell ref="O10:X10"/>
    <mergeCell ref="Z10:AM12"/>
    <mergeCell ref="O11:P12"/>
    <mergeCell ref="Q11:Q12"/>
    <mergeCell ref="R11:R12"/>
    <mergeCell ref="S11:T12"/>
    <mergeCell ref="U11:U12"/>
    <mergeCell ref="V11:W12"/>
    <mergeCell ref="X11:X12"/>
  </mergeCells>
  <phoneticPr fontId="3"/>
  <dataValidations count="3">
    <dataValidation showInputMessage="1" showErrorMessage="1" sqref="P66:Q67 O11:P12 R15:S16"/>
    <dataValidation type="list" allowBlank="1" showInputMessage="1" showErrorMessage="1" sqref="Q11:Q12">
      <formula1>"3,4"</formula1>
    </dataValidation>
    <dataValidation type="list" allowBlank="1" showInputMessage="1" showErrorMessage="1" sqref="T15:T16 R66:R67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15" max="42" man="1"/>
  </rowBreaks>
  <colBreaks count="1" manualBreakCount="1">
    <brk id="17" max="8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5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7"/>
      <c r="AH1" s="407"/>
      <c r="AI1" s="407"/>
      <c r="AJ1" s="407"/>
      <c r="AK1" s="407"/>
      <c r="AL1" s="407"/>
      <c r="AM1" s="407"/>
      <c r="AN1" s="32"/>
      <c r="AO1" s="32"/>
      <c r="AR1" s="30"/>
      <c r="AS1" s="30"/>
    </row>
    <row r="2" spans="1:45" ht="32.25" x14ac:dyDescent="0.4">
      <c r="A2" s="408" t="s">
        <v>120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792"/>
      <c r="AD2" s="792"/>
      <c r="AE2" s="792"/>
      <c r="AF2" s="792"/>
      <c r="AG2" s="793"/>
      <c r="AH2" s="793"/>
      <c r="AI2" s="793"/>
      <c r="AJ2" s="793"/>
      <c r="AK2" s="793"/>
      <c r="AL2" s="793"/>
      <c r="AM2" s="794"/>
      <c r="AN2" s="32"/>
      <c r="AO2" s="32"/>
      <c r="AR2" s="30"/>
      <c r="AS2" s="30"/>
    </row>
    <row r="3" spans="1:45" ht="55.5" customHeight="1" thickBot="1" x14ac:dyDescent="0.45">
      <c r="A3" s="412" t="s">
        <v>124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4"/>
      <c r="AH3" s="414"/>
      <c r="AI3" s="414"/>
      <c r="AJ3" s="414"/>
      <c r="AK3" s="414"/>
      <c r="AL3" s="414"/>
      <c r="AM3" s="415"/>
      <c r="AN3" s="32"/>
      <c r="AO3" s="32"/>
      <c r="AR3" s="30"/>
      <c r="AS3" s="30"/>
    </row>
    <row r="4" spans="1:45" ht="25.5" customHeight="1" x14ac:dyDescent="0.4">
      <c r="A4" s="416" t="s">
        <v>108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32"/>
      <c r="AO4" s="32"/>
      <c r="AR4" s="30"/>
      <c r="AS4" s="30"/>
    </row>
    <row r="5" spans="1:45" ht="36.75" customHeight="1" x14ac:dyDescent="0.4">
      <c r="A5" s="795" t="s">
        <v>123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32"/>
      <c r="AO5" s="32"/>
      <c r="AR5" s="30"/>
      <c r="AS5" s="30"/>
    </row>
    <row r="6" spans="1:45" ht="24.75" customHeight="1" x14ac:dyDescent="0.4">
      <c r="A6" s="44"/>
      <c r="B6" s="417" t="s">
        <v>77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32"/>
      <c r="AO6" s="32"/>
    </row>
    <row r="7" spans="1:45" ht="24.75" customHeight="1" x14ac:dyDescent="0.4">
      <c r="A7" s="44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32"/>
      <c r="AO7" s="32"/>
    </row>
    <row r="8" spans="1:45" ht="24.75" customHeight="1" x14ac:dyDescent="0.4">
      <c r="A8" s="44"/>
      <c r="B8" s="345" t="s">
        <v>19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797" t="s">
        <v>20</v>
      </c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8" t="s">
        <v>71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539" t="s">
        <v>67</v>
      </c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86"/>
      <c r="AO10" s="86"/>
    </row>
    <row r="11" spans="1:45" s="4" customFormat="1" ht="26.25" customHeight="1" x14ac:dyDescent="0.4">
      <c r="A11" s="44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582" t="s">
        <v>24</v>
      </c>
      <c r="Q13" s="582"/>
      <c r="R13" s="582"/>
      <c r="S13" s="582"/>
      <c r="T13" s="582"/>
      <c r="U13" s="582"/>
      <c r="V13" s="582"/>
      <c r="W13" s="583"/>
      <c r="X13" s="583"/>
      <c r="Y13" s="51"/>
      <c r="Z13" s="346" t="s">
        <v>66</v>
      </c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420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33" t="s">
        <v>9</v>
      </c>
      <c r="Q14" s="421"/>
      <c r="R14" s="421"/>
      <c r="S14" s="421"/>
      <c r="T14" s="421"/>
      <c r="U14" s="421"/>
      <c r="V14" s="421"/>
      <c r="W14" s="588" t="s">
        <v>11</v>
      </c>
      <c r="X14" s="589"/>
      <c r="Y14" s="51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420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10"/>
      <c r="Q15" s="422"/>
      <c r="R15" s="422"/>
      <c r="S15" s="422"/>
      <c r="T15" s="422"/>
      <c r="U15" s="422"/>
      <c r="V15" s="422"/>
      <c r="W15" s="590"/>
      <c r="X15" s="591"/>
      <c r="Y15" s="51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420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26" t="s">
        <v>63</v>
      </c>
      <c r="F18" s="507"/>
      <c r="G18" s="507"/>
      <c r="H18" s="507"/>
      <c r="I18" s="507"/>
      <c r="J18" s="507"/>
      <c r="K18" s="507"/>
      <c r="L18" s="507"/>
      <c r="M18" s="507"/>
      <c r="N18" s="508"/>
      <c r="O18" s="65"/>
      <c r="P18" s="51"/>
      <c r="Q18" s="527" t="s">
        <v>68</v>
      </c>
      <c r="R18" s="528"/>
      <c r="S18" s="528"/>
      <c r="T18" s="528"/>
      <c r="U18" s="529"/>
      <c r="V18" s="51"/>
      <c r="W18" s="51"/>
      <c r="X18" s="490" t="s">
        <v>40</v>
      </c>
      <c r="Y18" s="507"/>
      <c r="Z18" s="507"/>
      <c r="AA18" s="507"/>
      <c r="AB18" s="507"/>
      <c r="AC18" s="507"/>
      <c r="AD18" s="507"/>
      <c r="AE18" s="507"/>
      <c r="AF18" s="507"/>
      <c r="AG18" s="507"/>
      <c r="AH18" s="508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09" t="s">
        <v>8</v>
      </c>
      <c r="F19" s="423"/>
      <c r="G19" s="423"/>
      <c r="H19" s="423"/>
      <c r="I19" s="423"/>
      <c r="J19" s="423"/>
      <c r="K19" s="423"/>
      <c r="L19" s="423"/>
      <c r="M19" s="496" t="s">
        <v>0</v>
      </c>
      <c r="N19" s="502"/>
      <c r="O19" s="358" t="s">
        <v>5</v>
      </c>
      <c r="P19" s="358"/>
      <c r="Q19" s="533" t="s">
        <v>6</v>
      </c>
      <c r="R19" s="426">
        <v>28</v>
      </c>
      <c r="S19" s="427"/>
      <c r="T19" s="516" t="s">
        <v>2</v>
      </c>
      <c r="U19" s="787"/>
      <c r="V19" s="365" t="s">
        <v>1</v>
      </c>
      <c r="W19" s="365"/>
      <c r="X19" s="509" t="s">
        <v>7</v>
      </c>
      <c r="Y19" s="430"/>
      <c r="Z19" s="430"/>
      <c r="AA19" s="430"/>
      <c r="AB19" s="430"/>
      <c r="AC19" s="430"/>
      <c r="AD19" s="430"/>
      <c r="AE19" s="430"/>
      <c r="AF19" s="430"/>
      <c r="AG19" s="496" t="s">
        <v>0</v>
      </c>
      <c r="AH19" s="502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09"/>
      <c r="F20" s="424"/>
      <c r="G20" s="424"/>
      <c r="H20" s="424"/>
      <c r="I20" s="424"/>
      <c r="J20" s="424"/>
      <c r="K20" s="424"/>
      <c r="L20" s="424"/>
      <c r="M20" s="496"/>
      <c r="N20" s="502"/>
      <c r="O20" s="358"/>
      <c r="P20" s="358"/>
      <c r="Q20" s="509"/>
      <c r="R20" s="428"/>
      <c r="S20" s="429"/>
      <c r="T20" s="521"/>
      <c r="U20" s="522"/>
      <c r="V20" s="365"/>
      <c r="W20" s="365"/>
      <c r="X20" s="509"/>
      <c r="Y20" s="431"/>
      <c r="Z20" s="431"/>
      <c r="AA20" s="431"/>
      <c r="AB20" s="431"/>
      <c r="AC20" s="431"/>
      <c r="AD20" s="431"/>
      <c r="AE20" s="431"/>
      <c r="AF20" s="431"/>
      <c r="AG20" s="496"/>
      <c r="AH20" s="502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09"/>
      <c r="F21" s="424"/>
      <c r="G21" s="424"/>
      <c r="H21" s="424"/>
      <c r="I21" s="424"/>
      <c r="J21" s="424"/>
      <c r="K21" s="424"/>
      <c r="L21" s="424"/>
      <c r="M21" s="496"/>
      <c r="N21" s="502"/>
      <c r="O21" s="358"/>
      <c r="P21" s="358"/>
      <c r="Q21" s="509"/>
      <c r="R21" s="426">
        <v>29</v>
      </c>
      <c r="S21" s="427"/>
      <c r="T21" s="521"/>
      <c r="U21" s="522"/>
      <c r="V21" s="365"/>
      <c r="W21" s="365"/>
      <c r="X21" s="509"/>
      <c r="Y21" s="431"/>
      <c r="Z21" s="431"/>
      <c r="AA21" s="431"/>
      <c r="AB21" s="431"/>
      <c r="AC21" s="431"/>
      <c r="AD21" s="431"/>
      <c r="AE21" s="431"/>
      <c r="AF21" s="431"/>
      <c r="AG21" s="496"/>
      <c r="AH21" s="502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10"/>
      <c r="F22" s="425"/>
      <c r="G22" s="425"/>
      <c r="H22" s="425"/>
      <c r="I22" s="425"/>
      <c r="J22" s="425"/>
      <c r="K22" s="425"/>
      <c r="L22" s="425"/>
      <c r="M22" s="503"/>
      <c r="N22" s="504"/>
      <c r="O22" s="358"/>
      <c r="P22" s="358"/>
      <c r="Q22" s="510"/>
      <c r="R22" s="433"/>
      <c r="S22" s="434"/>
      <c r="T22" s="518"/>
      <c r="U22" s="523"/>
      <c r="V22" s="365"/>
      <c r="W22" s="365"/>
      <c r="X22" s="510"/>
      <c r="Y22" s="432"/>
      <c r="Z22" s="432"/>
      <c r="AA22" s="432"/>
      <c r="AB22" s="432"/>
      <c r="AC22" s="432"/>
      <c r="AD22" s="432"/>
      <c r="AE22" s="432"/>
      <c r="AF22" s="432"/>
      <c r="AG22" s="503"/>
      <c r="AH22" s="504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7" t="s">
        <v>41</v>
      </c>
      <c r="AC23" s="367"/>
      <c r="AD23" s="367"/>
      <c r="AE23" s="367"/>
      <c r="AF23" s="367"/>
      <c r="AG23" s="367"/>
      <c r="AH23" s="367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0" t="s">
        <v>40</v>
      </c>
      <c r="F24" s="507"/>
      <c r="G24" s="507"/>
      <c r="H24" s="507"/>
      <c r="I24" s="507"/>
      <c r="J24" s="507"/>
      <c r="K24" s="507"/>
      <c r="L24" s="507"/>
      <c r="M24" s="507"/>
      <c r="N24" s="507"/>
      <c r="O24" s="508"/>
      <c r="P24" s="51"/>
      <c r="Q24" s="51"/>
      <c r="R24" s="51"/>
      <c r="S24" s="51"/>
      <c r="T24" s="51"/>
      <c r="U24" s="51"/>
      <c r="V24" s="51"/>
      <c r="W24" s="51"/>
      <c r="X24" s="490" t="s">
        <v>31</v>
      </c>
      <c r="Y24" s="507"/>
      <c r="Z24" s="507"/>
      <c r="AA24" s="507"/>
      <c r="AB24" s="507"/>
      <c r="AC24" s="507"/>
      <c r="AD24" s="507"/>
      <c r="AE24" s="507"/>
      <c r="AF24" s="507"/>
      <c r="AG24" s="507"/>
      <c r="AH24" s="508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09" t="s">
        <v>7</v>
      </c>
      <c r="F25" s="435"/>
      <c r="G25" s="435"/>
      <c r="H25" s="435"/>
      <c r="I25" s="435"/>
      <c r="J25" s="435"/>
      <c r="K25" s="435"/>
      <c r="L25" s="435"/>
      <c r="M25" s="435"/>
      <c r="N25" s="496" t="s">
        <v>0</v>
      </c>
      <c r="O25" s="502"/>
      <c r="P25" s="358" t="s">
        <v>3</v>
      </c>
      <c r="Q25" s="358"/>
      <c r="R25" s="293"/>
      <c r="S25" s="358">
        <v>0.4</v>
      </c>
      <c r="T25" s="358"/>
      <c r="U25" s="358"/>
      <c r="V25" s="365" t="s">
        <v>1</v>
      </c>
      <c r="W25" s="365"/>
      <c r="X25" s="437" t="str">
        <f>IF(F19="","",IFERROR(IF(R21="","",ROUNDUP(F25*S25,0)),""))</f>
        <v/>
      </c>
      <c r="Y25" s="421"/>
      <c r="Z25" s="421"/>
      <c r="AA25" s="421"/>
      <c r="AB25" s="421"/>
      <c r="AC25" s="421"/>
      <c r="AD25" s="421"/>
      <c r="AE25" s="421"/>
      <c r="AF25" s="421"/>
      <c r="AG25" s="496" t="s">
        <v>0</v>
      </c>
      <c r="AH25" s="502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10"/>
      <c r="F26" s="436"/>
      <c r="G26" s="436"/>
      <c r="H26" s="436"/>
      <c r="I26" s="436"/>
      <c r="J26" s="436"/>
      <c r="K26" s="436"/>
      <c r="L26" s="436"/>
      <c r="M26" s="436"/>
      <c r="N26" s="503"/>
      <c r="O26" s="504"/>
      <c r="P26" s="358"/>
      <c r="Q26" s="358"/>
      <c r="R26" s="293"/>
      <c r="S26" s="358"/>
      <c r="T26" s="358"/>
      <c r="U26" s="358"/>
      <c r="V26" s="365"/>
      <c r="W26" s="365"/>
      <c r="X26" s="438"/>
      <c r="Y26" s="422"/>
      <c r="Z26" s="422"/>
      <c r="AA26" s="422"/>
      <c r="AB26" s="422"/>
      <c r="AC26" s="422"/>
      <c r="AD26" s="422"/>
      <c r="AE26" s="422"/>
      <c r="AF26" s="422"/>
      <c r="AG26" s="503"/>
      <c r="AH26" s="504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8" t="s">
        <v>102</v>
      </c>
      <c r="AC27" s="368"/>
      <c r="AD27" s="368"/>
      <c r="AE27" s="368"/>
      <c r="AF27" s="368"/>
      <c r="AG27" s="368"/>
      <c r="AH27" s="368"/>
      <c r="AI27" s="369"/>
      <c r="AJ27" s="369"/>
      <c r="AK27" s="369"/>
      <c r="AL27" s="369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70"/>
      <c r="AC28" s="370"/>
      <c r="AD28" s="370"/>
      <c r="AE28" s="370"/>
      <c r="AF28" s="370"/>
      <c r="AG28" s="370"/>
      <c r="AH28" s="370"/>
      <c r="AI28" s="369"/>
      <c r="AJ28" s="369"/>
      <c r="AK28" s="369"/>
      <c r="AL28" s="369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3" t="s">
        <v>25</v>
      </c>
      <c r="Y29" s="494"/>
      <c r="Z29" s="494"/>
      <c r="AA29" s="494"/>
      <c r="AB29" s="494"/>
      <c r="AC29" s="494"/>
      <c r="AD29" s="494"/>
      <c r="AE29" s="494"/>
      <c r="AF29" s="494"/>
      <c r="AG29" s="494"/>
      <c r="AH29" s="495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9" t="str">
        <f>IFERROR(IF(X25&lt;=25000,"ERROR",MIN(ROUNDUP(X25,-3),75000)),"")</f>
        <v/>
      </c>
      <c r="Y30" s="440"/>
      <c r="Z30" s="440"/>
      <c r="AA30" s="440"/>
      <c r="AB30" s="440"/>
      <c r="AC30" s="440"/>
      <c r="AD30" s="440"/>
      <c r="AE30" s="440"/>
      <c r="AF30" s="440"/>
      <c r="AG30" s="496" t="s">
        <v>0</v>
      </c>
      <c r="AH30" s="497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41"/>
      <c r="Y31" s="442"/>
      <c r="Z31" s="442"/>
      <c r="AA31" s="442"/>
      <c r="AB31" s="442"/>
      <c r="AC31" s="442"/>
      <c r="AD31" s="442"/>
      <c r="AE31" s="442"/>
      <c r="AF31" s="442"/>
      <c r="AG31" s="498"/>
      <c r="AH31" s="499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8" t="s">
        <v>72</v>
      </c>
      <c r="AD32" s="288"/>
      <c r="AE32" s="288"/>
      <c r="AF32" s="288"/>
      <c r="AG32" s="288"/>
      <c r="AH32" s="288"/>
      <c r="AI32" s="288"/>
      <c r="AJ32" s="51"/>
      <c r="AK32" s="51"/>
      <c r="AL32" s="51"/>
      <c r="AM32" s="55"/>
      <c r="AN32" s="32"/>
      <c r="AO32" s="32"/>
    </row>
    <row r="33" spans="1:42" x14ac:dyDescent="0.4">
      <c r="A33" s="44"/>
      <c r="B33" s="798" t="s">
        <v>65</v>
      </c>
      <c r="C33" s="799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  <c r="AE33" s="799"/>
      <c r="AF33" s="799"/>
      <c r="AG33" s="799"/>
      <c r="AH33" s="799"/>
      <c r="AI33" s="799"/>
      <c r="AJ33" s="799"/>
      <c r="AK33" s="799"/>
      <c r="AL33" s="799"/>
      <c r="AM33" s="800"/>
      <c r="AN33" s="32"/>
      <c r="AO33" s="32"/>
    </row>
    <row r="34" spans="1:42" x14ac:dyDescent="0.4">
      <c r="A34" s="44"/>
      <c r="B34" s="801"/>
      <c r="C34" s="799"/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799"/>
      <c r="O34" s="799"/>
      <c r="P34" s="799"/>
      <c r="Q34" s="799"/>
      <c r="R34" s="799"/>
      <c r="S34" s="799"/>
      <c r="T34" s="799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799"/>
      <c r="AK34" s="799"/>
      <c r="AL34" s="799"/>
      <c r="AM34" s="800"/>
      <c r="AN34" s="32"/>
      <c r="AO34" s="32"/>
    </row>
    <row r="35" spans="1:42" x14ac:dyDescent="0.4">
      <c r="A35" s="44"/>
      <c r="B35" s="802"/>
      <c r="C35" s="799"/>
      <c r="D35" s="799"/>
      <c r="E35" s="799"/>
      <c r="F35" s="799"/>
      <c r="G35" s="799"/>
      <c r="H35" s="799"/>
      <c r="I35" s="799"/>
      <c r="J35" s="799"/>
      <c r="K35" s="799"/>
      <c r="L35" s="799"/>
      <c r="M35" s="799"/>
      <c r="N35" s="799"/>
      <c r="O35" s="799"/>
      <c r="P35" s="799"/>
      <c r="Q35" s="799"/>
      <c r="R35" s="799"/>
      <c r="S35" s="799"/>
      <c r="T35" s="799"/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  <c r="AE35" s="799"/>
      <c r="AF35" s="799"/>
      <c r="AG35" s="799"/>
      <c r="AH35" s="799"/>
      <c r="AI35" s="799"/>
      <c r="AJ35" s="799"/>
      <c r="AK35" s="799"/>
      <c r="AL35" s="799"/>
      <c r="AM35" s="800"/>
      <c r="AN35" s="32"/>
      <c r="AO35" s="32"/>
    </row>
    <row r="36" spans="1:42" ht="15" customHeight="1" thickBot="1" x14ac:dyDescent="0.45">
      <c r="A36" s="44"/>
      <c r="B36" s="803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4"/>
      <c r="Z36" s="804"/>
      <c r="AA36" s="804"/>
      <c r="AB36" s="804"/>
      <c r="AC36" s="804"/>
      <c r="AD36" s="804"/>
      <c r="AE36" s="804"/>
      <c r="AF36" s="804"/>
      <c r="AG36" s="804"/>
      <c r="AH36" s="804"/>
      <c r="AI36" s="804"/>
      <c r="AJ36" s="804"/>
      <c r="AK36" s="804"/>
      <c r="AL36" s="804"/>
      <c r="AM36" s="805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93" t="s">
        <v>59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393"/>
      <c r="AL41" s="393"/>
      <c r="AM41" s="71"/>
      <c r="AN41" s="92"/>
      <c r="AO41" s="92"/>
      <c r="AP41" s="41"/>
    </row>
    <row r="42" spans="1:42" ht="15.75" customHeight="1" x14ac:dyDescent="0.4">
      <c r="A42" s="44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71"/>
      <c r="AN42" s="92"/>
      <c r="AO42" s="92"/>
      <c r="AP42" s="41"/>
    </row>
    <row r="43" spans="1:42" ht="15.75" customHeight="1" x14ac:dyDescent="0.4">
      <c r="A43" s="44"/>
      <c r="B43" s="44" t="s">
        <v>42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71"/>
      <c r="AN43" s="92"/>
      <c r="AO43" s="92"/>
      <c r="AP43" s="41"/>
    </row>
    <row r="44" spans="1:42" ht="18.75" customHeight="1" x14ac:dyDescent="0.15">
      <c r="A44" s="44"/>
      <c r="B44" s="394" t="s">
        <v>103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4"/>
      <c r="AE44" s="394"/>
      <c r="AF44" s="394"/>
      <c r="AG44" s="394"/>
      <c r="AH44" s="394"/>
      <c r="AI44" s="394"/>
      <c r="AJ44" s="394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1"/>
    </row>
    <row r="46" spans="1:42" ht="15.75" customHeight="1" x14ac:dyDescent="0.4">
      <c r="A46" s="44"/>
      <c r="B46" s="71"/>
      <c r="C46" s="444" t="s">
        <v>118</v>
      </c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92"/>
      <c r="AO46" s="92"/>
      <c r="AP46" s="41"/>
    </row>
    <row r="47" spans="1:42" ht="15.75" customHeight="1" x14ac:dyDescent="0.4">
      <c r="A47" s="44"/>
      <c r="B47" s="71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92"/>
      <c r="AO47" s="92"/>
      <c r="AP47" s="41"/>
    </row>
    <row r="48" spans="1:42" ht="15.75" customHeight="1" x14ac:dyDescent="0.4">
      <c r="A48" s="44"/>
      <c r="B48" s="71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71"/>
      <c r="AN48" s="92"/>
      <c r="AO48" s="92"/>
      <c r="AP48" s="41"/>
    </row>
    <row r="49" spans="1:69" x14ac:dyDescent="0.15">
      <c r="A49" s="44"/>
      <c r="B49" s="44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583" t="s">
        <v>29</v>
      </c>
      <c r="N52" s="583"/>
      <c r="O52" s="583"/>
      <c r="P52" s="583"/>
      <c r="Q52" s="583"/>
      <c r="R52" s="583"/>
      <c r="S52" s="583"/>
      <c r="T52" s="583"/>
      <c r="U52" s="583"/>
      <c r="V52" s="386" t="s">
        <v>73</v>
      </c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7"/>
      <c r="N53" s="423"/>
      <c r="O53" s="421"/>
      <c r="P53" s="421"/>
      <c r="Q53" s="421"/>
      <c r="R53" s="421"/>
      <c r="S53" s="421"/>
      <c r="T53" s="421"/>
      <c r="U53" s="447"/>
      <c r="V53" s="386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8"/>
      <c r="N54" s="425"/>
      <c r="O54" s="422"/>
      <c r="P54" s="422"/>
      <c r="Q54" s="422"/>
      <c r="R54" s="422"/>
      <c r="S54" s="422"/>
      <c r="T54" s="422"/>
      <c r="U54" s="448"/>
      <c r="V54" s="386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89"/>
      <c r="N57" s="390"/>
      <c r="O57" s="390"/>
      <c r="P57" s="390"/>
      <c r="Q57" s="390"/>
      <c r="R57" s="390"/>
      <c r="S57" s="390"/>
      <c r="T57" s="462" t="s">
        <v>0</v>
      </c>
      <c r="U57" s="463"/>
      <c r="V57" s="84" t="s">
        <v>5</v>
      </c>
      <c r="W57" s="449"/>
      <c r="X57" s="450"/>
      <c r="Y57" s="450"/>
      <c r="Z57" s="462" t="s">
        <v>2</v>
      </c>
      <c r="AA57" s="463"/>
      <c r="AB57" s="84" t="s">
        <v>1</v>
      </c>
      <c r="AC57" s="58"/>
      <c r="AD57" s="451" t="str">
        <f>IF(W57="","",ROUNDUP(M57/W57,0))</f>
        <v/>
      </c>
      <c r="AE57" s="452"/>
      <c r="AF57" s="452"/>
      <c r="AG57" s="452"/>
      <c r="AH57" s="452"/>
      <c r="AI57" s="452"/>
      <c r="AJ57" s="784" t="s">
        <v>0</v>
      </c>
      <c r="AK57" s="785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94"/>
      <c r="AE58" s="398" t="s">
        <v>41</v>
      </c>
      <c r="AF58" s="398"/>
      <c r="AG58" s="398"/>
      <c r="AH58" s="398"/>
      <c r="AI58" s="398"/>
      <c r="AJ58" s="398"/>
      <c r="AK58" s="398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399" t="s">
        <v>69</v>
      </c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1"/>
      <c r="AD59" s="453" t="str">
        <f>IF(M57="","",IFERROR(IF(W57="","",ROUNDUP(AD57*0.4,0)),""))</f>
        <v/>
      </c>
      <c r="AE59" s="454"/>
      <c r="AF59" s="454"/>
      <c r="AG59" s="454"/>
      <c r="AH59" s="454"/>
      <c r="AI59" s="454"/>
      <c r="AJ59" s="471" t="s">
        <v>0</v>
      </c>
      <c r="AK59" s="472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9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80"/>
      <c r="AD60" s="83"/>
      <c r="AE60" s="368" t="s">
        <v>102</v>
      </c>
      <c r="AF60" s="402"/>
      <c r="AG60" s="402"/>
      <c r="AH60" s="402"/>
      <c r="AI60" s="402"/>
      <c r="AJ60" s="402"/>
      <c r="AK60" s="402"/>
      <c r="AL60" s="402"/>
      <c r="AM60" s="403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90"/>
      <c r="W61" s="290"/>
      <c r="X61" s="290"/>
      <c r="Y61" s="290"/>
      <c r="Z61" s="290"/>
      <c r="AA61" s="290"/>
      <c r="AB61" s="290"/>
      <c r="AC61" s="80"/>
      <c r="AD61" s="83"/>
      <c r="AE61" s="402"/>
      <c r="AF61" s="402"/>
      <c r="AG61" s="402"/>
      <c r="AH61" s="402"/>
      <c r="AI61" s="402"/>
      <c r="AJ61" s="402"/>
      <c r="AK61" s="402"/>
      <c r="AL61" s="402"/>
      <c r="AM61" s="403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5" t="str">
        <f>IFERROR(IF(AD59&lt;=25000,"ERROR",MIN(ROUNDUP(AD59,-3),75000)),"")</f>
        <v/>
      </c>
      <c r="AE62" s="456"/>
      <c r="AF62" s="456"/>
      <c r="AG62" s="456"/>
      <c r="AH62" s="456"/>
      <c r="AI62" s="456"/>
      <c r="AJ62" s="471" t="s">
        <v>0</v>
      </c>
      <c r="AK62" s="472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86" t="s">
        <v>72</v>
      </c>
      <c r="AF63" s="786"/>
      <c r="AG63" s="786"/>
      <c r="AH63" s="786"/>
      <c r="AI63" s="786"/>
      <c r="AJ63" s="786"/>
      <c r="AK63" s="786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09"/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811"/>
      <c r="AH1" s="811"/>
      <c r="AI1" s="811"/>
      <c r="AJ1" s="811"/>
      <c r="AK1" s="811"/>
      <c r="AL1" s="811"/>
      <c r="AM1" s="811"/>
      <c r="AN1" s="32"/>
      <c r="AO1" s="32"/>
      <c r="AP1" s="32"/>
      <c r="AR1" s="30"/>
      <c r="AS1" s="30"/>
    </row>
    <row r="2" spans="1:47" ht="32.25" x14ac:dyDescent="0.4">
      <c r="A2" s="551" t="s">
        <v>120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812"/>
      <c r="AE2" s="812"/>
      <c r="AF2" s="812"/>
      <c r="AG2" s="813"/>
      <c r="AH2" s="813"/>
      <c r="AI2" s="813"/>
      <c r="AJ2" s="813"/>
      <c r="AK2" s="813"/>
      <c r="AL2" s="813"/>
      <c r="AM2" s="814"/>
      <c r="AN2" s="32"/>
      <c r="AO2" s="85"/>
      <c r="AP2" s="85"/>
    </row>
    <row r="3" spans="1:47" ht="55.5" customHeight="1" thickBot="1" x14ac:dyDescent="0.45">
      <c r="A3" s="552" t="s">
        <v>125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4"/>
      <c r="AH3" s="554"/>
      <c r="AI3" s="554"/>
      <c r="AJ3" s="554"/>
      <c r="AK3" s="554"/>
      <c r="AL3" s="554"/>
      <c r="AM3" s="555"/>
      <c r="AN3" s="32"/>
      <c r="AO3" s="85"/>
      <c r="AP3" s="85"/>
    </row>
    <row r="4" spans="1:47" ht="25.5" customHeight="1" x14ac:dyDescent="0.4">
      <c r="A4" s="556" t="s">
        <v>108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36.75" customHeight="1" x14ac:dyDescent="0.4">
      <c r="A5" s="815" t="s">
        <v>123</v>
      </c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6"/>
      <c r="AG5" s="816"/>
      <c r="AH5" s="816"/>
      <c r="AI5" s="816"/>
      <c r="AJ5" s="816"/>
      <c r="AK5" s="816"/>
      <c r="AL5" s="816"/>
      <c r="AM5" s="816"/>
      <c r="AN5" s="32"/>
      <c r="AO5" s="32"/>
      <c r="AR5" s="30"/>
      <c r="AS5" s="30"/>
    </row>
    <row r="6" spans="1:47" ht="24.75" customHeight="1" x14ac:dyDescent="0.4">
      <c r="A6" s="101"/>
      <c r="B6" s="543" t="s">
        <v>78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32"/>
      <c r="AO6" s="32"/>
      <c r="AP6" s="32"/>
    </row>
    <row r="7" spans="1:47" ht="44.25" customHeight="1" x14ac:dyDescent="0.4">
      <c r="A7" s="101"/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32"/>
      <c r="AO7" s="32"/>
      <c r="AP7" s="32"/>
    </row>
    <row r="8" spans="1:47" ht="24.75" customHeight="1" x14ac:dyDescent="0.4">
      <c r="A8" s="101"/>
      <c r="B8" s="544" t="s">
        <v>19</v>
      </c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404" t="s">
        <v>20</v>
      </c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38" t="s">
        <v>71</v>
      </c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9" t="s">
        <v>74</v>
      </c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45" t="s">
        <v>26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7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1"/>
      <c r="AN12" s="12"/>
      <c r="AO12" s="87"/>
      <c r="AP12" s="297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0" t="s">
        <v>16</v>
      </c>
      <c r="P13" s="491"/>
      <c r="Q13" s="491"/>
      <c r="R13" s="491"/>
      <c r="S13" s="491"/>
      <c r="T13" s="491"/>
      <c r="U13" s="491"/>
      <c r="V13" s="491"/>
      <c r="W13" s="491"/>
      <c r="X13" s="492"/>
      <c r="Y13" s="110"/>
      <c r="Z13" s="531" t="s">
        <v>101</v>
      </c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32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57" t="s">
        <v>15</v>
      </c>
      <c r="P14" s="558"/>
      <c r="Q14" s="558"/>
      <c r="R14" s="482" t="s">
        <v>11</v>
      </c>
      <c r="S14" s="558"/>
      <c r="T14" s="561"/>
      <c r="U14" s="482" t="s">
        <v>12</v>
      </c>
      <c r="V14" s="558"/>
      <c r="W14" s="558"/>
      <c r="X14" s="485" t="s">
        <v>2</v>
      </c>
      <c r="Y14" s="302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32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59"/>
      <c r="P15" s="560"/>
      <c r="Q15" s="560"/>
      <c r="R15" s="484"/>
      <c r="S15" s="562"/>
      <c r="T15" s="562"/>
      <c r="U15" s="484"/>
      <c r="V15" s="560"/>
      <c r="W15" s="560"/>
      <c r="X15" s="486"/>
      <c r="Y15" s="302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32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1"/>
      <c r="AN16" s="12"/>
      <c r="AO16" s="87"/>
      <c r="AP16" s="297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30" t="s">
        <v>17</v>
      </c>
      <c r="R17" s="491"/>
      <c r="S17" s="491"/>
      <c r="T17" s="491"/>
      <c r="U17" s="491"/>
      <c r="V17" s="491"/>
      <c r="W17" s="491"/>
      <c r="X17" s="492"/>
      <c r="Y17" s="109"/>
      <c r="Z17" s="531" t="s">
        <v>116</v>
      </c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32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33" t="s">
        <v>9</v>
      </c>
      <c r="R18" s="563" t="s">
        <v>15</v>
      </c>
      <c r="S18" s="563"/>
      <c r="T18" s="563"/>
      <c r="U18" s="534" t="s">
        <v>11</v>
      </c>
      <c r="V18" s="563"/>
      <c r="W18" s="563"/>
      <c r="X18" s="524" t="s">
        <v>12</v>
      </c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32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10"/>
      <c r="R19" s="564"/>
      <c r="S19" s="564"/>
      <c r="T19" s="564"/>
      <c r="U19" s="535"/>
      <c r="V19" s="564"/>
      <c r="W19" s="564"/>
      <c r="X19" s="525"/>
      <c r="Y19" s="109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532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4"/>
      <c r="P20" s="115"/>
      <c r="Q20" s="6"/>
      <c r="R20" s="6"/>
      <c r="S20" s="6"/>
      <c r="T20" s="43"/>
      <c r="U20" s="43"/>
      <c r="V20" s="43"/>
      <c r="W20" s="43"/>
      <c r="X20" s="4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112"/>
      <c r="AK20" s="112"/>
      <c r="AL20" s="108"/>
      <c r="AM20" s="111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3"/>
      <c r="R21" s="113"/>
      <c r="S21" s="113"/>
      <c r="T21" s="113"/>
      <c r="U21" s="113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1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26" t="s">
        <v>43</v>
      </c>
      <c r="F22" s="507"/>
      <c r="G22" s="507"/>
      <c r="H22" s="507"/>
      <c r="I22" s="507"/>
      <c r="J22" s="507"/>
      <c r="K22" s="507"/>
      <c r="L22" s="507"/>
      <c r="M22" s="507"/>
      <c r="N22" s="508"/>
      <c r="O22" s="110"/>
      <c r="P22" s="108"/>
      <c r="Q22" s="527" t="s">
        <v>39</v>
      </c>
      <c r="R22" s="528"/>
      <c r="S22" s="528"/>
      <c r="T22" s="528"/>
      <c r="U22" s="529"/>
      <c r="V22" s="108"/>
      <c r="W22" s="108"/>
      <c r="X22" s="490" t="s">
        <v>40</v>
      </c>
      <c r="Y22" s="507"/>
      <c r="Z22" s="507"/>
      <c r="AA22" s="507"/>
      <c r="AB22" s="507"/>
      <c r="AC22" s="507"/>
      <c r="AD22" s="507"/>
      <c r="AE22" s="507"/>
      <c r="AF22" s="507"/>
      <c r="AG22" s="507"/>
      <c r="AH22" s="508"/>
      <c r="AI22" s="116"/>
      <c r="AJ22" s="116"/>
      <c r="AK22" s="116"/>
      <c r="AL22" s="116"/>
      <c r="AM22" s="111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09" t="s">
        <v>8</v>
      </c>
      <c r="F23" s="423"/>
      <c r="G23" s="423"/>
      <c r="H23" s="423"/>
      <c r="I23" s="423"/>
      <c r="J23" s="423"/>
      <c r="K23" s="423"/>
      <c r="L23" s="423"/>
      <c r="M23" s="496" t="s">
        <v>0</v>
      </c>
      <c r="N23" s="502"/>
      <c r="O23" s="505" t="s">
        <v>5</v>
      </c>
      <c r="P23" s="505"/>
      <c r="Q23" s="509" t="s">
        <v>6</v>
      </c>
      <c r="R23" s="421"/>
      <c r="S23" s="421"/>
      <c r="T23" s="521" t="s">
        <v>2</v>
      </c>
      <c r="U23" s="522"/>
      <c r="V23" s="506" t="s">
        <v>1</v>
      </c>
      <c r="W23" s="506"/>
      <c r="X23" s="509" t="s">
        <v>7</v>
      </c>
      <c r="Y23" s="435" t="str">
        <f>IF(R23="","",ROUNDUP(F23/R23,0))</f>
        <v/>
      </c>
      <c r="Z23" s="435"/>
      <c r="AA23" s="435"/>
      <c r="AB23" s="435"/>
      <c r="AC23" s="435"/>
      <c r="AD23" s="435"/>
      <c r="AE23" s="435"/>
      <c r="AF23" s="435"/>
      <c r="AG23" s="496" t="s">
        <v>0</v>
      </c>
      <c r="AH23" s="502"/>
      <c r="AI23" s="117"/>
      <c r="AJ23" s="117"/>
      <c r="AK23" s="117"/>
      <c r="AL23" s="117"/>
      <c r="AM23" s="111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10"/>
      <c r="F24" s="425"/>
      <c r="G24" s="425"/>
      <c r="H24" s="425"/>
      <c r="I24" s="425"/>
      <c r="J24" s="425"/>
      <c r="K24" s="425"/>
      <c r="L24" s="425"/>
      <c r="M24" s="503"/>
      <c r="N24" s="504"/>
      <c r="O24" s="505"/>
      <c r="P24" s="505"/>
      <c r="Q24" s="510"/>
      <c r="R24" s="422"/>
      <c r="S24" s="422"/>
      <c r="T24" s="518"/>
      <c r="U24" s="523"/>
      <c r="V24" s="506"/>
      <c r="W24" s="506"/>
      <c r="X24" s="510"/>
      <c r="Y24" s="436"/>
      <c r="Z24" s="436"/>
      <c r="AA24" s="436"/>
      <c r="AB24" s="436"/>
      <c r="AC24" s="436"/>
      <c r="AD24" s="436"/>
      <c r="AE24" s="436"/>
      <c r="AF24" s="436"/>
      <c r="AG24" s="503"/>
      <c r="AH24" s="504"/>
      <c r="AI24" s="117"/>
      <c r="AJ24" s="117"/>
      <c r="AK24" s="117"/>
      <c r="AL24" s="117"/>
      <c r="AM24" s="111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45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14" t="s">
        <v>41</v>
      </c>
      <c r="AC25" s="514"/>
      <c r="AD25" s="514"/>
      <c r="AE25" s="514"/>
      <c r="AF25" s="514"/>
      <c r="AG25" s="514"/>
      <c r="AH25" s="514"/>
      <c r="AI25" s="118"/>
      <c r="AJ25" s="118"/>
      <c r="AK25" s="118"/>
      <c r="AL25" s="118"/>
      <c r="AM25" s="111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0" t="s">
        <v>40</v>
      </c>
      <c r="F26" s="507"/>
      <c r="G26" s="507"/>
      <c r="H26" s="507"/>
      <c r="I26" s="507"/>
      <c r="J26" s="507"/>
      <c r="K26" s="507"/>
      <c r="L26" s="507"/>
      <c r="M26" s="507"/>
      <c r="N26" s="507"/>
      <c r="O26" s="508"/>
      <c r="P26" s="108"/>
      <c r="Q26" s="108"/>
      <c r="R26" s="108"/>
      <c r="S26" s="108"/>
      <c r="T26" s="108"/>
      <c r="U26" s="108"/>
      <c r="V26" s="108"/>
      <c r="W26" s="108"/>
      <c r="X26" s="490" t="s">
        <v>31</v>
      </c>
      <c r="Y26" s="507"/>
      <c r="Z26" s="507"/>
      <c r="AA26" s="507"/>
      <c r="AB26" s="507"/>
      <c r="AC26" s="507"/>
      <c r="AD26" s="507"/>
      <c r="AE26" s="507"/>
      <c r="AF26" s="507"/>
      <c r="AG26" s="507"/>
      <c r="AH26" s="508"/>
      <c r="AI26" s="116"/>
      <c r="AJ26" s="116"/>
      <c r="AK26" s="116"/>
      <c r="AL26" s="116"/>
      <c r="AM26" s="111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09" t="s">
        <v>7</v>
      </c>
      <c r="F27" s="435" t="str">
        <f>Y23</f>
        <v/>
      </c>
      <c r="G27" s="435"/>
      <c r="H27" s="435"/>
      <c r="I27" s="435"/>
      <c r="J27" s="435"/>
      <c r="K27" s="435"/>
      <c r="L27" s="435"/>
      <c r="M27" s="435"/>
      <c r="N27" s="496" t="s">
        <v>0</v>
      </c>
      <c r="O27" s="502"/>
      <c r="P27" s="505" t="s">
        <v>3</v>
      </c>
      <c r="Q27" s="505"/>
      <c r="R27" s="299"/>
      <c r="S27" s="505">
        <v>0.4</v>
      </c>
      <c r="T27" s="505"/>
      <c r="U27" s="505"/>
      <c r="V27" s="506" t="s">
        <v>1</v>
      </c>
      <c r="W27" s="506"/>
      <c r="X27" s="437" t="str">
        <f>IF(F23="","",IFERROR(IF(R23="","",ROUNDUP(F27*S27,0)),""))</f>
        <v/>
      </c>
      <c r="Y27" s="421"/>
      <c r="Z27" s="421"/>
      <c r="AA27" s="421"/>
      <c r="AB27" s="421"/>
      <c r="AC27" s="421"/>
      <c r="AD27" s="421"/>
      <c r="AE27" s="421"/>
      <c r="AF27" s="421"/>
      <c r="AG27" s="496" t="s">
        <v>0</v>
      </c>
      <c r="AH27" s="502"/>
      <c r="AI27" s="117"/>
      <c r="AJ27" s="117"/>
      <c r="AK27" s="117"/>
      <c r="AL27" s="117"/>
      <c r="AM27" s="111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0"/>
      <c r="F28" s="436"/>
      <c r="G28" s="436"/>
      <c r="H28" s="436"/>
      <c r="I28" s="436"/>
      <c r="J28" s="436"/>
      <c r="K28" s="436"/>
      <c r="L28" s="436"/>
      <c r="M28" s="436"/>
      <c r="N28" s="503"/>
      <c r="O28" s="504"/>
      <c r="P28" s="505"/>
      <c r="Q28" s="505"/>
      <c r="R28" s="299"/>
      <c r="S28" s="505"/>
      <c r="T28" s="505"/>
      <c r="U28" s="505"/>
      <c r="V28" s="506"/>
      <c r="W28" s="506"/>
      <c r="X28" s="438"/>
      <c r="Y28" s="422"/>
      <c r="Z28" s="422"/>
      <c r="AA28" s="422"/>
      <c r="AB28" s="422"/>
      <c r="AC28" s="422"/>
      <c r="AD28" s="422"/>
      <c r="AE28" s="422"/>
      <c r="AF28" s="422"/>
      <c r="AG28" s="503"/>
      <c r="AH28" s="504"/>
      <c r="AI28" s="117"/>
      <c r="AJ28" s="117"/>
      <c r="AK28" s="117"/>
      <c r="AL28" s="117"/>
      <c r="AM28" s="111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8" t="s">
        <v>102</v>
      </c>
      <c r="AC29" s="468"/>
      <c r="AD29" s="468"/>
      <c r="AE29" s="468"/>
      <c r="AF29" s="468"/>
      <c r="AG29" s="468"/>
      <c r="AH29" s="468"/>
      <c r="AI29" s="519"/>
      <c r="AJ29" s="519"/>
      <c r="AK29" s="519"/>
      <c r="AL29" s="519"/>
      <c r="AM29" s="111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20"/>
      <c r="AC30" s="520"/>
      <c r="AD30" s="520"/>
      <c r="AE30" s="520"/>
      <c r="AF30" s="520"/>
      <c r="AG30" s="520"/>
      <c r="AH30" s="520"/>
      <c r="AI30" s="519"/>
      <c r="AJ30" s="519"/>
      <c r="AK30" s="519"/>
      <c r="AL30" s="519"/>
      <c r="AM30" s="111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1" t="str">
        <f>IF(X27&lt;=25000,"１日当たりの支給額は一律2.5万円となります。"&amp;CHAR(10)&amp;"よって算定シートの提出は不要です。","")</f>
        <v/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08"/>
      <c r="W31" s="108"/>
      <c r="X31" s="493" t="s">
        <v>25</v>
      </c>
      <c r="Y31" s="494"/>
      <c r="Z31" s="494"/>
      <c r="AA31" s="494"/>
      <c r="AB31" s="494"/>
      <c r="AC31" s="494"/>
      <c r="AD31" s="494"/>
      <c r="AE31" s="494"/>
      <c r="AF31" s="494"/>
      <c r="AG31" s="494"/>
      <c r="AH31" s="495"/>
      <c r="AI31" s="120"/>
      <c r="AJ31" s="108"/>
      <c r="AK31" s="108"/>
      <c r="AL31" s="108"/>
      <c r="AM31" s="111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08"/>
      <c r="W32" s="108"/>
      <c r="X32" s="439" t="str">
        <f>IFERROR(IF(X27&lt;=25000,"ERROR",MIN(ROUNDUP(X27,-3),75000)),"")</f>
        <v/>
      </c>
      <c r="Y32" s="440"/>
      <c r="Z32" s="440"/>
      <c r="AA32" s="440"/>
      <c r="AB32" s="440"/>
      <c r="AC32" s="440"/>
      <c r="AD32" s="440"/>
      <c r="AE32" s="440"/>
      <c r="AF32" s="440"/>
      <c r="AG32" s="496" t="s">
        <v>0</v>
      </c>
      <c r="AH32" s="497"/>
      <c r="AI32" s="120"/>
      <c r="AJ32" s="108"/>
      <c r="AK32" s="108"/>
      <c r="AL32" s="108"/>
      <c r="AM32" s="111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08"/>
      <c r="W33" s="108"/>
      <c r="X33" s="441"/>
      <c r="Y33" s="442"/>
      <c r="Z33" s="442"/>
      <c r="AA33" s="442"/>
      <c r="AB33" s="442"/>
      <c r="AC33" s="442"/>
      <c r="AD33" s="442"/>
      <c r="AE33" s="442"/>
      <c r="AF33" s="442"/>
      <c r="AG33" s="498"/>
      <c r="AH33" s="499"/>
      <c r="AI33" s="120"/>
      <c r="AJ33" s="108"/>
      <c r="AK33" s="108"/>
      <c r="AL33" s="108"/>
      <c r="AM33" s="111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304" t="s">
        <v>72</v>
      </c>
      <c r="AD34" s="304"/>
      <c r="AE34" s="304"/>
      <c r="AF34" s="304"/>
      <c r="AG34" s="304"/>
      <c r="AH34" s="304"/>
      <c r="AI34" s="304"/>
      <c r="AJ34" s="108"/>
      <c r="AK34" s="108"/>
      <c r="AL34" s="108"/>
      <c r="AM34" s="111"/>
      <c r="AN34" s="32"/>
      <c r="AO34" s="32"/>
      <c r="AP34" s="32"/>
    </row>
    <row r="35" spans="1:42" x14ac:dyDescent="0.4">
      <c r="A35" s="101"/>
      <c r="B35" s="379" t="s">
        <v>65</v>
      </c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380"/>
      <c r="AN35" s="32"/>
      <c r="AO35" s="32"/>
      <c r="AP35" s="32"/>
    </row>
    <row r="36" spans="1:42" x14ac:dyDescent="0.4">
      <c r="A36" s="101"/>
      <c r="B36" s="381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380"/>
      <c r="AN36" s="32"/>
      <c r="AO36" s="32"/>
      <c r="AP36" s="32"/>
    </row>
    <row r="37" spans="1:42" x14ac:dyDescent="0.4">
      <c r="A37" s="101"/>
      <c r="B37" s="382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380"/>
      <c r="AN37" s="32"/>
      <c r="AO37" s="32"/>
      <c r="AP37" s="32"/>
    </row>
    <row r="38" spans="1:42" ht="15" customHeight="1" thickBot="1" x14ac:dyDescent="0.45">
      <c r="A38" s="101"/>
      <c r="B38" s="383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5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7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7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7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7"/>
    </row>
    <row r="43" spans="1:42" ht="15.75" customHeight="1" x14ac:dyDescent="0.4">
      <c r="A43" s="101"/>
      <c r="B43" s="501" t="s">
        <v>61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123"/>
      <c r="AO43" s="123"/>
      <c r="AP43" s="123"/>
    </row>
    <row r="44" spans="1:42" ht="15.75" customHeight="1" x14ac:dyDescent="0.4">
      <c r="A44" s="101"/>
      <c r="B44" s="501"/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1"/>
      <c r="AK44" s="501"/>
      <c r="AL44" s="501"/>
      <c r="AM44" s="501"/>
      <c r="AN44" s="123"/>
      <c r="AO44" s="123"/>
      <c r="AP44" s="123"/>
    </row>
    <row r="45" spans="1:42" ht="15.75" customHeight="1" x14ac:dyDescent="0.4">
      <c r="A45" s="101"/>
      <c r="B45" s="101" t="s">
        <v>42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124"/>
      <c r="AN45" s="92"/>
      <c r="AO45" s="92"/>
      <c r="AP45" s="92"/>
    </row>
    <row r="46" spans="1:42" ht="18.75" customHeight="1" x14ac:dyDescent="0.15">
      <c r="A46" s="101"/>
      <c r="B46" s="500" t="s">
        <v>103</v>
      </c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125"/>
      <c r="AL46" s="125"/>
      <c r="AM46" s="125"/>
      <c r="AN46" s="93"/>
      <c r="AO46" s="93"/>
      <c r="AP46" s="94"/>
    </row>
    <row r="47" spans="1:42" ht="15.75" customHeight="1" x14ac:dyDescent="0.4">
      <c r="A47" s="101"/>
      <c r="B47" s="124"/>
      <c r="C47" s="126" t="s">
        <v>70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92"/>
      <c r="AO47" s="92"/>
      <c r="AP47" s="92"/>
    </row>
    <row r="48" spans="1:42" ht="15.75" customHeight="1" x14ac:dyDescent="0.4">
      <c r="A48" s="101"/>
      <c r="B48" s="124"/>
      <c r="C48" s="570" t="s">
        <v>119</v>
      </c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1"/>
      <c r="AL48" s="571"/>
      <c r="AM48" s="571"/>
      <c r="AN48" s="92"/>
      <c r="AO48" s="92"/>
      <c r="AP48" s="92"/>
    </row>
    <row r="49" spans="1:66" ht="15.75" customHeight="1" x14ac:dyDescent="0.4">
      <c r="A49" s="101"/>
      <c r="B49" s="124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71"/>
      <c r="AF49" s="571"/>
      <c r="AG49" s="571"/>
      <c r="AH49" s="571"/>
      <c r="AI49" s="571"/>
      <c r="AJ49" s="571"/>
      <c r="AK49" s="571"/>
      <c r="AL49" s="571"/>
      <c r="AM49" s="571"/>
      <c r="AN49" s="92"/>
      <c r="AO49" s="92"/>
      <c r="AP49" s="92"/>
    </row>
    <row r="50" spans="1:66" ht="15.75" customHeight="1" x14ac:dyDescent="0.4">
      <c r="A50" s="101"/>
      <c r="B50" s="124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124"/>
      <c r="AN50" s="92"/>
      <c r="AO50" s="92"/>
      <c r="AP50" s="92"/>
    </row>
    <row r="51" spans="1:66" x14ac:dyDescent="0.15">
      <c r="A51" s="101"/>
      <c r="B51" s="101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125"/>
      <c r="AN51" s="93"/>
      <c r="AO51" s="93"/>
      <c r="AP51" s="93"/>
    </row>
    <row r="52" spans="1:66" x14ac:dyDescent="0.15">
      <c r="A52" s="101"/>
      <c r="B52" s="101" t="s">
        <v>117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125"/>
      <c r="AM52" s="125"/>
      <c r="AN52" s="93"/>
      <c r="AO52" s="93"/>
      <c r="AP52" s="93"/>
    </row>
    <row r="53" spans="1:66" x14ac:dyDescent="0.15">
      <c r="A53" s="101"/>
      <c r="B53" s="101" t="s">
        <v>113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125"/>
      <c r="AM53" s="125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0" t="s">
        <v>16</v>
      </c>
      <c r="P54" s="491"/>
      <c r="Q54" s="491"/>
      <c r="R54" s="491"/>
      <c r="S54" s="491"/>
      <c r="T54" s="491"/>
      <c r="U54" s="491"/>
      <c r="V54" s="491"/>
      <c r="W54" s="491"/>
      <c r="X54" s="492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57" t="s">
        <v>15</v>
      </c>
      <c r="P55" s="558"/>
      <c r="Q55" s="558"/>
      <c r="R55" s="482" t="s">
        <v>11</v>
      </c>
      <c r="S55" s="558"/>
      <c r="T55" s="561"/>
      <c r="U55" s="482" t="s">
        <v>12</v>
      </c>
      <c r="V55" s="558"/>
      <c r="W55" s="558"/>
      <c r="X55" s="485" t="s">
        <v>2</v>
      </c>
      <c r="Y55" s="487" t="s">
        <v>18</v>
      </c>
      <c r="Z55" s="488"/>
      <c r="AA55" s="488"/>
      <c r="AB55" s="488"/>
      <c r="AC55" s="488"/>
      <c r="AD55" s="489" t="s">
        <v>75</v>
      </c>
      <c r="AE55" s="489"/>
      <c r="AF55" s="489"/>
      <c r="AG55" s="489"/>
      <c r="AH55" s="489"/>
      <c r="AI55" s="489"/>
      <c r="AJ55" s="489"/>
      <c r="AK55" s="489"/>
      <c r="AL55" s="489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59"/>
      <c r="P56" s="560"/>
      <c r="Q56" s="560"/>
      <c r="R56" s="484"/>
      <c r="S56" s="562"/>
      <c r="T56" s="562"/>
      <c r="U56" s="484"/>
      <c r="V56" s="560"/>
      <c r="W56" s="560"/>
      <c r="X56" s="486"/>
      <c r="Y56" s="487"/>
      <c r="Z56" s="488"/>
      <c r="AA56" s="488"/>
      <c r="AB56" s="488"/>
      <c r="AC56" s="488"/>
      <c r="AD56" s="489"/>
      <c r="AE56" s="489"/>
      <c r="AF56" s="489"/>
      <c r="AG56" s="489"/>
      <c r="AH56" s="489"/>
      <c r="AI56" s="489"/>
      <c r="AJ56" s="489"/>
      <c r="AK56" s="489"/>
      <c r="AL56" s="489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127"/>
      <c r="AA57" s="128"/>
      <c r="AB57" s="128"/>
      <c r="AC57" s="128"/>
      <c r="AD57" s="128"/>
      <c r="AE57" s="128"/>
      <c r="AF57" s="128"/>
      <c r="AG57" s="129"/>
      <c r="AH57" s="129"/>
      <c r="AI57" s="130"/>
      <c r="AJ57" s="130"/>
      <c r="AK57" s="130"/>
      <c r="AL57" s="130"/>
      <c r="AM57" s="130"/>
      <c r="AN57" s="32"/>
      <c r="AO57" s="87"/>
      <c r="AP57" s="297" t="str">
        <f>IFERROR((DATE(2022,1,31)-AP56+1),"")</f>
        <v/>
      </c>
    </row>
    <row r="58" spans="1:66" s="5" customFormat="1" ht="18.75" customHeight="1" x14ac:dyDescent="0.4">
      <c r="A58" s="132"/>
      <c r="B58" s="112" t="s">
        <v>30</v>
      </c>
      <c r="C58" s="133"/>
      <c r="D58" s="133"/>
      <c r="E58" s="133"/>
      <c r="F58" s="133"/>
      <c r="G58" s="133"/>
      <c r="H58" s="133"/>
      <c r="I58" s="133"/>
      <c r="J58" s="133"/>
      <c r="K58" s="477" t="s">
        <v>38</v>
      </c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112"/>
      <c r="AF58" s="112"/>
      <c r="AG58" s="112"/>
      <c r="AH58" s="112"/>
      <c r="AI58" s="112"/>
      <c r="AJ58" s="112"/>
      <c r="AK58" s="112"/>
      <c r="AL58" s="112"/>
      <c r="AM58" s="112"/>
      <c r="AN58" s="32"/>
      <c r="AO58" s="32"/>
      <c r="AP58" s="32"/>
      <c r="AR58" s="20"/>
    </row>
    <row r="59" spans="1:66" s="5" customFormat="1" ht="18.75" customHeight="1" x14ac:dyDescent="0.15">
      <c r="A59" s="13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651"/>
      <c r="O59" s="652"/>
      <c r="P59" s="652"/>
      <c r="Q59" s="652"/>
      <c r="R59" s="652"/>
      <c r="S59" s="652"/>
      <c r="T59" s="652"/>
      <c r="U59" s="462" t="s">
        <v>0</v>
      </c>
      <c r="V59" s="463"/>
      <c r="W59" s="112" t="s">
        <v>5</v>
      </c>
      <c r="X59" s="819" t="str">
        <f>AP57</f>
        <v/>
      </c>
      <c r="Y59" s="820"/>
      <c r="Z59" s="820"/>
      <c r="AA59" s="462" t="s">
        <v>2</v>
      </c>
      <c r="AB59" s="463"/>
      <c r="AC59" s="144" t="s">
        <v>1</v>
      </c>
      <c r="AD59" s="736" t="str">
        <f>IF(X59="","",ROUNDUP(N59/X59,0))</f>
        <v/>
      </c>
      <c r="AE59" s="737"/>
      <c r="AF59" s="737"/>
      <c r="AG59" s="737"/>
      <c r="AH59" s="737"/>
      <c r="AI59" s="737"/>
      <c r="AJ59" s="462" t="s">
        <v>0</v>
      </c>
      <c r="AK59" s="463"/>
      <c r="AL59" s="131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40" t="s">
        <v>28</v>
      </c>
      <c r="O60" s="112"/>
      <c r="P60" s="112"/>
      <c r="Q60" s="112"/>
      <c r="R60" s="112"/>
      <c r="S60" s="112"/>
      <c r="T60" s="112"/>
      <c r="U60" s="112"/>
      <c r="V60" s="112"/>
      <c r="W60" s="112"/>
      <c r="X60" s="138"/>
      <c r="Y60" s="138"/>
      <c r="Z60" s="138"/>
      <c r="AA60" s="138"/>
      <c r="AB60" s="138"/>
      <c r="AC60" s="138"/>
      <c r="AD60" s="138"/>
      <c r="AE60" s="298"/>
      <c r="AF60" s="474" t="s">
        <v>23</v>
      </c>
      <c r="AG60" s="475"/>
      <c r="AH60" s="475"/>
      <c r="AI60" s="475"/>
      <c r="AJ60" s="475"/>
      <c r="AK60" s="475"/>
      <c r="AL60" s="476"/>
      <c r="AM60" s="141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2"/>
      <c r="B61" s="132"/>
      <c r="C61" s="132"/>
      <c r="D61" s="132"/>
      <c r="E61" s="134" t="s">
        <v>93</v>
      </c>
      <c r="F61" s="132"/>
      <c r="G61" s="132"/>
      <c r="H61" s="132"/>
      <c r="I61" s="134"/>
      <c r="J61" s="132"/>
      <c r="K61" s="132"/>
      <c r="L61" s="132"/>
      <c r="M61" s="132"/>
      <c r="N61" s="457" t="s">
        <v>79</v>
      </c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9"/>
      <c r="AD61" s="817" t="str">
        <f>IF(N59="","",IFERROR(IF(X59="","",ROUNDUP(AD59*0.4,0)),""))</f>
        <v/>
      </c>
      <c r="AE61" s="818"/>
      <c r="AF61" s="818"/>
      <c r="AG61" s="818"/>
      <c r="AH61" s="818"/>
      <c r="AI61" s="818"/>
      <c r="AJ61" s="471" t="s">
        <v>0</v>
      </c>
      <c r="AK61" s="472"/>
      <c r="AL61" s="142"/>
      <c r="AM61" s="143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2"/>
      <c r="B62" s="132"/>
      <c r="C62" s="132"/>
      <c r="D62" s="132"/>
      <c r="E62" s="132"/>
      <c r="F62" s="132"/>
      <c r="G62" s="132"/>
      <c r="H62" s="132"/>
      <c r="I62" s="134"/>
      <c r="J62" s="132"/>
      <c r="K62" s="132"/>
      <c r="L62" s="132"/>
      <c r="M62" s="132"/>
      <c r="N62" s="135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7"/>
      <c r="AD62" s="139"/>
      <c r="AE62" s="468" t="s">
        <v>102</v>
      </c>
      <c r="AF62" s="469"/>
      <c r="AG62" s="469"/>
      <c r="AH62" s="469"/>
      <c r="AI62" s="469"/>
      <c r="AJ62" s="469"/>
      <c r="AK62" s="469"/>
      <c r="AL62" s="469"/>
      <c r="AM62" s="47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2"/>
      <c r="B63" s="132"/>
      <c r="C63" s="132"/>
      <c r="D63" s="132"/>
      <c r="E63" s="132"/>
      <c r="F63" s="132"/>
      <c r="G63" s="132"/>
      <c r="H63" s="132"/>
      <c r="I63" s="134"/>
      <c r="J63" s="132"/>
      <c r="K63" s="132"/>
      <c r="L63" s="132"/>
      <c r="M63" s="132"/>
      <c r="N63" s="135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7"/>
      <c r="AD63" s="139"/>
      <c r="AE63" s="469"/>
      <c r="AF63" s="469"/>
      <c r="AG63" s="469"/>
      <c r="AH63" s="469"/>
      <c r="AI63" s="469"/>
      <c r="AJ63" s="469"/>
      <c r="AK63" s="469"/>
      <c r="AL63" s="469"/>
      <c r="AM63" s="470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2"/>
      <c r="B64" s="132"/>
      <c r="C64" s="112"/>
      <c r="D64" s="112"/>
      <c r="E64" s="121" t="str">
        <f>IF(AD61&lt;=25000,"１日当たりの支給額は一律2.5万円となります。"&amp;CHAR(10)&amp;"よって算定シートの提出は不要です。","")</f>
        <v/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303" t="s">
        <v>94</v>
      </c>
      <c r="W64" s="138"/>
      <c r="X64" s="138"/>
      <c r="Y64" s="138"/>
      <c r="Z64" s="138"/>
      <c r="AA64" s="138"/>
      <c r="AB64" s="138"/>
      <c r="AC64" s="138"/>
      <c r="AD64" s="821" t="str">
        <f>IFERROR(IF(AD61&lt;=25000,"ERROR",MIN(ROUNDUP(AD61,-3),75000)),"")</f>
        <v/>
      </c>
      <c r="AE64" s="822"/>
      <c r="AF64" s="822"/>
      <c r="AG64" s="822"/>
      <c r="AH64" s="822"/>
      <c r="AI64" s="822"/>
      <c r="AJ64" s="471" t="s">
        <v>0</v>
      </c>
      <c r="AK64" s="472"/>
      <c r="AL64" s="141"/>
      <c r="AM64" s="141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08"/>
      <c r="W65" s="108"/>
      <c r="X65" s="108"/>
      <c r="Y65" s="108"/>
      <c r="Z65" s="108"/>
      <c r="AA65" s="108"/>
      <c r="AB65" s="108"/>
      <c r="AC65" s="108"/>
      <c r="AD65" s="108"/>
      <c r="AE65" s="788" t="s">
        <v>72</v>
      </c>
      <c r="AF65" s="788"/>
      <c r="AG65" s="788"/>
      <c r="AH65" s="788"/>
      <c r="AI65" s="788"/>
      <c r="AJ65" s="788"/>
      <c r="AK65" s="788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27"/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  <c r="AA1" s="828"/>
      <c r="AB1" s="828"/>
      <c r="AC1" s="828"/>
      <c r="AD1" s="828"/>
      <c r="AE1" s="828"/>
      <c r="AF1" s="828"/>
      <c r="AG1" s="829"/>
      <c r="AH1" s="829"/>
      <c r="AI1" s="829"/>
      <c r="AJ1" s="829"/>
      <c r="AK1" s="829"/>
      <c r="AL1" s="829"/>
      <c r="AM1" s="829"/>
      <c r="AN1" s="830"/>
      <c r="AO1" s="830"/>
      <c r="AP1" s="830"/>
      <c r="AQ1" s="830"/>
      <c r="AR1" s="30"/>
      <c r="AS1" s="30"/>
    </row>
    <row r="2" spans="1:49" ht="33" thickTop="1" x14ac:dyDescent="0.4">
      <c r="A2" s="823" t="s">
        <v>120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5"/>
      <c r="AL2" s="825"/>
      <c r="AM2" s="825"/>
      <c r="AN2" s="825"/>
      <c r="AO2" s="825"/>
      <c r="AP2" s="825"/>
      <c r="AQ2" s="826"/>
      <c r="AR2" s="2"/>
      <c r="AV2" s="30"/>
      <c r="AW2" s="30"/>
    </row>
    <row r="3" spans="1:49" ht="60" customHeight="1" thickBot="1" x14ac:dyDescent="0.45">
      <c r="A3" s="831" t="s">
        <v>126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  <c r="Z3" s="832"/>
      <c r="AA3" s="832"/>
      <c r="AB3" s="832"/>
      <c r="AC3" s="832"/>
      <c r="AD3" s="832"/>
      <c r="AE3" s="832"/>
      <c r="AF3" s="832"/>
      <c r="AG3" s="832"/>
      <c r="AH3" s="832"/>
      <c r="AI3" s="832"/>
      <c r="AJ3" s="832"/>
      <c r="AK3" s="833"/>
      <c r="AL3" s="833"/>
      <c r="AM3" s="833"/>
      <c r="AN3" s="833"/>
      <c r="AO3" s="833"/>
      <c r="AP3" s="833"/>
      <c r="AQ3" s="834"/>
      <c r="AR3" s="2"/>
      <c r="AV3" s="30"/>
      <c r="AW3" s="30"/>
    </row>
    <row r="4" spans="1:49" ht="30.75" thickTop="1" x14ac:dyDescent="0.4">
      <c r="A4" s="835" t="s">
        <v>109</v>
      </c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2"/>
      <c r="AV4" s="30"/>
      <c r="AW4" s="30"/>
    </row>
    <row r="5" spans="1:49" ht="36.75" customHeight="1" x14ac:dyDescent="0.4">
      <c r="A5" s="837" t="s">
        <v>123</v>
      </c>
      <c r="B5" s="838"/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839"/>
      <c r="AO5" s="839"/>
      <c r="AP5" s="839"/>
      <c r="AQ5" s="839"/>
      <c r="AR5" s="30"/>
      <c r="AS5" s="30"/>
    </row>
    <row r="6" spans="1:49" ht="17.25" customHeight="1" x14ac:dyDescent="0.4">
      <c r="A6" s="100"/>
      <c r="B6" s="575" t="s">
        <v>22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</row>
    <row r="7" spans="1:49" ht="16.5" customHeight="1" x14ac:dyDescent="0.4">
      <c r="A7" s="100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</row>
    <row r="8" spans="1:49" ht="24.75" customHeight="1" x14ac:dyDescent="0.4">
      <c r="A8" s="100"/>
      <c r="B8" s="576" t="s">
        <v>19</v>
      </c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404" t="s">
        <v>20</v>
      </c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V8" s="30"/>
      <c r="AW8" s="30"/>
    </row>
    <row r="9" spans="1:49" ht="12" customHeight="1" x14ac:dyDescent="0.4">
      <c r="A9" s="100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V9" s="30"/>
      <c r="AW9" s="30"/>
    </row>
    <row r="10" spans="1:49" ht="30" customHeight="1" thickBot="1" x14ac:dyDescent="0.45">
      <c r="A10" s="100"/>
      <c r="B10" s="592" t="s">
        <v>46</v>
      </c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39" t="s">
        <v>80</v>
      </c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</row>
    <row r="11" spans="1:49" ht="26.25" customHeight="1" x14ac:dyDescent="0.4">
      <c r="A11" s="100"/>
      <c r="B11" s="579" t="s">
        <v>26</v>
      </c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1"/>
    </row>
    <row r="12" spans="1:49" ht="9.75" customHeight="1" x14ac:dyDescent="0.4">
      <c r="A12" s="100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</row>
    <row r="13" spans="1:49" s="3" customFormat="1" ht="14.25" customHeight="1" x14ac:dyDescent="0.4">
      <c r="A13" s="100"/>
      <c r="B13" s="146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7"/>
      <c r="P13" s="147"/>
      <c r="Q13" s="147"/>
      <c r="R13" s="582" t="s">
        <v>24</v>
      </c>
      <c r="S13" s="582"/>
      <c r="T13" s="582"/>
      <c r="U13" s="582"/>
      <c r="V13" s="582"/>
      <c r="W13" s="582"/>
      <c r="X13" s="582"/>
      <c r="Y13" s="583"/>
      <c r="Z13" s="583"/>
      <c r="AA13" s="147"/>
      <c r="AB13" s="584" t="s">
        <v>66</v>
      </c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5"/>
      <c r="AR13" s="1"/>
    </row>
    <row r="14" spans="1:49" s="3" customFormat="1" ht="14.25" customHeight="1" x14ac:dyDescent="0.4">
      <c r="A14" s="100"/>
      <c r="B14" s="146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7"/>
      <c r="Q14" s="147"/>
      <c r="R14" s="533" t="s">
        <v>9</v>
      </c>
      <c r="S14" s="421"/>
      <c r="T14" s="421"/>
      <c r="U14" s="421"/>
      <c r="V14" s="421"/>
      <c r="W14" s="421"/>
      <c r="X14" s="421"/>
      <c r="Y14" s="588" t="s">
        <v>11</v>
      </c>
      <c r="Z14" s="589"/>
      <c r="AA14" s="147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5"/>
      <c r="AR14" s="1"/>
    </row>
    <row r="15" spans="1:49" s="3" customFormat="1" ht="14.25" customHeight="1" x14ac:dyDescent="0.4">
      <c r="A15" s="100"/>
      <c r="B15" s="146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7"/>
      <c r="Q15" s="150"/>
      <c r="R15" s="510"/>
      <c r="S15" s="422"/>
      <c r="T15" s="422"/>
      <c r="U15" s="422"/>
      <c r="V15" s="422"/>
      <c r="W15" s="422"/>
      <c r="X15" s="422"/>
      <c r="Y15" s="590"/>
      <c r="Z15" s="591"/>
      <c r="AA15" s="147"/>
      <c r="AB15" s="584"/>
      <c r="AC15" s="584"/>
      <c r="AD15" s="584"/>
      <c r="AE15" s="584"/>
      <c r="AF15" s="584"/>
      <c r="AG15" s="584"/>
      <c r="AH15" s="584"/>
      <c r="AI15" s="584"/>
      <c r="AJ15" s="584"/>
      <c r="AK15" s="584"/>
      <c r="AL15" s="584"/>
      <c r="AM15" s="584"/>
      <c r="AN15" s="584"/>
      <c r="AO15" s="584"/>
      <c r="AP15" s="584"/>
      <c r="AQ15" s="585"/>
      <c r="AR15" s="1"/>
      <c r="AV15" s="1"/>
      <c r="AW15" s="1"/>
    </row>
    <row r="16" spans="1:49" x14ac:dyDescent="0.4">
      <c r="A16" s="100"/>
      <c r="B16" s="146"/>
      <c r="C16" s="147"/>
      <c r="D16" s="151"/>
      <c r="E16" s="151"/>
      <c r="F16" s="151"/>
      <c r="G16" s="151"/>
      <c r="H16" s="152"/>
      <c r="I16" s="152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8"/>
    </row>
    <row r="17" spans="1:45" ht="14.25" customHeight="1" x14ac:dyDescent="0.4">
      <c r="A17" s="100"/>
      <c r="B17" s="146"/>
      <c r="C17" s="147"/>
      <c r="D17" s="490" t="s">
        <v>81</v>
      </c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8"/>
      <c r="Q17" s="147"/>
      <c r="R17" s="147"/>
      <c r="S17" s="527" t="s">
        <v>68</v>
      </c>
      <c r="T17" s="528"/>
      <c r="U17" s="528"/>
      <c r="V17" s="528"/>
      <c r="W17" s="529"/>
      <c r="X17" s="147"/>
      <c r="Y17" s="147"/>
      <c r="Z17" s="593" t="s">
        <v>82</v>
      </c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5"/>
      <c r="AM17" s="147"/>
      <c r="AN17" s="147"/>
      <c r="AO17" s="147"/>
      <c r="AP17" s="147"/>
      <c r="AQ17" s="148"/>
    </row>
    <row r="18" spans="1:45" ht="9.75" customHeight="1" x14ac:dyDescent="0.4">
      <c r="A18" s="100"/>
      <c r="B18" s="146"/>
      <c r="C18" s="147"/>
      <c r="D18" s="533" t="s">
        <v>8</v>
      </c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96" t="s">
        <v>0</v>
      </c>
      <c r="P18" s="502"/>
      <c r="Q18" s="598" t="s">
        <v>5</v>
      </c>
      <c r="R18" s="598"/>
      <c r="S18" s="509" t="s">
        <v>6</v>
      </c>
      <c r="T18" s="426">
        <v>28</v>
      </c>
      <c r="U18" s="427"/>
      <c r="V18" s="521" t="s">
        <v>2</v>
      </c>
      <c r="W18" s="522"/>
      <c r="X18" s="599" t="s">
        <v>1</v>
      </c>
      <c r="Y18" s="599"/>
      <c r="Z18" s="509" t="s">
        <v>7</v>
      </c>
      <c r="AA18" s="430">
        <f>IFERROR(ROUNDUP(E18/T18,0),"")</f>
        <v>0</v>
      </c>
      <c r="AB18" s="430"/>
      <c r="AC18" s="430"/>
      <c r="AD18" s="430"/>
      <c r="AE18" s="430"/>
      <c r="AF18" s="430"/>
      <c r="AG18" s="430"/>
      <c r="AH18" s="430"/>
      <c r="AI18" s="430"/>
      <c r="AJ18" s="430"/>
      <c r="AK18" s="600" t="s">
        <v>0</v>
      </c>
      <c r="AL18" s="601"/>
      <c r="AM18" s="147"/>
      <c r="AN18" s="147"/>
      <c r="AO18" s="147"/>
      <c r="AP18" s="147"/>
      <c r="AQ18" s="148"/>
    </row>
    <row r="19" spans="1:45" ht="9.75" customHeight="1" x14ac:dyDescent="0.4">
      <c r="A19" s="100"/>
      <c r="B19" s="146"/>
      <c r="C19" s="147"/>
      <c r="D19" s="509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96"/>
      <c r="P19" s="502"/>
      <c r="Q19" s="598"/>
      <c r="R19" s="598"/>
      <c r="S19" s="509"/>
      <c r="T19" s="428"/>
      <c r="U19" s="429"/>
      <c r="V19" s="521"/>
      <c r="W19" s="522"/>
      <c r="X19" s="599"/>
      <c r="Y19" s="599"/>
      <c r="Z19" s="509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96"/>
      <c r="AL19" s="502"/>
      <c r="AM19" s="147"/>
      <c r="AN19" s="147"/>
      <c r="AO19" s="147"/>
      <c r="AP19" s="147"/>
      <c r="AQ19" s="148"/>
    </row>
    <row r="20" spans="1:45" ht="9.75" customHeight="1" x14ac:dyDescent="0.4">
      <c r="A20" s="100"/>
      <c r="B20" s="146"/>
      <c r="C20" s="147"/>
      <c r="D20" s="509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96"/>
      <c r="P20" s="502"/>
      <c r="Q20" s="598"/>
      <c r="R20" s="598"/>
      <c r="S20" s="509"/>
      <c r="T20" s="426">
        <v>29</v>
      </c>
      <c r="U20" s="427"/>
      <c r="V20" s="521"/>
      <c r="W20" s="522"/>
      <c r="X20" s="599"/>
      <c r="Y20" s="599"/>
      <c r="Z20" s="509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96"/>
      <c r="AL20" s="502"/>
      <c r="AM20" s="147"/>
      <c r="AN20" s="147"/>
      <c r="AO20" s="147"/>
      <c r="AP20" s="147"/>
      <c r="AQ20" s="148"/>
    </row>
    <row r="21" spans="1:45" ht="9.75" customHeight="1" x14ac:dyDescent="0.4">
      <c r="A21" s="100"/>
      <c r="B21" s="146"/>
      <c r="C21" s="147"/>
      <c r="D21" s="510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503"/>
      <c r="P21" s="504"/>
      <c r="Q21" s="598"/>
      <c r="R21" s="598"/>
      <c r="S21" s="510"/>
      <c r="T21" s="433"/>
      <c r="U21" s="434"/>
      <c r="V21" s="518"/>
      <c r="W21" s="523"/>
      <c r="X21" s="599"/>
      <c r="Y21" s="599"/>
      <c r="Z21" s="510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503"/>
      <c r="AL21" s="504"/>
      <c r="AM21" s="147"/>
      <c r="AN21" s="147"/>
      <c r="AO21" s="147"/>
      <c r="AP21" s="147"/>
      <c r="AQ21" s="148"/>
    </row>
    <row r="22" spans="1:45" ht="14.25" customHeight="1" x14ac:dyDescent="0.4">
      <c r="A22" s="100"/>
      <c r="B22" s="14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19" t="s">
        <v>64</v>
      </c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577" t="s">
        <v>41</v>
      </c>
      <c r="AF22" s="578"/>
      <c r="AG22" s="578"/>
      <c r="AH22" s="578"/>
      <c r="AI22" s="578"/>
      <c r="AJ22" s="578"/>
      <c r="AK22" s="578"/>
      <c r="AL22" s="147"/>
      <c r="AM22" s="147"/>
      <c r="AN22" s="147"/>
      <c r="AO22" s="147"/>
      <c r="AP22" s="147"/>
      <c r="AQ22" s="148"/>
    </row>
    <row r="23" spans="1:45" ht="14.25" customHeight="1" x14ac:dyDescent="0.4">
      <c r="A23" s="100"/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8"/>
    </row>
    <row r="24" spans="1:45" ht="14.25" customHeight="1" x14ac:dyDescent="0.4">
      <c r="A24" s="100"/>
      <c r="B24" s="146"/>
      <c r="C24" s="147"/>
      <c r="D24" s="602" t="s">
        <v>83</v>
      </c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9"/>
      <c r="Q24" s="147"/>
      <c r="R24" s="147"/>
      <c r="S24" s="603" t="s">
        <v>86</v>
      </c>
      <c r="T24" s="594"/>
      <c r="U24" s="594"/>
      <c r="V24" s="594"/>
      <c r="W24" s="595"/>
      <c r="X24" s="147"/>
      <c r="Y24" s="147"/>
      <c r="Z24" s="602" t="s">
        <v>84</v>
      </c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9"/>
      <c r="AM24" s="155"/>
      <c r="AN24" s="155"/>
      <c r="AO24" s="155"/>
      <c r="AP24" s="155"/>
      <c r="AQ24" s="156"/>
    </row>
    <row r="25" spans="1:45" ht="14.25" customHeight="1" x14ac:dyDescent="0.2">
      <c r="A25" s="100"/>
      <c r="B25" s="146"/>
      <c r="C25" s="147"/>
      <c r="D25" s="533" t="s">
        <v>4</v>
      </c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496" t="s">
        <v>0</v>
      </c>
      <c r="P25" s="502"/>
      <c r="Q25" s="598" t="s">
        <v>5</v>
      </c>
      <c r="R25" s="598"/>
      <c r="S25" s="509" t="s">
        <v>44</v>
      </c>
      <c r="T25" s="516">
        <v>28</v>
      </c>
      <c r="U25" s="516"/>
      <c r="V25" s="521" t="s">
        <v>2</v>
      </c>
      <c r="W25" s="522"/>
      <c r="X25" s="599" t="s">
        <v>1</v>
      </c>
      <c r="Y25" s="599"/>
      <c r="Z25" s="509" t="s">
        <v>45</v>
      </c>
      <c r="AA25" s="421">
        <f>IFERROR(ROUNDUP(E25/T25,0),"")</f>
        <v>0</v>
      </c>
      <c r="AB25" s="421"/>
      <c r="AC25" s="421"/>
      <c r="AD25" s="421"/>
      <c r="AE25" s="421"/>
      <c r="AF25" s="421"/>
      <c r="AG25" s="421"/>
      <c r="AH25" s="421"/>
      <c r="AI25" s="421"/>
      <c r="AJ25" s="421"/>
      <c r="AK25" s="600" t="s">
        <v>0</v>
      </c>
      <c r="AL25" s="601"/>
      <c r="AM25" s="157"/>
      <c r="AN25" s="157"/>
      <c r="AO25" s="157"/>
      <c r="AP25" s="158"/>
      <c r="AQ25" s="159"/>
    </row>
    <row r="26" spans="1:45" ht="14.25" customHeight="1" x14ac:dyDescent="0.2">
      <c r="A26" s="100"/>
      <c r="B26" s="146"/>
      <c r="C26" s="147"/>
      <c r="D26" s="510"/>
      <c r="E26" s="841"/>
      <c r="F26" s="841"/>
      <c r="G26" s="841"/>
      <c r="H26" s="841"/>
      <c r="I26" s="841"/>
      <c r="J26" s="841"/>
      <c r="K26" s="841"/>
      <c r="L26" s="841"/>
      <c r="M26" s="841"/>
      <c r="N26" s="841"/>
      <c r="O26" s="503"/>
      <c r="P26" s="504"/>
      <c r="Q26" s="598"/>
      <c r="R26" s="598"/>
      <c r="S26" s="510"/>
      <c r="T26" s="518"/>
      <c r="U26" s="518"/>
      <c r="V26" s="518"/>
      <c r="W26" s="523"/>
      <c r="X26" s="599"/>
      <c r="Y26" s="599"/>
      <c r="Z26" s="510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503"/>
      <c r="AL26" s="504"/>
      <c r="AM26" s="157"/>
      <c r="AN26" s="157"/>
      <c r="AO26" s="157"/>
      <c r="AP26" s="158"/>
      <c r="AQ26" s="159"/>
    </row>
    <row r="27" spans="1:45" ht="14.25" customHeight="1" x14ac:dyDescent="0.4">
      <c r="A27" s="100"/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54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577" t="s">
        <v>41</v>
      </c>
      <c r="AF27" s="578"/>
      <c r="AG27" s="578"/>
      <c r="AH27" s="578"/>
      <c r="AI27" s="578"/>
      <c r="AJ27" s="578"/>
      <c r="AK27" s="578"/>
      <c r="AL27" s="147"/>
      <c r="AM27" s="147"/>
      <c r="AN27" s="147"/>
      <c r="AO27" s="147"/>
      <c r="AP27" s="147"/>
      <c r="AQ27" s="148"/>
    </row>
    <row r="28" spans="1:45" ht="14.25" customHeight="1" x14ac:dyDescent="0.4">
      <c r="A28" s="100"/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60"/>
      <c r="AQ28" s="148"/>
    </row>
    <row r="29" spans="1:45" ht="14.25" customHeight="1" x14ac:dyDescent="0.4">
      <c r="A29" s="100"/>
      <c r="B29" s="146"/>
      <c r="C29" s="593" t="s">
        <v>82</v>
      </c>
      <c r="D29" s="594"/>
      <c r="E29" s="594"/>
      <c r="F29" s="594"/>
      <c r="G29" s="594"/>
      <c r="H29" s="594"/>
      <c r="I29" s="594"/>
      <c r="J29" s="594"/>
      <c r="K29" s="594"/>
      <c r="L29" s="594"/>
      <c r="M29" s="595"/>
      <c r="N29" s="155"/>
      <c r="O29" s="147"/>
      <c r="P29" s="593" t="s">
        <v>85</v>
      </c>
      <c r="Q29" s="594"/>
      <c r="R29" s="594"/>
      <c r="S29" s="594"/>
      <c r="T29" s="594"/>
      <c r="U29" s="594"/>
      <c r="V29" s="594"/>
      <c r="W29" s="594"/>
      <c r="X29" s="594"/>
      <c r="Y29" s="594"/>
      <c r="Z29" s="595"/>
      <c r="AA29" s="147"/>
      <c r="AB29" s="161"/>
      <c r="AC29" s="147"/>
      <c r="AD29" s="147"/>
      <c r="AE29" s="147"/>
      <c r="AF29" s="147"/>
      <c r="AG29" s="155"/>
      <c r="AH29" s="593" t="s">
        <v>49</v>
      </c>
      <c r="AI29" s="594"/>
      <c r="AJ29" s="594"/>
      <c r="AK29" s="594"/>
      <c r="AL29" s="594"/>
      <c r="AM29" s="594"/>
      <c r="AN29" s="594"/>
      <c r="AO29" s="594"/>
      <c r="AP29" s="595"/>
      <c r="AQ29" s="148"/>
    </row>
    <row r="30" spans="1:45" ht="14.25" customHeight="1" x14ac:dyDescent="0.4">
      <c r="A30" s="100"/>
      <c r="B30" s="146"/>
      <c r="C30" s="509" t="s">
        <v>7</v>
      </c>
      <c r="D30" s="846">
        <f>AA18</f>
        <v>0</v>
      </c>
      <c r="E30" s="846"/>
      <c r="F30" s="846"/>
      <c r="G30" s="846"/>
      <c r="H30" s="846"/>
      <c r="I30" s="846"/>
      <c r="J30" s="846"/>
      <c r="K30" s="846"/>
      <c r="L30" s="496" t="s">
        <v>0</v>
      </c>
      <c r="M30" s="502"/>
      <c r="N30" s="598" t="s">
        <v>10</v>
      </c>
      <c r="O30" s="598"/>
      <c r="P30" s="509" t="s">
        <v>45</v>
      </c>
      <c r="Q30" s="846">
        <f>AA25</f>
        <v>0</v>
      </c>
      <c r="R30" s="846"/>
      <c r="S30" s="846"/>
      <c r="T30" s="846"/>
      <c r="U30" s="846"/>
      <c r="V30" s="846"/>
      <c r="W30" s="846"/>
      <c r="X30" s="846"/>
      <c r="Y30" s="496" t="s">
        <v>0</v>
      </c>
      <c r="Z30" s="502"/>
      <c r="AA30" s="640" t="s">
        <v>3</v>
      </c>
      <c r="AB30" s="640"/>
      <c r="AC30" s="598">
        <v>0.4</v>
      </c>
      <c r="AD30" s="598"/>
      <c r="AE30" s="598"/>
      <c r="AF30" s="599" t="s">
        <v>1</v>
      </c>
      <c r="AG30" s="641"/>
      <c r="AH30" s="842" t="str">
        <f>IF(E18="","",IFERROR(ROUNDUP((D30-Q30)*AC30,0),""))</f>
        <v/>
      </c>
      <c r="AI30" s="843"/>
      <c r="AJ30" s="843"/>
      <c r="AK30" s="843"/>
      <c r="AL30" s="843"/>
      <c r="AM30" s="843"/>
      <c r="AN30" s="843"/>
      <c r="AO30" s="496" t="s">
        <v>0</v>
      </c>
      <c r="AP30" s="502"/>
      <c r="AQ30" s="148"/>
    </row>
    <row r="31" spans="1:45" ht="14.25" customHeight="1" x14ac:dyDescent="0.4">
      <c r="A31" s="100"/>
      <c r="B31" s="146"/>
      <c r="C31" s="510"/>
      <c r="D31" s="847"/>
      <c r="E31" s="847"/>
      <c r="F31" s="847"/>
      <c r="G31" s="847"/>
      <c r="H31" s="847"/>
      <c r="I31" s="847"/>
      <c r="J31" s="847"/>
      <c r="K31" s="847"/>
      <c r="L31" s="503"/>
      <c r="M31" s="504"/>
      <c r="N31" s="598"/>
      <c r="O31" s="598"/>
      <c r="P31" s="510"/>
      <c r="Q31" s="847"/>
      <c r="R31" s="847"/>
      <c r="S31" s="847"/>
      <c r="T31" s="847"/>
      <c r="U31" s="847"/>
      <c r="V31" s="847"/>
      <c r="W31" s="847"/>
      <c r="X31" s="847"/>
      <c r="Y31" s="503"/>
      <c r="Z31" s="504"/>
      <c r="AA31" s="640"/>
      <c r="AB31" s="640"/>
      <c r="AC31" s="598"/>
      <c r="AD31" s="598"/>
      <c r="AE31" s="598"/>
      <c r="AF31" s="641"/>
      <c r="AG31" s="641"/>
      <c r="AH31" s="844"/>
      <c r="AI31" s="845"/>
      <c r="AJ31" s="845"/>
      <c r="AK31" s="845"/>
      <c r="AL31" s="845"/>
      <c r="AM31" s="845"/>
      <c r="AN31" s="845"/>
      <c r="AO31" s="503"/>
      <c r="AP31" s="504"/>
      <c r="AQ31" s="148"/>
    </row>
    <row r="32" spans="1:45" s="32" customFormat="1" ht="14.25" customHeight="1" x14ac:dyDescent="0.2">
      <c r="A32" s="100"/>
      <c r="B32" s="146"/>
      <c r="C32" s="162"/>
      <c r="D32" s="163"/>
      <c r="E32" s="163"/>
      <c r="F32" s="163"/>
      <c r="G32" s="163"/>
      <c r="H32" s="163"/>
      <c r="I32" s="163"/>
      <c r="J32" s="163"/>
      <c r="K32" s="163"/>
      <c r="L32" s="164"/>
      <c r="M32" s="164"/>
      <c r="N32" s="312"/>
      <c r="O32" s="312"/>
      <c r="P32" s="162"/>
      <c r="Q32" s="163"/>
      <c r="R32" s="163"/>
      <c r="S32" s="163"/>
      <c r="T32" s="163"/>
      <c r="U32" s="163"/>
      <c r="V32" s="163"/>
      <c r="W32" s="164"/>
      <c r="X32" s="164"/>
      <c r="Y32" s="314"/>
      <c r="Z32" s="314"/>
      <c r="AA32" s="312"/>
      <c r="AB32" s="312"/>
      <c r="AC32" s="312"/>
      <c r="AD32" s="311"/>
      <c r="AE32" s="311"/>
      <c r="AF32" s="311"/>
      <c r="AG32" s="311"/>
      <c r="AH32" s="162"/>
      <c r="AI32" s="611" t="s">
        <v>55</v>
      </c>
      <c r="AJ32" s="612"/>
      <c r="AK32" s="612"/>
      <c r="AL32" s="612"/>
      <c r="AM32" s="612"/>
      <c r="AN32" s="612"/>
      <c r="AO32" s="612"/>
      <c r="AP32" s="612"/>
      <c r="AQ32" s="613"/>
      <c r="AR32" s="39"/>
      <c r="AS32" s="40"/>
    </row>
    <row r="33" spans="1:45" ht="14.25" customHeight="1" x14ac:dyDescent="0.4">
      <c r="A33" s="100"/>
      <c r="B33" s="146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612"/>
      <c r="AJ33" s="612"/>
      <c r="AK33" s="612"/>
      <c r="AL33" s="612"/>
      <c r="AM33" s="612"/>
      <c r="AN33" s="612"/>
      <c r="AO33" s="612"/>
      <c r="AP33" s="612"/>
      <c r="AQ33" s="613"/>
      <c r="AR33" s="39"/>
      <c r="AS33" s="40"/>
    </row>
    <row r="34" spans="1:45" ht="14.25" customHeight="1" x14ac:dyDescent="0.4">
      <c r="A34" s="100"/>
      <c r="B34" s="146"/>
      <c r="C34" s="147"/>
      <c r="D34" s="147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614" t="s">
        <v>94</v>
      </c>
      <c r="AI34" s="615"/>
      <c r="AJ34" s="615"/>
      <c r="AK34" s="615"/>
      <c r="AL34" s="615"/>
      <c r="AM34" s="615"/>
      <c r="AN34" s="615"/>
      <c r="AO34" s="615"/>
      <c r="AP34" s="616"/>
      <c r="AQ34" s="148"/>
    </row>
    <row r="35" spans="1:45" ht="14.25" customHeight="1" x14ac:dyDescent="0.4">
      <c r="A35" s="100"/>
      <c r="B35" s="146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00"/>
      <c r="W35" s="100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842" t="str">
        <f>IFERROR(IF(AH30&lt;=0,"ERROR",MIN(ROUNDUP(AH30,-3),200000)),"")</f>
        <v/>
      </c>
      <c r="AI35" s="848"/>
      <c r="AJ35" s="848"/>
      <c r="AK35" s="848"/>
      <c r="AL35" s="848"/>
      <c r="AM35" s="848"/>
      <c r="AN35" s="849"/>
      <c r="AO35" s="496" t="s">
        <v>0</v>
      </c>
      <c r="AP35" s="502"/>
      <c r="AQ35" s="148"/>
    </row>
    <row r="36" spans="1:45" ht="14.25" customHeight="1" x14ac:dyDescent="0.4">
      <c r="A36" s="100"/>
      <c r="B36" s="146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00"/>
      <c r="W36" s="100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850"/>
      <c r="AI36" s="847"/>
      <c r="AJ36" s="847"/>
      <c r="AK36" s="847"/>
      <c r="AL36" s="847"/>
      <c r="AM36" s="847"/>
      <c r="AN36" s="851"/>
      <c r="AO36" s="503"/>
      <c r="AP36" s="504"/>
      <c r="AQ36" s="148"/>
    </row>
    <row r="37" spans="1:45" ht="17.25" x14ac:dyDescent="0.4">
      <c r="A37" s="100"/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66"/>
      <c r="AL37" s="166"/>
      <c r="AM37" s="166"/>
      <c r="AN37" s="166"/>
      <c r="AO37" s="166"/>
      <c r="AP37" s="166"/>
      <c r="AQ37" s="167"/>
    </row>
    <row r="38" spans="1:45" x14ac:dyDescent="0.4">
      <c r="A38" s="100"/>
      <c r="B38" s="379" t="s">
        <v>87</v>
      </c>
      <c r="C38" s="619"/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19"/>
      <c r="Z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  <c r="AK38" s="619"/>
      <c r="AL38" s="619"/>
      <c r="AM38" s="619"/>
      <c r="AN38" s="619"/>
      <c r="AO38" s="619"/>
      <c r="AP38" s="619"/>
      <c r="AQ38" s="620"/>
    </row>
    <row r="39" spans="1:45" x14ac:dyDescent="0.4">
      <c r="A39" s="100"/>
      <c r="B39" s="621"/>
      <c r="C39" s="619"/>
      <c r="D39" s="619"/>
      <c r="E39" s="619"/>
      <c r="F39" s="619"/>
      <c r="G39" s="619"/>
      <c r="H39" s="619"/>
      <c r="I39" s="619"/>
      <c r="J39" s="619"/>
      <c r="K39" s="619"/>
      <c r="L39" s="619"/>
      <c r="M39" s="619"/>
      <c r="N39" s="619"/>
      <c r="O39" s="619"/>
      <c r="P39" s="619"/>
      <c r="Q39" s="619"/>
      <c r="R39" s="619"/>
      <c r="S39" s="619"/>
      <c r="T39" s="619"/>
      <c r="U39" s="619"/>
      <c r="V39" s="619"/>
      <c r="W39" s="619"/>
      <c r="X39" s="619"/>
      <c r="Y39" s="619"/>
      <c r="Z39" s="619"/>
      <c r="AA39" s="619"/>
      <c r="AB39" s="619"/>
      <c r="AC39" s="619"/>
      <c r="AD39" s="619"/>
      <c r="AE39" s="619"/>
      <c r="AF39" s="619"/>
      <c r="AG39" s="619"/>
      <c r="AH39" s="619"/>
      <c r="AI39" s="619"/>
      <c r="AJ39" s="619"/>
      <c r="AK39" s="619"/>
      <c r="AL39" s="619"/>
      <c r="AM39" s="619"/>
      <c r="AN39" s="619"/>
      <c r="AO39" s="619"/>
      <c r="AP39" s="619"/>
      <c r="AQ39" s="620"/>
    </row>
    <row r="40" spans="1:45" x14ac:dyDescent="0.4">
      <c r="A40" s="100"/>
      <c r="B40" s="621"/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20"/>
    </row>
    <row r="41" spans="1:45" ht="17.25" customHeight="1" thickBot="1" x14ac:dyDescent="0.45">
      <c r="A41" s="100"/>
      <c r="B41" s="622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23"/>
      <c r="AQ41" s="624"/>
      <c r="AR41" s="33"/>
    </row>
    <row r="42" spans="1:45" ht="15" customHeight="1" x14ac:dyDescent="0.4">
      <c r="A42" s="100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68"/>
      <c r="Q42" s="169"/>
      <c r="R42" s="169"/>
      <c r="S42" s="169"/>
      <c r="T42" s="169"/>
      <c r="U42" s="169"/>
      <c r="V42" s="169"/>
      <c r="W42" s="169"/>
      <c r="X42" s="170"/>
      <c r="Y42" s="169"/>
      <c r="Z42" s="169"/>
      <c r="AA42" s="169"/>
      <c r="AB42" s="169"/>
      <c r="AC42" s="169"/>
      <c r="AD42" s="147"/>
      <c r="AE42" s="147"/>
      <c r="AF42" s="147"/>
      <c r="AG42" s="147"/>
      <c r="AH42" s="147"/>
      <c r="AI42" s="147"/>
      <c r="AJ42" s="147"/>
      <c r="AK42" s="147"/>
      <c r="AL42" s="147"/>
      <c r="AM42" s="150"/>
      <c r="AN42" s="100"/>
      <c r="AO42" s="100"/>
      <c r="AP42" s="100"/>
      <c r="AQ42" s="100"/>
    </row>
    <row r="43" spans="1:45" ht="15" customHeight="1" x14ac:dyDescent="0.4">
      <c r="A43" s="100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68"/>
      <c r="Q43" s="169"/>
      <c r="R43" s="169"/>
      <c r="S43" s="169"/>
      <c r="T43" s="169"/>
      <c r="U43" s="169"/>
      <c r="V43" s="169"/>
      <c r="W43" s="169"/>
      <c r="X43" s="170"/>
      <c r="Y43" s="169"/>
      <c r="Z43" s="169"/>
      <c r="AA43" s="169"/>
      <c r="AB43" s="169"/>
      <c r="AC43" s="169"/>
      <c r="AD43" s="147"/>
      <c r="AE43" s="147"/>
      <c r="AF43" s="147"/>
      <c r="AG43" s="147"/>
      <c r="AH43" s="147"/>
      <c r="AI43" s="147"/>
      <c r="AJ43" s="147"/>
      <c r="AK43" s="147"/>
      <c r="AL43" s="147"/>
      <c r="AM43" s="150"/>
      <c r="AN43" s="100"/>
      <c r="AO43" s="100"/>
      <c r="AP43" s="100"/>
      <c r="AQ43" s="100"/>
    </row>
    <row r="44" spans="1:45" ht="15" customHeight="1" x14ac:dyDescent="0.4">
      <c r="A44" s="100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68"/>
      <c r="Q44" s="169"/>
      <c r="R44" s="169"/>
      <c r="S44" s="169"/>
      <c r="T44" s="169"/>
      <c r="U44" s="169"/>
      <c r="V44" s="169"/>
      <c r="W44" s="169"/>
      <c r="X44" s="170"/>
      <c r="Y44" s="169"/>
      <c r="Z44" s="169"/>
      <c r="AA44" s="169"/>
      <c r="AB44" s="169"/>
      <c r="AC44" s="169"/>
      <c r="AD44" s="147"/>
      <c r="AE44" s="147"/>
      <c r="AF44" s="147"/>
      <c r="AG44" s="147"/>
      <c r="AH44" s="147"/>
      <c r="AI44" s="147"/>
      <c r="AJ44" s="147"/>
      <c r="AK44" s="147"/>
      <c r="AL44" s="147"/>
      <c r="AM44" s="150"/>
      <c r="AN44" s="100"/>
      <c r="AO44" s="100"/>
      <c r="AP44" s="100"/>
      <c r="AQ44" s="100"/>
    </row>
    <row r="45" spans="1:45" ht="15.75" customHeight="1" x14ac:dyDescent="0.4">
      <c r="A45" s="100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00"/>
      <c r="AO45" s="100"/>
      <c r="AP45" s="100"/>
      <c r="AQ45" s="100"/>
    </row>
    <row r="46" spans="1:45" ht="15.75" customHeight="1" x14ac:dyDescent="0.4">
      <c r="A46" s="100"/>
      <c r="B46" s="625" t="s">
        <v>61</v>
      </c>
      <c r="C46" s="626"/>
      <c r="D46" s="626"/>
      <c r="E46" s="626"/>
      <c r="F46" s="626"/>
      <c r="G46" s="626"/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100"/>
    </row>
    <row r="47" spans="1:45" ht="15.75" customHeight="1" x14ac:dyDescent="0.4">
      <c r="A47" s="100"/>
      <c r="B47" s="626"/>
      <c r="C47" s="626"/>
      <c r="D47" s="626"/>
      <c r="E47" s="626"/>
      <c r="F47" s="626"/>
      <c r="G47" s="626"/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  <c r="AN47" s="626"/>
      <c r="AO47" s="626"/>
      <c r="AP47" s="626"/>
      <c r="AQ47" s="100"/>
    </row>
    <row r="48" spans="1:45" ht="15.75" customHeight="1" x14ac:dyDescent="0.4">
      <c r="A48" s="100"/>
      <c r="B48" s="100" t="s">
        <v>42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313"/>
      <c r="AN48" s="313"/>
      <c r="AO48" s="313"/>
      <c r="AP48" s="313"/>
      <c r="AQ48" s="100"/>
    </row>
    <row r="49" spans="1:55" ht="18.75" customHeight="1" x14ac:dyDescent="0.15">
      <c r="A49" s="100"/>
      <c r="B49" s="639" t="s">
        <v>103</v>
      </c>
      <c r="C49" s="639"/>
      <c r="D49" s="639"/>
      <c r="E49" s="639"/>
      <c r="F49" s="639"/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  <c r="AK49" s="172"/>
      <c r="AL49" s="172"/>
      <c r="AM49" s="172"/>
      <c r="AN49" s="172"/>
      <c r="AO49" s="172"/>
      <c r="AP49" s="173"/>
      <c r="AQ49" s="100"/>
    </row>
    <row r="50" spans="1:55" ht="15.75" customHeight="1" x14ac:dyDescent="0.4">
      <c r="A50" s="100"/>
      <c r="B50" s="313"/>
      <c r="C50" s="174" t="s">
        <v>70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100"/>
    </row>
    <row r="51" spans="1:55" ht="15.75" customHeight="1" x14ac:dyDescent="0.4">
      <c r="A51" s="100"/>
      <c r="B51" s="313"/>
      <c r="C51" s="852" t="s">
        <v>118</v>
      </c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3"/>
      <c r="T51" s="853"/>
      <c r="U51" s="853"/>
      <c r="V51" s="853"/>
      <c r="W51" s="853"/>
      <c r="X51" s="853"/>
      <c r="Y51" s="853"/>
      <c r="Z51" s="853"/>
      <c r="AA51" s="853"/>
      <c r="AB51" s="853"/>
      <c r="AC51" s="853"/>
      <c r="AD51" s="853"/>
      <c r="AE51" s="853"/>
      <c r="AF51" s="853"/>
      <c r="AG51" s="853"/>
      <c r="AH51" s="853"/>
      <c r="AI51" s="853"/>
      <c r="AJ51" s="853"/>
      <c r="AK51" s="853"/>
      <c r="AL51" s="853"/>
      <c r="AM51" s="853"/>
      <c r="AN51" s="313"/>
      <c r="AO51" s="313"/>
      <c r="AP51" s="313"/>
      <c r="AQ51" s="100"/>
    </row>
    <row r="52" spans="1:55" ht="15.75" customHeight="1" x14ac:dyDescent="0.4">
      <c r="A52" s="100"/>
      <c r="B52" s="313"/>
      <c r="C52" s="853"/>
      <c r="D52" s="853"/>
      <c r="E52" s="853"/>
      <c r="F52" s="853"/>
      <c r="G52" s="853"/>
      <c r="H52" s="853"/>
      <c r="I52" s="853"/>
      <c r="J52" s="853"/>
      <c r="K52" s="853"/>
      <c r="L52" s="853"/>
      <c r="M52" s="853"/>
      <c r="N52" s="853"/>
      <c r="O52" s="853"/>
      <c r="P52" s="853"/>
      <c r="Q52" s="853"/>
      <c r="R52" s="853"/>
      <c r="S52" s="853"/>
      <c r="T52" s="853"/>
      <c r="U52" s="853"/>
      <c r="V52" s="853"/>
      <c r="W52" s="853"/>
      <c r="X52" s="853"/>
      <c r="Y52" s="853"/>
      <c r="Z52" s="853"/>
      <c r="AA52" s="853"/>
      <c r="AB52" s="853"/>
      <c r="AC52" s="853"/>
      <c r="AD52" s="853"/>
      <c r="AE52" s="853"/>
      <c r="AF52" s="853"/>
      <c r="AG52" s="853"/>
      <c r="AH52" s="853"/>
      <c r="AI52" s="853"/>
      <c r="AJ52" s="853"/>
      <c r="AK52" s="853"/>
      <c r="AL52" s="853"/>
      <c r="AM52" s="853"/>
      <c r="AN52" s="313"/>
      <c r="AO52" s="313"/>
      <c r="AP52" s="313"/>
      <c r="AQ52" s="100"/>
    </row>
    <row r="53" spans="1:55" ht="15.75" customHeight="1" x14ac:dyDescent="0.4">
      <c r="A53" s="100"/>
      <c r="B53" s="313"/>
      <c r="C53" s="741"/>
      <c r="D53" s="741"/>
      <c r="E53" s="741"/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1"/>
      <c r="V53" s="741"/>
      <c r="W53" s="741"/>
      <c r="X53" s="741"/>
      <c r="Y53" s="741"/>
      <c r="Z53" s="741"/>
      <c r="AA53" s="741"/>
      <c r="AB53" s="741"/>
      <c r="AC53" s="741"/>
      <c r="AD53" s="741"/>
      <c r="AE53" s="741"/>
      <c r="AF53" s="741"/>
      <c r="AG53" s="741"/>
      <c r="AH53" s="741"/>
      <c r="AI53" s="741"/>
      <c r="AJ53" s="741"/>
      <c r="AK53" s="741"/>
      <c r="AL53" s="741"/>
      <c r="AM53" s="313"/>
      <c r="AN53" s="313"/>
      <c r="AO53" s="313"/>
      <c r="AP53" s="313"/>
      <c r="AQ53" s="100"/>
    </row>
    <row r="54" spans="1:55" x14ac:dyDescent="0.15">
      <c r="A54" s="100"/>
      <c r="B54" s="100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741"/>
      <c r="AJ54" s="741"/>
      <c r="AK54" s="741"/>
      <c r="AL54" s="741"/>
      <c r="AM54" s="172"/>
      <c r="AN54" s="172"/>
      <c r="AO54" s="172"/>
      <c r="AP54" s="172"/>
      <c r="AQ54" s="100"/>
    </row>
    <row r="55" spans="1:55" x14ac:dyDescent="0.15">
      <c r="A55" s="100"/>
      <c r="B55" s="100" t="s">
        <v>117</v>
      </c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172"/>
      <c r="AM55" s="172"/>
      <c r="AN55" s="172"/>
      <c r="AO55" s="172"/>
      <c r="AP55" s="172"/>
      <c r="AQ55" s="100"/>
    </row>
    <row r="56" spans="1:55" x14ac:dyDescent="0.15">
      <c r="A56" s="100"/>
      <c r="B56" s="100" t="s">
        <v>113</v>
      </c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172"/>
      <c r="AM56" s="172"/>
      <c r="AN56" s="172"/>
      <c r="AO56" s="172"/>
      <c r="AP56" s="172"/>
      <c r="AQ56" s="100"/>
    </row>
    <row r="57" spans="1:55" s="3" customFormat="1" ht="14.25" customHeight="1" x14ac:dyDescent="0.4">
      <c r="A57" s="149"/>
      <c r="B57" s="100"/>
      <c r="C57" s="147"/>
      <c r="D57" s="149"/>
      <c r="E57" s="149"/>
      <c r="F57" s="149"/>
      <c r="G57" s="149"/>
      <c r="H57" s="149"/>
      <c r="I57" s="149"/>
      <c r="J57" s="149"/>
      <c r="K57" s="149"/>
      <c r="L57" s="147"/>
      <c r="M57" s="147"/>
      <c r="N57" s="147"/>
      <c r="O57" s="604" t="s">
        <v>29</v>
      </c>
      <c r="P57" s="604"/>
      <c r="Q57" s="604"/>
      <c r="R57" s="604"/>
      <c r="S57" s="604"/>
      <c r="T57" s="604"/>
      <c r="U57" s="604"/>
      <c r="V57" s="604"/>
      <c r="W57" s="604"/>
      <c r="X57" s="605" t="s">
        <v>73</v>
      </c>
      <c r="Y57" s="606"/>
      <c r="Z57" s="606"/>
      <c r="AA57" s="606"/>
      <c r="AB57" s="606"/>
      <c r="AC57" s="606"/>
      <c r="AD57" s="606"/>
      <c r="AE57" s="606"/>
      <c r="AF57" s="606"/>
      <c r="AG57" s="606"/>
      <c r="AH57" s="606"/>
      <c r="AI57" s="606"/>
      <c r="AJ57" s="606"/>
      <c r="AK57" s="606"/>
      <c r="AL57" s="606"/>
      <c r="AM57" s="606"/>
      <c r="AN57" s="606"/>
      <c r="AO57" s="100"/>
      <c r="AP57" s="149"/>
      <c r="AQ57" s="149"/>
    </row>
    <row r="58" spans="1:55" s="3" customFormat="1" ht="14.25" customHeight="1" x14ac:dyDescent="0.4">
      <c r="A58" s="149"/>
      <c r="B58" s="100"/>
      <c r="C58" s="147"/>
      <c r="D58" s="149"/>
      <c r="E58" s="149"/>
      <c r="F58" s="149"/>
      <c r="G58" s="149"/>
      <c r="H58" s="149"/>
      <c r="I58" s="149"/>
      <c r="J58" s="149"/>
      <c r="K58" s="149"/>
      <c r="L58" s="147"/>
      <c r="M58" s="149"/>
      <c r="N58" s="149"/>
      <c r="O58" s="727"/>
      <c r="P58" s="694"/>
      <c r="Q58" s="705"/>
      <c r="R58" s="705"/>
      <c r="S58" s="705"/>
      <c r="T58" s="705"/>
      <c r="U58" s="705"/>
      <c r="V58" s="705"/>
      <c r="W58" s="854"/>
      <c r="X58" s="605"/>
      <c r="Y58" s="606"/>
      <c r="Z58" s="606"/>
      <c r="AA58" s="606"/>
      <c r="AB58" s="606"/>
      <c r="AC58" s="606"/>
      <c r="AD58" s="606"/>
      <c r="AE58" s="606"/>
      <c r="AF58" s="606"/>
      <c r="AG58" s="606"/>
      <c r="AH58" s="606"/>
      <c r="AI58" s="606"/>
      <c r="AJ58" s="606"/>
      <c r="AK58" s="606"/>
      <c r="AL58" s="606"/>
      <c r="AM58" s="606"/>
      <c r="AN58" s="606"/>
      <c r="AO58" s="100"/>
      <c r="AP58" s="149"/>
      <c r="AQ58" s="149"/>
    </row>
    <row r="59" spans="1:55" s="3" customFormat="1" ht="14.25" customHeight="1" x14ac:dyDescent="0.4">
      <c r="A59" s="149"/>
      <c r="B59" s="100"/>
      <c r="C59" s="147"/>
      <c r="D59" s="149"/>
      <c r="E59" s="149"/>
      <c r="F59" s="149"/>
      <c r="G59" s="149"/>
      <c r="H59" s="149"/>
      <c r="I59" s="149"/>
      <c r="J59" s="149"/>
      <c r="K59" s="149"/>
      <c r="L59" s="147"/>
      <c r="M59" s="149"/>
      <c r="N59" s="149"/>
      <c r="O59" s="728"/>
      <c r="P59" s="693"/>
      <c r="Q59" s="706"/>
      <c r="R59" s="706"/>
      <c r="S59" s="706"/>
      <c r="T59" s="706"/>
      <c r="U59" s="706"/>
      <c r="V59" s="706"/>
      <c r="W59" s="855"/>
      <c r="X59" s="605"/>
      <c r="Y59" s="606"/>
      <c r="Z59" s="606"/>
      <c r="AA59" s="606"/>
      <c r="AB59" s="606"/>
      <c r="AC59" s="606"/>
      <c r="AD59" s="606"/>
      <c r="AE59" s="606"/>
      <c r="AF59" s="606"/>
      <c r="AG59" s="606"/>
      <c r="AH59" s="606"/>
      <c r="AI59" s="606"/>
      <c r="AJ59" s="606"/>
      <c r="AK59" s="606"/>
      <c r="AL59" s="606"/>
      <c r="AM59" s="606"/>
      <c r="AN59" s="606"/>
      <c r="AO59" s="100"/>
      <c r="AP59" s="149"/>
      <c r="AQ59" s="149"/>
      <c r="AS59" s="13"/>
    </row>
    <row r="60" spans="1:55" ht="9.9499999999999993" customHeight="1" x14ac:dyDescent="0.4">
      <c r="A60" s="100"/>
      <c r="B60" s="100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00"/>
      <c r="AP60" s="100"/>
      <c r="AQ60" s="100"/>
    </row>
    <row r="61" spans="1:55" s="5" customFormat="1" ht="18.75" customHeight="1" x14ac:dyDescent="0.15">
      <c r="A61" s="175"/>
      <c r="B61" s="175"/>
      <c r="C61" s="176" t="s">
        <v>37</v>
      </c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 t="s">
        <v>35</v>
      </c>
      <c r="P61" s="648" t="s">
        <v>36</v>
      </c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50"/>
      <c r="AG61" s="175"/>
      <c r="AH61" s="175"/>
      <c r="AI61" s="175"/>
      <c r="AJ61" s="175"/>
      <c r="AK61" s="175"/>
      <c r="AL61" s="175"/>
      <c r="AM61" s="175"/>
      <c r="AN61" s="175"/>
      <c r="AO61" s="176"/>
      <c r="AP61" s="176"/>
      <c r="AQ61" s="175"/>
      <c r="AR61" s="18"/>
      <c r="AS61" s="18"/>
      <c r="AT61" s="18"/>
      <c r="AU61" s="18"/>
      <c r="AW61" s="20"/>
    </row>
    <row r="62" spans="1:55" s="5" customFormat="1" ht="18.75" customHeight="1" x14ac:dyDescent="0.15">
      <c r="A62" s="175"/>
      <c r="B62" s="175"/>
      <c r="C62" s="175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651"/>
      <c r="P62" s="652"/>
      <c r="Q62" s="652"/>
      <c r="R62" s="652"/>
      <c r="S62" s="652"/>
      <c r="T62" s="652"/>
      <c r="U62" s="652"/>
      <c r="V62" s="462" t="s">
        <v>0</v>
      </c>
      <c r="W62" s="463"/>
      <c r="X62" s="176" t="s">
        <v>5</v>
      </c>
      <c r="Y62" s="819"/>
      <c r="Z62" s="820"/>
      <c r="AA62" s="820"/>
      <c r="AB62" s="462" t="s">
        <v>2</v>
      </c>
      <c r="AC62" s="463"/>
      <c r="AD62" s="310"/>
      <c r="AE62" s="315" t="s">
        <v>1</v>
      </c>
      <c r="AF62" s="736" t="str">
        <f>IF(Y62="","",ROUNDUP(O62/Y62,0))</f>
        <v/>
      </c>
      <c r="AG62" s="737"/>
      <c r="AH62" s="737"/>
      <c r="AI62" s="737"/>
      <c r="AJ62" s="737"/>
      <c r="AK62" s="737"/>
      <c r="AL62" s="462" t="s">
        <v>0</v>
      </c>
      <c r="AM62" s="463"/>
      <c r="AN62" s="175"/>
      <c r="AO62" s="178"/>
      <c r="AP62" s="178"/>
      <c r="AQ62" s="178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75"/>
      <c r="B63" s="175"/>
      <c r="C63" s="175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53" t="s">
        <v>28</v>
      </c>
      <c r="P63" s="179"/>
      <c r="Q63" s="179"/>
      <c r="R63" s="179"/>
      <c r="S63" s="179"/>
      <c r="T63" s="179"/>
      <c r="U63" s="179"/>
      <c r="V63" s="310"/>
      <c r="W63" s="310"/>
      <c r="X63" s="176"/>
      <c r="Y63" s="180" t="s">
        <v>34</v>
      </c>
      <c r="Z63" s="181"/>
      <c r="AA63" s="181"/>
      <c r="AB63" s="310"/>
      <c r="AC63" s="310"/>
      <c r="AD63" s="182"/>
      <c r="AE63" s="182"/>
      <c r="AF63" s="176"/>
      <c r="AG63" s="577" t="s">
        <v>23</v>
      </c>
      <c r="AH63" s="578"/>
      <c r="AI63" s="578"/>
      <c r="AJ63" s="578"/>
      <c r="AK63" s="578"/>
      <c r="AL63" s="578"/>
      <c r="AM63" s="578"/>
      <c r="AN63" s="183"/>
      <c r="AO63" s="178"/>
      <c r="AP63" s="178"/>
      <c r="AQ63" s="178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75"/>
      <c r="B64" s="175"/>
      <c r="C64" s="176" t="s">
        <v>88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308" t="s">
        <v>35</v>
      </c>
      <c r="P64" s="175" t="s">
        <v>89</v>
      </c>
      <c r="Q64" s="309"/>
      <c r="R64" s="309"/>
      <c r="S64" s="309"/>
      <c r="T64" s="309"/>
      <c r="U64" s="309"/>
      <c r="V64" s="309"/>
      <c r="W64" s="309"/>
      <c r="X64" s="309"/>
      <c r="Y64" s="309"/>
      <c r="Z64" s="184"/>
      <c r="AA64" s="178"/>
      <c r="AB64" s="178"/>
      <c r="AC64" s="176"/>
      <c r="AD64" s="175"/>
      <c r="AE64" s="176"/>
      <c r="AF64" s="185"/>
      <c r="AG64" s="185"/>
      <c r="AH64" s="185"/>
      <c r="AI64" s="175"/>
      <c r="AJ64" s="186"/>
      <c r="AK64" s="186"/>
      <c r="AL64" s="186"/>
      <c r="AM64" s="186"/>
      <c r="AN64" s="186"/>
      <c r="AO64" s="175"/>
      <c r="AP64" s="175"/>
      <c r="AQ64" s="175"/>
    </row>
    <row r="65" spans="1:71" s="5" customFormat="1" ht="18.75" customHeight="1" x14ac:dyDescent="0.15">
      <c r="A65" s="175"/>
      <c r="B65" s="175"/>
      <c r="C65" s="175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651"/>
      <c r="P65" s="652"/>
      <c r="Q65" s="652"/>
      <c r="R65" s="652"/>
      <c r="S65" s="652"/>
      <c r="T65" s="652"/>
      <c r="U65" s="652"/>
      <c r="V65" s="462" t="s">
        <v>0</v>
      </c>
      <c r="W65" s="463"/>
      <c r="X65" s="176" t="s">
        <v>5</v>
      </c>
      <c r="Y65" s="655">
        <v>28</v>
      </c>
      <c r="Z65" s="656"/>
      <c r="AA65" s="656"/>
      <c r="AB65" s="462" t="s">
        <v>2</v>
      </c>
      <c r="AC65" s="463"/>
      <c r="AD65" s="310"/>
      <c r="AE65" s="315" t="s">
        <v>1</v>
      </c>
      <c r="AF65" s="736">
        <f>IF(Y65="","",ROUNDUP(O65/Y65,0))</f>
        <v>0</v>
      </c>
      <c r="AG65" s="737"/>
      <c r="AH65" s="737"/>
      <c r="AI65" s="737"/>
      <c r="AJ65" s="737"/>
      <c r="AK65" s="737"/>
      <c r="AL65" s="462" t="s">
        <v>0</v>
      </c>
      <c r="AM65" s="463"/>
      <c r="AN65" s="175"/>
      <c r="AO65" s="178"/>
      <c r="AP65" s="178"/>
      <c r="AQ65" s="178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75"/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53" t="s">
        <v>28</v>
      </c>
      <c r="P66" s="179"/>
      <c r="Q66" s="179"/>
      <c r="R66" s="179"/>
      <c r="S66" s="179"/>
      <c r="T66" s="179"/>
      <c r="U66" s="179"/>
      <c r="V66" s="310"/>
      <c r="W66" s="310"/>
      <c r="X66" s="176"/>
      <c r="Y66" s="180"/>
      <c r="Z66" s="181"/>
      <c r="AA66" s="181"/>
      <c r="AB66" s="310"/>
      <c r="AC66" s="310"/>
      <c r="AD66" s="182"/>
      <c r="AE66" s="182"/>
      <c r="AF66" s="176"/>
      <c r="AG66" s="577" t="s">
        <v>23</v>
      </c>
      <c r="AH66" s="578"/>
      <c r="AI66" s="578"/>
      <c r="AJ66" s="578"/>
      <c r="AK66" s="578"/>
      <c r="AL66" s="578"/>
      <c r="AM66" s="578"/>
      <c r="AN66" s="183"/>
      <c r="AO66" s="178"/>
      <c r="AP66" s="178"/>
      <c r="AQ66" s="178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75"/>
      <c r="B67" s="175"/>
      <c r="C67" s="646" t="s">
        <v>90</v>
      </c>
      <c r="D67" s="646"/>
      <c r="E67" s="646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7"/>
      <c r="Y67" s="744" t="str">
        <f>IF(O62="","",IFERROR(IF(Y65="","",ROUNDUP((AF62-AF65)*0.4,0)),""))</f>
        <v/>
      </c>
      <c r="Z67" s="745"/>
      <c r="AA67" s="745"/>
      <c r="AB67" s="745"/>
      <c r="AC67" s="745"/>
      <c r="AD67" s="745"/>
      <c r="AE67" s="653" t="s">
        <v>0</v>
      </c>
      <c r="AF67" s="654"/>
      <c r="AG67" s="187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75"/>
      <c r="B68" s="175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8"/>
      <c r="Y68" s="192"/>
      <c r="Z68" s="192"/>
      <c r="AA68" s="192"/>
      <c r="AB68" s="192"/>
      <c r="AC68" s="789" t="s">
        <v>95</v>
      </c>
      <c r="AD68" s="790"/>
      <c r="AE68" s="790"/>
      <c r="AF68" s="790"/>
      <c r="AG68" s="790"/>
      <c r="AH68" s="790"/>
      <c r="AI68" s="790"/>
      <c r="AJ68" s="790"/>
      <c r="AK68" s="791"/>
      <c r="AL68" s="175"/>
      <c r="AM68" s="175"/>
      <c r="AN68" s="175"/>
      <c r="AO68" s="175"/>
      <c r="AP68" s="175"/>
      <c r="AQ68" s="175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75"/>
      <c r="B69" s="175"/>
      <c r="C69" s="175"/>
      <c r="D69" s="175"/>
      <c r="E69" s="175"/>
      <c r="F69" s="175"/>
      <c r="G69" s="175"/>
      <c r="H69" s="188"/>
      <c r="I69" s="175"/>
      <c r="J69" s="175"/>
      <c r="K69" s="175"/>
      <c r="L69" s="175"/>
      <c r="M69" s="189"/>
      <c r="N69" s="190"/>
      <c r="O69" s="190"/>
      <c r="P69" s="190"/>
      <c r="Q69" s="175"/>
      <c r="R69" s="175"/>
      <c r="S69" s="175"/>
      <c r="T69" s="175"/>
      <c r="U69" s="175"/>
      <c r="V69" s="175"/>
      <c r="W69" s="175"/>
      <c r="X69" s="175"/>
      <c r="Y69" s="175"/>
      <c r="Z69" s="190"/>
      <c r="AA69" s="190"/>
      <c r="AB69" s="190"/>
      <c r="AC69" s="790"/>
      <c r="AD69" s="790"/>
      <c r="AE69" s="790"/>
      <c r="AF69" s="790"/>
      <c r="AG69" s="790"/>
      <c r="AH69" s="790"/>
      <c r="AI69" s="790"/>
      <c r="AJ69" s="790"/>
      <c r="AK69" s="791"/>
      <c r="AL69" s="306"/>
      <c r="AM69" s="306"/>
      <c r="AN69" s="191"/>
      <c r="AO69" s="191"/>
      <c r="AP69" s="175"/>
      <c r="AQ69" s="175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75"/>
      <c r="B70" s="175"/>
      <c r="C70" s="175"/>
      <c r="D70" s="175"/>
      <c r="E70" s="175"/>
      <c r="F70" s="175"/>
      <c r="G70" s="175"/>
      <c r="H70" s="188"/>
      <c r="I70" s="175"/>
      <c r="J70" s="175"/>
      <c r="K70" s="175"/>
      <c r="L70" s="175"/>
      <c r="M70" s="189"/>
      <c r="N70" s="193" t="s">
        <v>91</v>
      </c>
      <c r="O70" s="190"/>
      <c r="P70" s="190"/>
      <c r="Q70" s="175"/>
      <c r="R70" s="175"/>
      <c r="S70" s="175"/>
      <c r="T70" s="175"/>
      <c r="U70" s="175"/>
      <c r="V70" s="175"/>
      <c r="W70" s="175"/>
      <c r="X70" s="175"/>
      <c r="Y70" s="744" t="str">
        <f>IFERROR(IF(Y67&lt;=0,"ERROR",MIN(ROUNDUP(Y67,-3),200000)),"")</f>
        <v/>
      </c>
      <c r="Z70" s="745"/>
      <c r="AA70" s="745"/>
      <c r="AB70" s="745"/>
      <c r="AC70" s="745"/>
      <c r="AD70" s="745"/>
      <c r="AE70" s="471" t="s">
        <v>0</v>
      </c>
      <c r="AF70" s="472"/>
      <c r="AG70" s="175"/>
      <c r="AH70" s="175"/>
      <c r="AI70" s="194"/>
      <c r="AJ70" s="194"/>
      <c r="AK70" s="194"/>
      <c r="AL70" s="194"/>
      <c r="AM70" s="194"/>
      <c r="AN70" s="195"/>
      <c r="AO70" s="195"/>
      <c r="AP70" s="195"/>
      <c r="AQ70" s="195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96"/>
      <c r="Z71" s="196"/>
      <c r="AA71" s="196"/>
      <c r="AB71" s="196"/>
      <c r="AC71" s="196"/>
      <c r="AD71" s="196"/>
      <c r="AE71" s="196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57"/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9"/>
      <c r="AH1" s="659"/>
      <c r="AI1" s="659"/>
      <c r="AJ1" s="659"/>
      <c r="AK1" s="659"/>
      <c r="AL1" s="659"/>
      <c r="AM1" s="659"/>
      <c r="AN1" s="660"/>
      <c r="AO1" s="660"/>
      <c r="AP1" s="660"/>
      <c r="AQ1" s="660"/>
      <c r="AR1" s="30"/>
      <c r="AS1" s="30"/>
    </row>
    <row r="2" spans="1:54" ht="33" customHeight="1" thickTop="1" x14ac:dyDescent="0.4">
      <c r="A2" s="856" t="s">
        <v>120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8"/>
      <c r="AH2" s="858"/>
      <c r="AI2" s="858"/>
      <c r="AJ2" s="858"/>
      <c r="AK2" s="858"/>
      <c r="AL2" s="858"/>
      <c r="AM2" s="858"/>
      <c r="AN2" s="858"/>
      <c r="AO2" s="858"/>
      <c r="AP2" s="858"/>
      <c r="AQ2" s="859"/>
    </row>
    <row r="3" spans="1:54" ht="58.5" customHeight="1" thickBot="1" x14ac:dyDescent="0.45">
      <c r="A3" s="665" t="s">
        <v>127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8"/>
    </row>
    <row r="4" spans="1:54" ht="25.5" customHeight="1" thickTop="1" x14ac:dyDescent="0.4">
      <c r="A4" s="860" t="s">
        <v>108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673"/>
      <c r="AO4" s="673"/>
      <c r="AP4" s="673"/>
      <c r="AQ4" s="673"/>
      <c r="AR4" s="30"/>
      <c r="AS4" s="30"/>
    </row>
    <row r="5" spans="1:54" ht="36.75" customHeight="1" x14ac:dyDescent="0.4">
      <c r="A5" s="861" t="s">
        <v>123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673"/>
      <c r="AO5" s="673"/>
      <c r="AP5" s="673"/>
      <c r="AQ5" s="673"/>
      <c r="AR5" s="30"/>
      <c r="AS5" s="30"/>
    </row>
    <row r="6" spans="1:54" ht="17.25" customHeight="1" x14ac:dyDescent="0.4">
      <c r="A6" s="198"/>
      <c r="B6" s="670" t="s">
        <v>96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0"/>
      <c r="P6" s="670"/>
      <c r="Q6" s="670"/>
      <c r="R6" s="670"/>
      <c r="S6" s="670"/>
      <c r="T6" s="670"/>
      <c r="U6" s="670"/>
      <c r="V6" s="670"/>
      <c r="W6" s="670"/>
      <c r="X6" s="670"/>
      <c r="Y6" s="670"/>
      <c r="Z6" s="670"/>
      <c r="AA6" s="670"/>
      <c r="AB6" s="670"/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670"/>
      <c r="AO6" s="670"/>
      <c r="AP6" s="198"/>
      <c r="AQ6" s="198"/>
    </row>
    <row r="7" spans="1:54" ht="28.5" customHeight="1" x14ac:dyDescent="0.4">
      <c r="A7" s="198"/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0"/>
      <c r="Y7" s="670"/>
      <c r="Z7" s="670"/>
      <c r="AA7" s="670"/>
      <c r="AB7" s="670"/>
      <c r="AC7" s="670"/>
      <c r="AD7" s="670"/>
      <c r="AE7" s="670"/>
      <c r="AF7" s="670"/>
      <c r="AG7" s="670"/>
      <c r="AH7" s="670"/>
      <c r="AI7" s="670"/>
      <c r="AJ7" s="670"/>
      <c r="AK7" s="670"/>
      <c r="AL7" s="670"/>
      <c r="AM7" s="670"/>
      <c r="AN7" s="670"/>
      <c r="AO7" s="670"/>
      <c r="AP7" s="198"/>
      <c r="AQ7" s="198"/>
    </row>
    <row r="8" spans="1:54" ht="24.75" customHeight="1" x14ac:dyDescent="0.4">
      <c r="A8" s="198"/>
      <c r="B8" s="671" t="s">
        <v>19</v>
      </c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863" t="s">
        <v>20</v>
      </c>
      <c r="R8" s="863"/>
      <c r="S8" s="863"/>
      <c r="T8" s="863"/>
      <c r="U8" s="863"/>
      <c r="V8" s="863"/>
      <c r="W8" s="863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3"/>
      <c r="AN8" s="863"/>
      <c r="AO8" s="863"/>
      <c r="AP8" s="864"/>
      <c r="AQ8" s="864"/>
      <c r="AS8" s="30"/>
      <c r="AT8" s="30"/>
    </row>
    <row r="9" spans="1:54" ht="30" customHeight="1" thickBot="1" x14ac:dyDescent="0.45">
      <c r="A9" s="198"/>
      <c r="B9" s="674" t="s">
        <v>46</v>
      </c>
      <c r="C9" s="674"/>
      <c r="D9" s="674"/>
      <c r="E9" s="674"/>
      <c r="F9" s="674"/>
      <c r="G9" s="674"/>
      <c r="H9" s="674"/>
      <c r="I9" s="674"/>
      <c r="J9" s="674"/>
      <c r="K9" s="674"/>
      <c r="L9" s="674"/>
      <c r="M9" s="674"/>
      <c r="N9" s="674"/>
      <c r="O9" s="674"/>
      <c r="P9" s="674"/>
      <c r="Q9" s="674"/>
      <c r="R9" s="674"/>
      <c r="S9" s="674"/>
      <c r="T9" s="674"/>
      <c r="U9" s="674"/>
      <c r="V9" s="674"/>
      <c r="W9" s="675" t="s">
        <v>97</v>
      </c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5"/>
      <c r="AK9" s="675"/>
      <c r="AL9" s="675"/>
      <c r="AM9" s="675"/>
      <c r="AN9" s="675"/>
      <c r="AO9" s="675"/>
      <c r="AP9" s="675"/>
      <c r="AQ9" s="676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198"/>
      <c r="B10" s="677" t="s">
        <v>26</v>
      </c>
      <c r="C10" s="678"/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78"/>
      <c r="AE10" s="678"/>
      <c r="AF10" s="678"/>
      <c r="AG10" s="678"/>
      <c r="AH10" s="678"/>
      <c r="AI10" s="678"/>
      <c r="AJ10" s="678"/>
      <c r="AK10" s="678"/>
      <c r="AL10" s="678"/>
      <c r="AM10" s="678"/>
      <c r="AN10" s="678"/>
      <c r="AO10" s="678"/>
      <c r="AP10" s="678"/>
      <c r="AQ10" s="679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198"/>
      <c r="B11" s="199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1"/>
      <c r="S11" s="201"/>
      <c r="T11" s="201"/>
      <c r="U11" s="201"/>
      <c r="V11" s="201"/>
      <c r="W11" s="201"/>
      <c r="X11" s="201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318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198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490" t="s">
        <v>16</v>
      </c>
      <c r="P12" s="491"/>
      <c r="Q12" s="491"/>
      <c r="R12" s="491"/>
      <c r="S12" s="491"/>
      <c r="T12" s="491"/>
      <c r="U12" s="491"/>
      <c r="V12" s="491"/>
      <c r="W12" s="491"/>
      <c r="X12" s="492"/>
      <c r="Y12" s="205"/>
      <c r="Z12" s="680" t="s">
        <v>101</v>
      </c>
      <c r="AA12" s="681"/>
      <c r="AB12" s="681"/>
      <c r="AC12" s="681"/>
      <c r="AD12" s="681"/>
      <c r="AE12" s="681"/>
      <c r="AF12" s="681"/>
      <c r="AG12" s="681"/>
      <c r="AH12" s="681"/>
      <c r="AI12" s="681"/>
      <c r="AJ12" s="681"/>
      <c r="AK12" s="681"/>
      <c r="AL12" s="681"/>
      <c r="AM12" s="681"/>
      <c r="AN12" s="204"/>
      <c r="AO12" s="204"/>
      <c r="AP12" s="204"/>
      <c r="AQ12" s="206"/>
    </row>
    <row r="13" spans="1:54" ht="14.25" customHeight="1" x14ac:dyDescent="0.4">
      <c r="A13" s="198"/>
      <c r="B13" s="203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682" t="s">
        <v>15</v>
      </c>
      <c r="P13" s="683"/>
      <c r="Q13" s="683"/>
      <c r="R13" s="482" t="s">
        <v>11</v>
      </c>
      <c r="S13" s="683"/>
      <c r="T13" s="686"/>
      <c r="U13" s="482" t="s">
        <v>12</v>
      </c>
      <c r="V13" s="683"/>
      <c r="W13" s="683"/>
      <c r="X13" s="485" t="s">
        <v>2</v>
      </c>
      <c r="Y13" s="323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204"/>
      <c r="AO13" s="208"/>
      <c r="AP13" s="209"/>
      <c r="AQ13" s="206"/>
    </row>
    <row r="14" spans="1:54" ht="14.25" customHeight="1" x14ac:dyDescent="0.4">
      <c r="A14" s="198"/>
      <c r="B14" s="203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684"/>
      <c r="P14" s="685"/>
      <c r="Q14" s="685"/>
      <c r="R14" s="484"/>
      <c r="S14" s="687"/>
      <c r="T14" s="687"/>
      <c r="U14" s="484"/>
      <c r="V14" s="685"/>
      <c r="W14" s="685"/>
      <c r="X14" s="486"/>
      <c r="Y14" s="323"/>
      <c r="Z14" s="681"/>
      <c r="AA14" s="681"/>
      <c r="AB14" s="681"/>
      <c r="AC14" s="681"/>
      <c r="AD14" s="681"/>
      <c r="AE14" s="681"/>
      <c r="AF14" s="681"/>
      <c r="AG14" s="681"/>
      <c r="AH14" s="681"/>
      <c r="AI14" s="681"/>
      <c r="AJ14" s="681"/>
      <c r="AK14" s="681"/>
      <c r="AL14" s="681"/>
      <c r="AM14" s="681"/>
      <c r="AN14" s="204"/>
      <c r="AO14" s="208"/>
      <c r="AP14" s="210" t="str">
        <f>IFERROR(DATEVALUE(AP13),"")</f>
        <v/>
      </c>
      <c r="AQ14" s="206"/>
    </row>
    <row r="15" spans="1:54" x14ac:dyDescent="0.4">
      <c r="A15" s="198"/>
      <c r="B15" s="199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  <c r="S15" s="201"/>
      <c r="T15" s="201"/>
      <c r="U15" s="201"/>
      <c r="V15" s="201"/>
      <c r="W15" s="201"/>
      <c r="X15" s="201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318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198"/>
      <c r="B16" s="203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490" t="s">
        <v>17</v>
      </c>
      <c r="S16" s="507"/>
      <c r="T16" s="507"/>
      <c r="U16" s="507"/>
      <c r="V16" s="507"/>
      <c r="W16" s="507"/>
      <c r="X16" s="508"/>
      <c r="Y16" s="211"/>
      <c r="Z16" s="680" t="s">
        <v>116</v>
      </c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204"/>
      <c r="AO16" s="211"/>
      <c r="AP16" s="211"/>
      <c r="AQ16" s="212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198"/>
      <c r="B17" s="203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688" t="s">
        <v>15</v>
      </c>
      <c r="S17" s="689"/>
      <c r="T17" s="692"/>
      <c r="U17" s="534" t="s">
        <v>11</v>
      </c>
      <c r="V17" s="694"/>
      <c r="W17" s="694"/>
      <c r="X17" s="524" t="s">
        <v>12</v>
      </c>
      <c r="Y17" s="211"/>
      <c r="Z17" s="681"/>
      <c r="AA17" s="681"/>
      <c r="AB17" s="681"/>
      <c r="AC17" s="681"/>
      <c r="AD17" s="681"/>
      <c r="AE17" s="681"/>
      <c r="AF17" s="681"/>
      <c r="AG17" s="681"/>
      <c r="AH17" s="681"/>
      <c r="AI17" s="681"/>
      <c r="AJ17" s="681"/>
      <c r="AK17" s="681"/>
      <c r="AL17" s="681"/>
      <c r="AM17" s="681"/>
      <c r="AN17" s="204"/>
      <c r="AO17" s="211"/>
      <c r="AP17" s="211"/>
      <c r="AQ17" s="212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198"/>
      <c r="B18" s="203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690"/>
      <c r="S18" s="691"/>
      <c r="T18" s="693"/>
      <c r="U18" s="535"/>
      <c r="V18" s="693"/>
      <c r="W18" s="693"/>
      <c r="X18" s="525"/>
      <c r="Y18" s="21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204"/>
      <c r="AO18" s="211"/>
      <c r="AP18" s="211"/>
      <c r="AQ18" s="212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198"/>
      <c r="B19" s="203"/>
      <c r="C19" s="213"/>
      <c r="D19" s="213"/>
      <c r="E19" s="213"/>
      <c r="F19" s="213"/>
      <c r="G19" s="213"/>
      <c r="H19" s="213"/>
      <c r="I19" s="213"/>
      <c r="J19" s="213"/>
      <c r="K19" s="211"/>
      <c r="L19" s="204"/>
      <c r="M19" s="214"/>
      <c r="N19" s="215"/>
      <c r="O19" s="215"/>
      <c r="P19" s="215"/>
      <c r="Q19" s="215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217"/>
      <c r="AI19" s="217"/>
      <c r="AJ19" s="204"/>
      <c r="AK19" s="204"/>
      <c r="AL19" s="204"/>
      <c r="AM19" s="204"/>
      <c r="AN19" s="204"/>
      <c r="AO19" s="211"/>
      <c r="AP19" s="211"/>
      <c r="AQ19" s="212"/>
      <c r="AR19" s="5"/>
      <c r="AS19" s="1"/>
      <c r="AT19" s="1"/>
      <c r="AU19" s="1"/>
      <c r="AV19" s="1"/>
      <c r="AW19" s="1"/>
    </row>
    <row r="20" spans="1:49" ht="14.25" customHeight="1" x14ac:dyDescent="0.4">
      <c r="A20" s="198"/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18"/>
      <c r="Q20" s="218"/>
      <c r="R20" s="218"/>
      <c r="S20" s="218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6"/>
      <c r="AR20" s="5"/>
    </row>
    <row r="21" spans="1:49" ht="14.25" customHeight="1" x14ac:dyDescent="0.4">
      <c r="A21" s="198"/>
      <c r="B21" s="203"/>
      <c r="C21" s="204"/>
      <c r="D21" s="490" t="s">
        <v>21</v>
      </c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8"/>
      <c r="Q21" s="204"/>
      <c r="R21" s="204"/>
      <c r="S21" s="527" t="s">
        <v>62</v>
      </c>
      <c r="T21" s="528"/>
      <c r="U21" s="528"/>
      <c r="V21" s="528"/>
      <c r="W21" s="529"/>
      <c r="X21" s="204"/>
      <c r="Y21" s="204"/>
      <c r="Z21" s="593" t="s">
        <v>27</v>
      </c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5"/>
      <c r="AM21" s="204"/>
      <c r="AN21" s="204"/>
      <c r="AO21" s="204"/>
      <c r="AP21" s="204"/>
      <c r="AQ21" s="206"/>
    </row>
    <row r="22" spans="1:49" ht="14.25" customHeight="1" x14ac:dyDescent="0.4">
      <c r="A22" s="198"/>
      <c r="B22" s="203"/>
      <c r="C22" s="204"/>
      <c r="D22" s="533" t="s">
        <v>8</v>
      </c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496" t="s">
        <v>0</v>
      </c>
      <c r="P22" s="502"/>
      <c r="Q22" s="704" t="s">
        <v>5</v>
      </c>
      <c r="R22" s="704"/>
      <c r="S22" s="509" t="s">
        <v>6</v>
      </c>
      <c r="T22" s="705"/>
      <c r="U22" s="705"/>
      <c r="V22" s="521" t="s">
        <v>2</v>
      </c>
      <c r="W22" s="522"/>
      <c r="X22" s="695" t="s">
        <v>1</v>
      </c>
      <c r="Y22" s="695"/>
      <c r="Z22" s="509" t="s">
        <v>7</v>
      </c>
      <c r="AA22" s="696" t="str">
        <f>IFERROR(ROUNDUP(E22/T22,0),"")</f>
        <v/>
      </c>
      <c r="AB22" s="696"/>
      <c r="AC22" s="696"/>
      <c r="AD22" s="696"/>
      <c r="AE22" s="696"/>
      <c r="AF22" s="696"/>
      <c r="AG22" s="696"/>
      <c r="AH22" s="696"/>
      <c r="AI22" s="696"/>
      <c r="AJ22" s="696"/>
      <c r="AK22" s="600" t="s">
        <v>0</v>
      </c>
      <c r="AL22" s="601"/>
      <c r="AM22" s="204"/>
      <c r="AN22" s="204"/>
      <c r="AO22" s="204"/>
      <c r="AP22" s="204"/>
      <c r="AQ22" s="206"/>
    </row>
    <row r="23" spans="1:49" ht="14.25" customHeight="1" x14ac:dyDescent="0.4">
      <c r="A23" s="198"/>
      <c r="B23" s="203"/>
      <c r="C23" s="204"/>
      <c r="D23" s="510"/>
      <c r="E23" s="703"/>
      <c r="F23" s="703"/>
      <c r="G23" s="703"/>
      <c r="H23" s="703"/>
      <c r="I23" s="703"/>
      <c r="J23" s="703"/>
      <c r="K23" s="703"/>
      <c r="L23" s="703"/>
      <c r="M23" s="703"/>
      <c r="N23" s="703"/>
      <c r="O23" s="503"/>
      <c r="P23" s="504"/>
      <c r="Q23" s="704"/>
      <c r="R23" s="704"/>
      <c r="S23" s="510"/>
      <c r="T23" s="706"/>
      <c r="U23" s="706"/>
      <c r="V23" s="518"/>
      <c r="W23" s="523"/>
      <c r="X23" s="695"/>
      <c r="Y23" s="695"/>
      <c r="Z23" s="510"/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K23" s="503"/>
      <c r="AL23" s="504"/>
      <c r="AM23" s="204"/>
      <c r="AN23" s="204"/>
      <c r="AO23" s="204"/>
      <c r="AP23" s="204"/>
      <c r="AQ23" s="206"/>
    </row>
    <row r="24" spans="1:49" ht="14.25" customHeight="1" x14ac:dyDescent="0.4">
      <c r="A24" s="198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19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698" t="s">
        <v>41</v>
      </c>
      <c r="AF24" s="699"/>
      <c r="AG24" s="699"/>
      <c r="AH24" s="699"/>
      <c r="AI24" s="699"/>
      <c r="AJ24" s="699"/>
      <c r="AK24" s="699"/>
      <c r="AL24" s="204"/>
      <c r="AM24" s="204"/>
      <c r="AN24" s="204"/>
      <c r="AO24" s="204"/>
      <c r="AP24" s="204"/>
      <c r="AQ24" s="206"/>
    </row>
    <row r="25" spans="1:49" ht="14.25" customHeight="1" x14ac:dyDescent="0.4">
      <c r="A25" s="198"/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6"/>
    </row>
    <row r="26" spans="1:49" ht="14.25" customHeight="1" x14ac:dyDescent="0.4">
      <c r="A26" s="198"/>
      <c r="B26" s="203"/>
      <c r="C26" s="204"/>
      <c r="D26" s="602" t="s">
        <v>98</v>
      </c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9"/>
      <c r="Q26" s="204"/>
      <c r="R26" s="204"/>
      <c r="S26" s="603" t="s">
        <v>86</v>
      </c>
      <c r="T26" s="700"/>
      <c r="U26" s="700"/>
      <c r="V26" s="700"/>
      <c r="W26" s="701"/>
      <c r="X26" s="204"/>
      <c r="Y26" s="204"/>
      <c r="Z26" s="602" t="s">
        <v>99</v>
      </c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9"/>
      <c r="AM26" s="205"/>
      <c r="AN26" s="205"/>
      <c r="AO26" s="205"/>
      <c r="AP26" s="205"/>
      <c r="AQ26" s="220"/>
    </row>
    <row r="27" spans="1:49" ht="14.25" customHeight="1" x14ac:dyDescent="0.2">
      <c r="A27" s="198"/>
      <c r="B27" s="203"/>
      <c r="C27" s="204"/>
      <c r="D27" s="533" t="s">
        <v>4</v>
      </c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496" t="s">
        <v>0</v>
      </c>
      <c r="P27" s="502"/>
      <c r="Q27" s="704" t="s">
        <v>5</v>
      </c>
      <c r="R27" s="704"/>
      <c r="S27" s="509" t="s">
        <v>44</v>
      </c>
      <c r="T27" s="516">
        <v>28</v>
      </c>
      <c r="U27" s="516"/>
      <c r="V27" s="521" t="s">
        <v>2</v>
      </c>
      <c r="W27" s="522"/>
      <c r="X27" s="695" t="s">
        <v>1</v>
      </c>
      <c r="Y27" s="695"/>
      <c r="Z27" s="509" t="s">
        <v>45</v>
      </c>
      <c r="AA27" s="705">
        <f>IFERROR(ROUNDUP(E27/T27,0),"")</f>
        <v>0</v>
      </c>
      <c r="AB27" s="705"/>
      <c r="AC27" s="705"/>
      <c r="AD27" s="705"/>
      <c r="AE27" s="705"/>
      <c r="AF27" s="705"/>
      <c r="AG27" s="705"/>
      <c r="AH27" s="705"/>
      <c r="AI27" s="705"/>
      <c r="AJ27" s="705"/>
      <c r="AK27" s="600" t="s">
        <v>0</v>
      </c>
      <c r="AL27" s="601"/>
      <c r="AM27" s="221"/>
      <c r="AN27" s="221"/>
      <c r="AO27" s="221"/>
      <c r="AP27" s="222"/>
      <c r="AQ27" s="223"/>
    </row>
    <row r="28" spans="1:49" ht="14.25" customHeight="1" x14ac:dyDescent="0.2">
      <c r="A28" s="198"/>
      <c r="B28" s="203"/>
      <c r="C28" s="204"/>
      <c r="D28" s="510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503"/>
      <c r="P28" s="504"/>
      <c r="Q28" s="704"/>
      <c r="R28" s="704"/>
      <c r="S28" s="510"/>
      <c r="T28" s="518"/>
      <c r="U28" s="518"/>
      <c r="V28" s="518"/>
      <c r="W28" s="523"/>
      <c r="X28" s="695"/>
      <c r="Y28" s="695"/>
      <c r="Z28" s="510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503"/>
      <c r="AL28" s="504"/>
      <c r="AM28" s="221"/>
      <c r="AN28" s="221"/>
      <c r="AO28" s="221"/>
      <c r="AP28" s="222"/>
      <c r="AQ28" s="223"/>
    </row>
    <row r="29" spans="1:49" ht="14.25" customHeight="1" x14ac:dyDescent="0.4">
      <c r="A29" s="198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19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698" t="s">
        <v>41</v>
      </c>
      <c r="AF29" s="699"/>
      <c r="AG29" s="699"/>
      <c r="AH29" s="699"/>
      <c r="AI29" s="699"/>
      <c r="AJ29" s="699"/>
      <c r="AK29" s="699"/>
      <c r="AL29" s="204"/>
      <c r="AM29" s="204"/>
      <c r="AN29" s="204"/>
      <c r="AO29" s="204"/>
      <c r="AP29" s="204"/>
      <c r="AQ29" s="206"/>
    </row>
    <row r="30" spans="1:49" ht="14.25" customHeight="1" x14ac:dyDescent="0.4">
      <c r="A30" s="198"/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24"/>
      <c r="AQ30" s="206"/>
    </row>
    <row r="31" spans="1:49" ht="14.25" customHeight="1" x14ac:dyDescent="0.4">
      <c r="A31" s="198"/>
      <c r="B31" s="203"/>
      <c r="C31" s="593" t="s">
        <v>27</v>
      </c>
      <c r="D31" s="594"/>
      <c r="E31" s="594"/>
      <c r="F31" s="594"/>
      <c r="G31" s="594"/>
      <c r="H31" s="594"/>
      <c r="I31" s="594"/>
      <c r="J31" s="594"/>
      <c r="K31" s="594"/>
      <c r="L31" s="594"/>
      <c r="M31" s="595"/>
      <c r="N31" s="205"/>
      <c r="O31" s="204"/>
      <c r="P31" s="593" t="s">
        <v>88</v>
      </c>
      <c r="Q31" s="594"/>
      <c r="R31" s="594"/>
      <c r="S31" s="594"/>
      <c r="T31" s="594"/>
      <c r="U31" s="594"/>
      <c r="V31" s="594"/>
      <c r="W31" s="594"/>
      <c r="X31" s="594"/>
      <c r="Y31" s="594"/>
      <c r="Z31" s="595"/>
      <c r="AA31" s="204"/>
      <c r="AB31" s="225"/>
      <c r="AC31" s="204"/>
      <c r="AD31" s="204"/>
      <c r="AE31" s="204"/>
      <c r="AF31" s="204"/>
      <c r="AG31" s="205"/>
      <c r="AH31" s="593" t="s">
        <v>49</v>
      </c>
      <c r="AI31" s="594"/>
      <c r="AJ31" s="594"/>
      <c r="AK31" s="594"/>
      <c r="AL31" s="594"/>
      <c r="AM31" s="594"/>
      <c r="AN31" s="594"/>
      <c r="AO31" s="594"/>
      <c r="AP31" s="595"/>
      <c r="AQ31" s="206"/>
    </row>
    <row r="32" spans="1:49" ht="14.25" customHeight="1" x14ac:dyDescent="0.4">
      <c r="A32" s="198"/>
      <c r="B32" s="203"/>
      <c r="C32" s="509" t="s">
        <v>7</v>
      </c>
      <c r="D32" s="717" t="str">
        <f>AA22</f>
        <v/>
      </c>
      <c r="E32" s="717"/>
      <c r="F32" s="717"/>
      <c r="G32" s="717"/>
      <c r="H32" s="717"/>
      <c r="I32" s="717"/>
      <c r="J32" s="717"/>
      <c r="K32" s="717"/>
      <c r="L32" s="496" t="s">
        <v>0</v>
      </c>
      <c r="M32" s="502"/>
      <c r="N32" s="704" t="s">
        <v>10</v>
      </c>
      <c r="O32" s="704"/>
      <c r="P32" s="509" t="s">
        <v>45</v>
      </c>
      <c r="Q32" s="717">
        <f>AA27</f>
        <v>0</v>
      </c>
      <c r="R32" s="717"/>
      <c r="S32" s="717"/>
      <c r="T32" s="717"/>
      <c r="U32" s="717"/>
      <c r="V32" s="717"/>
      <c r="W32" s="717"/>
      <c r="X32" s="717"/>
      <c r="Y32" s="496" t="s">
        <v>0</v>
      </c>
      <c r="Z32" s="502"/>
      <c r="AA32" s="709" t="s">
        <v>3</v>
      </c>
      <c r="AB32" s="709"/>
      <c r="AC32" s="704">
        <v>0.4</v>
      </c>
      <c r="AD32" s="704"/>
      <c r="AE32" s="704"/>
      <c r="AF32" s="695" t="s">
        <v>1</v>
      </c>
      <c r="AG32" s="710"/>
      <c r="AH32" s="711" t="str">
        <f>IF(E22="","",IFERROR(ROUNDUP((D32-Q32)*AC32,0),""))</f>
        <v/>
      </c>
      <c r="AI32" s="712"/>
      <c r="AJ32" s="712"/>
      <c r="AK32" s="712"/>
      <c r="AL32" s="712"/>
      <c r="AM32" s="712"/>
      <c r="AN32" s="712"/>
      <c r="AO32" s="496" t="s">
        <v>0</v>
      </c>
      <c r="AP32" s="502"/>
      <c r="AQ32" s="206"/>
    </row>
    <row r="33" spans="1:44" ht="14.25" customHeight="1" x14ac:dyDescent="0.4">
      <c r="A33" s="198"/>
      <c r="B33" s="203"/>
      <c r="C33" s="510"/>
      <c r="D33" s="703"/>
      <c r="E33" s="703"/>
      <c r="F33" s="703"/>
      <c r="G33" s="703"/>
      <c r="H33" s="703"/>
      <c r="I33" s="703"/>
      <c r="J33" s="703"/>
      <c r="K33" s="703"/>
      <c r="L33" s="503"/>
      <c r="M33" s="504"/>
      <c r="N33" s="704"/>
      <c r="O33" s="704"/>
      <c r="P33" s="510"/>
      <c r="Q33" s="703"/>
      <c r="R33" s="703"/>
      <c r="S33" s="703"/>
      <c r="T33" s="703"/>
      <c r="U33" s="703"/>
      <c r="V33" s="703"/>
      <c r="W33" s="703"/>
      <c r="X33" s="703"/>
      <c r="Y33" s="503"/>
      <c r="Z33" s="504"/>
      <c r="AA33" s="709"/>
      <c r="AB33" s="709"/>
      <c r="AC33" s="704"/>
      <c r="AD33" s="704"/>
      <c r="AE33" s="704"/>
      <c r="AF33" s="710"/>
      <c r="AG33" s="710"/>
      <c r="AH33" s="713"/>
      <c r="AI33" s="714"/>
      <c r="AJ33" s="714"/>
      <c r="AK33" s="714"/>
      <c r="AL33" s="714"/>
      <c r="AM33" s="714"/>
      <c r="AN33" s="714"/>
      <c r="AO33" s="503"/>
      <c r="AP33" s="504"/>
      <c r="AQ33" s="206"/>
    </row>
    <row r="34" spans="1:44" s="32" customFormat="1" ht="14.25" customHeight="1" x14ac:dyDescent="0.2">
      <c r="A34" s="198"/>
      <c r="B34" s="203"/>
      <c r="C34" s="226"/>
      <c r="D34" s="227"/>
      <c r="E34" s="227"/>
      <c r="F34" s="227"/>
      <c r="G34" s="227"/>
      <c r="H34" s="227"/>
      <c r="I34" s="227"/>
      <c r="J34" s="227"/>
      <c r="K34" s="227"/>
      <c r="L34" s="228"/>
      <c r="M34" s="228"/>
      <c r="N34" s="319"/>
      <c r="O34" s="319"/>
      <c r="P34" s="226"/>
      <c r="Q34" s="227"/>
      <c r="R34" s="227"/>
      <c r="S34" s="227"/>
      <c r="T34" s="227"/>
      <c r="U34" s="227"/>
      <c r="V34" s="227"/>
      <c r="W34" s="228"/>
      <c r="X34" s="228"/>
      <c r="Y34" s="327"/>
      <c r="Z34" s="327"/>
      <c r="AA34" s="319"/>
      <c r="AB34" s="319"/>
      <c r="AC34" s="319"/>
      <c r="AD34" s="320"/>
      <c r="AE34" s="320"/>
      <c r="AF34" s="320"/>
      <c r="AG34" s="320"/>
      <c r="AH34" s="226"/>
      <c r="AI34" s="715" t="s">
        <v>55</v>
      </c>
      <c r="AJ34" s="681"/>
      <c r="AK34" s="681"/>
      <c r="AL34" s="681"/>
      <c r="AM34" s="681"/>
      <c r="AN34" s="681"/>
      <c r="AO34" s="681"/>
      <c r="AP34" s="681"/>
      <c r="AQ34" s="716"/>
      <c r="AR34" s="39"/>
    </row>
    <row r="35" spans="1:44" ht="14.25" customHeight="1" x14ac:dyDescent="0.4">
      <c r="A35" s="198"/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681"/>
      <c r="AJ35" s="681"/>
      <c r="AK35" s="681"/>
      <c r="AL35" s="681"/>
      <c r="AM35" s="681"/>
      <c r="AN35" s="681"/>
      <c r="AO35" s="681"/>
      <c r="AP35" s="681"/>
      <c r="AQ35" s="716"/>
      <c r="AR35" s="39"/>
    </row>
    <row r="36" spans="1:44" ht="14.25" customHeight="1" x14ac:dyDescent="0.4">
      <c r="A36" s="198"/>
      <c r="B36" s="203"/>
      <c r="C36" s="204"/>
      <c r="D36" s="204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614" t="s">
        <v>94</v>
      </c>
      <c r="AI36" s="594"/>
      <c r="AJ36" s="594"/>
      <c r="AK36" s="594"/>
      <c r="AL36" s="594"/>
      <c r="AM36" s="594"/>
      <c r="AN36" s="594"/>
      <c r="AO36" s="594"/>
      <c r="AP36" s="595"/>
      <c r="AQ36" s="206"/>
    </row>
    <row r="37" spans="1:44" ht="14.25" customHeight="1" x14ac:dyDescent="0.4">
      <c r="A37" s="198"/>
      <c r="B37" s="203"/>
      <c r="C37" s="204"/>
      <c r="D37" s="204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711" t="str">
        <f>IFERROR(IF(AH32&lt;=0,"ERROR",MIN(ROUNDUP(AH32,-4),200000)),"")</f>
        <v/>
      </c>
      <c r="AI37" s="702"/>
      <c r="AJ37" s="702"/>
      <c r="AK37" s="702"/>
      <c r="AL37" s="702"/>
      <c r="AM37" s="702"/>
      <c r="AN37" s="702"/>
      <c r="AO37" s="496" t="s">
        <v>0</v>
      </c>
      <c r="AP37" s="502"/>
      <c r="AQ37" s="206"/>
    </row>
    <row r="38" spans="1:44" ht="14.25" customHeight="1" x14ac:dyDescent="0.4">
      <c r="A38" s="198"/>
      <c r="B38" s="203"/>
      <c r="C38" s="204"/>
      <c r="D38" s="204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718"/>
      <c r="AI38" s="703"/>
      <c r="AJ38" s="703"/>
      <c r="AK38" s="703"/>
      <c r="AL38" s="703"/>
      <c r="AM38" s="703"/>
      <c r="AN38" s="703"/>
      <c r="AO38" s="503"/>
      <c r="AP38" s="504"/>
      <c r="AQ38" s="206"/>
    </row>
    <row r="39" spans="1:44" ht="17.25" x14ac:dyDescent="0.4">
      <c r="A39" s="198"/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39"/>
      <c r="AL39" s="239"/>
      <c r="AM39" s="239"/>
      <c r="AN39" s="239"/>
      <c r="AO39" s="239"/>
      <c r="AP39" s="239"/>
      <c r="AQ39" s="240"/>
    </row>
    <row r="40" spans="1:44" ht="14.25" customHeight="1" x14ac:dyDescent="0.4">
      <c r="A40" s="198"/>
      <c r="B40" s="379" t="s">
        <v>87</v>
      </c>
      <c r="C40" s="619"/>
      <c r="D40" s="619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Q40" s="619"/>
      <c r="R40" s="619"/>
      <c r="S40" s="619"/>
      <c r="T40" s="619"/>
      <c r="U40" s="619"/>
      <c r="V40" s="619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20"/>
    </row>
    <row r="41" spans="1:44" ht="14.25" customHeight="1" x14ac:dyDescent="0.4">
      <c r="A41" s="198"/>
      <c r="B41" s="621"/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/>
      <c r="X41" s="619"/>
      <c r="Y41" s="619"/>
      <c r="Z41" s="619"/>
      <c r="AA41" s="619"/>
      <c r="AB41" s="619"/>
      <c r="AC41" s="619"/>
      <c r="AD41" s="619"/>
      <c r="AE41" s="619"/>
      <c r="AF41" s="619"/>
      <c r="AG41" s="619"/>
      <c r="AH41" s="619"/>
      <c r="AI41" s="619"/>
      <c r="AJ41" s="619"/>
      <c r="AK41" s="619"/>
      <c r="AL41" s="619"/>
      <c r="AM41" s="619"/>
      <c r="AN41" s="619"/>
      <c r="AO41" s="619"/>
      <c r="AP41" s="619"/>
      <c r="AQ41" s="620"/>
    </row>
    <row r="42" spans="1:44" ht="14.25" customHeight="1" x14ac:dyDescent="0.4">
      <c r="A42" s="198"/>
      <c r="B42" s="621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19"/>
      <c r="Q42" s="619"/>
      <c r="R42" s="619"/>
      <c r="S42" s="619"/>
      <c r="T42" s="619"/>
      <c r="U42" s="619"/>
      <c r="V42" s="619"/>
      <c r="W42" s="619"/>
      <c r="X42" s="619"/>
      <c r="Y42" s="619"/>
      <c r="Z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  <c r="AK42" s="619"/>
      <c r="AL42" s="619"/>
      <c r="AM42" s="619"/>
      <c r="AN42" s="619"/>
      <c r="AO42" s="619"/>
      <c r="AP42" s="619"/>
      <c r="AQ42" s="620"/>
    </row>
    <row r="43" spans="1:44" ht="17.25" customHeight="1" thickBot="1" x14ac:dyDescent="0.45">
      <c r="A43" s="198"/>
      <c r="B43" s="622"/>
      <c r="C43" s="623"/>
      <c r="D43" s="623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  <c r="AD43" s="623"/>
      <c r="AE43" s="623"/>
      <c r="AF43" s="623"/>
      <c r="AG43" s="623"/>
      <c r="AH43" s="623"/>
      <c r="AI43" s="623"/>
      <c r="AJ43" s="623"/>
      <c r="AK43" s="623"/>
      <c r="AL43" s="623"/>
      <c r="AM43" s="623"/>
      <c r="AN43" s="623"/>
      <c r="AO43" s="623"/>
      <c r="AP43" s="623"/>
      <c r="AQ43" s="624"/>
      <c r="AR43" s="33"/>
    </row>
    <row r="44" spans="1:44" ht="15" customHeight="1" x14ac:dyDescent="0.4">
      <c r="A44" s="198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41"/>
      <c r="Q44" s="242"/>
      <c r="R44" s="242"/>
      <c r="S44" s="242"/>
      <c r="T44" s="242"/>
      <c r="U44" s="242"/>
      <c r="V44" s="242"/>
      <c r="W44" s="242"/>
      <c r="X44" s="243"/>
      <c r="Y44" s="242"/>
      <c r="Z44" s="242"/>
      <c r="AA44" s="242"/>
      <c r="AB44" s="242"/>
      <c r="AC44" s="242"/>
      <c r="AD44" s="204"/>
      <c r="AE44" s="204"/>
      <c r="AF44" s="204"/>
      <c r="AG44" s="204"/>
      <c r="AH44" s="204"/>
      <c r="AI44" s="204"/>
      <c r="AJ44" s="204"/>
      <c r="AK44" s="204"/>
      <c r="AL44" s="204"/>
      <c r="AM44" s="214"/>
      <c r="AN44" s="198"/>
      <c r="AO44" s="198"/>
      <c r="AP44" s="198"/>
      <c r="AQ44" s="198"/>
    </row>
    <row r="45" spans="1:44" ht="15" customHeight="1" x14ac:dyDescent="0.4">
      <c r="A45" s="198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41"/>
      <c r="Q45" s="242"/>
      <c r="R45" s="242"/>
      <c r="S45" s="242"/>
      <c r="T45" s="242"/>
      <c r="U45" s="242"/>
      <c r="V45" s="242"/>
      <c r="W45" s="242"/>
      <c r="X45" s="243"/>
      <c r="Y45" s="242"/>
      <c r="Z45" s="242"/>
      <c r="AA45" s="242"/>
      <c r="AB45" s="242"/>
      <c r="AC45" s="242"/>
      <c r="AD45" s="204"/>
      <c r="AE45" s="204"/>
      <c r="AF45" s="204"/>
      <c r="AG45" s="204"/>
      <c r="AH45" s="204"/>
      <c r="AI45" s="204"/>
      <c r="AJ45" s="204"/>
      <c r="AK45" s="204"/>
      <c r="AL45" s="204"/>
      <c r="AM45" s="214"/>
      <c r="AN45" s="198"/>
      <c r="AO45" s="198"/>
      <c r="AP45" s="198"/>
      <c r="AQ45" s="198"/>
    </row>
    <row r="46" spans="1:44" ht="15" customHeight="1" x14ac:dyDescent="0.4">
      <c r="A46" s="198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41"/>
      <c r="Q46" s="242"/>
      <c r="R46" s="242"/>
      <c r="S46" s="242"/>
      <c r="T46" s="242"/>
      <c r="U46" s="242"/>
      <c r="V46" s="242"/>
      <c r="W46" s="242"/>
      <c r="X46" s="243"/>
      <c r="Y46" s="242"/>
      <c r="Z46" s="242"/>
      <c r="AA46" s="242"/>
      <c r="AB46" s="242"/>
      <c r="AC46" s="242"/>
      <c r="AD46" s="204"/>
      <c r="AE46" s="204"/>
      <c r="AF46" s="204"/>
      <c r="AG46" s="204"/>
      <c r="AH46" s="204"/>
      <c r="AI46" s="204"/>
      <c r="AJ46" s="204"/>
      <c r="AK46" s="204"/>
      <c r="AL46" s="204"/>
      <c r="AM46" s="214"/>
      <c r="AN46" s="198"/>
      <c r="AO46" s="198"/>
      <c r="AP46" s="198"/>
      <c r="AQ46" s="198"/>
    </row>
    <row r="47" spans="1:44" ht="15.75" customHeight="1" x14ac:dyDescent="0.4">
      <c r="A47" s="198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198"/>
      <c r="AO47" s="198"/>
      <c r="AP47" s="198"/>
      <c r="AQ47" s="198"/>
    </row>
    <row r="48" spans="1:44" ht="15.75" customHeight="1" x14ac:dyDescent="0.4">
      <c r="A48" s="198"/>
      <c r="B48" s="724" t="s">
        <v>61</v>
      </c>
      <c r="C48" s="725"/>
      <c r="D48" s="725"/>
      <c r="E48" s="725"/>
      <c r="F48" s="725"/>
      <c r="G48" s="725"/>
      <c r="H48" s="725"/>
      <c r="I48" s="725"/>
      <c r="J48" s="725"/>
      <c r="K48" s="725"/>
      <c r="L48" s="725"/>
      <c r="M48" s="725"/>
      <c r="N48" s="725"/>
      <c r="O48" s="725"/>
      <c r="P48" s="725"/>
      <c r="Q48" s="725"/>
      <c r="R48" s="725"/>
      <c r="S48" s="725"/>
      <c r="T48" s="725"/>
      <c r="U48" s="725"/>
      <c r="V48" s="725"/>
      <c r="W48" s="725"/>
      <c r="X48" s="725"/>
      <c r="Y48" s="725"/>
      <c r="Z48" s="725"/>
      <c r="AA48" s="725"/>
      <c r="AB48" s="725"/>
      <c r="AC48" s="725"/>
      <c r="AD48" s="725"/>
      <c r="AE48" s="725"/>
      <c r="AF48" s="725"/>
      <c r="AG48" s="725"/>
      <c r="AH48" s="725"/>
      <c r="AI48" s="725"/>
      <c r="AJ48" s="725"/>
      <c r="AK48" s="725"/>
      <c r="AL48" s="725"/>
      <c r="AM48" s="725"/>
      <c r="AN48" s="725"/>
      <c r="AO48" s="725"/>
      <c r="AP48" s="725"/>
      <c r="AQ48" s="198"/>
    </row>
    <row r="49" spans="1:49" ht="15.75" customHeight="1" x14ac:dyDescent="0.4">
      <c r="A49" s="198"/>
      <c r="B49" s="725"/>
      <c r="C49" s="725"/>
      <c r="D49" s="725"/>
      <c r="E49" s="725"/>
      <c r="F49" s="725"/>
      <c r="G49" s="725"/>
      <c r="H49" s="725"/>
      <c r="I49" s="725"/>
      <c r="J49" s="725"/>
      <c r="K49" s="725"/>
      <c r="L49" s="725"/>
      <c r="M49" s="725"/>
      <c r="N49" s="725"/>
      <c r="O49" s="725"/>
      <c r="P49" s="725"/>
      <c r="Q49" s="725"/>
      <c r="R49" s="725"/>
      <c r="S49" s="725"/>
      <c r="T49" s="725"/>
      <c r="U49" s="725"/>
      <c r="V49" s="725"/>
      <c r="W49" s="725"/>
      <c r="X49" s="725"/>
      <c r="Y49" s="725"/>
      <c r="Z49" s="725"/>
      <c r="AA49" s="725"/>
      <c r="AB49" s="725"/>
      <c r="AC49" s="725"/>
      <c r="AD49" s="725"/>
      <c r="AE49" s="725"/>
      <c r="AF49" s="725"/>
      <c r="AG49" s="725"/>
      <c r="AH49" s="725"/>
      <c r="AI49" s="725"/>
      <c r="AJ49" s="725"/>
      <c r="AK49" s="725"/>
      <c r="AL49" s="725"/>
      <c r="AM49" s="725"/>
      <c r="AN49" s="725"/>
      <c r="AO49" s="725"/>
      <c r="AP49" s="725"/>
      <c r="AQ49" s="198"/>
    </row>
    <row r="50" spans="1:49" ht="15.75" customHeight="1" x14ac:dyDescent="0.4">
      <c r="A50" s="198"/>
      <c r="B50" s="198" t="s">
        <v>42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325"/>
      <c r="AN50" s="325"/>
      <c r="AO50" s="325"/>
      <c r="AP50" s="325"/>
      <c r="AQ50" s="198"/>
    </row>
    <row r="51" spans="1:49" ht="18.75" customHeight="1" x14ac:dyDescent="0.15">
      <c r="A51" s="198"/>
      <c r="B51" s="738" t="s">
        <v>103</v>
      </c>
      <c r="C51" s="738"/>
      <c r="D51" s="738"/>
      <c r="E51" s="738"/>
      <c r="F51" s="738"/>
      <c r="G51" s="738"/>
      <c r="H51" s="738"/>
      <c r="I51" s="738"/>
      <c r="J51" s="738"/>
      <c r="K51" s="738"/>
      <c r="L51" s="738"/>
      <c r="M51" s="738"/>
      <c r="N51" s="738"/>
      <c r="O51" s="738"/>
      <c r="P51" s="738"/>
      <c r="Q51" s="738"/>
      <c r="R51" s="738"/>
      <c r="S51" s="738"/>
      <c r="T51" s="738"/>
      <c r="U51" s="738"/>
      <c r="V51" s="738"/>
      <c r="W51" s="738"/>
      <c r="X51" s="738"/>
      <c r="Y51" s="738"/>
      <c r="Z51" s="738"/>
      <c r="AA51" s="738"/>
      <c r="AB51" s="738"/>
      <c r="AC51" s="738"/>
      <c r="AD51" s="738"/>
      <c r="AE51" s="738"/>
      <c r="AF51" s="738"/>
      <c r="AG51" s="738"/>
      <c r="AH51" s="738"/>
      <c r="AI51" s="738"/>
      <c r="AJ51" s="738"/>
      <c r="AK51" s="246"/>
      <c r="AL51" s="246"/>
      <c r="AM51" s="246"/>
      <c r="AN51" s="246"/>
      <c r="AO51" s="246"/>
      <c r="AP51" s="247"/>
      <c r="AQ51" s="198"/>
    </row>
    <row r="52" spans="1:49" ht="15.75" customHeight="1" x14ac:dyDescent="0.4">
      <c r="A52" s="198"/>
      <c r="B52" s="325"/>
      <c r="C52" s="248" t="s">
        <v>70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198"/>
    </row>
    <row r="53" spans="1:49" ht="15.75" customHeight="1" x14ac:dyDescent="0.4">
      <c r="A53" s="198"/>
      <c r="B53" s="325"/>
      <c r="C53" s="739" t="s">
        <v>105</v>
      </c>
      <c r="D53" s="740"/>
      <c r="E53" s="740"/>
      <c r="F53" s="740"/>
      <c r="G53" s="740"/>
      <c r="H53" s="740"/>
      <c r="I53" s="740"/>
      <c r="J53" s="740"/>
      <c r="K53" s="740"/>
      <c r="L53" s="740"/>
      <c r="M53" s="740"/>
      <c r="N53" s="740"/>
      <c r="O53" s="740"/>
      <c r="P53" s="740"/>
      <c r="Q53" s="740"/>
      <c r="R53" s="740"/>
      <c r="S53" s="740"/>
      <c r="T53" s="740"/>
      <c r="U53" s="740"/>
      <c r="V53" s="740"/>
      <c r="W53" s="740"/>
      <c r="X53" s="740"/>
      <c r="Y53" s="740"/>
      <c r="Z53" s="740"/>
      <c r="AA53" s="740"/>
      <c r="AB53" s="740"/>
      <c r="AC53" s="740"/>
      <c r="AD53" s="740"/>
      <c r="AE53" s="740"/>
      <c r="AF53" s="740"/>
      <c r="AG53" s="740"/>
      <c r="AH53" s="740"/>
      <c r="AI53" s="740"/>
      <c r="AJ53" s="740"/>
      <c r="AK53" s="740"/>
      <c r="AL53" s="740"/>
      <c r="AM53" s="740"/>
      <c r="AN53" s="325"/>
      <c r="AO53" s="325"/>
      <c r="AP53" s="325"/>
      <c r="AQ53" s="198"/>
    </row>
    <row r="54" spans="1:49" ht="15.75" customHeight="1" x14ac:dyDescent="0.4">
      <c r="A54" s="198"/>
      <c r="B54" s="325"/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0"/>
      <c r="Y54" s="740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325"/>
      <c r="AO54" s="325"/>
      <c r="AP54" s="325"/>
      <c r="AQ54" s="198"/>
    </row>
    <row r="55" spans="1:49" ht="15.75" customHeight="1" x14ac:dyDescent="0.4">
      <c r="A55" s="198"/>
      <c r="B55" s="325"/>
      <c r="C55" s="741"/>
      <c r="D55" s="741"/>
      <c r="E55" s="741"/>
      <c r="F55" s="741"/>
      <c r="G55" s="741"/>
      <c r="H55" s="741"/>
      <c r="I55" s="741"/>
      <c r="J55" s="741"/>
      <c r="K55" s="741"/>
      <c r="L55" s="741"/>
      <c r="M55" s="741"/>
      <c r="N55" s="741"/>
      <c r="O55" s="741"/>
      <c r="P55" s="741"/>
      <c r="Q55" s="741"/>
      <c r="R55" s="741"/>
      <c r="S55" s="741"/>
      <c r="T55" s="741"/>
      <c r="U55" s="741"/>
      <c r="V55" s="741"/>
      <c r="W55" s="741"/>
      <c r="X55" s="741"/>
      <c r="Y55" s="741"/>
      <c r="Z55" s="741"/>
      <c r="AA55" s="741"/>
      <c r="AB55" s="741"/>
      <c r="AC55" s="741"/>
      <c r="AD55" s="741"/>
      <c r="AE55" s="741"/>
      <c r="AF55" s="741"/>
      <c r="AG55" s="741"/>
      <c r="AH55" s="741"/>
      <c r="AI55" s="741"/>
      <c r="AJ55" s="741"/>
      <c r="AK55" s="741"/>
      <c r="AL55" s="741"/>
      <c r="AM55" s="325"/>
      <c r="AN55" s="325"/>
      <c r="AO55" s="325"/>
      <c r="AP55" s="325"/>
      <c r="AQ55" s="198"/>
    </row>
    <row r="56" spans="1:49" x14ac:dyDescent="0.15">
      <c r="A56" s="198"/>
      <c r="B56" s="198"/>
      <c r="C56" s="741"/>
      <c r="D56" s="741"/>
      <c r="E56" s="741"/>
      <c r="F56" s="741"/>
      <c r="G56" s="741"/>
      <c r="H56" s="741"/>
      <c r="I56" s="741"/>
      <c r="J56" s="741"/>
      <c r="K56" s="741"/>
      <c r="L56" s="741"/>
      <c r="M56" s="741"/>
      <c r="N56" s="741"/>
      <c r="O56" s="741"/>
      <c r="P56" s="741"/>
      <c r="Q56" s="741"/>
      <c r="R56" s="741"/>
      <c r="S56" s="741"/>
      <c r="T56" s="741"/>
      <c r="U56" s="741"/>
      <c r="V56" s="741"/>
      <c r="W56" s="741"/>
      <c r="X56" s="741"/>
      <c r="Y56" s="741"/>
      <c r="Z56" s="741"/>
      <c r="AA56" s="741"/>
      <c r="AB56" s="741"/>
      <c r="AC56" s="741"/>
      <c r="AD56" s="741"/>
      <c r="AE56" s="741"/>
      <c r="AF56" s="741"/>
      <c r="AG56" s="741"/>
      <c r="AH56" s="741"/>
      <c r="AI56" s="741"/>
      <c r="AJ56" s="741"/>
      <c r="AK56" s="741"/>
      <c r="AL56" s="741"/>
      <c r="AM56" s="246"/>
      <c r="AN56" s="246"/>
      <c r="AO56" s="246"/>
      <c r="AP56" s="246"/>
      <c r="AQ56" s="198"/>
    </row>
    <row r="57" spans="1:49" x14ac:dyDescent="0.15">
      <c r="A57" s="198"/>
      <c r="B57" s="198" t="s">
        <v>117</v>
      </c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  <c r="AH57" s="326"/>
      <c r="AI57" s="326"/>
      <c r="AJ57" s="326"/>
      <c r="AK57" s="326"/>
      <c r="AL57" s="246"/>
      <c r="AM57" s="246"/>
      <c r="AN57" s="246"/>
      <c r="AO57" s="246"/>
      <c r="AP57" s="246"/>
      <c r="AQ57" s="198"/>
    </row>
    <row r="58" spans="1:49" x14ac:dyDescent="0.15">
      <c r="A58" s="198"/>
      <c r="B58" s="198" t="s">
        <v>113</v>
      </c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246"/>
      <c r="AM58" s="246"/>
      <c r="AN58" s="246"/>
      <c r="AO58" s="246"/>
      <c r="AP58" s="246"/>
      <c r="AQ58" s="198"/>
    </row>
    <row r="59" spans="1:49" ht="14.25" customHeight="1" x14ac:dyDescent="0.4">
      <c r="A59" s="198"/>
      <c r="B59" s="198"/>
      <c r="C59" s="204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490" t="s">
        <v>16</v>
      </c>
      <c r="Q59" s="491"/>
      <c r="R59" s="491"/>
      <c r="S59" s="491"/>
      <c r="T59" s="491"/>
      <c r="U59" s="491"/>
      <c r="V59" s="491"/>
      <c r="W59" s="491"/>
      <c r="X59" s="491"/>
      <c r="Y59" s="492"/>
      <c r="Z59" s="205"/>
      <c r="AA59" s="204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4"/>
      <c r="AN59" s="204"/>
      <c r="AO59" s="198"/>
      <c r="AP59" s="198"/>
      <c r="AQ59" s="198"/>
    </row>
    <row r="60" spans="1:49" ht="14.25" customHeight="1" x14ac:dyDescent="0.4">
      <c r="A60" s="198"/>
      <c r="B60" s="198"/>
      <c r="C60" s="204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682" t="s">
        <v>15</v>
      </c>
      <c r="Q60" s="683"/>
      <c r="R60" s="683"/>
      <c r="S60" s="482" t="s">
        <v>11</v>
      </c>
      <c r="T60" s="683"/>
      <c r="U60" s="686"/>
      <c r="V60" s="482" t="s">
        <v>12</v>
      </c>
      <c r="W60" s="683"/>
      <c r="X60" s="683"/>
      <c r="Y60" s="485" t="s">
        <v>2</v>
      </c>
      <c r="Z60" s="729" t="s">
        <v>18</v>
      </c>
      <c r="AA60" s="730"/>
      <c r="AB60" s="730"/>
      <c r="AC60" s="730"/>
      <c r="AD60" s="730"/>
      <c r="AE60" s="731" t="s">
        <v>75</v>
      </c>
      <c r="AF60" s="731"/>
      <c r="AG60" s="731"/>
      <c r="AH60" s="731"/>
      <c r="AI60" s="731"/>
      <c r="AJ60" s="731"/>
      <c r="AK60" s="731"/>
      <c r="AL60" s="731"/>
      <c r="AM60" s="731"/>
      <c r="AN60" s="204"/>
      <c r="AO60" s="198"/>
      <c r="AP60" s="198"/>
      <c r="AQ60" s="198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198"/>
      <c r="B61" s="198"/>
      <c r="C61" s="204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684"/>
      <c r="Q61" s="685"/>
      <c r="R61" s="685"/>
      <c r="S61" s="484"/>
      <c r="T61" s="687"/>
      <c r="U61" s="687"/>
      <c r="V61" s="484"/>
      <c r="W61" s="685"/>
      <c r="X61" s="685"/>
      <c r="Y61" s="486"/>
      <c r="Z61" s="729"/>
      <c r="AA61" s="730"/>
      <c r="AB61" s="730"/>
      <c r="AC61" s="730"/>
      <c r="AD61" s="730"/>
      <c r="AE61" s="731"/>
      <c r="AF61" s="731"/>
      <c r="AG61" s="731"/>
      <c r="AH61" s="731"/>
      <c r="AI61" s="731"/>
      <c r="AJ61" s="731"/>
      <c r="AK61" s="731"/>
      <c r="AL61" s="731"/>
      <c r="AM61" s="731"/>
      <c r="AN61" s="204"/>
      <c r="AO61" s="198"/>
      <c r="AP61" s="198"/>
      <c r="AQ61" s="198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198"/>
      <c r="B62" s="198"/>
      <c r="C62" s="198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250"/>
      <c r="AB62" s="251"/>
      <c r="AC62" s="251"/>
      <c r="AD62" s="251"/>
      <c r="AE62" s="251"/>
      <c r="AF62" s="251"/>
      <c r="AG62" s="251"/>
      <c r="AH62" s="200"/>
      <c r="AI62" s="200"/>
      <c r="AJ62" s="252"/>
      <c r="AK62" s="252"/>
      <c r="AL62" s="252"/>
      <c r="AM62" s="252"/>
      <c r="AN62" s="252"/>
      <c r="AO62" s="252"/>
      <c r="AP62" s="252"/>
      <c r="AQ62" s="198"/>
      <c r="AS62" s="25" t="str">
        <f>IFERROR((DATE(2022,1,31)-AT61+1),"")</f>
        <v/>
      </c>
      <c r="AT62" s="7"/>
    </row>
    <row r="63" spans="1:49" x14ac:dyDescent="0.15">
      <c r="A63" s="198"/>
      <c r="B63" s="198"/>
      <c r="C63" s="217" t="s">
        <v>32</v>
      </c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250"/>
      <c r="AB63" s="251"/>
      <c r="AC63" s="251"/>
      <c r="AD63" s="251"/>
      <c r="AE63" s="251"/>
      <c r="AF63" s="251"/>
      <c r="AG63" s="251"/>
      <c r="AH63" s="200"/>
      <c r="AI63" s="200"/>
      <c r="AJ63" s="252"/>
      <c r="AK63" s="252"/>
      <c r="AL63" s="252"/>
      <c r="AM63" s="252"/>
      <c r="AN63" s="252"/>
      <c r="AO63" s="252"/>
      <c r="AP63" s="252"/>
      <c r="AQ63" s="198"/>
      <c r="AS63" s="7"/>
      <c r="AT63" s="7"/>
    </row>
    <row r="64" spans="1:49" s="26" customFormat="1" ht="18.75" customHeight="1" x14ac:dyDescent="0.15">
      <c r="A64" s="253"/>
      <c r="B64" s="253"/>
      <c r="C64" s="198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5"/>
      <c r="O64" s="256"/>
      <c r="P64" s="651"/>
      <c r="Q64" s="652"/>
      <c r="R64" s="652"/>
      <c r="S64" s="652"/>
      <c r="T64" s="652"/>
      <c r="U64" s="652"/>
      <c r="V64" s="652"/>
      <c r="W64" s="462" t="s">
        <v>0</v>
      </c>
      <c r="X64" s="463"/>
      <c r="Y64" s="257" t="s">
        <v>5</v>
      </c>
      <c r="Z64" s="257"/>
      <c r="AA64" s="732" t="str">
        <f>AS62</f>
        <v/>
      </c>
      <c r="AB64" s="733"/>
      <c r="AC64" s="733"/>
      <c r="AD64" s="734" t="s">
        <v>2</v>
      </c>
      <c r="AE64" s="735"/>
      <c r="AF64" s="257"/>
      <c r="AG64" s="258" t="s">
        <v>1</v>
      </c>
      <c r="AH64" s="736" t="str">
        <f>IF(AA64="","",ROUNDUP(P64/AA64,0))</f>
        <v/>
      </c>
      <c r="AI64" s="737"/>
      <c r="AJ64" s="737"/>
      <c r="AK64" s="737"/>
      <c r="AL64" s="737"/>
      <c r="AM64" s="737"/>
      <c r="AN64" s="734" t="s">
        <v>0</v>
      </c>
      <c r="AO64" s="735"/>
      <c r="AP64" s="259"/>
      <c r="AQ64" s="259"/>
      <c r="AS64" s="7"/>
      <c r="AT64" s="7"/>
      <c r="AU64" s="7"/>
      <c r="AW64" s="27"/>
    </row>
    <row r="65" spans="1:71" s="26" customFormat="1" ht="18.75" customHeight="1" x14ac:dyDescent="0.15">
      <c r="A65" s="253"/>
      <c r="B65" s="253"/>
      <c r="C65" s="253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60" t="s">
        <v>28</v>
      </c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61"/>
      <c r="AB65" s="261"/>
      <c r="AC65" s="261"/>
      <c r="AD65" s="261"/>
      <c r="AE65" s="261"/>
      <c r="AF65" s="261"/>
      <c r="AG65" s="261"/>
      <c r="AH65" s="259"/>
      <c r="AI65" s="748" t="s">
        <v>23</v>
      </c>
      <c r="AJ65" s="748"/>
      <c r="AK65" s="748"/>
      <c r="AL65" s="748"/>
      <c r="AM65" s="748"/>
      <c r="AN65" s="748"/>
      <c r="AO65" s="748"/>
      <c r="AP65" s="262"/>
      <c r="AQ65" s="262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3"/>
      <c r="B66" s="263"/>
      <c r="C66" s="217" t="s">
        <v>88</v>
      </c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5" t="s">
        <v>35</v>
      </c>
      <c r="P66" s="263" t="s">
        <v>89</v>
      </c>
      <c r="Q66" s="266"/>
      <c r="R66" s="266"/>
      <c r="S66" s="266"/>
      <c r="T66" s="266"/>
      <c r="U66" s="266"/>
      <c r="V66" s="266"/>
      <c r="W66" s="266"/>
      <c r="X66" s="266"/>
      <c r="Y66" s="266"/>
      <c r="Z66" s="267"/>
      <c r="AA66" s="268"/>
      <c r="AB66" s="268"/>
      <c r="AC66" s="217"/>
      <c r="AD66" s="263"/>
      <c r="AE66" s="217"/>
      <c r="AF66" s="269"/>
      <c r="AG66" s="269"/>
      <c r="AH66" s="269"/>
      <c r="AI66" s="263"/>
      <c r="AJ66" s="270"/>
      <c r="AK66" s="270"/>
      <c r="AL66" s="270"/>
      <c r="AM66" s="270"/>
      <c r="AN66" s="270"/>
      <c r="AO66" s="263"/>
      <c r="AP66" s="263"/>
      <c r="AQ66" s="263"/>
    </row>
    <row r="67" spans="1:71" s="5" customFormat="1" ht="18.75" customHeight="1" x14ac:dyDescent="0.15">
      <c r="A67" s="263"/>
      <c r="B67" s="263"/>
      <c r="C67" s="263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651"/>
      <c r="Q67" s="652"/>
      <c r="R67" s="652"/>
      <c r="S67" s="652"/>
      <c r="T67" s="652"/>
      <c r="U67" s="652"/>
      <c r="V67" s="652"/>
      <c r="W67" s="462" t="s">
        <v>0</v>
      </c>
      <c r="X67" s="463"/>
      <c r="Y67" s="200" t="s">
        <v>5</v>
      </c>
      <c r="Z67" s="217"/>
      <c r="AA67" s="655">
        <v>28</v>
      </c>
      <c r="AB67" s="656"/>
      <c r="AC67" s="656"/>
      <c r="AD67" s="462" t="s">
        <v>2</v>
      </c>
      <c r="AE67" s="463"/>
      <c r="AF67" s="200"/>
      <c r="AG67" s="326" t="s">
        <v>1</v>
      </c>
      <c r="AH67" s="736">
        <f>IF(AA67="","",ROUNDUP(P67/AA67,0))</f>
        <v>0</v>
      </c>
      <c r="AI67" s="737"/>
      <c r="AJ67" s="737"/>
      <c r="AK67" s="737"/>
      <c r="AL67" s="737"/>
      <c r="AM67" s="737"/>
      <c r="AN67" s="462" t="s">
        <v>0</v>
      </c>
      <c r="AO67" s="463"/>
      <c r="AP67" s="263"/>
      <c r="AQ67" s="268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3"/>
      <c r="B68" s="263"/>
      <c r="C68" s="263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60" t="s">
        <v>28</v>
      </c>
      <c r="R68" s="271"/>
      <c r="S68" s="271"/>
      <c r="T68" s="271"/>
      <c r="U68" s="271"/>
      <c r="V68" s="271"/>
      <c r="W68" s="271"/>
      <c r="X68" s="200"/>
      <c r="Y68" s="200"/>
      <c r="Z68" s="217"/>
      <c r="AA68" s="272"/>
      <c r="AB68" s="273"/>
      <c r="AC68" s="273"/>
      <c r="AD68" s="200"/>
      <c r="AE68" s="200"/>
      <c r="AF68" s="250"/>
      <c r="AG68" s="250"/>
      <c r="AH68" s="217"/>
      <c r="AI68" s="698" t="s">
        <v>23</v>
      </c>
      <c r="AJ68" s="699"/>
      <c r="AK68" s="699"/>
      <c r="AL68" s="699"/>
      <c r="AM68" s="699"/>
      <c r="AN68" s="699"/>
      <c r="AO68" s="699"/>
      <c r="AP68" s="322"/>
      <c r="AQ68" s="268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3"/>
      <c r="B69" s="263"/>
      <c r="C69" s="742" t="s">
        <v>100</v>
      </c>
      <c r="D69" s="742"/>
      <c r="E69" s="742"/>
      <c r="F69" s="742"/>
      <c r="G69" s="742"/>
      <c r="H69" s="742"/>
      <c r="I69" s="742"/>
      <c r="J69" s="742"/>
      <c r="K69" s="742"/>
      <c r="L69" s="742"/>
      <c r="M69" s="742"/>
      <c r="N69" s="742"/>
      <c r="O69" s="742"/>
      <c r="P69" s="742"/>
      <c r="Q69" s="742"/>
      <c r="R69" s="742"/>
      <c r="S69" s="742"/>
      <c r="T69" s="742"/>
      <c r="U69" s="742"/>
      <c r="V69" s="742"/>
      <c r="W69" s="742"/>
      <c r="X69" s="743"/>
      <c r="Y69" s="744" t="str">
        <f>IF(O64="","",IFERROR(IF(Y67="","",ROUNDUP((AF64-AF67)*0.4,0)),""))</f>
        <v/>
      </c>
      <c r="Z69" s="745"/>
      <c r="AA69" s="745"/>
      <c r="AB69" s="745"/>
      <c r="AC69" s="745"/>
      <c r="AD69" s="745"/>
      <c r="AE69" s="653" t="s">
        <v>0</v>
      </c>
      <c r="AF69" s="654"/>
      <c r="AG69" s="275"/>
      <c r="AH69" s="281"/>
      <c r="AI69" s="263"/>
      <c r="AJ69" s="263"/>
      <c r="AK69" s="270"/>
      <c r="AL69" s="270"/>
      <c r="AM69" s="270"/>
      <c r="AN69" s="270"/>
      <c r="AO69" s="270"/>
      <c r="AP69" s="282"/>
      <c r="AQ69" s="282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3"/>
      <c r="B70" s="263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265"/>
      <c r="Y70" s="283"/>
      <c r="Z70" s="283"/>
      <c r="AA70" s="283"/>
      <c r="AB70" s="283"/>
      <c r="AC70" s="806" t="s">
        <v>95</v>
      </c>
      <c r="AD70" s="807"/>
      <c r="AE70" s="807"/>
      <c r="AF70" s="807"/>
      <c r="AG70" s="807"/>
      <c r="AH70" s="807"/>
      <c r="AI70" s="807"/>
      <c r="AJ70" s="807"/>
      <c r="AK70" s="808"/>
      <c r="AL70" s="263"/>
      <c r="AM70" s="263"/>
      <c r="AN70" s="263"/>
      <c r="AO70" s="263"/>
      <c r="AP70" s="263"/>
      <c r="AQ70" s="263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3"/>
      <c r="B71" s="263"/>
      <c r="C71" s="263"/>
      <c r="D71" s="263"/>
      <c r="E71" s="263"/>
      <c r="F71" s="263"/>
      <c r="G71" s="263"/>
      <c r="H71" s="276"/>
      <c r="I71" s="263"/>
      <c r="J71" s="263"/>
      <c r="K71" s="263"/>
      <c r="L71" s="263"/>
      <c r="M71" s="277"/>
      <c r="N71" s="278"/>
      <c r="O71" s="278"/>
      <c r="P71" s="278"/>
      <c r="Q71" s="263"/>
      <c r="R71" s="263"/>
      <c r="S71" s="263"/>
      <c r="T71" s="263"/>
      <c r="U71" s="263"/>
      <c r="V71" s="263"/>
      <c r="W71" s="263"/>
      <c r="X71" s="263"/>
      <c r="Y71" s="263"/>
      <c r="Z71" s="278"/>
      <c r="AA71" s="278"/>
      <c r="AB71" s="278"/>
      <c r="AC71" s="807"/>
      <c r="AD71" s="807"/>
      <c r="AE71" s="807"/>
      <c r="AF71" s="807"/>
      <c r="AG71" s="807"/>
      <c r="AH71" s="807"/>
      <c r="AI71" s="807"/>
      <c r="AJ71" s="807"/>
      <c r="AK71" s="808"/>
      <c r="AL71" s="317"/>
      <c r="AM71" s="317"/>
      <c r="AN71" s="284"/>
      <c r="AO71" s="284"/>
      <c r="AP71" s="263"/>
      <c r="AQ71" s="263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3"/>
      <c r="B72" s="263"/>
      <c r="C72" s="263"/>
      <c r="D72" s="263"/>
      <c r="E72" s="263"/>
      <c r="F72" s="263"/>
      <c r="G72" s="263"/>
      <c r="H72" s="276"/>
      <c r="I72" s="263"/>
      <c r="J72" s="263"/>
      <c r="K72" s="263"/>
      <c r="L72" s="263"/>
      <c r="M72" s="277"/>
      <c r="N72" s="285" t="s">
        <v>91</v>
      </c>
      <c r="O72" s="278"/>
      <c r="P72" s="278"/>
      <c r="Q72" s="263"/>
      <c r="R72" s="263"/>
      <c r="S72" s="263"/>
      <c r="T72" s="263"/>
      <c r="U72" s="263"/>
      <c r="V72" s="263"/>
      <c r="W72" s="263"/>
      <c r="X72" s="263"/>
      <c r="Y72" s="744" t="str">
        <f>IFERROR(IF(Y69&lt;=0,"ERROR",MIN(ROUNDUP(Y69,-3),200000)),"")</f>
        <v/>
      </c>
      <c r="Z72" s="745"/>
      <c r="AA72" s="745"/>
      <c r="AB72" s="745"/>
      <c r="AC72" s="745"/>
      <c r="AD72" s="745"/>
      <c r="AE72" s="471" t="s">
        <v>0</v>
      </c>
      <c r="AF72" s="472"/>
      <c r="AG72" s="263"/>
      <c r="AH72" s="263"/>
      <c r="AI72" s="286"/>
      <c r="AJ72" s="286"/>
      <c r="AK72" s="286"/>
      <c r="AL72" s="286"/>
      <c r="AM72" s="286"/>
      <c r="AN72" s="282"/>
      <c r="AO72" s="282"/>
      <c r="AP72" s="282"/>
      <c r="AQ72" s="282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287"/>
      <c r="Z73" s="287"/>
      <c r="AA73" s="287"/>
      <c r="AB73" s="287"/>
      <c r="AC73" s="287"/>
      <c r="AD73" s="287"/>
      <c r="AE73" s="287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算定シート【D】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算定シート【D】!Print_Area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2022-03-30T12:12:54Z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