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F】" sheetId="34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3">算定シート【F】!$A$1:$AM$62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51" i="34" l="1"/>
  <c r="AP52" i="34" s="1"/>
  <c r="AP53" i="34" s="1"/>
  <c r="X55" i="34" s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3" i="34" l="1"/>
  <c r="Y21" i="34" l="1"/>
  <c r="F25" i="34" s="1"/>
  <c r="X25" i="34" s="1"/>
  <c r="X30" i="34" l="1"/>
  <c r="E29" i="34"/>
  <c r="AD55" i="34"/>
  <c r="AD57" i="34" s="1"/>
  <c r="AD60" i="34" l="1"/>
  <c r="E59" i="34"/>
</calcChain>
</file>

<file path=xl/sharedStrings.xml><?xml version="1.0" encoding="utf-8"?>
<sst xmlns="http://schemas.openxmlformats.org/spreadsheetml/2006/main" count="669" uniqueCount="135">
  <si>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</si>
  <si>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</si>
  <si>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</si>
  <si>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</si>
  <si>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</si>
  <si>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</si>
  <si>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</si>
  <si>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</si>
  <si>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</si>
  <si>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</si>
  <si>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</si>
  <si>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</si>
  <si>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</si>
  <si>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</si>
  <si>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</si>
  <si>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</si>
  <si>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</si>
  <si>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</si>
  <si>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</si>
  <si>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</si>
  <si>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</si>
  <si>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</si>
  <si>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</si>
  <si>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</si>
  <si>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</si>
  <si>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</si>
  <si>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</si>
  <si>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</si>
  <si>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</si>
  <si>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</si>
  <si>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</si>
  <si>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</si>
  <si>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</si>
  <si>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</si>
  <si>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</si>
  <si>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</si>
  <si>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</si>
  <si>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</si>
  <si>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</si>
  <si>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</si>
  <si>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</si>
  <si>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</si>
  <si>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</si>
  <si>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</si>
  <si>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</si>
  <si>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</si>
  <si>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</si>
  <si>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</si>
  <si>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</si>
  <si>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</si>
  <si>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</si>
  <si>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</si>
  <si>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</si>
  <si>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</si>
  <si>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</si>
  <si>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</si>
  <si>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</si>
  <si>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</si>
  <si>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</si>
  <si>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</si>
  <si>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</si>
  <si>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</si>
  <si>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</si>
  <si>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</si>
  <si>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</si>
  <si>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</si>
  <si>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</si>
  <si>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</si>
  <si>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</si>
  <si>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</si>
  <si>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</si>
  <si>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</si>
  <si>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</si>
  <si>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</si>
  <si>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</si>
  <si>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</si>
  <si>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</si>
  <si>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</si>
  <si>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</si>
  <si>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</si>
  <si>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</si>
  <si>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</si>
  <si>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</si>
  <si>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</si>
  <si>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</si>
  <si>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</si>
  <si>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</si>
  <si>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</si>
  <si>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</si>
  <si>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</si>
  <si>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</si>
  <si>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</si>
  <si>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</si>
  <si>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</si>
  <si>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</si>
  <si>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</si>
  <si>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</si>
  <si>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</si>
  <si>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</si>
  <si>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</si>
  <si>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</si>
  <si>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</si>
  <si>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</si>
  <si>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</si>
  <si>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</si>
  <si>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</si>
  <si>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</si>
  <si>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</si>
  <si>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</si>
  <si>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</si>
  <si>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</si>
  <si>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</si>
  <si>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</si>
  <si>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</si>
  <si>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</si>
  <si>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</si>
  <si>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</si>
  <si>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</si>
  <si>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</si>
  <si>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</si>
  <si>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</si>
  <si>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</si>
  <si>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</si>
  <si>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</si>
  <si>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</si>
  <si>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</si>
  <si>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</si>
  <si>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</si>
  <si>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算定シートF</t>
    <phoneticPr fontId="3"/>
  </si>
  <si>
    <t>要請イ・ウ／売上高方式／R3.2.1以降に開店</t>
    <rPh sb="0" eb="2">
      <t>ヨウセイ</t>
    </rPh>
    <rPh sb="6" eb="8">
      <t>ウリアゲ</t>
    </rPh>
    <rPh sb="8" eb="9">
      <t>ダカ</t>
    </rPh>
    <rPh sb="9" eb="11">
      <t>ホウシキ</t>
    </rPh>
    <rPh sb="18" eb="20">
      <t>イコウ</t>
    </rPh>
    <rPh sb="21" eb="23">
      <t>カイテン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</si>
  <si>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</si>
  <si>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2" eb="33">
      <t>エン</t>
    </rPh>
    <rPh sb="33" eb="35">
      <t>イカ</t>
    </rPh>
    <phoneticPr fontId="3"/>
  </si>
  <si>
    <t>＜必要書類＞
・算定参照年の２月の帳簿（対象店舗の飲食部門のみの額がわかるもの（テイクアウトの売上高は除いて
　ください））　※税抜き金額が分かるもの
・算定参照年の２月を含む確定申告書類</t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ネン</t>
    </rPh>
    <rPh sb="15" eb="16">
      <t>ガツ</t>
    </rPh>
    <rPh sb="17" eb="19">
      <t>チョウボ</t>
    </rPh>
    <rPh sb="20" eb="22">
      <t>タイショウ</t>
    </rPh>
    <rPh sb="22" eb="24">
      <t>テンポ</t>
    </rPh>
    <rPh sb="25" eb="27">
      <t>インショク</t>
    </rPh>
    <rPh sb="27" eb="29">
      <t>ブモン</t>
    </rPh>
    <rPh sb="32" eb="33">
      <t>ガク</t>
    </rPh>
    <rPh sb="47" eb="49">
      <t>ウリアゲ</t>
    </rPh>
    <rPh sb="49" eb="50">
      <t>ダカ</t>
    </rPh>
    <rPh sb="51" eb="52">
      <t>ノゾ</t>
    </rPh>
    <rPh sb="64" eb="65">
      <t>ゼイ</t>
    </rPh>
    <rPh sb="65" eb="66">
      <t>ヌ</t>
    </rPh>
    <rPh sb="67" eb="69">
      <t>キンガク</t>
    </rPh>
    <rPh sb="70" eb="71">
      <t>ワ</t>
    </rPh>
    <rPh sb="77" eb="79">
      <t>サンテイ</t>
    </rPh>
    <rPh sb="79" eb="81">
      <t>サンショウ</t>
    </rPh>
    <rPh sb="81" eb="82">
      <t>ネン</t>
    </rPh>
    <rPh sb="84" eb="85">
      <t>ガツ</t>
    </rPh>
    <rPh sb="86" eb="87">
      <t>フク</t>
    </rPh>
    <rPh sb="88" eb="90">
      <t>カクテイ</t>
    </rPh>
    <rPh sb="90" eb="92">
      <t>シンコク</t>
    </rPh>
    <rPh sb="92" eb="94">
      <t>ショルイ</t>
    </rPh>
    <phoneticPr fontId="3"/>
  </si>
  <si>
    <t>和暦</t>
  </si>
  <si>
    <t>西暦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</si>
</sst>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8" fontId="9" fillId="3" borderId="19" xfId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34" xfId="0" applyFont="1" applyFill="1" applyBorder="1">
      <alignment vertical="center"/>
    </xf>
    <xf numFmtId="0" fontId="8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8" fillId="0" borderId="0" xfId="1" applyFont="1" applyFill="1" applyBorder="1" applyAlignment="1" applyProtection="1">
      <alignment horizontal="center" vertical="center"/>
      <protection locked="0"/>
    </xf>
    <xf numFmtId="38" fontId="58" fillId="0" borderId="7" xfId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  <protection locked="0"/>
    </xf>
    <xf numFmtId="38" fontId="5" fillId="8" borderId="7" xfId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45" fillId="0" borderId="0" xfId="0" applyFont="1" applyFill="1" applyAlignment="1" applyProtection="1">
      <alignment horizontal="left" vertical="top"/>
      <protection locked="0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7" xfId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57" fillId="12" borderId="3" xfId="0" applyFont="1" applyFill="1" applyBorder="1" applyAlignment="1">
      <alignment horizontal="center" vertical="center" shrinkToFit="1"/>
    </xf>
    <xf numFmtId="0" fontId="57" fillId="12" borderId="2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right" vertical="center"/>
    </xf>
    <xf numFmtId="38" fontId="26" fillId="8" borderId="31" xfId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shrinkToFit="1"/>
    </xf>
    <xf numFmtId="38" fontId="11" fillId="8" borderId="9" xfId="1" applyFont="1" applyFill="1" applyBorder="1" applyAlignment="1">
      <alignment horizontal="center" vertical="center"/>
    </xf>
    <xf numFmtId="38" fontId="11" fillId="8" borderId="9" xfId="1" applyFont="1" applyFill="1" applyBorder="1" applyAlignment="1" applyProtection="1">
      <alignment horizontal="center" vertical="center"/>
      <protection locked="0"/>
    </xf>
    <xf numFmtId="0" fontId="7" fillId="12" borderId="2" xfId="0" applyFont="1" applyFill="1" applyBorder="1" applyAlignment="1">
      <alignment horizontal="center" vertical="center" shrinkToFit="1"/>
    </xf>
    <xf numFmtId="0" fontId="7" fillId="12" borderId="1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10583</xdr:rowOff>
    </xdr:from>
    <xdr:to>
      <xdr:col>14</xdr:col>
      <xdr:colOff>190500</xdr:colOff>
      <xdr:row>18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52475" y="35443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0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5267325" y="563880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57</xdr:row>
      <xdr:rowOff>9525</xdr:rowOff>
    </xdr:from>
    <xdr:to>
      <xdr:col>29</xdr:col>
      <xdr:colOff>142875</xdr:colOff>
      <xdr:row>58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5895975" y="115157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0</xdr:rowOff>
    </xdr:from>
    <xdr:to>
      <xdr:col>30</xdr:col>
      <xdr:colOff>28575</xdr:colOff>
      <xdr:row>39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733550" y="769620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45</xdr:row>
      <xdr:rowOff>0</xdr:rowOff>
    </xdr:from>
    <xdr:to>
      <xdr:col>38</xdr:col>
      <xdr:colOff>38099</xdr:colOff>
      <xdr:row>46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333375" y="10325100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</xdr:row>
      <xdr:rowOff>47625</xdr:rowOff>
    </xdr:from>
    <xdr:to>
      <xdr:col>37</xdr:col>
      <xdr:colOff>47625</xdr:colOff>
      <xdr:row>2</xdr:row>
      <xdr:rowOff>876300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0" y="1057275"/>
          <a:ext cx="7400925" cy="828675"/>
          <a:chOff x="0" y="1019175"/>
          <a:chExt cx="7400925" cy="828675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900-00000B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900-00000F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16" name="大かっこ 15">
            <a:extLst>
              <a:ext uri="{FF2B5EF4-FFF2-40B4-BE49-F238E27FC236}">
                <a16:creationId xmlns:a16="http://schemas.microsoft.com/office/drawing/2014/main" id="{00000000-0008-0000-0900-000010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152400</xdr:rowOff>
        </xdr:from>
        <xdr:to>
          <xdr:col>12</xdr:col>
          <xdr:colOff>95250</xdr:colOff>
          <xdr:row>2</xdr:row>
          <xdr:rowOff>304800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2</xdr:row>
          <xdr:rowOff>628650</xdr:rowOff>
        </xdr:from>
        <xdr:to>
          <xdr:col>12</xdr:col>
          <xdr:colOff>95250</xdr:colOff>
          <xdr:row>2</xdr:row>
          <xdr:rowOff>781050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9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6"/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8"/>
      <c r="AH1" s="408"/>
      <c r="AI1" s="408"/>
      <c r="AJ1" s="408"/>
      <c r="AK1" s="408"/>
      <c r="AL1" s="408"/>
      <c r="AM1" s="408"/>
      <c r="AR1" s="30"/>
      <c r="AS1" s="30"/>
    </row>
    <row r="2" spans="1:45" ht="32.25" x14ac:dyDescent="0.4">
      <c r="A2" s="409" t="s">
        <v>112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326"/>
      <c r="AH2" s="326"/>
      <c r="AI2" s="326"/>
      <c r="AJ2" s="326"/>
      <c r="AK2" s="326"/>
      <c r="AL2" s="326"/>
      <c r="AM2" s="327"/>
      <c r="AR2" s="30"/>
      <c r="AS2" s="30"/>
    </row>
    <row r="3" spans="1:45" ht="55.5" customHeight="1" thickBot="1" x14ac:dyDescent="0.45">
      <c r="A3" s="410" t="s">
        <v>111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R3" s="30"/>
      <c r="AS3" s="30"/>
    </row>
    <row r="4" spans="1:45" ht="25.5" customHeight="1" x14ac:dyDescent="0.4">
      <c r="A4" s="414" t="s">
        <v>107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R4" s="30"/>
      <c r="AS4" s="30"/>
    </row>
    <row r="5" spans="1:45" ht="25.5" customHeight="1" x14ac:dyDescent="0.4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R5" s="30"/>
      <c r="AS5" s="30"/>
    </row>
    <row r="6" spans="1:45" ht="24.75" customHeight="1" x14ac:dyDescent="0.4">
      <c r="A6" s="44"/>
      <c r="B6" s="339" t="s">
        <v>76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</row>
    <row r="7" spans="1:45" ht="24.75" customHeight="1" x14ac:dyDescent="0.4">
      <c r="A7" s="44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</row>
    <row r="8" spans="1:45" ht="24.75" customHeight="1" x14ac:dyDescent="0.4">
      <c r="A8" s="44"/>
      <c r="B8" s="340" t="s">
        <v>19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405" t="s">
        <v>20</v>
      </c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5" t="s">
        <v>57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6" t="s">
        <v>67</v>
      </c>
      <c r="Y10" s="416"/>
      <c r="Z10" s="416"/>
      <c r="AA10" s="416"/>
      <c r="AB10" s="416"/>
      <c r="AC10" s="416"/>
      <c r="AD10" s="416"/>
      <c r="AE10" s="416"/>
      <c r="AF10" s="416"/>
      <c r="AG10" s="416"/>
      <c r="AH10" s="416"/>
      <c r="AI10" s="416"/>
      <c r="AJ10" s="416"/>
      <c r="AK10" s="416"/>
      <c r="AL10" s="416"/>
      <c r="AM10" s="416"/>
    </row>
    <row r="11" spans="1:45" s="4" customFormat="1" ht="26.25" customHeight="1" x14ac:dyDescent="0.4">
      <c r="A11" s="44"/>
      <c r="B11" s="328" t="s">
        <v>26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30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31" t="s">
        <v>24</v>
      </c>
      <c r="Q13" s="331"/>
      <c r="R13" s="331"/>
      <c r="S13" s="331"/>
      <c r="T13" s="331"/>
      <c r="U13" s="331"/>
      <c r="V13" s="331"/>
      <c r="W13" s="332"/>
      <c r="X13" s="332"/>
      <c r="Y13" s="51"/>
      <c r="Z13" s="342" t="s">
        <v>66</v>
      </c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417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33" t="s">
        <v>9</v>
      </c>
      <c r="Q14" s="418"/>
      <c r="R14" s="418"/>
      <c r="S14" s="418"/>
      <c r="T14" s="418"/>
      <c r="U14" s="418"/>
      <c r="V14" s="418"/>
      <c r="W14" s="335" t="s">
        <v>11</v>
      </c>
      <c r="X14" s="336"/>
      <c r="Y14" s="51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417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34"/>
      <c r="Q15" s="419"/>
      <c r="R15" s="419"/>
      <c r="S15" s="419"/>
      <c r="T15" s="419"/>
      <c r="U15" s="419"/>
      <c r="V15" s="419"/>
      <c r="W15" s="337"/>
      <c r="X15" s="338"/>
      <c r="Y15" s="51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417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64" t="s">
        <v>63</v>
      </c>
      <c r="F18" s="347"/>
      <c r="G18" s="347"/>
      <c r="H18" s="347"/>
      <c r="I18" s="347"/>
      <c r="J18" s="347"/>
      <c r="K18" s="347"/>
      <c r="L18" s="347"/>
      <c r="M18" s="347"/>
      <c r="N18" s="348"/>
      <c r="O18" s="65"/>
      <c r="P18" s="51"/>
      <c r="Q18" s="343" t="s">
        <v>68</v>
      </c>
      <c r="R18" s="344"/>
      <c r="S18" s="344"/>
      <c r="T18" s="344"/>
      <c r="U18" s="345"/>
      <c r="V18" s="51"/>
      <c r="W18" s="51"/>
      <c r="X18" s="346" t="s">
        <v>40</v>
      </c>
      <c r="Y18" s="347"/>
      <c r="Z18" s="347"/>
      <c r="AA18" s="347"/>
      <c r="AB18" s="347"/>
      <c r="AC18" s="347"/>
      <c r="AD18" s="347"/>
      <c r="AE18" s="347"/>
      <c r="AF18" s="347"/>
      <c r="AG18" s="347"/>
      <c r="AH18" s="348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49" t="s">
        <v>8</v>
      </c>
      <c r="F19" s="420"/>
      <c r="G19" s="420"/>
      <c r="H19" s="420"/>
      <c r="I19" s="420"/>
      <c r="J19" s="420"/>
      <c r="K19" s="420"/>
      <c r="L19" s="420"/>
      <c r="M19" s="352" t="s">
        <v>0</v>
      </c>
      <c r="N19" s="353"/>
      <c r="O19" s="356" t="s">
        <v>5</v>
      </c>
      <c r="P19" s="356"/>
      <c r="Q19" s="333" t="s">
        <v>6</v>
      </c>
      <c r="R19" s="423">
        <v>28</v>
      </c>
      <c r="S19" s="424"/>
      <c r="T19" s="357" t="s">
        <v>2</v>
      </c>
      <c r="U19" s="358"/>
      <c r="V19" s="363" t="s">
        <v>1</v>
      </c>
      <c r="W19" s="363"/>
      <c r="X19" s="349" t="s">
        <v>7</v>
      </c>
      <c r="Y19" s="427"/>
      <c r="Z19" s="427"/>
      <c r="AA19" s="427"/>
      <c r="AB19" s="427"/>
      <c r="AC19" s="427"/>
      <c r="AD19" s="427"/>
      <c r="AE19" s="427"/>
      <c r="AF19" s="427"/>
      <c r="AG19" s="352" t="s">
        <v>0</v>
      </c>
      <c r="AH19" s="353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49"/>
      <c r="F20" s="421"/>
      <c r="G20" s="421"/>
      <c r="H20" s="421"/>
      <c r="I20" s="421"/>
      <c r="J20" s="421"/>
      <c r="K20" s="421"/>
      <c r="L20" s="421"/>
      <c r="M20" s="352"/>
      <c r="N20" s="353"/>
      <c r="O20" s="356"/>
      <c r="P20" s="356"/>
      <c r="Q20" s="349"/>
      <c r="R20" s="425"/>
      <c r="S20" s="426"/>
      <c r="T20" s="359"/>
      <c r="U20" s="360"/>
      <c r="V20" s="363"/>
      <c r="W20" s="363"/>
      <c r="X20" s="349"/>
      <c r="Y20" s="428"/>
      <c r="Z20" s="428"/>
      <c r="AA20" s="428"/>
      <c r="AB20" s="428"/>
      <c r="AC20" s="428"/>
      <c r="AD20" s="428"/>
      <c r="AE20" s="428"/>
      <c r="AF20" s="428"/>
      <c r="AG20" s="352"/>
      <c r="AH20" s="353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49"/>
      <c r="F21" s="421"/>
      <c r="G21" s="421"/>
      <c r="H21" s="421"/>
      <c r="I21" s="421"/>
      <c r="J21" s="421"/>
      <c r="K21" s="421"/>
      <c r="L21" s="421"/>
      <c r="M21" s="352"/>
      <c r="N21" s="353"/>
      <c r="O21" s="356"/>
      <c r="P21" s="356"/>
      <c r="Q21" s="349"/>
      <c r="R21" s="423">
        <v>29</v>
      </c>
      <c r="S21" s="424"/>
      <c r="T21" s="359"/>
      <c r="U21" s="360"/>
      <c r="V21" s="363"/>
      <c r="W21" s="363"/>
      <c r="X21" s="349"/>
      <c r="Y21" s="428"/>
      <c r="Z21" s="428"/>
      <c r="AA21" s="428"/>
      <c r="AB21" s="428"/>
      <c r="AC21" s="428"/>
      <c r="AD21" s="428"/>
      <c r="AE21" s="428"/>
      <c r="AF21" s="428"/>
      <c r="AG21" s="352"/>
      <c r="AH21" s="353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34"/>
      <c r="F22" s="422"/>
      <c r="G22" s="422"/>
      <c r="H22" s="422"/>
      <c r="I22" s="422"/>
      <c r="J22" s="422"/>
      <c r="K22" s="422"/>
      <c r="L22" s="422"/>
      <c r="M22" s="354"/>
      <c r="N22" s="355"/>
      <c r="O22" s="356"/>
      <c r="P22" s="356"/>
      <c r="Q22" s="334"/>
      <c r="R22" s="430"/>
      <c r="S22" s="431"/>
      <c r="T22" s="361"/>
      <c r="U22" s="362"/>
      <c r="V22" s="363"/>
      <c r="W22" s="363"/>
      <c r="X22" s="334"/>
      <c r="Y22" s="429"/>
      <c r="Z22" s="429"/>
      <c r="AA22" s="429"/>
      <c r="AB22" s="429"/>
      <c r="AC22" s="429"/>
      <c r="AD22" s="429"/>
      <c r="AE22" s="429"/>
      <c r="AF22" s="429"/>
      <c r="AG22" s="354"/>
      <c r="AH22" s="355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5" t="s">
        <v>41</v>
      </c>
      <c r="AC23" s="365"/>
      <c r="AD23" s="365"/>
      <c r="AE23" s="365"/>
      <c r="AF23" s="365"/>
      <c r="AG23" s="365"/>
      <c r="AH23" s="365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46" t="s">
        <v>40</v>
      </c>
      <c r="F24" s="347"/>
      <c r="G24" s="347"/>
      <c r="H24" s="347"/>
      <c r="I24" s="347"/>
      <c r="J24" s="347"/>
      <c r="K24" s="347"/>
      <c r="L24" s="347"/>
      <c r="M24" s="347"/>
      <c r="N24" s="347"/>
      <c r="O24" s="348"/>
      <c r="P24" s="51"/>
      <c r="Q24" s="51"/>
      <c r="R24" s="51"/>
      <c r="S24" s="51"/>
      <c r="T24" s="51"/>
      <c r="U24" s="51"/>
      <c r="V24" s="51"/>
      <c r="W24" s="51"/>
      <c r="X24" s="346" t="s">
        <v>31</v>
      </c>
      <c r="Y24" s="347"/>
      <c r="Z24" s="347"/>
      <c r="AA24" s="347"/>
      <c r="AB24" s="347"/>
      <c r="AC24" s="347"/>
      <c r="AD24" s="347"/>
      <c r="AE24" s="347"/>
      <c r="AF24" s="347"/>
      <c r="AG24" s="347"/>
      <c r="AH24" s="348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49" t="s">
        <v>7</v>
      </c>
      <c r="F25" s="432">
        <f>Y19</f>
        <v>0</v>
      </c>
      <c r="G25" s="432"/>
      <c r="H25" s="432"/>
      <c r="I25" s="432"/>
      <c r="J25" s="432"/>
      <c r="K25" s="432"/>
      <c r="L25" s="432"/>
      <c r="M25" s="432"/>
      <c r="N25" s="352" t="s">
        <v>0</v>
      </c>
      <c r="O25" s="353"/>
      <c r="P25" s="356" t="s">
        <v>3</v>
      </c>
      <c r="Q25" s="356"/>
      <c r="R25" s="288"/>
      <c r="S25" s="356">
        <v>0.3</v>
      </c>
      <c r="T25" s="356"/>
      <c r="U25" s="356"/>
      <c r="V25" s="363" t="s">
        <v>1</v>
      </c>
      <c r="W25" s="363"/>
      <c r="X25" s="434" t="str">
        <f>IF(F19="","",IFERROR(IF(R21="","",ROUNDUP(F25*S25,0)),""))</f>
        <v/>
      </c>
      <c r="Y25" s="418"/>
      <c r="Z25" s="418"/>
      <c r="AA25" s="418"/>
      <c r="AB25" s="418"/>
      <c r="AC25" s="418"/>
      <c r="AD25" s="418"/>
      <c r="AE25" s="418"/>
      <c r="AF25" s="418"/>
      <c r="AG25" s="352" t="s">
        <v>0</v>
      </c>
      <c r="AH25" s="353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34"/>
      <c r="F26" s="433"/>
      <c r="G26" s="433"/>
      <c r="H26" s="433"/>
      <c r="I26" s="433"/>
      <c r="J26" s="433"/>
      <c r="K26" s="433"/>
      <c r="L26" s="433"/>
      <c r="M26" s="433"/>
      <c r="N26" s="354"/>
      <c r="O26" s="355"/>
      <c r="P26" s="356"/>
      <c r="Q26" s="356"/>
      <c r="R26" s="288"/>
      <c r="S26" s="356"/>
      <c r="T26" s="356"/>
      <c r="U26" s="356"/>
      <c r="V26" s="363"/>
      <c r="W26" s="363"/>
      <c r="X26" s="435"/>
      <c r="Y26" s="419"/>
      <c r="Z26" s="419"/>
      <c r="AA26" s="419"/>
      <c r="AB26" s="419"/>
      <c r="AC26" s="419"/>
      <c r="AD26" s="419"/>
      <c r="AE26" s="419"/>
      <c r="AF26" s="419"/>
      <c r="AG26" s="354"/>
      <c r="AH26" s="355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6" t="s">
        <v>102</v>
      </c>
      <c r="AC27" s="366"/>
      <c r="AD27" s="366"/>
      <c r="AE27" s="366"/>
      <c r="AF27" s="366"/>
      <c r="AG27" s="366"/>
      <c r="AH27" s="366"/>
      <c r="AI27" s="367"/>
      <c r="AJ27" s="367"/>
      <c r="AK27" s="367"/>
      <c r="AL27" s="367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8"/>
      <c r="AC28" s="368"/>
      <c r="AD28" s="368"/>
      <c r="AE28" s="368"/>
      <c r="AF28" s="368"/>
      <c r="AG28" s="368"/>
      <c r="AH28" s="368"/>
      <c r="AI28" s="367"/>
      <c r="AJ28" s="367"/>
      <c r="AK28" s="367"/>
      <c r="AL28" s="367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69" t="s">
        <v>25</v>
      </c>
      <c r="Y29" s="370"/>
      <c r="Z29" s="370"/>
      <c r="AA29" s="370"/>
      <c r="AB29" s="370"/>
      <c r="AC29" s="370"/>
      <c r="AD29" s="370"/>
      <c r="AE29" s="370"/>
      <c r="AF29" s="370"/>
      <c r="AG29" s="370"/>
      <c r="AH29" s="371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6" t="str">
        <f>IFERROR(IF(X25&lt;=25000,"ERROR",MIN(ROUNDUP(X25,-3),75000)),"")</f>
        <v/>
      </c>
      <c r="Y30" s="437"/>
      <c r="Z30" s="437"/>
      <c r="AA30" s="437"/>
      <c r="AB30" s="437"/>
      <c r="AC30" s="437"/>
      <c r="AD30" s="437"/>
      <c r="AE30" s="437"/>
      <c r="AF30" s="437"/>
      <c r="AG30" s="352" t="s">
        <v>0</v>
      </c>
      <c r="AH30" s="372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8"/>
      <c r="Y31" s="439"/>
      <c r="Z31" s="439"/>
      <c r="AA31" s="439"/>
      <c r="AB31" s="439"/>
      <c r="AC31" s="439"/>
      <c r="AD31" s="439"/>
      <c r="AE31" s="439"/>
      <c r="AF31" s="439"/>
      <c r="AG31" s="373"/>
      <c r="AH31" s="374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58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</row>
    <row r="33" spans="1:42" x14ac:dyDescent="0.4">
      <c r="A33" s="44"/>
      <c r="B33" s="377" t="s">
        <v>104</v>
      </c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378"/>
    </row>
    <row r="34" spans="1:42" x14ac:dyDescent="0.4">
      <c r="A34" s="44"/>
      <c r="B34" s="379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0"/>
      <c r="AF34" s="440"/>
      <c r="AG34" s="440"/>
      <c r="AH34" s="440"/>
      <c r="AI34" s="440"/>
      <c r="AJ34" s="440"/>
      <c r="AK34" s="440"/>
      <c r="AL34" s="440"/>
      <c r="AM34" s="378"/>
    </row>
    <row r="35" spans="1:42" x14ac:dyDescent="0.4">
      <c r="A35" s="44"/>
      <c r="B35" s="38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  <c r="AH35" s="440"/>
      <c r="AI35" s="440"/>
      <c r="AJ35" s="440"/>
      <c r="AK35" s="440"/>
      <c r="AL35" s="440"/>
      <c r="AM35" s="378"/>
    </row>
    <row r="36" spans="1:42" ht="15" customHeight="1" thickBot="1" x14ac:dyDescent="0.45">
      <c r="A36" s="44"/>
      <c r="B36" s="381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3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94" t="s">
        <v>59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71"/>
      <c r="AN41" s="40"/>
      <c r="AO41" s="40"/>
      <c r="AP41" s="40"/>
    </row>
    <row r="42" spans="1:42" ht="15.75" customHeight="1" x14ac:dyDescent="0.4">
      <c r="A42" s="44"/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71"/>
      <c r="AN42" s="40"/>
      <c r="AO42" s="40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40"/>
      <c r="AO43" s="40"/>
      <c r="AP43" s="40"/>
    </row>
    <row r="44" spans="1:42" ht="18.75" customHeight="1" x14ac:dyDescent="0.15">
      <c r="A44" s="44"/>
      <c r="B44" s="395" t="s">
        <v>103</v>
      </c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0"/>
      <c r="AO45" s="40"/>
      <c r="AP45" s="40"/>
    </row>
    <row r="46" spans="1:42" ht="15.75" customHeight="1" x14ac:dyDescent="0.4">
      <c r="A46" s="44"/>
      <c r="B46" s="71"/>
      <c r="C46" s="441" t="s">
        <v>110</v>
      </c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2"/>
      <c r="AM46" s="442"/>
      <c r="AN46" s="40"/>
      <c r="AO46" s="40"/>
      <c r="AP46" s="40"/>
    </row>
    <row r="47" spans="1:42" ht="15.75" customHeight="1" x14ac:dyDescent="0.4">
      <c r="A47" s="44"/>
      <c r="B47" s="71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40"/>
      <c r="AO47" s="40"/>
      <c r="AP47" s="40"/>
    </row>
    <row r="48" spans="1:42" ht="15.75" customHeight="1" x14ac:dyDescent="0.4">
      <c r="A48" s="44"/>
      <c r="B48" s="71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3"/>
      <c r="R48" s="443"/>
      <c r="S48" s="443"/>
      <c r="T48" s="443"/>
      <c r="U48" s="443"/>
      <c r="V48" s="443"/>
      <c r="W48" s="443"/>
      <c r="X48" s="443"/>
      <c r="Y48" s="443"/>
      <c r="Z48" s="443"/>
      <c r="AA48" s="443"/>
      <c r="AB48" s="443"/>
      <c r="AC48" s="443"/>
      <c r="AD48" s="443"/>
      <c r="AE48" s="443"/>
      <c r="AF48" s="443"/>
      <c r="AG48" s="443"/>
      <c r="AH48" s="443"/>
      <c r="AI48" s="443"/>
      <c r="AJ48" s="443"/>
      <c r="AK48" s="443"/>
      <c r="AL48" s="443"/>
      <c r="AM48" s="71"/>
      <c r="AN48" s="40"/>
      <c r="AO48" s="40"/>
      <c r="AP48" s="40"/>
    </row>
    <row r="49" spans="1:69" x14ac:dyDescent="0.15">
      <c r="A49" s="44"/>
      <c r="B49" s="44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3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443"/>
      <c r="AC49" s="443"/>
      <c r="AD49" s="443"/>
      <c r="AE49" s="443"/>
      <c r="AF49" s="443"/>
      <c r="AG49" s="443"/>
      <c r="AH49" s="443"/>
      <c r="AI49" s="443"/>
      <c r="AJ49" s="443"/>
      <c r="AK49" s="443"/>
      <c r="AL49" s="443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32" t="s">
        <v>29</v>
      </c>
      <c r="N52" s="332"/>
      <c r="O52" s="332"/>
      <c r="P52" s="332"/>
      <c r="Q52" s="332"/>
      <c r="R52" s="332"/>
      <c r="S52" s="332"/>
      <c r="T52" s="332"/>
      <c r="U52" s="332"/>
      <c r="V52" s="384" t="s">
        <v>73</v>
      </c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4"/>
      <c r="N53" s="420"/>
      <c r="O53" s="418"/>
      <c r="P53" s="418"/>
      <c r="Q53" s="418"/>
      <c r="R53" s="418"/>
      <c r="S53" s="418"/>
      <c r="T53" s="418"/>
      <c r="U53" s="444"/>
      <c r="V53" s="384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5"/>
      <c r="N54" s="422"/>
      <c r="O54" s="419"/>
      <c r="P54" s="419"/>
      <c r="Q54" s="419"/>
      <c r="R54" s="419"/>
      <c r="S54" s="419"/>
      <c r="T54" s="419"/>
      <c r="U54" s="445"/>
      <c r="V54" s="384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90"/>
      <c r="N57" s="391"/>
      <c r="O57" s="391"/>
      <c r="P57" s="391"/>
      <c r="Q57" s="391"/>
      <c r="R57" s="391"/>
      <c r="S57" s="391"/>
      <c r="T57" s="392" t="s">
        <v>0</v>
      </c>
      <c r="U57" s="393"/>
      <c r="V57" s="84" t="s">
        <v>5</v>
      </c>
      <c r="W57" s="446"/>
      <c r="X57" s="447"/>
      <c r="Y57" s="447"/>
      <c r="Z57" s="392" t="s">
        <v>2</v>
      </c>
      <c r="AA57" s="393"/>
      <c r="AB57" s="84" t="s">
        <v>1</v>
      </c>
      <c r="AC57" s="58"/>
      <c r="AD57" s="448" t="str">
        <f>IF(W57="","",ROUNDUP(M57/W57,0))</f>
        <v/>
      </c>
      <c r="AE57" s="449"/>
      <c r="AF57" s="449"/>
      <c r="AG57" s="449"/>
      <c r="AH57" s="449"/>
      <c r="AI57" s="449"/>
      <c r="AJ57" s="375" t="s">
        <v>0</v>
      </c>
      <c r="AK57" s="376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9" t="s">
        <v>41</v>
      </c>
      <c r="AF58" s="399"/>
      <c r="AG58" s="399"/>
      <c r="AH58" s="399"/>
      <c r="AI58" s="399"/>
      <c r="AJ58" s="399"/>
      <c r="AK58" s="399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400" t="s">
        <v>47</v>
      </c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2"/>
      <c r="AD59" s="450" t="str">
        <f>IF(M57="","",IFERROR(IF(W57="","",ROUNDUP(AD57*0.3,0)),""))</f>
        <v/>
      </c>
      <c r="AE59" s="451"/>
      <c r="AF59" s="451"/>
      <c r="AG59" s="451"/>
      <c r="AH59" s="451"/>
      <c r="AI59" s="451"/>
      <c r="AJ59" s="396" t="s">
        <v>0</v>
      </c>
      <c r="AK59" s="397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6" t="s">
        <v>102</v>
      </c>
      <c r="AF60" s="403"/>
      <c r="AG60" s="403"/>
      <c r="AH60" s="403"/>
      <c r="AI60" s="403"/>
      <c r="AJ60" s="403"/>
      <c r="AK60" s="403"/>
      <c r="AL60" s="403"/>
      <c r="AM60" s="404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3"/>
      <c r="AF61" s="403"/>
      <c r="AG61" s="403"/>
      <c r="AH61" s="403"/>
      <c r="AI61" s="403"/>
      <c r="AJ61" s="403"/>
      <c r="AK61" s="403"/>
      <c r="AL61" s="403"/>
      <c r="AM61" s="404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2" t="str">
        <f>IFERROR(IF(AD59&lt;=25000,"ERROR",MIN(ROUNDUP(AD59,-3),75000)),"")</f>
        <v/>
      </c>
      <c r="AE62" s="453"/>
      <c r="AF62" s="453"/>
      <c r="AG62" s="453"/>
      <c r="AH62" s="453"/>
      <c r="AI62" s="453"/>
      <c r="AJ62" s="396" t="s">
        <v>0</v>
      </c>
      <c r="AK62" s="397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398" t="s">
        <v>58</v>
      </c>
      <c r="AF63" s="398"/>
      <c r="AG63" s="398"/>
      <c r="AH63" s="398"/>
      <c r="AI63" s="398"/>
      <c r="AJ63" s="398"/>
      <c r="AK63" s="398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60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2"/>
      <c r="AH1" s="562"/>
      <c r="AI1" s="562"/>
      <c r="AJ1" s="562"/>
      <c r="AK1" s="562"/>
      <c r="AL1" s="562"/>
      <c r="AM1" s="562"/>
      <c r="AN1" s="32"/>
      <c r="AO1" s="32"/>
      <c r="AP1" s="32"/>
      <c r="AR1" s="30"/>
      <c r="AS1" s="30"/>
    </row>
    <row r="2" spans="1:47" ht="32.25" x14ac:dyDescent="0.4">
      <c r="A2" s="563" t="s">
        <v>120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50"/>
      <c r="AH2" s="550"/>
      <c r="AI2" s="550"/>
      <c r="AJ2" s="550"/>
      <c r="AK2" s="550"/>
      <c r="AL2" s="550"/>
      <c r="AM2" s="551"/>
      <c r="AN2" s="32"/>
      <c r="AO2" s="85"/>
      <c r="AP2" s="85"/>
    </row>
    <row r="3" spans="1:47" ht="55.5" customHeight="1" thickBot="1" x14ac:dyDescent="0.45">
      <c r="A3" s="564" t="s">
        <v>115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6"/>
      <c r="AH3" s="566"/>
      <c r="AI3" s="566"/>
      <c r="AJ3" s="566"/>
      <c r="AK3" s="566"/>
      <c r="AL3" s="566"/>
      <c r="AM3" s="567"/>
      <c r="AN3" s="32"/>
      <c r="AO3" s="85"/>
      <c r="AP3" s="85"/>
    </row>
    <row r="4" spans="1:47" ht="25.5" customHeight="1" x14ac:dyDescent="0.4">
      <c r="A4" s="556" t="s">
        <v>107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24.75" customHeight="1" x14ac:dyDescent="0.4">
      <c r="A5" s="101"/>
      <c r="B5" s="554" t="s">
        <v>78</v>
      </c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32"/>
      <c r="AO5" s="32"/>
      <c r="AP5" s="32"/>
    </row>
    <row r="6" spans="1:47" ht="44.25" customHeight="1" x14ac:dyDescent="0.4">
      <c r="A6" s="101"/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32"/>
      <c r="AO6" s="32"/>
      <c r="AP6" s="32"/>
    </row>
    <row r="7" spans="1:47" ht="24.75" customHeight="1" x14ac:dyDescent="0.4">
      <c r="A7" s="101"/>
      <c r="B7" s="555" t="s">
        <v>19</v>
      </c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405" t="s">
        <v>20</v>
      </c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405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46" t="s">
        <v>60</v>
      </c>
      <c r="C9" s="546"/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7" t="s">
        <v>74</v>
      </c>
      <c r="Y9" s="547"/>
      <c r="Z9" s="547"/>
      <c r="AA9" s="547"/>
      <c r="AB9" s="547"/>
      <c r="AC9" s="547"/>
      <c r="AD9" s="547"/>
      <c r="AE9" s="547"/>
      <c r="AF9" s="547"/>
      <c r="AG9" s="547"/>
      <c r="AH9" s="547"/>
      <c r="AI9" s="547"/>
      <c r="AJ9" s="547"/>
      <c r="AK9" s="547"/>
      <c r="AL9" s="547"/>
      <c r="AM9" s="547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57" t="s">
        <v>26</v>
      </c>
      <c r="C10" s="558"/>
      <c r="D10" s="558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9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4" t="s">
        <v>16</v>
      </c>
      <c r="P12" s="495"/>
      <c r="Q12" s="495"/>
      <c r="R12" s="495"/>
      <c r="S12" s="495"/>
      <c r="T12" s="495"/>
      <c r="U12" s="495"/>
      <c r="V12" s="495"/>
      <c r="W12" s="495"/>
      <c r="X12" s="496"/>
      <c r="Y12" s="110"/>
      <c r="Z12" s="540" t="s">
        <v>101</v>
      </c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41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68" t="s">
        <v>15</v>
      </c>
      <c r="P13" s="569"/>
      <c r="Q13" s="569"/>
      <c r="R13" s="486" t="s">
        <v>11</v>
      </c>
      <c r="S13" s="569"/>
      <c r="T13" s="572"/>
      <c r="U13" s="486" t="s">
        <v>12</v>
      </c>
      <c r="V13" s="569"/>
      <c r="W13" s="569"/>
      <c r="X13" s="489" t="s">
        <v>2</v>
      </c>
      <c r="Y13" s="297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41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70"/>
      <c r="P14" s="571"/>
      <c r="Q14" s="571"/>
      <c r="R14" s="488"/>
      <c r="S14" s="573"/>
      <c r="T14" s="573"/>
      <c r="U14" s="488"/>
      <c r="V14" s="571"/>
      <c r="W14" s="571"/>
      <c r="X14" s="490"/>
      <c r="Y14" s="297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41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2"/>
      <c r="AN15" s="12"/>
      <c r="AO15" s="87"/>
      <c r="AP15" s="292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39" t="s">
        <v>17</v>
      </c>
      <c r="R16" s="495"/>
      <c r="S16" s="495"/>
      <c r="T16" s="495"/>
      <c r="U16" s="495"/>
      <c r="V16" s="495"/>
      <c r="W16" s="495"/>
      <c r="X16" s="496"/>
      <c r="Y16" s="109"/>
      <c r="Z16" s="540" t="s">
        <v>116</v>
      </c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41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42" t="s">
        <v>9</v>
      </c>
      <c r="R17" s="574" t="s">
        <v>15</v>
      </c>
      <c r="S17" s="574"/>
      <c r="T17" s="574"/>
      <c r="U17" s="543" t="s">
        <v>11</v>
      </c>
      <c r="V17" s="574"/>
      <c r="W17" s="574"/>
      <c r="X17" s="533" t="s">
        <v>12</v>
      </c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41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19"/>
      <c r="R18" s="575"/>
      <c r="S18" s="575"/>
      <c r="T18" s="575"/>
      <c r="U18" s="544"/>
      <c r="V18" s="575"/>
      <c r="W18" s="575"/>
      <c r="X18" s="534"/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41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6"/>
      <c r="P19" s="117"/>
      <c r="Q19" s="6"/>
      <c r="R19" s="6"/>
      <c r="S19" s="6"/>
      <c r="T19" s="43"/>
      <c r="U19" s="43"/>
      <c r="V19" s="43"/>
      <c r="W19" s="43"/>
      <c r="X19" s="43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114"/>
      <c r="AK19" s="114"/>
      <c r="AL19" s="108"/>
      <c r="AM19" s="112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5"/>
      <c r="R20" s="115"/>
      <c r="S20" s="115"/>
      <c r="T20" s="115"/>
      <c r="U20" s="115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2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35" t="s">
        <v>43</v>
      </c>
      <c r="F21" s="516"/>
      <c r="G21" s="516"/>
      <c r="H21" s="516"/>
      <c r="I21" s="516"/>
      <c r="J21" s="516"/>
      <c r="K21" s="516"/>
      <c r="L21" s="516"/>
      <c r="M21" s="516"/>
      <c r="N21" s="517"/>
      <c r="O21" s="110"/>
      <c r="P21" s="108"/>
      <c r="Q21" s="536" t="s">
        <v>39</v>
      </c>
      <c r="R21" s="537"/>
      <c r="S21" s="537"/>
      <c r="T21" s="537"/>
      <c r="U21" s="538"/>
      <c r="V21" s="108"/>
      <c r="W21" s="108"/>
      <c r="X21" s="494" t="s">
        <v>40</v>
      </c>
      <c r="Y21" s="516"/>
      <c r="Z21" s="516"/>
      <c r="AA21" s="516"/>
      <c r="AB21" s="516"/>
      <c r="AC21" s="516"/>
      <c r="AD21" s="516"/>
      <c r="AE21" s="516"/>
      <c r="AF21" s="516"/>
      <c r="AG21" s="516"/>
      <c r="AH21" s="517"/>
      <c r="AI21" s="118"/>
      <c r="AJ21" s="118"/>
      <c r="AK21" s="118"/>
      <c r="AL21" s="118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8" t="s">
        <v>8</v>
      </c>
      <c r="F22" s="420"/>
      <c r="G22" s="420"/>
      <c r="H22" s="420"/>
      <c r="I22" s="420"/>
      <c r="J22" s="420"/>
      <c r="K22" s="420"/>
      <c r="L22" s="420"/>
      <c r="M22" s="504" t="s">
        <v>0</v>
      </c>
      <c r="N22" s="511"/>
      <c r="O22" s="514" t="s">
        <v>5</v>
      </c>
      <c r="P22" s="514"/>
      <c r="Q22" s="518" t="s">
        <v>6</v>
      </c>
      <c r="R22" s="423"/>
      <c r="S22" s="424"/>
      <c r="T22" s="530" t="s">
        <v>2</v>
      </c>
      <c r="U22" s="531"/>
      <c r="V22" s="515" t="s">
        <v>1</v>
      </c>
      <c r="W22" s="515"/>
      <c r="X22" s="518" t="s">
        <v>7</v>
      </c>
      <c r="Y22" s="432" t="str">
        <f>IF(R22="","",ROUNDUP(F22/R22,0))</f>
        <v/>
      </c>
      <c r="Z22" s="432"/>
      <c r="AA22" s="432"/>
      <c r="AB22" s="432"/>
      <c r="AC22" s="432"/>
      <c r="AD22" s="432"/>
      <c r="AE22" s="432"/>
      <c r="AF22" s="432"/>
      <c r="AG22" s="504" t="s">
        <v>0</v>
      </c>
      <c r="AH22" s="511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18"/>
      <c r="F23" s="421"/>
      <c r="G23" s="421"/>
      <c r="H23" s="421"/>
      <c r="I23" s="421"/>
      <c r="J23" s="421"/>
      <c r="K23" s="421"/>
      <c r="L23" s="421"/>
      <c r="M23" s="504"/>
      <c r="N23" s="511"/>
      <c r="O23" s="514"/>
      <c r="P23" s="514"/>
      <c r="Q23" s="518"/>
      <c r="R23" s="425"/>
      <c r="S23" s="426"/>
      <c r="T23" s="530"/>
      <c r="U23" s="531"/>
      <c r="V23" s="515"/>
      <c r="W23" s="515"/>
      <c r="X23" s="518"/>
      <c r="Y23" s="580"/>
      <c r="Z23" s="580"/>
      <c r="AA23" s="580"/>
      <c r="AB23" s="580"/>
      <c r="AC23" s="580"/>
      <c r="AD23" s="580"/>
      <c r="AE23" s="580"/>
      <c r="AF23" s="580"/>
      <c r="AG23" s="504"/>
      <c r="AH23" s="511"/>
      <c r="AI23" s="119"/>
      <c r="AJ23" s="119"/>
      <c r="AK23" s="119"/>
      <c r="AL23" s="119"/>
      <c r="AM23" s="112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18"/>
      <c r="F24" s="421"/>
      <c r="G24" s="421"/>
      <c r="H24" s="421"/>
      <c r="I24" s="421"/>
      <c r="J24" s="421"/>
      <c r="K24" s="421"/>
      <c r="L24" s="421"/>
      <c r="M24" s="504"/>
      <c r="N24" s="511"/>
      <c r="O24" s="514"/>
      <c r="P24" s="514"/>
      <c r="Q24" s="518"/>
      <c r="R24" s="576"/>
      <c r="S24" s="577"/>
      <c r="T24" s="530"/>
      <c r="U24" s="531"/>
      <c r="V24" s="515"/>
      <c r="W24" s="515"/>
      <c r="X24" s="518"/>
      <c r="Y24" s="580"/>
      <c r="Z24" s="580"/>
      <c r="AA24" s="580"/>
      <c r="AB24" s="580"/>
      <c r="AC24" s="580"/>
      <c r="AD24" s="580"/>
      <c r="AE24" s="580"/>
      <c r="AF24" s="580"/>
      <c r="AG24" s="504"/>
      <c r="AH24" s="511"/>
      <c r="AI24" s="119"/>
      <c r="AJ24" s="119"/>
      <c r="AK24" s="119"/>
      <c r="AL24" s="119"/>
      <c r="AM24" s="112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19"/>
      <c r="F25" s="422"/>
      <c r="G25" s="422"/>
      <c r="H25" s="422"/>
      <c r="I25" s="422"/>
      <c r="J25" s="422"/>
      <c r="K25" s="422"/>
      <c r="L25" s="422"/>
      <c r="M25" s="512"/>
      <c r="N25" s="513"/>
      <c r="O25" s="514"/>
      <c r="P25" s="514"/>
      <c r="Q25" s="519"/>
      <c r="R25" s="578"/>
      <c r="S25" s="579"/>
      <c r="T25" s="527"/>
      <c r="U25" s="532"/>
      <c r="V25" s="515"/>
      <c r="W25" s="515"/>
      <c r="X25" s="519"/>
      <c r="Y25" s="433"/>
      <c r="Z25" s="433"/>
      <c r="AA25" s="433"/>
      <c r="AB25" s="433"/>
      <c r="AC25" s="433"/>
      <c r="AD25" s="433"/>
      <c r="AE25" s="433"/>
      <c r="AF25" s="433"/>
      <c r="AG25" s="512"/>
      <c r="AH25" s="513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21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23" t="s">
        <v>41</v>
      </c>
      <c r="AC26" s="523"/>
      <c r="AD26" s="523"/>
      <c r="AE26" s="523"/>
      <c r="AF26" s="523"/>
      <c r="AG26" s="523"/>
      <c r="AH26" s="523"/>
      <c r="AI26" s="120"/>
      <c r="AJ26" s="120"/>
      <c r="AK26" s="120"/>
      <c r="AL26" s="120"/>
      <c r="AM26" s="112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4" t="s">
        <v>40</v>
      </c>
      <c r="F27" s="516"/>
      <c r="G27" s="516"/>
      <c r="H27" s="516"/>
      <c r="I27" s="516"/>
      <c r="J27" s="516"/>
      <c r="K27" s="516"/>
      <c r="L27" s="516"/>
      <c r="M27" s="516"/>
      <c r="N27" s="516"/>
      <c r="O27" s="517"/>
      <c r="P27" s="108"/>
      <c r="Q27" s="108"/>
      <c r="R27" s="108"/>
      <c r="S27" s="108"/>
      <c r="T27" s="108"/>
      <c r="U27" s="108"/>
      <c r="V27" s="108"/>
      <c r="W27" s="108"/>
      <c r="X27" s="494" t="s">
        <v>31</v>
      </c>
      <c r="Y27" s="516"/>
      <c r="Z27" s="516"/>
      <c r="AA27" s="516"/>
      <c r="AB27" s="516"/>
      <c r="AC27" s="516"/>
      <c r="AD27" s="516"/>
      <c r="AE27" s="516"/>
      <c r="AF27" s="516"/>
      <c r="AG27" s="516"/>
      <c r="AH27" s="517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8" t="s">
        <v>7</v>
      </c>
      <c r="F28" s="432" t="str">
        <f>Y22</f>
        <v/>
      </c>
      <c r="G28" s="432"/>
      <c r="H28" s="432"/>
      <c r="I28" s="432"/>
      <c r="J28" s="432"/>
      <c r="K28" s="432"/>
      <c r="L28" s="432"/>
      <c r="M28" s="432"/>
      <c r="N28" s="504" t="s">
        <v>0</v>
      </c>
      <c r="O28" s="511"/>
      <c r="P28" s="514" t="s">
        <v>3</v>
      </c>
      <c r="Q28" s="514"/>
      <c r="R28" s="294"/>
      <c r="S28" s="514">
        <v>0.3</v>
      </c>
      <c r="T28" s="514"/>
      <c r="U28" s="514"/>
      <c r="V28" s="515" t="s">
        <v>1</v>
      </c>
      <c r="W28" s="515"/>
      <c r="X28" s="434" t="str">
        <f>IF(F22="","",IFERROR(IF(R22="","",ROUNDUP(F28*S28,0)),""))</f>
        <v/>
      </c>
      <c r="Y28" s="418"/>
      <c r="Z28" s="418"/>
      <c r="AA28" s="418"/>
      <c r="AB28" s="418"/>
      <c r="AC28" s="418"/>
      <c r="AD28" s="418"/>
      <c r="AE28" s="418"/>
      <c r="AF28" s="418"/>
      <c r="AG28" s="504" t="s">
        <v>0</v>
      </c>
      <c r="AH28" s="511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19"/>
      <c r="F29" s="433"/>
      <c r="G29" s="433"/>
      <c r="H29" s="433"/>
      <c r="I29" s="433"/>
      <c r="J29" s="433"/>
      <c r="K29" s="433"/>
      <c r="L29" s="433"/>
      <c r="M29" s="433"/>
      <c r="N29" s="512"/>
      <c r="O29" s="513"/>
      <c r="P29" s="514"/>
      <c r="Q29" s="514"/>
      <c r="R29" s="294"/>
      <c r="S29" s="514"/>
      <c r="T29" s="514"/>
      <c r="U29" s="514"/>
      <c r="V29" s="515"/>
      <c r="W29" s="515"/>
      <c r="X29" s="435"/>
      <c r="Y29" s="419"/>
      <c r="Z29" s="419"/>
      <c r="AA29" s="419"/>
      <c r="AB29" s="419"/>
      <c r="AC29" s="419"/>
      <c r="AD29" s="419"/>
      <c r="AE29" s="419"/>
      <c r="AF29" s="419"/>
      <c r="AG29" s="512"/>
      <c r="AH29" s="513"/>
      <c r="AI29" s="119"/>
      <c r="AJ29" s="119"/>
      <c r="AK29" s="119"/>
      <c r="AL29" s="119"/>
      <c r="AM29" s="112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6" t="s">
        <v>102</v>
      </c>
      <c r="AC30" s="466"/>
      <c r="AD30" s="466"/>
      <c r="AE30" s="466"/>
      <c r="AF30" s="466"/>
      <c r="AG30" s="466"/>
      <c r="AH30" s="466"/>
      <c r="AI30" s="528"/>
      <c r="AJ30" s="528"/>
      <c r="AK30" s="528"/>
      <c r="AL30" s="528"/>
      <c r="AM30" s="112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29"/>
      <c r="AC31" s="529"/>
      <c r="AD31" s="529"/>
      <c r="AE31" s="529"/>
      <c r="AF31" s="529"/>
      <c r="AG31" s="529"/>
      <c r="AH31" s="529"/>
      <c r="AI31" s="528"/>
      <c r="AJ31" s="528"/>
      <c r="AK31" s="528"/>
      <c r="AL31" s="528"/>
      <c r="AM31" s="112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97" t="s">
        <v>25</v>
      </c>
      <c r="Y32" s="498"/>
      <c r="Z32" s="498"/>
      <c r="AA32" s="498"/>
      <c r="AB32" s="498"/>
      <c r="AC32" s="498"/>
      <c r="AD32" s="498"/>
      <c r="AE32" s="498"/>
      <c r="AF32" s="498"/>
      <c r="AG32" s="498"/>
      <c r="AH32" s="499"/>
      <c r="AI32" s="123"/>
      <c r="AJ32" s="108"/>
      <c r="AK32" s="108"/>
      <c r="AL32" s="108"/>
      <c r="AM32" s="112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6" t="str">
        <f>IFERROR(IF(X28&lt;=25000,"ERROR",MIN(ROUNDUP(X28,-3),75000)),"")</f>
        <v/>
      </c>
      <c r="Y33" s="437"/>
      <c r="Z33" s="437"/>
      <c r="AA33" s="437"/>
      <c r="AB33" s="437"/>
      <c r="AC33" s="437"/>
      <c r="AD33" s="437"/>
      <c r="AE33" s="437"/>
      <c r="AF33" s="437"/>
      <c r="AG33" s="504" t="s">
        <v>0</v>
      </c>
      <c r="AH33" s="505"/>
      <c r="AI33" s="123"/>
      <c r="AJ33" s="108"/>
      <c r="AK33" s="108"/>
      <c r="AL33" s="108"/>
      <c r="AM33" s="112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08"/>
      <c r="W34" s="108"/>
      <c r="X34" s="438"/>
      <c r="Y34" s="439"/>
      <c r="Z34" s="439"/>
      <c r="AA34" s="439"/>
      <c r="AB34" s="439"/>
      <c r="AC34" s="439"/>
      <c r="AD34" s="439"/>
      <c r="AE34" s="439"/>
      <c r="AF34" s="439"/>
      <c r="AG34" s="506"/>
      <c r="AH34" s="507"/>
      <c r="AI34" s="123"/>
      <c r="AJ34" s="108"/>
      <c r="AK34" s="108"/>
      <c r="AL34" s="108"/>
      <c r="AM34" s="112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299" t="s">
        <v>58</v>
      </c>
      <c r="AD35" s="299"/>
      <c r="AE35" s="299"/>
      <c r="AF35" s="299"/>
      <c r="AG35" s="299"/>
      <c r="AH35" s="299"/>
      <c r="AI35" s="299"/>
      <c r="AJ35" s="108"/>
      <c r="AK35" s="108"/>
      <c r="AL35" s="108"/>
      <c r="AM35" s="112"/>
      <c r="AN35" s="32"/>
      <c r="AO35" s="32"/>
      <c r="AP35" s="32"/>
    </row>
    <row r="36" spans="1:42" x14ac:dyDescent="0.4">
      <c r="A36" s="101"/>
      <c r="B36" s="377" t="s">
        <v>65</v>
      </c>
      <c r="C36" s="440"/>
      <c r="D36" s="440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0"/>
      <c r="AK36" s="440"/>
      <c r="AL36" s="440"/>
      <c r="AM36" s="378"/>
      <c r="AN36" s="32"/>
      <c r="AO36" s="32"/>
      <c r="AP36" s="32"/>
    </row>
    <row r="37" spans="1:42" x14ac:dyDescent="0.4">
      <c r="A37" s="101"/>
      <c r="B37" s="379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440"/>
      <c r="AL37" s="440"/>
      <c r="AM37" s="378"/>
      <c r="AN37" s="32"/>
      <c r="AO37" s="32"/>
      <c r="AP37" s="32"/>
    </row>
    <row r="38" spans="1:42" x14ac:dyDescent="0.4">
      <c r="A38" s="101"/>
      <c r="B38" s="380"/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440"/>
      <c r="P38" s="440"/>
      <c r="Q38" s="440"/>
      <c r="R38" s="440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0"/>
      <c r="AD38" s="440"/>
      <c r="AE38" s="440"/>
      <c r="AF38" s="440"/>
      <c r="AG38" s="440"/>
      <c r="AH38" s="440"/>
      <c r="AI38" s="440"/>
      <c r="AJ38" s="440"/>
      <c r="AK38" s="440"/>
      <c r="AL38" s="440"/>
      <c r="AM38" s="378"/>
      <c r="AN38" s="32"/>
      <c r="AO38" s="32"/>
      <c r="AP38" s="32"/>
    </row>
    <row r="39" spans="1:42" ht="15" customHeight="1" thickBot="1" x14ac:dyDescent="0.45">
      <c r="A39" s="101"/>
      <c r="B39" s="381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3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2"/>
    </row>
    <row r="44" spans="1:42" ht="15.75" customHeight="1" x14ac:dyDescent="0.4">
      <c r="A44" s="101"/>
      <c r="B44" s="510" t="s">
        <v>61</v>
      </c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126"/>
      <c r="AO44" s="126"/>
      <c r="AP44" s="126"/>
    </row>
    <row r="45" spans="1:42" ht="15.75" customHeight="1" x14ac:dyDescent="0.4">
      <c r="A45" s="101"/>
      <c r="B45" s="510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510"/>
      <c r="AN45" s="126"/>
      <c r="AO45" s="126"/>
      <c r="AP45" s="126"/>
    </row>
    <row r="46" spans="1:42" ht="15.75" customHeight="1" x14ac:dyDescent="0.4">
      <c r="A46" s="101"/>
      <c r="B46" s="101" t="s">
        <v>42</v>
      </c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129"/>
      <c r="AN46" s="92"/>
      <c r="AO46" s="92"/>
      <c r="AP46" s="92"/>
    </row>
    <row r="47" spans="1:42" ht="18.75" customHeight="1" x14ac:dyDescent="0.15">
      <c r="A47" s="101"/>
      <c r="B47" s="508" t="s">
        <v>103</v>
      </c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  <c r="AA47" s="508"/>
      <c r="AB47" s="508"/>
      <c r="AC47" s="508"/>
      <c r="AD47" s="508"/>
      <c r="AE47" s="508"/>
      <c r="AF47" s="508"/>
      <c r="AG47" s="508"/>
      <c r="AH47" s="508"/>
      <c r="AI47" s="508"/>
      <c r="AJ47" s="508"/>
      <c r="AK47" s="130"/>
      <c r="AL47" s="130"/>
      <c r="AM47" s="130"/>
      <c r="AN47" s="93"/>
      <c r="AO47" s="93"/>
      <c r="AP47" s="94"/>
    </row>
    <row r="48" spans="1:42" ht="15.75" customHeight="1" x14ac:dyDescent="0.4">
      <c r="A48" s="101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2"/>
      <c r="AO48" s="92"/>
      <c r="AP48" s="92"/>
    </row>
    <row r="49" spans="1:66" ht="15.75" customHeight="1" x14ac:dyDescent="0.4">
      <c r="A49" s="101"/>
      <c r="B49" s="129"/>
      <c r="C49" s="581" t="s">
        <v>105</v>
      </c>
      <c r="D49" s="582"/>
      <c r="E49" s="582"/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  <c r="Y49" s="582"/>
      <c r="Z49" s="582"/>
      <c r="AA49" s="582"/>
      <c r="AB49" s="582"/>
      <c r="AC49" s="582"/>
      <c r="AD49" s="582"/>
      <c r="AE49" s="582"/>
      <c r="AF49" s="582"/>
      <c r="AG49" s="582"/>
      <c r="AH49" s="582"/>
      <c r="AI49" s="582"/>
      <c r="AJ49" s="582"/>
      <c r="AK49" s="582"/>
      <c r="AL49" s="582"/>
      <c r="AM49" s="582"/>
      <c r="AN49" s="92"/>
      <c r="AO49" s="92"/>
      <c r="AP49" s="92"/>
    </row>
    <row r="50" spans="1:66" ht="15.75" customHeight="1" x14ac:dyDescent="0.4">
      <c r="A50" s="101"/>
      <c r="B50" s="129"/>
      <c r="C50" s="582"/>
      <c r="D50" s="582"/>
      <c r="E50" s="582"/>
      <c r="F50" s="582"/>
      <c r="G50" s="582"/>
      <c r="H50" s="582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  <c r="W50" s="582"/>
      <c r="X50" s="582"/>
      <c r="Y50" s="582"/>
      <c r="Z50" s="582"/>
      <c r="AA50" s="582"/>
      <c r="AB50" s="582"/>
      <c r="AC50" s="582"/>
      <c r="AD50" s="582"/>
      <c r="AE50" s="582"/>
      <c r="AF50" s="582"/>
      <c r="AG50" s="582"/>
      <c r="AH50" s="582"/>
      <c r="AI50" s="582"/>
      <c r="AJ50" s="582"/>
      <c r="AK50" s="582"/>
      <c r="AL50" s="582"/>
      <c r="AM50" s="582"/>
      <c r="AN50" s="92"/>
      <c r="AO50" s="92"/>
      <c r="AP50" s="92"/>
    </row>
    <row r="51" spans="1:66" ht="15.75" customHeight="1" x14ac:dyDescent="0.4">
      <c r="A51" s="101"/>
      <c r="B51" s="129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  <c r="W51" s="583"/>
      <c r="X51" s="583"/>
      <c r="Y51" s="583"/>
      <c r="Z51" s="583"/>
      <c r="AA51" s="583"/>
      <c r="AB51" s="583"/>
      <c r="AC51" s="583"/>
      <c r="AD51" s="583"/>
      <c r="AE51" s="583"/>
      <c r="AF51" s="583"/>
      <c r="AG51" s="583"/>
      <c r="AH51" s="583"/>
      <c r="AI51" s="583"/>
      <c r="AJ51" s="583"/>
      <c r="AK51" s="583"/>
      <c r="AL51" s="583"/>
      <c r="AM51" s="129"/>
      <c r="AN51" s="92"/>
      <c r="AO51" s="92"/>
      <c r="AP51" s="92"/>
    </row>
    <row r="52" spans="1:66" x14ac:dyDescent="0.15">
      <c r="A52" s="101"/>
      <c r="B52" s="101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3"/>
      <c r="W52" s="583"/>
      <c r="X52" s="583"/>
      <c r="Y52" s="583"/>
      <c r="Z52" s="583"/>
      <c r="AA52" s="583"/>
      <c r="AB52" s="583"/>
      <c r="AC52" s="583"/>
      <c r="AD52" s="583"/>
      <c r="AE52" s="583"/>
      <c r="AF52" s="583"/>
      <c r="AG52" s="583"/>
      <c r="AH52" s="583"/>
      <c r="AI52" s="583"/>
      <c r="AJ52" s="583"/>
      <c r="AK52" s="583"/>
      <c r="AL52" s="583"/>
      <c r="AM52" s="130"/>
      <c r="AN52" s="93"/>
      <c r="AO52" s="93"/>
      <c r="AP52" s="93"/>
    </row>
    <row r="53" spans="1:66" x14ac:dyDescent="0.15">
      <c r="A53" s="101"/>
      <c r="B53" s="101" t="s">
        <v>117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x14ac:dyDescent="0.15">
      <c r="A54" s="101"/>
      <c r="B54" s="101" t="s">
        <v>113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30"/>
      <c r="AM54" s="130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4" t="s">
        <v>16</v>
      </c>
      <c r="P55" s="495"/>
      <c r="Q55" s="495"/>
      <c r="R55" s="495"/>
      <c r="S55" s="495"/>
      <c r="T55" s="495"/>
      <c r="U55" s="495"/>
      <c r="V55" s="495"/>
      <c r="W55" s="495"/>
      <c r="X55" s="496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68" t="s">
        <v>15</v>
      </c>
      <c r="P56" s="569"/>
      <c r="Q56" s="569"/>
      <c r="R56" s="486" t="s">
        <v>11</v>
      </c>
      <c r="S56" s="569"/>
      <c r="T56" s="572"/>
      <c r="U56" s="486" t="s">
        <v>12</v>
      </c>
      <c r="V56" s="569"/>
      <c r="W56" s="569"/>
      <c r="X56" s="489" t="s">
        <v>2</v>
      </c>
      <c r="Y56" s="491" t="s">
        <v>18</v>
      </c>
      <c r="Z56" s="492"/>
      <c r="AA56" s="492"/>
      <c r="AB56" s="492"/>
      <c r="AC56" s="492"/>
      <c r="AD56" s="493" t="s">
        <v>75</v>
      </c>
      <c r="AE56" s="493"/>
      <c r="AF56" s="493"/>
      <c r="AG56" s="493"/>
      <c r="AH56" s="493"/>
      <c r="AI56" s="493"/>
      <c r="AJ56" s="493"/>
      <c r="AK56" s="493"/>
      <c r="AL56" s="493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70"/>
      <c r="P57" s="571"/>
      <c r="Q57" s="571"/>
      <c r="R57" s="488"/>
      <c r="S57" s="573"/>
      <c r="T57" s="573"/>
      <c r="U57" s="488"/>
      <c r="V57" s="571"/>
      <c r="W57" s="571"/>
      <c r="X57" s="490"/>
      <c r="Y57" s="491"/>
      <c r="Z57" s="492"/>
      <c r="AA57" s="492"/>
      <c r="AB57" s="492"/>
      <c r="AC57" s="492"/>
      <c r="AD57" s="493"/>
      <c r="AE57" s="493"/>
      <c r="AF57" s="493"/>
      <c r="AG57" s="493"/>
      <c r="AH57" s="493"/>
      <c r="AI57" s="493"/>
      <c r="AJ57" s="493"/>
      <c r="AK57" s="493"/>
      <c r="AL57" s="493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133"/>
      <c r="AA58" s="134"/>
      <c r="AB58" s="134"/>
      <c r="AC58" s="134"/>
      <c r="AD58" s="134"/>
      <c r="AE58" s="134"/>
      <c r="AF58" s="134"/>
      <c r="AG58" s="135"/>
      <c r="AH58" s="135"/>
      <c r="AI58" s="136"/>
      <c r="AJ58" s="136"/>
      <c r="AK58" s="136"/>
      <c r="AL58" s="136"/>
      <c r="AM58" s="136"/>
      <c r="AN58" s="32"/>
      <c r="AO58" s="87"/>
      <c r="AP58" s="292" t="str">
        <f>IFERROR((DATE(2022,1,31)-AP57+1),"")</f>
        <v/>
      </c>
    </row>
    <row r="59" spans="1:66" s="5" customFormat="1" ht="18.75" customHeight="1" x14ac:dyDescent="0.4">
      <c r="A59" s="138"/>
      <c r="B59" s="114" t="s">
        <v>30</v>
      </c>
      <c r="C59" s="139"/>
      <c r="D59" s="139"/>
      <c r="E59" s="139"/>
      <c r="F59" s="139"/>
      <c r="G59" s="139"/>
      <c r="H59" s="139"/>
      <c r="I59" s="139"/>
      <c r="J59" s="139"/>
      <c r="K59" s="477" t="s">
        <v>38</v>
      </c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114"/>
      <c r="AF59" s="114"/>
      <c r="AG59" s="114"/>
      <c r="AH59" s="114"/>
      <c r="AI59" s="114"/>
      <c r="AJ59" s="114"/>
      <c r="AK59" s="114"/>
      <c r="AL59" s="114"/>
      <c r="AM59" s="114"/>
      <c r="AN59" s="32"/>
      <c r="AO59" s="32"/>
      <c r="AP59" s="32"/>
      <c r="AR59" s="20"/>
    </row>
    <row r="60" spans="1:66" s="5" customFormat="1" ht="18.75" customHeight="1" x14ac:dyDescent="0.15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458"/>
      <c r="O60" s="459"/>
      <c r="P60" s="459"/>
      <c r="Q60" s="459"/>
      <c r="R60" s="459"/>
      <c r="S60" s="459"/>
      <c r="T60" s="459"/>
      <c r="U60" s="460" t="s">
        <v>0</v>
      </c>
      <c r="V60" s="461"/>
      <c r="W60" s="114" t="s">
        <v>5</v>
      </c>
      <c r="X60" s="446" t="str">
        <f>AP58</f>
        <v/>
      </c>
      <c r="Y60" s="447"/>
      <c r="Z60" s="447"/>
      <c r="AA60" s="460" t="s">
        <v>2</v>
      </c>
      <c r="AB60" s="461"/>
      <c r="AC60" s="151" t="s">
        <v>1</v>
      </c>
      <c r="AD60" s="584" t="str">
        <f>IF(X60="","",ROUNDUP(N60/X60,0))</f>
        <v/>
      </c>
      <c r="AE60" s="585"/>
      <c r="AF60" s="585"/>
      <c r="AG60" s="585"/>
      <c r="AH60" s="585"/>
      <c r="AI60" s="585"/>
      <c r="AJ60" s="460" t="s">
        <v>0</v>
      </c>
      <c r="AK60" s="461"/>
      <c r="AL60" s="137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8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46" t="s">
        <v>28</v>
      </c>
      <c r="O61" s="114"/>
      <c r="P61" s="114"/>
      <c r="Q61" s="114"/>
      <c r="R61" s="114"/>
      <c r="S61" s="114"/>
      <c r="T61" s="114"/>
      <c r="U61" s="114"/>
      <c r="V61" s="114"/>
      <c r="W61" s="114"/>
      <c r="X61" s="144"/>
      <c r="Y61" s="144"/>
      <c r="Z61" s="144"/>
      <c r="AA61" s="144"/>
      <c r="AB61" s="144"/>
      <c r="AC61" s="144"/>
      <c r="AD61" s="144"/>
      <c r="AE61" s="293"/>
      <c r="AF61" s="474" t="s">
        <v>23</v>
      </c>
      <c r="AG61" s="475"/>
      <c r="AH61" s="475"/>
      <c r="AI61" s="475"/>
      <c r="AJ61" s="475"/>
      <c r="AK61" s="475"/>
      <c r="AL61" s="476"/>
      <c r="AM61" s="148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8"/>
      <c r="B62" s="138"/>
      <c r="C62" s="138"/>
      <c r="D62" s="138"/>
      <c r="E62" s="140" t="s">
        <v>93</v>
      </c>
      <c r="F62" s="138"/>
      <c r="G62" s="138"/>
      <c r="H62" s="138"/>
      <c r="I62" s="140"/>
      <c r="J62" s="138"/>
      <c r="K62" s="138"/>
      <c r="L62" s="138"/>
      <c r="M62" s="138"/>
      <c r="N62" s="455" t="s">
        <v>48</v>
      </c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7"/>
      <c r="AD62" s="450" t="str">
        <f>IF(N60="","",IFERROR(IF(X60="","",ROUNDUP(AD60*0.4,0)),""))</f>
        <v/>
      </c>
      <c r="AE62" s="451"/>
      <c r="AF62" s="451"/>
      <c r="AG62" s="451"/>
      <c r="AH62" s="451"/>
      <c r="AI62" s="451"/>
      <c r="AJ62" s="469" t="s">
        <v>0</v>
      </c>
      <c r="AK62" s="470"/>
      <c r="AL62" s="149"/>
      <c r="AM62" s="15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6" t="s">
        <v>102</v>
      </c>
      <c r="AF63" s="467"/>
      <c r="AG63" s="467"/>
      <c r="AH63" s="467"/>
      <c r="AI63" s="467"/>
      <c r="AJ63" s="467"/>
      <c r="AK63" s="467"/>
      <c r="AL63" s="467"/>
      <c r="AM63" s="468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8"/>
      <c r="B64" s="138"/>
      <c r="C64" s="138"/>
      <c r="D64" s="138"/>
      <c r="E64" s="138"/>
      <c r="F64" s="138"/>
      <c r="G64" s="138"/>
      <c r="H64" s="138"/>
      <c r="I64" s="140"/>
      <c r="J64" s="138"/>
      <c r="K64" s="138"/>
      <c r="L64" s="138"/>
      <c r="M64" s="138"/>
      <c r="N64" s="141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3"/>
      <c r="AD64" s="145"/>
      <c r="AE64" s="467"/>
      <c r="AF64" s="467"/>
      <c r="AG64" s="467"/>
      <c r="AH64" s="467"/>
      <c r="AI64" s="467"/>
      <c r="AJ64" s="467"/>
      <c r="AK64" s="467"/>
      <c r="AL64" s="467"/>
      <c r="AM64" s="468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8"/>
      <c r="B65" s="138"/>
      <c r="C65" s="114"/>
      <c r="D65" s="114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8" t="s">
        <v>91</v>
      </c>
      <c r="W65" s="144"/>
      <c r="X65" s="144"/>
      <c r="Y65" s="144"/>
      <c r="Z65" s="144"/>
      <c r="AA65" s="144"/>
      <c r="AB65" s="144"/>
      <c r="AC65" s="144"/>
      <c r="AD65" s="452" t="str">
        <f>IFERROR(IF(AD62&lt;=25000,"ERROR",MIN(ROUNDUP(AD62,-3),75000)),"")</f>
        <v/>
      </c>
      <c r="AE65" s="453"/>
      <c r="AF65" s="453"/>
      <c r="AG65" s="453"/>
      <c r="AH65" s="453"/>
      <c r="AI65" s="453"/>
      <c r="AJ65" s="469" t="s">
        <v>0</v>
      </c>
      <c r="AK65" s="470"/>
      <c r="AL65" s="148"/>
      <c r="AM65" s="148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8"/>
      <c r="W66" s="108"/>
      <c r="X66" s="108"/>
      <c r="Y66" s="108"/>
      <c r="Z66" s="108"/>
      <c r="AA66" s="108"/>
      <c r="AB66" s="108"/>
      <c r="AC66" s="108"/>
      <c r="AD66" s="108"/>
      <c r="AE66" s="471" t="s">
        <v>58</v>
      </c>
      <c r="AF66" s="471"/>
      <c r="AG66" s="471"/>
      <c r="AH66" s="471"/>
      <c r="AI66" s="471"/>
      <c r="AJ66" s="471"/>
      <c r="AK66" s="471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48"/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50"/>
      <c r="AH1" s="650"/>
      <c r="AI1" s="650"/>
      <c r="AJ1" s="650"/>
      <c r="AK1" s="650"/>
      <c r="AL1" s="650"/>
      <c r="AM1" s="650"/>
      <c r="AN1" s="651"/>
      <c r="AO1" s="651"/>
      <c r="AP1" s="651"/>
      <c r="AQ1" s="651"/>
      <c r="AR1" s="30"/>
      <c r="AS1" s="30"/>
    </row>
    <row r="2" spans="1:54" ht="45" thickTop="1" x14ac:dyDescent="0.4">
      <c r="A2" s="652" t="s">
        <v>122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653"/>
      <c r="AC2" s="653"/>
      <c r="AD2" s="653"/>
      <c r="AE2" s="653"/>
      <c r="AF2" s="653"/>
      <c r="AG2" s="654"/>
      <c r="AH2" s="654"/>
      <c r="AI2" s="654"/>
      <c r="AJ2" s="654"/>
      <c r="AK2" s="654"/>
      <c r="AL2" s="654"/>
      <c r="AM2" s="654"/>
      <c r="AN2" s="654"/>
      <c r="AO2" s="654"/>
      <c r="AP2" s="654"/>
      <c r="AQ2" s="655"/>
    </row>
    <row r="3" spans="1:54" ht="62.25" customHeight="1" thickBot="1" x14ac:dyDescent="0.45">
      <c r="A3" s="656" t="s">
        <v>121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8"/>
      <c r="AH3" s="658"/>
      <c r="AI3" s="658"/>
      <c r="AJ3" s="658"/>
      <c r="AK3" s="658"/>
      <c r="AL3" s="658"/>
      <c r="AM3" s="658"/>
      <c r="AN3" s="658"/>
      <c r="AO3" s="658"/>
      <c r="AP3" s="658"/>
      <c r="AQ3" s="659"/>
    </row>
    <row r="4" spans="1:54" ht="25.5" customHeight="1" thickTop="1" x14ac:dyDescent="0.4">
      <c r="A4" s="660" t="s">
        <v>107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  <c r="AM4" s="660"/>
      <c r="AN4" s="204"/>
      <c r="AO4" s="204"/>
      <c r="AP4" s="204"/>
      <c r="AQ4" s="204"/>
      <c r="AR4" s="30"/>
      <c r="AS4" s="30"/>
    </row>
    <row r="5" spans="1:54" ht="17.25" customHeight="1" x14ac:dyDescent="0.4">
      <c r="A5" s="205"/>
      <c r="B5" s="661" t="s">
        <v>96</v>
      </c>
      <c r="C5" s="661"/>
      <c r="D5" s="661"/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661"/>
      <c r="Y5" s="661"/>
      <c r="Z5" s="661"/>
      <c r="AA5" s="661"/>
      <c r="AB5" s="661"/>
      <c r="AC5" s="661"/>
      <c r="AD5" s="661"/>
      <c r="AE5" s="661"/>
      <c r="AF5" s="661"/>
      <c r="AG5" s="661"/>
      <c r="AH5" s="661"/>
      <c r="AI5" s="661"/>
      <c r="AJ5" s="661"/>
      <c r="AK5" s="661"/>
      <c r="AL5" s="661"/>
      <c r="AM5" s="661"/>
      <c r="AN5" s="661"/>
      <c r="AO5" s="661"/>
      <c r="AP5" s="205"/>
      <c r="AQ5" s="205"/>
    </row>
    <row r="6" spans="1:54" ht="28.5" customHeight="1" x14ac:dyDescent="0.4">
      <c r="A6" s="205"/>
      <c r="B6" s="661"/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661"/>
      <c r="AJ6" s="661"/>
      <c r="AK6" s="661"/>
      <c r="AL6" s="661"/>
      <c r="AM6" s="661"/>
      <c r="AN6" s="661"/>
      <c r="AO6" s="661"/>
      <c r="AP6" s="205"/>
      <c r="AQ6" s="205"/>
    </row>
    <row r="7" spans="1:54" ht="24.75" customHeight="1" x14ac:dyDescent="0.4">
      <c r="A7" s="205"/>
      <c r="B7" s="662" t="s">
        <v>19</v>
      </c>
      <c r="C7" s="662"/>
      <c r="D7" s="662"/>
      <c r="E7" s="662"/>
      <c r="F7" s="662"/>
      <c r="G7" s="662"/>
      <c r="H7" s="662"/>
      <c r="I7" s="662"/>
      <c r="J7" s="662"/>
      <c r="K7" s="662"/>
      <c r="L7" s="662"/>
      <c r="M7" s="662"/>
      <c r="N7" s="662"/>
      <c r="O7" s="662"/>
      <c r="P7" s="662"/>
      <c r="Q7" s="663" t="s">
        <v>20</v>
      </c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3"/>
      <c r="AF7" s="663"/>
      <c r="AG7" s="663"/>
      <c r="AH7" s="663"/>
      <c r="AI7" s="663"/>
      <c r="AJ7" s="663"/>
      <c r="AK7" s="663"/>
      <c r="AL7" s="663"/>
      <c r="AM7" s="663"/>
      <c r="AN7" s="663"/>
      <c r="AO7" s="663"/>
      <c r="AP7" s="664"/>
      <c r="AQ7" s="664"/>
      <c r="AS7" s="30"/>
      <c r="AT7" s="30"/>
    </row>
    <row r="8" spans="1:54" ht="30" customHeight="1" thickBot="1" x14ac:dyDescent="0.45">
      <c r="A8" s="205"/>
      <c r="B8" s="665" t="s">
        <v>46</v>
      </c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 t="s">
        <v>97</v>
      </c>
      <c r="X8" s="666"/>
      <c r="Y8" s="666"/>
      <c r="Z8" s="666"/>
      <c r="AA8" s="666"/>
      <c r="AB8" s="666"/>
      <c r="AC8" s="666"/>
      <c r="AD8" s="666"/>
      <c r="AE8" s="666"/>
      <c r="AF8" s="666"/>
      <c r="AG8" s="666"/>
      <c r="AH8" s="666"/>
      <c r="AI8" s="666"/>
      <c r="AJ8" s="666"/>
      <c r="AK8" s="666"/>
      <c r="AL8" s="666"/>
      <c r="AM8" s="666"/>
      <c r="AN8" s="666"/>
      <c r="AO8" s="666"/>
      <c r="AP8" s="666"/>
      <c r="AQ8" s="667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5"/>
      <c r="B9" s="668" t="s">
        <v>26</v>
      </c>
      <c r="C9" s="669"/>
      <c r="D9" s="669"/>
      <c r="E9" s="669"/>
      <c r="F9" s="669"/>
      <c r="G9" s="669"/>
      <c r="H9" s="669"/>
      <c r="I9" s="669"/>
      <c r="J9" s="669"/>
      <c r="K9" s="669"/>
      <c r="L9" s="669"/>
      <c r="M9" s="669"/>
      <c r="N9" s="669"/>
      <c r="O9" s="669"/>
      <c r="P9" s="669"/>
      <c r="Q9" s="669"/>
      <c r="R9" s="669"/>
      <c r="S9" s="669"/>
      <c r="T9" s="669"/>
      <c r="U9" s="669"/>
      <c r="V9" s="669"/>
      <c r="W9" s="669"/>
      <c r="X9" s="669"/>
      <c r="Y9" s="669"/>
      <c r="Z9" s="669"/>
      <c r="AA9" s="669"/>
      <c r="AB9" s="669"/>
      <c r="AC9" s="669"/>
      <c r="AD9" s="669"/>
      <c r="AE9" s="669"/>
      <c r="AF9" s="669"/>
      <c r="AG9" s="669"/>
      <c r="AH9" s="669"/>
      <c r="AI9" s="669"/>
      <c r="AJ9" s="669"/>
      <c r="AK9" s="669"/>
      <c r="AL9" s="669"/>
      <c r="AM9" s="669"/>
      <c r="AN9" s="669"/>
      <c r="AO9" s="669"/>
      <c r="AP9" s="669"/>
      <c r="AQ9" s="670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5"/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8"/>
      <c r="S10" s="208"/>
      <c r="T10" s="208"/>
      <c r="U10" s="208"/>
      <c r="V10" s="208"/>
      <c r="W10" s="208"/>
      <c r="X10" s="208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313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5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494" t="s">
        <v>16</v>
      </c>
      <c r="P11" s="495"/>
      <c r="Q11" s="495"/>
      <c r="R11" s="495"/>
      <c r="S11" s="495"/>
      <c r="T11" s="495"/>
      <c r="U11" s="495"/>
      <c r="V11" s="495"/>
      <c r="W11" s="495"/>
      <c r="X11" s="496"/>
      <c r="Y11" s="211"/>
      <c r="Z11" s="671" t="s">
        <v>101</v>
      </c>
      <c r="AA11" s="672"/>
      <c r="AB11" s="672"/>
      <c r="AC11" s="672"/>
      <c r="AD11" s="672"/>
      <c r="AE11" s="672"/>
      <c r="AF11" s="672"/>
      <c r="AG11" s="672"/>
      <c r="AH11" s="672"/>
      <c r="AI11" s="672"/>
      <c r="AJ11" s="672"/>
      <c r="AK11" s="672"/>
      <c r="AL11" s="672"/>
      <c r="AM11" s="672"/>
      <c r="AN11" s="210"/>
      <c r="AO11" s="210"/>
      <c r="AP11" s="210"/>
      <c r="AQ11" s="212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673" t="s">
        <v>15</v>
      </c>
      <c r="P12" s="674"/>
      <c r="Q12" s="674"/>
      <c r="R12" s="486" t="s">
        <v>11</v>
      </c>
      <c r="S12" s="674"/>
      <c r="T12" s="677"/>
      <c r="U12" s="486" t="s">
        <v>12</v>
      </c>
      <c r="V12" s="674"/>
      <c r="W12" s="674"/>
      <c r="X12" s="489" t="s">
        <v>2</v>
      </c>
      <c r="Y12" s="318"/>
      <c r="Z12" s="672"/>
      <c r="AA12" s="672"/>
      <c r="AB12" s="672"/>
      <c r="AC12" s="672"/>
      <c r="AD12" s="672"/>
      <c r="AE12" s="672"/>
      <c r="AF12" s="672"/>
      <c r="AG12" s="672"/>
      <c r="AH12" s="672"/>
      <c r="AI12" s="672"/>
      <c r="AJ12" s="672"/>
      <c r="AK12" s="672"/>
      <c r="AL12" s="672"/>
      <c r="AM12" s="672"/>
      <c r="AN12" s="210"/>
      <c r="AO12" s="213"/>
      <c r="AP12" s="214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75"/>
      <c r="P13" s="676"/>
      <c r="Q13" s="676"/>
      <c r="R13" s="488"/>
      <c r="S13" s="678"/>
      <c r="T13" s="678"/>
      <c r="U13" s="488"/>
      <c r="V13" s="676"/>
      <c r="W13" s="676"/>
      <c r="X13" s="490"/>
      <c r="Y13" s="318"/>
      <c r="Z13" s="672"/>
      <c r="AA13" s="672"/>
      <c r="AB13" s="672"/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210"/>
      <c r="AO13" s="213"/>
      <c r="AP13" s="215" t="str">
        <f>IFERROR(DATEVALUE(AP12),"")</f>
        <v/>
      </c>
      <c r="AQ13" s="212"/>
    </row>
    <row r="14" spans="1:54" x14ac:dyDescent="0.4">
      <c r="A14" s="205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8"/>
      <c r="T14" s="208"/>
      <c r="U14" s="208"/>
      <c r="V14" s="208"/>
      <c r="W14" s="208"/>
      <c r="X14" s="208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313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5"/>
      <c r="B15" s="209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494" t="s">
        <v>17</v>
      </c>
      <c r="S15" s="516"/>
      <c r="T15" s="516"/>
      <c r="U15" s="516"/>
      <c r="V15" s="516"/>
      <c r="W15" s="516"/>
      <c r="X15" s="517"/>
      <c r="Y15" s="216"/>
      <c r="Z15" s="671" t="s">
        <v>116</v>
      </c>
      <c r="AA15" s="672"/>
      <c r="AB15" s="672"/>
      <c r="AC15" s="672"/>
      <c r="AD15" s="672"/>
      <c r="AE15" s="672"/>
      <c r="AF15" s="672"/>
      <c r="AG15" s="672"/>
      <c r="AH15" s="672"/>
      <c r="AI15" s="672"/>
      <c r="AJ15" s="672"/>
      <c r="AK15" s="672"/>
      <c r="AL15" s="672"/>
      <c r="AM15" s="672"/>
      <c r="AN15" s="210"/>
      <c r="AO15" s="216"/>
      <c r="AP15" s="216"/>
      <c r="AQ15" s="217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679" t="s">
        <v>15</v>
      </c>
      <c r="S16" s="680"/>
      <c r="T16" s="683"/>
      <c r="U16" s="543" t="s">
        <v>11</v>
      </c>
      <c r="V16" s="685"/>
      <c r="W16" s="685"/>
      <c r="X16" s="533" t="s">
        <v>12</v>
      </c>
      <c r="Y16" s="216"/>
      <c r="Z16" s="672"/>
      <c r="AA16" s="672"/>
      <c r="AB16" s="672"/>
      <c r="AC16" s="672"/>
      <c r="AD16" s="672"/>
      <c r="AE16" s="672"/>
      <c r="AF16" s="672"/>
      <c r="AG16" s="672"/>
      <c r="AH16" s="672"/>
      <c r="AI16" s="672"/>
      <c r="AJ16" s="672"/>
      <c r="AK16" s="672"/>
      <c r="AL16" s="672"/>
      <c r="AM16" s="672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81"/>
      <c r="S17" s="682"/>
      <c r="T17" s="684"/>
      <c r="U17" s="544"/>
      <c r="V17" s="684"/>
      <c r="W17" s="684"/>
      <c r="X17" s="534"/>
      <c r="Y17" s="216"/>
      <c r="Z17" s="672"/>
      <c r="AA17" s="672"/>
      <c r="AB17" s="672"/>
      <c r="AC17" s="672"/>
      <c r="AD17" s="672"/>
      <c r="AE17" s="672"/>
      <c r="AF17" s="672"/>
      <c r="AG17" s="672"/>
      <c r="AH17" s="672"/>
      <c r="AI17" s="672"/>
      <c r="AJ17" s="672"/>
      <c r="AK17" s="672"/>
      <c r="AL17" s="672"/>
      <c r="AM17" s="672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5"/>
      <c r="B18" s="209"/>
      <c r="C18" s="218"/>
      <c r="D18" s="218"/>
      <c r="E18" s="218"/>
      <c r="F18" s="218"/>
      <c r="G18" s="218"/>
      <c r="H18" s="218"/>
      <c r="I18" s="218"/>
      <c r="J18" s="218"/>
      <c r="K18" s="216"/>
      <c r="L18" s="210"/>
      <c r="M18" s="219"/>
      <c r="N18" s="220"/>
      <c r="O18" s="220"/>
      <c r="P18" s="220"/>
      <c r="Q18" s="220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221"/>
      <c r="AI18" s="221"/>
      <c r="AJ18" s="210"/>
      <c r="AK18" s="210"/>
      <c r="AL18" s="210"/>
      <c r="AM18" s="210"/>
      <c r="AN18" s="210"/>
      <c r="AO18" s="216"/>
      <c r="AP18" s="216"/>
      <c r="AQ18" s="217"/>
      <c r="AR18" s="5"/>
      <c r="AS18" s="1"/>
      <c r="AT18" s="1"/>
      <c r="AU18" s="1"/>
      <c r="AV18" s="1"/>
      <c r="AW18" s="1"/>
    </row>
    <row r="19" spans="1:49" ht="14.25" customHeight="1" x14ac:dyDescent="0.4">
      <c r="A19" s="205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22"/>
      <c r="Q19" s="222"/>
      <c r="R19" s="222"/>
      <c r="S19" s="222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2"/>
      <c r="AR19" s="5"/>
    </row>
    <row r="20" spans="1:49" ht="14.25" customHeight="1" x14ac:dyDescent="0.4">
      <c r="A20" s="205"/>
      <c r="B20" s="209"/>
      <c r="C20" s="210"/>
      <c r="D20" s="494" t="s">
        <v>21</v>
      </c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7"/>
      <c r="Q20" s="210"/>
      <c r="R20" s="210"/>
      <c r="S20" s="536" t="s">
        <v>62</v>
      </c>
      <c r="T20" s="537"/>
      <c r="U20" s="537"/>
      <c r="V20" s="537"/>
      <c r="W20" s="538"/>
      <c r="X20" s="210"/>
      <c r="Y20" s="210"/>
      <c r="Z20" s="602" t="s">
        <v>27</v>
      </c>
      <c r="AA20" s="603"/>
      <c r="AB20" s="603"/>
      <c r="AC20" s="603"/>
      <c r="AD20" s="603"/>
      <c r="AE20" s="603"/>
      <c r="AF20" s="603"/>
      <c r="AG20" s="603"/>
      <c r="AH20" s="603"/>
      <c r="AI20" s="603"/>
      <c r="AJ20" s="603"/>
      <c r="AK20" s="603"/>
      <c r="AL20" s="604"/>
      <c r="AM20" s="210"/>
      <c r="AN20" s="210"/>
      <c r="AO20" s="210"/>
      <c r="AP20" s="210"/>
      <c r="AQ20" s="212"/>
    </row>
    <row r="21" spans="1:49" ht="14.25" customHeight="1" x14ac:dyDescent="0.4">
      <c r="A21" s="205"/>
      <c r="B21" s="209"/>
      <c r="C21" s="210"/>
      <c r="D21" s="542" t="s">
        <v>8</v>
      </c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504" t="s">
        <v>0</v>
      </c>
      <c r="P21" s="511"/>
      <c r="Q21" s="695" t="s">
        <v>5</v>
      </c>
      <c r="R21" s="695"/>
      <c r="S21" s="518" t="s">
        <v>6</v>
      </c>
      <c r="T21" s="696"/>
      <c r="U21" s="696"/>
      <c r="V21" s="530" t="s">
        <v>2</v>
      </c>
      <c r="W21" s="531"/>
      <c r="X21" s="686" t="s">
        <v>1</v>
      </c>
      <c r="Y21" s="686"/>
      <c r="Z21" s="518" t="s">
        <v>7</v>
      </c>
      <c r="AA21" s="687" t="str">
        <f>IFERROR(ROUNDUP(E21/T21,0),"")</f>
        <v/>
      </c>
      <c r="AB21" s="687"/>
      <c r="AC21" s="687"/>
      <c r="AD21" s="687"/>
      <c r="AE21" s="687"/>
      <c r="AF21" s="687"/>
      <c r="AG21" s="687"/>
      <c r="AH21" s="687"/>
      <c r="AI21" s="687"/>
      <c r="AJ21" s="687"/>
      <c r="AK21" s="611" t="s">
        <v>0</v>
      </c>
      <c r="AL21" s="612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19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512"/>
      <c r="P22" s="513"/>
      <c r="Q22" s="695"/>
      <c r="R22" s="695"/>
      <c r="S22" s="519"/>
      <c r="T22" s="697"/>
      <c r="U22" s="697"/>
      <c r="V22" s="527"/>
      <c r="W22" s="532"/>
      <c r="X22" s="686"/>
      <c r="Y22" s="686"/>
      <c r="Z22" s="519"/>
      <c r="AA22" s="688"/>
      <c r="AB22" s="688"/>
      <c r="AC22" s="688"/>
      <c r="AD22" s="688"/>
      <c r="AE22" s="688"/>
      <c r="AF22" s="688"/>
      <c r="AG22" s="688"/>
      <c r="AH22" s="688"/>
      <c r="AI22" s="688"/>
      <c r="AJ22" s="688"/>
      <c r="AK22" s="512"/>
      <c r="AL22" s="513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23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689" t="s">
        <v>41</v>
      </c>
      <c r="AF23" s="690"/>
      <c r="AG23" s="690"/>
      <c r="AH23" s="690"/>
      <c r="AI23" s="690"/>
      <c r="AJ23" s="690"/>
      <c r="AK23" s="690"/>
      <c r="AL23" s="210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606" t="s">
        <v>98</v>
      </c>
      <c r="E25" s="537"/>
      <c r="F25" s="537"/>
      <c r="G25" s="537"/>
      <c r="H25" s="537"/>
      <c r="I25" s="537"/>
      <c r="J25" s="537"/>
      <c r="K25" s="537"/>
      <c r="L25" s="537"/>
      <c r="M25" s="537"/>
      <c r="N25" s="537"/>
      <c r="O25" s="537"/>
      <c r="P25" s="538"/>
      <c r="Q25" s="210"/>
      <c r="R25" s="210"/>
      <c r="S25" s="613" t="s">
        <v>86</v>
      </c>
      <c r="T25" s="691"/>
      <c r="U25" s="691"/>
      <c r="V25" s="691"/>
      <c r="W25" s="692"/>
      <c r="X25" s="210"/>
      <c r="Y25" s="210"/>
      <c r="Z25" s="606" t="s">
        <v>99</v>
      </c>
      <c r="AA25" s="537"/>
      <c r="AB25" s="537"/>
      <c r="AC25" s="537"/>
      <c r="AD25" s="537"/>
      <c r="AE25" s="537"/>
      <c r="AF25" s="537"/>
      <c r="AG25" s="537"/>
      <c r="AH25" s="537"/>
      <c r="AI25" s="537"/>
      <c r="AJ25" s="537"/>
      <c r="AK25" s="537"/>
      <c r="AL25" s="538"/>
      <c r="AM25" s="211"/>
      <c r="AN25" s="211"/>
      <c r="AO25" s="211"/>
      <c r="AP25" s="211"/>
      <c r="AQ25" s="224"/>
    </row>
    <row r="26" spans="1:49" ht="14.25" customHeight="1" x14ac:dyDescent="0.2">
      <c r="A26" s="205"/>
      <c r="B26" s="209"/>
      <c r="C26" s="210"/>
      <c r="D26" s="542" t="s">
        <v>4</v>
      </c>
      <c r="E26" s="698"/>
      <c r="F26" s="698"/>
      <c r="G26" s="698"/>
      <c r="H26" s="698"/>
      <c r="I26" s="698"/>
      <c r="J26" s="698"/>
      <c r="K26" s="698"/>
      <c r="L26" s="698"/>
      <c r="M26" s="698"/>
      <c r="N26" s="698"/>
      <c r="O26" s="504" t="s">
        <v>0</v>
      </c>
      <c r="P26" s="511"/>
      <c r="Q26" s="695" t="s">
        <v>5</v>
      </c>
      <c r="R26" s="695"/>
      <c r="S26" s="518" t="s">
        <v>44</v>
      </c>
      <c r="T26" s="525">
        <v>28</v>
      </c>
      <c r="U26" s="525"/>
      <c r="V26" s="530" t="s">
        <v>2</v>
      </c>
      <c r="W26" s="531"/>
      <c r="X26" s="686" t="s">
        <v>1</v>
      </c>
      <c r="Y26" s="686"/>
      <c r="Z26" s="518" t="s">
        <v>45</v>
      </c>
      <c r="AA26" s="696">
        <f>IFERROR(ROUNDUP(E26/T26,0),"")</f>
        <v>0</v>
      </c>
      <c r="AB26" s="696"/>
      <c r="AC26" s="696"/>
      <c r="AD26" s="696"/>
      <c r="AE26" s="696"/>
      <c r="AF26" s="696"/>
      <c r="AG26" s="696"/>
      <c r="AH26" s="696"/>
      <c r="AI26" s="696"/>
      <c r="AJ26" s="696"/>
      <c r="AK26" s="611" t="s">
        <v>0</v>
      </c>
      <c r="AL26" s="612"/>
      <c r="AM26" s="225"/>
      <c r="AN26" s="225"/>
      <c r="AO26" s="225"/>
      <c r="AP26" s="226"/>
      <c r="AQ26" s="227"/>
    </row>
    <row r="27" spans="1:49" ht="14.25" customHeight="1" x14ac:dyDescent="0.2">
      <c r="A27" s="205"/>
      <c r="B27" s="209"/>
      <c r="C27" s="210"/>
      <c r="D27" s="519"/>
      <c r="E27" s="699"/>
      <c r="F27" s="699"/>
      <c r="G27" s="699"/>
      <c r="H27" s="699"/>
      <c r="I27" s="699"/>
      <c r="J27" s="699"/>
      <c r="K27" s="699"/>
      <c r="L27" s="699"/>
      <c r="M27" s="699"/>
      <c r="N27" s="699"/>
      <c r="O27" s="512"/>
      <c r="P27" s="513"/>
      <c r="Q27" s="695"/>
      <c r="R27" s="695"/>
      <c r="S27" s="519"/>
      <c r="T27" s="527"/>
      <c r="U27" s="527"/>
      <c r="V27" s="527"/>
      <c r="W27" s="532"/>
      <c r="X27" s="686"/>
      <c r="Y27" s="686"/>
      <c r="Z27" s="519"/>
      <c r="AA27" s="697"/>
      <c r="AB27" s="697"/>
      <c r="AC27" s="697"/>
      <c r="AD27" s="697"/>
      <c r="AE27" s="697"/>
      <c r="AF27" s="697"/>
      <c r="AG27" s="697"/>
      <c r="AH27" s="697"/>
      <c r="AI27" s="697"/>
      <c r="AJ27" s="697"/>
      <c r="AK27" s="512"/>
      <c r="AL27" s="513"/>
      <c r="AM27" s="225"/>
      <c r="AN27" s="225"/>
      <c r="AO27" s="225"/>
      <c r="AP27" s="226"/>
      <c r="AQ27" s="227"/>
    </row>
    <row r="28" spans="1:49" ht="14.25" customHeight="1" x14ac:dyDescent="0.4">
      <c r="A28" s="205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23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689" t="s">
        <v>41</v>
      </c>
      <c r="AF28" s="690"/>
      <c r="AG28" s="690"/>
      <c r="AH28" s="690"/>
      <c r="AI28" s="690"/>
      <c r="AJ28" s="690"/>
      <c r="AK28" s="690"/>
      <c r="AL28" s="210"/>
      <c r="AM28" s="210"/>
      <c r="AN28" s="210"/>
      <c r="AO28" s="210"/>
      <c r="AP28" s="210"/>
      <c r="AQ28" s="212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28"/>
      <c r="AQ29" s="212"/>
    </row>
    <row r="30" spans="1:49" ht="14.25" customHeight="1" x14ac:dyDescent="0.4">
      <c r="A30" s="205"/>
      <c r="B30" s="209"/>
      <c r="C30" s="602" t="s">
        <v>27</v>
      </c>
      <c r="D30" s="603"/>
      <c r="E30" s="603"/>
      <c r="F30" s="603"/>
      <c r="G30" s="603"/>
      <c r="H30" s="603"/>
      <c r="I30" s="603"/>
      <c r="J30" s="603"/>
      <c r="K30" s="603"/>
      <c r="L30" s="603"/>
      <c r="M30" s="604"/>
      <c r="N30" s="211"/>
      <c r="O30" s="210"/>
      <c r="P30" s="602" t="s">
        <v>88</v>
      </c>
      <c r="Q30" s="603"/>
      <c r="R30" s="603"/>
      <c r="S30" s="603"/>
      <c r="T30" s="603"/>
      <c r="U30" s="603"/>
      <c r="V30" s="603"/>
      <c r="W30" s="603"/>
      <c r="X30" s="603"/>
      <c r="Y30" s="603"/>
      <c r="Z30" s="604"/>
      <c r="AA30" s="210"/>
      <c r="AB30" s="229"/>
      <c r="AC30" s="210"/>
      <c r="AD30" s="210"/>
      <c r="AE30" s="210"/>
      <c r="AF30" s="210"/>
      <c r="AG30" s="211"/>
      <c r="AH30" s="602" t="s">
        <v>49</v>
      </c>
      <c r="AI30" s="603"/>
      <c r="AJ30" s="603"/>
      <c r="AK30" s="603"/>
      <c r="AL30" s="603"/>
      <c r="AM30" s="603"/>
      <c r="AN30" s="603"/>
      <c r="AO30" s="603"/>
      <c r="AP30" s="604"/>
      <c r="AQ30" s="212"/>
    </row>
    <row r="31" spans="1:49" ht="14.25" customHeight="1" x14ac:dyDescent="0.4">
      <c r="A31" s="205"/>
      <c r="B31" s="209"/>
      <c r="C31" s="518" t="s">
        <v>7</v>
      </c>
      <c r="D31" s="708" t="str">
        <f>AA21</f>
        <v/>
      </c>
      <c r="E31" s="708"/>
      <c r="F31" s="708"/>
      <c r="G31" s="708"/>
      <c r="H31" s="708"/>
      <c r="I31" s="708"/>
      <c r="J31" s="708"/>
      <c r="K31" s="708"/>
      <c r="L31" s="504" t="s">
        <v>0</v>
      </c>
      <c r="M31" s="511"/>
      <c r="N31" s="695" t="s">
        <v>10</v>
      </c>
      <c r="O31" s="695"/>
      <c r="P31" s="518" t="s">
        <v>45</v>
      </c>
      <c r="Q31" s="708">
        <f>AA26</f>
        <v>0</v>
      </c>
      <c r="R31" s="708"/>
      <c r="S31" s="708"/>
      <c r="T31" s="708"/>
      <c r="U31" s="708"/>
      <c r="V31" s="708"/>
      <c r="W31" s="708"/>
      <c r="X31" s="708"/>
      <c r="Y31" s="504" t="s">
        <v>0</v>
      </c>
      <c r="Z31" s="511"/>
      <c r="AA31" s="700" t="s">
        <v>3</v>
      </c>
      <c r="AB31" s="700"/>
      <c r="AC31" s="695">
        <v>0.4</v>
      </c>
      <c r="AD31" s="695"/>
      <c r="AE31" s="695"/>
      <c r="AF31" s="686" t="s">
        <v>1</v>
      </c>
      <c r="AG31" s="701"/>
      <c r="AH31" s="702" t="str">
        <f>IF(E21="","",IFERROR(ROUNDUP((D31-Q31)*AC31,0),""))</f>
        <v/>
      </c>
      <c r="AI31" s="703"/>
      <c r="AJ31" s="703"/>
      <c r="AK31" s="703"/>
      <c r="AL31" s="703"/>
      <c r="AM31" s="703"/>
      <c r="AN31" s="703"/>
      <c r="AO31" s="504" t="s">
        <v>0</v>
      </c>
      <c r="AP31" s="511"/>
      <c r="AQ31" s="212"/>
    </row>
    <row r="32" spans="1:49" ht="14.25" customHeight="1" x14ac:dyDescent="0.4">
      <c r="A32" s="205"/>
      <c r="B32" s="209"/>
      <c r="C32" s="519"/>
      <c r="D32" s="694"/>
      <c r="E32" s="694"/>
      <c r="F32" s="694"/>
      <c r="G32" s="694"/>
      <c r="H32" s="694"/>
      <c r="I32" s="694"/>
      <c r="J32" s="694"/>
      <c r="K32" s="694"/>
      <c r="L32" s="512"/>
      <c r="M32" s="513"/>
      <c r="N32" s="695"/>
      <c r="O32" s="695"/>
      <c r="P32" s="519"/>
      <c r="Q32" s="694"/>
      <c r="R32" s="694"/>
      <c r="S32" s="694"/>
      <c r="T32" s="694"/>
      <c r="U32" s="694"/>
      <c r="V32" s="694"/>
      <c r="W32" s="694"/>
      <c r="X32" s="694"/>
      <c r="Y32" s="512"/>
      <c r="Z32" s="513"/>
      <c r="AA32" s="700"/>
      <c r="AB32" s="700"/>
      <c r="AC32" s="695"/>
      <c r="AD32" s="695"/>
      <c r="AE32" s="695"/>
      <c r="AF32" s="701"/>
      <c r="AG32" s="701"/>
      <c r="AH32" s="704"/>
      <c r="AI32" s="705"/>
      <c r="AJ32" s="705"/>
      <c r="AK32" s="705"/>
      <c r="AL32" s="705"/>
      <c r="AM32" s="705"/>
      <c r="AN32" s="705"/>
      <c r="AO32" s="512"/>
      <c r="AP32" s="513"/>
      <c r="AQ32" s="212"/>
    </row>
    <row r="33" spans="1:44" s="32" customFormat="1" ht="14.25" customHeight="1" x14ac:dyDescent="0.2">
      <c r="A33" s="205"/>
      <c r="B33" s="209"/>
      <c r="C33" s="230"/>
      <c r="D33" s="231"/>
      <c r="E33" s="231"/>
      <c r="F33" s="231"/>
      <c r="G33" s="231"/>
      <c r="H33" s="231"/>
      <c r="I33" s="231"/>
      <c r="J33" s="231"/>
      <c r="K33" s="231"/>
      <c r="L33" s="232"/>
      <c r="M33" s="232"/>
      <c r="N33" s="314"/>
      <c r="O33" s="314"/>
      <c r="P33" s="230"/>
      <c r="Q33" s="231"/>
      <c r="R33" s="231"/>
      <c r="S33" s="231"/>
      <c r="T33" s="231"/>
      <c r="U33" s="231"/>
      <c r="V33" s="231"/>
      <c r="W33" s="232"/>
      <c r="X33" s="232"/>
      <c r="Y33" s="322"/>
      <c r="Z33" s="322"/>
      <c r="AA33" s="314"/>
      <c r="AB33" s="314"/>
      <c r="AC33" s="314"/>
      <c r="AD33" s="315"/>
      <c r="AE33" s="315"/>
      <c r="AF33" s="315"/>
      <c r="AG33" s="315"/>
      <c r="AH33" s="230"/>
      <c r="AI33" s="706" t="s">
        <v>55</v>
      </c>
      <c r="AJ33" s="672"/>
      <c r="AK33" s="672"/>
      <c r="AL33" s="672"/>
      <c r="AM33" s="672"/>
      <c r="AN33" s="672"/>
      <c r="AO33" s="672"/>
      <c r="AP33" s="672"/>
      <c r="AQ33" s="707"/>
      <c r="AR33" s="38"/>
    </row>
    <row r="34" spans="1:44" ht="14.25" customHeight="1" x14ac:dyDescent="0.4">
      <c r="A34" s="205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672"/>
      <c r="AJ34" s="672"/>
      <c r="AK34" s="672"/>
      <c r="AL34" s="672"/>
      <c r="AM34" s="672"/>
      <c r="AN34" s="672"/>
      <c r="AO34" s="672"/>
      <c r="AP34" s="672"/>
      <c r="AQ34" s="707"/>
      <c r="AR34" s="38"/>
    </row>
    <row r="35" spans="1:44" ht="14.25" customHeight="1" x14ac:dyDescent="0.4">
      <c r="A35" s="205"/>
      <c r="B35" s="209"/>
      <c r="C35" s="210"/>
      <c r="D35" s="210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628" t="s">
        <v>50</v>
      </c>
      <c r="AI35" s="603"/>
      <c r="AJ35" s="603"/>
      <c r="AK35" s="603"/>
      <c r="AL35" s="603"/>
      <c r="AM35" s="603"/>
      <c r="AN35" s="603"/>
      <c r="AO35" s="603"/>
      <c r="AP35" s="604"/>
      <c r="AQ35" s="212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702" t="str">
        <f>IFERROR(IF(AH31&lt;=0,"ERROR",MIN(ROUNDUP(AH31,-4),200000)),"")</f>
        <v/>
      </c>
      <c r="AI36" s="693"/>
      <c r="AJ36" s="693"/>
      <c r="AK36" s="693"/>
      <c r="AL36" s="693"/>
      <c r="AM36" s="693"/>
      <c r="AN36" s="693"/>
      <c r="AO36" s="504" t="s">
        <v>0</v>
      </c>
      <c r="AP36" s="511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09"/>
      <c r="AI37" s="694"/>
      <c r="AJ37" s="694"/>
      <c r="AK37" s="694"/>
      <c r="AL37" s="694"/>
      <c r="AM37" s="694"/>
      <c r="AN37" s="694"/>
      <c r="AO37" s="512"/>
      <c r="AP37" s="513"/>
      <c r="AQ37" s="212"/>
    </row>
    <row r="38" spans="1:44" ht="14.25" customHeight="1" x14ac:dyDescent="0.2">
      <c r="A38" s="205"/>
      <c r="B38" s="209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311"/>
      <c r="W38" s="311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30"/>
      <c r="AI38" s="231"/>
      <c r="AJ38" s="231"/>
      <c r="AK38" s="231"/>
      <c r="AL38" s="231"/>
      <c r="AM38" s="231"/>
      <c r="AN38" s="231"/>
      <c r="AO38" s="232"/>
      <c r="AP38" s="232"/>
      <c r="AQ38" s="212"/>
    </row>
    <row r="39" spans="1:44" ht="14.25" customHeight="1" x14ac:dyDescent="0.4">
      <c r="A39" s="205"/>
      <c r="B39" s="209"/>
      <c r="C39" s="602" t="s">
        <v>27</v>
      </c>
      <c r="D39" s="603"/>
      <c r="E39" s="603"/>
      <c r="F39" s="603"/>
      <c r="G39" s="603"/>
      <c r="H39" s="603"/>
      <c r="I39" s="603"/>
      <c r="J39" s="603"/>
      <c r="K39" s="603"/>
      <c r="L39" s="603"/>
      <c r="M39" s="604"/>
      <c r="N39" s="210"/>
      <c r="O39" s="210"/>
      <c r="P39" s="210"/>
      <c r="Q39" s="210"/>
      <c r="R39" s="210"/>
      <c r="S39" s="210"/>
      <c r="T39" s="210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05"/>
      <c r="AG39" s="210"/>
      <c r="AH39" s="628" t="s">
        <v>51</v>
      </c>
      <c r="AI39" s="603"/>
      <c r="AJ39" s="603"/>
      <c r="AK39" s="603"/>
      <c r="AL39" s="603"/>
      <c r="AM39" s="603"/>
      <c r="AN39" s="603"/>
      <c r="AO39" s="603"/>
      <c r="AP39" s="604"/>
      <c r="AQ39" s="212"/>
    </row>
    <row r="40" spans="1:44" ht="14.25" customHeight="1" x14ac:dyDescent="0.4">
      <c r="A40" s="205"/>
      <c r="B40" s="209"/>
      <c r="C40" s="518" t="s">
        <v>7</v>
      </c>
      <c r="D40" s="710" t="str">
        <f>AA21</f>
        <v/>
      </c>
      <c r="E40" s="710"/>
      <c r="F40" s="710"/>
      <c r="G40" s="710"/>
      <c r="H40" s="710"/>
      <c r="I40" s="710"/>
      <c r="J40" s="710"/>
      <c r="K40" s="710"/>
      <c r="L40" s="504" t="s">
        <v>0</v>
      </c>
      <c r="M40" s="511"/>
      <c r="N40" s="695" t="s">
        <v>3</v>
      </c>
      <c r="O40" s="695"/>
      <c r="P40" s="695">
        <v>0.3</v>
      </c>
      <c r="Q40" s="695"/>
      <c r="R40" s="695"/>
      <c r="S40" s="686" t="s">
        <v>1</v>
      </c>
      <c r="T40" s="717"/>
      <c r="U40" s="718" t="str">
        <f>IF(E21="","",IFERROR(IF(T21="","",ROUNDUP(D40*P40,0)),""))</f>
        <v/>
      </c>
      <c r="V40" s="685"/>
      <c r="W40" s="685"/>
      <c r="X40" s="685"/>
      <c r="Y40" s="685"/>
      <c r="Z40" s="685"/>
      <c r="AA40" s="685"/>
      <c r="AB40" s="685"/>
      <c r="AC40" s="685"/>
      <c r="AD40" s="504" t="s">
        <v>0</v>
      </c>
      <c r="AE40" s="511"/>
      <c r="AF40" s="205"/>
      <c r="AG40" s="210"/>
      <c r="AH40" s="702" t="str">
        <f>IFERROR((MIN(ROUNDUP(U40,-3),200000)),"")</f>
        <v/>
      </c>
      <c r="AI40" s="693"/>
      <c r="AJ40" s="693"/>
      <c r="AK40" s="693"/>
      <c r="AL40" s="693"/>
      <c r="AM40" s="693"/>
      <c r="AN40" s="693"/>
      <c r="AO40" s="504" t="s">
        <v>0</v>
      </c>
      <c r="AP40" s="511"/>
      <c r="AQ40" s="212"/>
    </row>
    <row r="41" spans="1:44" ht="14.25" customHeight="1" x14ac:dyDescent="0.4">
      <c r="A41" s="205"/>
      <c r="B41" s="209"/>
      <c r="C41" s="519"/>
      <c r="D41" s="711"/>
      <c r="E41" s="711"/>
      <c r="F41" s="711"/>
      <c r="G41" s="711"/>
      <c r="H41" s="711"/>
      <c r="I41" s="711"/>
      <c r="J41" s="711"/>
      <c r="K41" s="711"/>
      <c r="L41" s="512"/>
      <c r="M41" s="513"/>
      <c r="N41" s="695"/>
      <c r="O41" s="695"/>
      <c r="P41" s="695"/>
      <c r="Q41" s="695"/>
      <c r="R41" s="695"/>
      <c r="S41" s="686"/>
      <c r="T41" s="717"/>
      <c r="U41" s="719"/>
      <c r="V41" s="684"/>
      <c r="W41" s="684"/>
      <c r="X41" s="684"/>
      <c r="Y41" s="684"/>
      <c r="Z41" s="684"/>
      <c r="AA41" s="684"/>
      <c r="AB41" s="684"/>
      <c r="AC41" s="684"/>
      <c r="AD41" s="512"/>
      <c r="AE41" s="513"/>
      <c r="AF41" s="205"/>
      <c r="AG41" s="210"/>
      <c r="AH41" s="709"/>
      <c r="AI41" s="694"/>
      <c r="AJ41" s="694"/>
      <c r="AK41" s="694"/>
      <c r="AL41" s="694"/>
      <c r="AM41" s="694"/>
      <c r="AN41" s="694"/>
      <c r="AO41" s="512"/>
      <c r="AP41" s="513"/>
      <c r="AQ41" s="212"/>
    </row>
    <row r="42" spans="1:44" ht="14.25" customHeight="1" x14ac:dyDescent="0.4">
      <c r="A42" s="205"/>
      <c r="B42" s="209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311"/>
      <c r="W42" s="311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706" t="s">
        <v>54</v>
      </c>
      <c r="AJ42" s="672"/>
      <c r="AK42" s="672"/>
      <c r="AL42" s="672"/>
      <c r="AM42" s="672"/>
      <c r="AN42" s="672"/>
      <c r="AO42" s="672"/>
      <c r="AP42" s="672"/>
      <c r="AQ42" s="707"/>
    </row>
    <row r="43" spans="1:44" ht="14.25" customHeight="1" x14ac:dyDescent="0.4">
      <c r="A43" s="205"/>
      <c r="B43" s="209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311"/>
      <c r="W43" s="311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672"/>
      <c r="AJ43" s="672"/>
      <c r="AK43" s="672"/>
      <c r="AL43" s="672"/>
      <c r="AM43" s="672"/>
      <c r="AN43" s="672"/>
      <c r="AO43" s="672"/>
      <c r="AP43" s="672"/>
      <c r="AQ43" s="707"/>
    </row>
    <row r="44" spans="1:44" ht="14.25" customHeight="1" x14ac:dyDescent="0.4">
      <c r="A44" s="205"/>
      <c r="B44" s="209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311"/>
      <c r="W44" s="311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323"/>
      <c r="AJ44" s="323"/>
      <c r="AK44" s="323"/>
      <c r="AL44" s="323"/>
      <c r="AM44" s="323"/>
      <c r="AN44" s="323"/>
      <c r="AO44" s="323"/>
      <c r="AP44" s="323"/>
      <c r="AQ44" s="324"/>
    </row>
    <row r="45" spans="1:44" ht="14.25" customHeight="1" thickBot="1" x14ac:dyDescent="0.45">
      <c r="A45" s="205"/>
      <c r="B45" s="209"/>
      <c r="C45" s="235" t="s">
        <v>56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311"/>
      <c r="W45" s="205"/>
      <c r="X45" s="712"/>
      <c r="Y45" s="712"/>
      <c r="Z45" s="712"/>
      <c r="AA45" s="712"/>
      <c r="AB45" s="712"/>
      <c r="AC45" s="712"/>
      <c r="AD45" s="712"/>
      <c r="AE45" s="712"/>
      <c r="AF45" s="712"/>
      <c r="AG45" s="712"/>
      <c r="AH45" s="712"/>
      <c r="AI45" s="712"/>
      <c r="AJ45" s="712"/>
      <c r="AK45" s="712"/>
      <c r="AL45" s="712"/>
      <c r="AM45" s="712"/>
      <c r="AN45" s="712"/>
      <c r="AO45" s="712"/>
      <c r="AP45" s="712"/>
      <c r="AQ45" s="212"/>
      <c r="AR45" s="37">
        <f>MIN(AH36,AH40)</f>
        <v>0</v>
      </c>
    </row>
    <row r="46" spans="1:44" ht="14.25" customHeight="1" x14ac:dyDescent="0.4">
      <c r="A46" s="205"/>
      <c r="B46" s="209"/>
      <c r="C46" s="614" t="s">
        <v>92</v>
      </c>
      <c r="D46" s="615"/>
      <c r="E46" s="615"/>
      <c r="F46" s="615"/>
      <c r="G46" s="615"/>
      <c r="H46" s="615"/>
      <c r="I46" s="615"/>
      <c r="J46" s="615"/>
      <c r="K46" s="615"/>
      <c r="L46" s="615"/>
      <c r="M46" s="713" t="str">
        <f>IF(COUNT(AH36,AH40)=0,"",MIN(AH36,AH40))</f>
        <v/>
      </c>
      <c r="N46" s="713"/>
      <c r="O46" s="713"/>
      <c r="P46" s="713"/>
      <c r="Q46" s="713"/>
      <c r="R46" s="713"/>
      <c r="S46" s="713"/>
      <c r="T46" s="713"/>
      <c r="U46" s="618" t="s">
        <v>0</v>
      </c>
      <c r="V46" s="619"/>
      <c r="W46" s="205"/>
      <c r="X46" s="712"/>
      <c r="Y46" s="712"/>
      <c r="Z46" s="712"/>
      <c r="AA46" s="712"/>
      <c r="AB46" s="712"/>
      <c r="AC46" s="712"/>
      <c r="AD46" s="712"/>
      <c r="AE46" s="712"/>
      <c r="AF46" s="712"/>
      <c r="AG46" s="712"/>
      <c r="AH46" s="712"/>
      <c r="AI46" s="712"/>
      <c r="AJ46" s="712"/>
      <c r="AK46" s="712"/>
      <c r="AL46" s="712"/>
      <c r="AM46" s="712"/>
      <c r="AN46" s="712"/>
      <c r="AO46" s="712"/>
      <c r="AP46" s="712"/>
      <c r="AQ46" s="212"/>
    </row>
    <row r="47" spans="1:44" ht="14.25" customHeight="1" thickBot="1" x14ac:dyDescent="0.45">
      <c r="A47" s="205"/>
      <c r="B47" s="209"/>
      <c r="C47" s="616"/>
      <c r="D47" s="617"/>
      <c r="E47" s="617"/>
      <c r="F47" s="617"/>
      <c r="G47" s="617"/>
      <c r="H47" s="617"/>
      <c r="I47" s="617"/>
      <c r="J47" s="617"/>
      <c r="K47" s="617"/>
      <c r="L47" s="617"/>
      <c r="M47" s="714"/>
      <c r="N47" s="714"/>
      <c r="O47" s="714"/>
      <c r="P47" s="714"/>
      <c r="Q47" s="714"/>
      <c r="R47" s="714"/>
      <c r="S47" s="714"/>
      <c r="T47" s="714"/>
      <c r="U47" s="620"/>
      <c r="V47" s="621"/>
      <c r="W47" s="236"/>
      <c r="X47" s="712"/>
      <c r="Y47" s="712"/>
      <c r="Z47" s="712"/>
      <c r="AA47" s="712"/>
      <c r="AB47" s="712"/>
      <c r="AC47" s="712"/>
      <c r="AD47" s="712"/>
      <c r="AE47" s="712"/>
      <c r="AF47" s="712"/>
      <c r="AG47" s="712"/>
      <c r="AH47" s="712"/>
      <c r="AI47" s="712"/>
      <c r="AJ47" s="712"/>
      <c r="AK47" s="712"/>
      <c r="AL47" s="712"/>
      <c r="AM47" s="712"/>
      <c r="AN47" s="712"/>
      <c r="AO47" s="712"/>
      <c r="AP47" s="712"/>
      <c r="AQ47" s="212"/>
    </row>
    <row r="48" spans="1:44" ht="17.25" x14ac:dyDescent="0.4">
      <c r="A48" s="205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37"/>
      <c r="AL48" s="237"/>
      <c r="AM48" s="237"/>
      <c r="AN48" s="237"/>
      <c r="AO48" s="237"/>
      <c r="AP48" s="237"/>
      <c r="AQ48" s="238"/>
    </row>
    <row r="49" spans="1:44" ht="14.25" customHeight="1" x14ac:dyDescent="0.4">
      <c r="A49" s="205"/>
      <c r="B49" s="377" t="s">
        <v>87</v>
      </c>
      <c r="C49" s="633"/>
      <c r="D49" s="633"/>
      <c r="E49" s="633"/>
      <c r="F49" s="633"/>
      <c r="G49" s="633"/>
      <c r="H49" s="633"/>
      <c r="I49" s="633"/>
      <c r="J49" s="633"/>
      <c r="K49" s="633"/>
      <c r="L49" s="633"/>
      <c r="M49" s="633"/>
      <c r="N49" s="633"/>
      <c r="O49" s="633"/>
      <c r="P49" s="633"/>
      <c r="Q49" s="633"/>
      <c r="R49" s="633"/>
      <c r="S49" s="633"/>
      <c r="T49" s="633"/>
      <c r="U49" s="633"/>
      <c r="V49" s="633"/>
      <c r="W49" s="633"/>
      <c r="X49" s="633"/>
      <c r="Y49" s="633"/>
      <c r="Z49" s="633"/>
      <c r="AA49" s="633"/>
      <c r="AB49" s="633"/>
      <c r="AC49" s="633"/>
      <c r="AD49" s="633"/>
      <c r="AE49" s="633"/>
      <c r="AF49" s="633"/>
      <c r="AG49" s="633"/>
      <c r="AH49" s="633"/>
      <c r="AI49" s="633"/>
      <c r="AJ49" s="633"/>
      <c r="AK49" s="633"/>
      <c r="AL49" s="633"/>
      <c r="AM49" s="633"/>
      <c r="AN49" s="633"/>
      <c r="AO49" s="633"/>
      <c r="AP49" s="633"/>
      <c r="AQ49" s="634"/>
    </row>
    <row r="50" spans="1:44" ht="14.25" customHeight="1" x14ac:dyDescent="0.4">
      <c r="A50" s="205"/>
      <c r="B50" s="635"/>
      <c r="C50" s="633"/>
      <c r="D50" s="633"/>
      <c r="E50" s="633"/>
      <c r="F50" s="633"/>
      <c r="G50" s="633"/>
      <c r="H50" s="633"/>
      <c r="I50" s="633"/>
      <c r="J50" s="633"/>
      <c r="K50" s="633"/>
      <c r="L50" s="633"/>
      <c r="M50" s="633"/>
      <c r="N50" s="633"/>
      <c r="O50" s="633"/>
      <c r="P50" s="633"/>
      <c r="Q50" s="633"/>
      <c r="R50" s="633"/>
      <c r="S50" s="633"/>
      <c r="T50" s="633"/>
      <c r="U50" s="633"/>
      <c r="V50" s="633"/>
      <c r="W50" s="633"/>
      <c r="X50" s="633"/>
      <c r="Y50" s="633"/>
      <c r="Z50" s="633"/>
      <c r="AA50" s="633"/>
      <c r="AB50" s="633"/>
      <c r="AC50" s="633"/>
      <c r="AD50" s="633"/>
      <c r="AE50" s="633"/>
      <c r="AF50" s="633"/>
      <c r="AG50" s="633"/>
      <c r="AH50" s="633"/>
      <c r="AI50" s="633"/>
      <c r="AJ50" s="633"/>
      <c r="AK50" s="633"/>
      <c r="AL50" s="633"/>
      <c r="AM50" s="633"/>
      <c r="AN50" s="633"/>
      <c r="AO50" s="633"/>
      <c r="AP50" s="633"/>
      <c r="AQ50" s="634"/>
    </row>
    <row r="51" spans="1:44" ht="14.25" customHeight="1" x14ac:dyDescent="0.4">
      <c r="A51" s="205"/>
      <c r="B51" s="635"/>
      <c r="C51" s="633"/>
      <c r="D51" s="633"/>
      <c r="E51" s="633"/>
      <c r="F51" s="633"/>
      <c r="G51" s="633"/>
      <c r="H51" s="633"/>
      <c r="I51" s="633"/>
      <c r="J51" s="633"/>
      <c r="K51" s="633"/>
      <c r="L51" s="633"/>
      <c r="M51" s="633"/>
      <c r="N51" s="633"/>
      <c r="O51" s="633"/>
      <c r="P51" s="633"/>
      <c r="Q51" s="633"/>
      <c r="R51" s="633"/>
      <c r="S51" s="633"/>
      <c r="T51" s="633"/>
      <c r="U51" s="633"/>
      <c r="V51" s="633"/>
      <c r="W51" s="633"/>
      <c r="X51" s="633"/>
      <c r="Y51" s="633"/>
      <c r="Z51" s="633"/>
      <c r="AA51" s="633"/>
      <c r="AB51" s="633"/>
      <c r="AC51" s="633"/>
      <c r="AD51" s="633"/>
      <c r="AE51" s="633"/>
      <c r="AF51" s="633"/>
      <c r="AG51" s="633"/>
      <c r="AH51" s="633"/>
      <c r="AI51" s="633"/>
      <c r="AJ51" s="633"/>
      <c r="AK51" s="633"/>
      <c r="AL51" s="633"/>
      <c r="AM51" s="633"/>
      <c r="AN51" s="633"/>
      <c r="AO51" s="633"/>
      <c r="AP51" s="633"/>
      <c r="AQ51" s="634"/>
    </row>
    <row r="52" spans="1:44" ht="17.25" customHeight="1" thickBot="1" x14ac:dyDescent="0.45">
      <c r="A52" s="205"/>
      <c r="B52" s="636"/>
      <c r="C52" s="637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  <c r="Y52" s="637"/>
      <c r="Z52" s="637"/>
      <c r="AA52" s="637"/>
      <c r="AB52" s="637"/>
      <c r="AC52" s="637"/>
      <c r="AD52" s="637"/>
      <c r="AE52" s="637"/>
      <c r="AF52" s="637"/>
      <c r="AG52" s="637"/>
      <c r="AH52" s="637"/>
      <c r="AI52" s="637"/>
      <c r="AJ52" s="637"/>
      <c r="AK52" s="637"/>
      <c r="AL52" s="637"/>
      <c r="AM52" s="637"/>
      <c r="AN52" s="637"/>
      <c r="AO52" s="637"/>
      <c r="AP52" s="637"/>
      <c r="AQ52" s="638"/>
      <c r="AR52" s="33"/>
    </row>
    <row r="53" spans="1:44" ht="15" customHeight="1" x14ac:dyDescent="0.4">
      <c r="A53" s="205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39"/>
      <c r="Q53" s="240"/>
      <c r="R53" s="240"/>
      <c r="S53" s="240"/>
      <c r="T53" s="240"/>
      <c r="U53" s="240"/>
      <c r="V53" s="240"/>
      <c r="W53" s="240"/>
      <c r="X53" s="241"/>
      <c r="Y53" s="240"/>
      <c r="Z53" s="240"/>
      <c r="AA53" s="240"/>
      <c r="AB53" s="240"/>
      <c r="AC53" s="24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9"/>
      <c r="AN53" s="205"/>
      <c r="AO53" s="205"/>
      <c r="AP53" s="205"/>
      <c r="AQ53" s="205"/>
    </row>
    <row r="54" spans="1:44" ht="15" customHeight="1" x14ac:dyDescent="0.4">
      <c r="A54" s="205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39"/>
      <c r="Q54" s="240"/>
      <c r="R54" s="240"/>
      <c r="S54" s="240"/>
      <c r="T54" s="240"/>
      <c r="U54" s="240"/>
      <c r="V54" s="240"/>
      <c r="W54" s="240"/>
      <c r="X54" s="241"/>
      <c r="Y54" s="240"/>
      <c r="Z54" s="240"/>
      <c r="AA54" s="240"/>
      <c r="AB54" s="240"/>
      <c r="AC54" s="24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9"/>
      <c r="AN54" s="205"/>
      <c r="AO54" s="205"/>
      <c r="AP54" s="205"/>
      <c r="AQ54" s="205"/>
    </row>
    <row r="55" spans="1:44" ht="15" customHeight="1" x14ac:dyDescent="0.4">
      <c r="A55" s="205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39"/>
      <c r="Q55" s="240"/>
      <c r="R55" s="240"/>
      <c r="S55" s="240"/>
      <c r="T55" s="240"/>
      <c r="U55" s="240"/>
      <c r="V55" s="240"/>
      <c r="W55" s="240"/>
      <c r="X55" s="241"/>
      <c r="Y55" s="240"/>
      <c r="Z55" s="240"/>
      <c r="AA55" s="240"/>
      <c r="AB55" s="240"/>
      <c r="AC55" s="24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9"/>
      <c r="AN55" s="205"/>
      <c r="AO55" s="205"/>
      <c r="AP55" s="205"/>
      <c r="AQ55" s="205"/>
    </row>
    <row r="56" spans="1:44" ht="15.75" customHeight="1" x14ac:dyDescent="0.4">
      <c r="A56" s="20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05"/>
      <c r="AO56" s="205"/>
      <c r="AP56" s="205"/>
      <c r="AQ56" s="205"/>
    </row>
    <row r="57" spans="1:44" ht="15.75" customHeight="1" x14ac:dyDescent="0.4">
      <c r="A57" s="205"/>
      <c r="B57" s="715" t="s">
        <v>61</v>
      </c>
      <c r="C57" s="716"/>
      <c r="D57" s="716"/>
      <c r="E57" s="716"/>
      <c r="F57" s="716"/>
      <c r="G57" s="716"/>
      <c r="H57" s="716"/>
      <c r="I57" s="716"/>
      <c r="J57" s="716"/>
      <c r="K57" s="716"/>
      <c r="L57" s="716"/>
      <c r="M57" s="716"/>
      <c r="N57" s="716"/>
      <c r="O57" s="716"/>
      <c r="P57" s="716"/>
      <c r="Q57" s="716"/>
      <c r="R57" s="716"/>
      <c r="S57" s="716"/>
      <c r="T57" s="716"/>
      <c r="U57" s="716"/>
      <c r="V57" s="716"/>
      <c r="W57" s="716"/>
      <c r="X57" s="716"/>
      <c r="Y57" s="716"/>
      <c r="Z57" s="716"/>
      <c r="AA57" s="716"/>
      <c r="AB57" s="716"/>
      <c r="AC57" s="716"/>
      <c r="AD57" s="716"/>
      <c r="AE57" s="716"/>
      <c r="AF57" s="716"/>
      <c r="AG57" s="716"/>
      <c r="AH57" s="716"/>
      <c r="AI57" s="716"/>
      <c r="AJ57" s="716"/>
      <c r="AK57" s="716"/>
      <c r="AL57" s="716"/>
      <c r="AM57" s="716"/>
      <c r="AN57" s="716"/>
      <c r="AO57" s="716"/>
      <c r="AP57" s="716"/>
      <c r="AQ57" s="205"/>
    </row>
    <row r="58" spans="1:44" ht="15.75" customHeight="1" x14ac:dyDescent="0.4">
      <c r="A58" s="205"/>
      <c r="B58" s="716"/>
      <c r="C58" s="716"/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6"/>
      <c r="AM58" s="716"/>
      <c r="AN58" s="716"/>
      <c r="AO58" s="716"/>
      <c r="AP58" s="716"/>
      <c r="AQ58" s="205"/>
    </row>
    <row r="59" spans="1:44" ht="15.75" customHeight="1" x14ac:dyDescent="0.4">
      <c r="A59" s="205"/>
      <c r="B59" s="205" t="s">
        <v>42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320"/>
      <c r="AN59" s="320"/>
      <c r="AO59" s="320"/>
      <c r="AP59" s="320"/>
      <c r="AQ59" s="205"/>
    </row>
    <row r="60" spans="1:44" ht="18.75" customHeight="1" x14ac:dyDescent="0.15">
      <c r="A60" s="205"/>
      <c r="B60" s="729" t="s">
        <v>103</v>
      </c>
      <c r="C60" s="729"/>
      <c r="D60" s="729"/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729"/>
      <c r="T60" s="729"/>
      <c r="U60" s="729"/>
      <c r="V60" s="729"/>
      <c r="W60" s="729"/>
      <c r="X60" s="729"/>
      <c r="Y60" s="729"/>
      <c r="Z60" s="729"/>
      <c r="AA60" s="729"/>
      <c r="AB60" s="729"/>
      <c r="AC60" s="729"/>
      <c r="AD60" s="729"/>
      <c r="AE60" s="729"/>
      <c r="AF60" s="729"/>
      <c r="AG60" s="729"/>
      <c r="AH60" s="729"/>
      <c r="AI60" s="729"/>
      <c r="AJ60" s="729"/>
      <c r="AK60" s="243"/>
      <c r="AL60" s="243"/>
      <c r="AM60" s="243"/>
      <c r="AN60" s="243"/>
      <c r="AO60" s="243"/>
      <c r="AP60" s="244"/>
      <c r="AQ60" s="205"/>
    </row>
    <row r="61" spans="1:44" ht="15.75" customHeight="1" x14ac:dyDescent="0.4">
      <c r="A61" s="205"/>
      <c r="B61" s="320"/>
      <c r="C61" s="245" t="s">
        <v>70</v>
      </c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205"/>
    </row>
    <row r="62" spans="1:44" ht="15.75" customHeight="1" x14ac:dyDescent="0.4">
      <c r="A62" s="205"/>
      <c r="B62" s="320"/>
      <c r="C62" s="730" t="s">
        <v>106</v>
      </c>
      <c r="D62" s="731"/>
      <c r="E62" s="731"/>
      <c r="F62" s="731"/>
      <c r="G62" s="731"/>
      <c r="H62" s="731"/>
      <c r="I62" s="731"/>
      <c r="J62" s="731"/>
      <c r="K62" s="731"/>
      <c r="L62" s="731"/>
      <c r="M62" s="731"/>
      <c r="N62" s="731"/>
      <c r="O62" s="731"/>
      <c r="P62" s="731"/>
      <c r="Q62" s="731"/>
      <c r="R62" s="731"/>
      <c r="S62" s="731"/>
      <c r="T62" s="731"/>
      <c r="U62" s="731"/>
      <c r="V62" s="731"/>
      <c r="W62" s="731"/>
      <c r="X62" s="731"/>
      <c r="Y62" s="731"/>
      <c r="Z62" s="731"/>
      <c r="AA62" s="731"/>
      <c r="AB62" s="731"/>
      <c r="AC62" s="731"/>
      <c r="AD62" s="731"/>
      <c r="AE62" s="731"/>
      <c r="AF62" s="731"/>
      <c r="AG62" s="731"/>
      <c r="AH62" s="731"/>
      <c r="AI62" s="731"/>
      <c r="AJ62" s="731"/>
      <c r="AK62" s="731"/>
      <c r="AL62" s="731"/>
      <c r="AM62" s="731"/>
      <c r="AN62" s="320"/>
      <c r="AO62" s="320"/>
      <c r="AP62" s="320"/>
      <c r="AQ62" s="205"/>
    </row>
    <row r="63" spans="1:44" ht="15.75" customHeight="1" x14ac:dyDescent="0.4">
      <c r="A63" s="205"/>
      <c r="B63" s="320"/>
      <c r="C63" s="731"/>
      <c r="D63" s="731"/>
      <c r="E63" s="731"/>
      <c r="F63" s="731"/>
      <c r="G63" s="731"/>
      <c r="H63" s="731"/>
      <c r="I63" s="731"/>
      <c r="J63" s="731"/>
      <c r="K63" s="731"/>
      <c r="L63" s="731"/>
      <c r="M63" s="731"/>
      <c r="N63" s="731"/>
      <c r="O63" s="731"/>
      <c r="P63" s="731"/>
      <c r="Q63" s="731"/>
      <c r="R63" s="731"/>
      <c r="S63" s="731"/>
      <c r="T63" s="731"/>
      <c r="U63" s="731"/>
      <c r="V63" s="731"/>
      <c r="W63" s="731"/>
      <c r="X63" s="731"/>
      <c r="Y63" s="731"/>
      <c r="Z63" s="731"/>
      <c r="AA63" s="731"/>
      <c r="AB63" s="731"/>
      <c r="AC63" s="731"/>
      <c r="AD63" s="731"/>
      <c r="AE63" s="731"/>
      <c r="AF63" s="731"/>
      <c r="AG63" s="731"/>
      <c r="AH63" s="731"/>
      <c r="AI63" s="731"/>
      <c r="AJ63" s="731"/>
      <c r="AK63" s="731"/>
      <c r="AL63" s="731"/>
      <c r="AM63" s="731"/>
      <c r="AN63" s="320"/>
      <c r="AO63" s="320"/>
      <c r="AP63" s="320"/>
      <c r="AQ63" s="205"/>
    </row>
    <row r="64" spans="1:44" ht="15.75" customHeight="1" x14ac:dyDescent="0.4">
      <c r="A64" s="205"/>
      <c r="B64" s="320"/>
      <c r="C64" s="732"/>
      <c r="D64" s="732"/>
      <c r="E64" s="732"/>
      <c r="F64" s="732"/>
      <c r="G64" s="732"/>
      <c r="H64" s="732"/>
      <c r="I64" s="732"/>
      <c r="J64" s="732"/>
      <c r="K64" s="732"/>
      <c r="L64" s="732"/>
      <c r="M64" s="732"/>
      <c r="N64" s="732"/>
      <c r="O64" s="732"/>
      <c r="P64" s="732"/>
      <c r="Q64" s="732"/>
      <c r="R64" s="732"/>
      <c r="S64" s="732"/>
      <c r="T64" s="732"/>
      <c r="U64" s="732"/>
      <c r="V64" s="732"/>
      <c r="W64" s="732"/>
      <c r="X64" s="732"/>
      <c r="Y64" s="732"/>
      <c r="Z64" s="732"/>
      <c r="AA64" s="732"/>
      <c r="AB64" s="732"/>
      <c r="AC64" s="732"/>
      <c r="AD64" s="732"/>
      <c r="AE64" s="732"/>
      <c r="AF64" s="732"/>
      <c r="AG64" s="732"/>
      <c r="AH64" s="732"/>
      <c r="AI64" s="732"/>
      <c r="AJ64" s="732"/>
      <c r="AK64" s="732"/>
      <c r="AL64" s="732"/>
      <c r="AM64" s="732"/>
      <c r="AN64" s="320"/>
      <c r="AO64" s="320"/>
      <c r="AP64" s="320"/>
      <c r="AQ64" s="205"/>
    </row>
    <row r="65" spans="1:71" ht="14.25" customHeight="1" x14ac:dyDescent="0.15">
      <c r="A65" s="205"/>
      <c r="B65" s="205"/>
      <c r="C65" s="732"/>
      <c r="D65" s="732"/>
      <c r="E65" s="732"/>
      <c r="F65" s="732"/>
      <c r="G65" s="732"/>
      <c r="H65" s="732"/>
      <c r="I65" s="732"/>
      <c r="J65" s="732"/>
      <c r="K65" s="732"/>
      <c r="L65" s="732"/>
      <c r="M65" s="732"/>
      <c r="N65" s="732"/>
      <c r="O65" s="732"/>
      <c r="P65" s="732"/>
      <c r="Q65" s="732"/>
      <c r="R65" s="732"/>
      <c r="S65" s="732"/>
      <c r="T65" s="732"/>
      <c r="U65" s="732"/>
      <c r="V65" s="732"/>
      <c r="W65" s="732"/>
      <c r="X65" s="732"/>
      <c r="Y65" s="732"/>
      <c r="Z65" s="732"/>
      <c r="AA65" s="732"/>
      <c r="AB65" s="732"/>
      <c r="AC65" s="732"/>
      <c r="AD65" s="732"/>
      <c r="AE65" s="732"/>
      <c r="AF65" s="732"/>
      <c r="AG65" s="732"/>
      <c r="AH65" s="732"/>
      <c r="AI65" s="732"/>
      <c r="AJ65" s="732"/>
      <c r="AK65" s="732"/>
      <c r="AL65" s="732"/>
      <c r="AM65" s="732"/>
      <c r="AN65" s="243"/>
      <c r="AO65" s="243"/>
      <c r="AP65" s="243"/>
      <c r="AQ65" s="205"/>
    </row>
    <row r="66" spans="1:71" x14ac:dyDescent="0.15">
      <c r="A66" s="205"/>
      <c r="B66" s="205" t="s">
        <v>117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321"/>
      <c r="AL66" s="243"/>
      <c r="AM66" s="243"/>
      <c r="AN66" s="243"/>
      <c r="AO66" s="243"/>
      <c r="AP66" s="243"/>
      <c r="AQ66" s="205"/>
    </row>
    <row r="67" spans="1:71" x14ac:dyDescent="0.15">
      <c r="A67" s="205"/>
      <c r="B67" s="205" t="s">
        <v>113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243"/>
      <c r="AM67" s="243"/>
      <c r="AN67" s="243"/>
      <c r="AO67" s="243"/>
      <c r="AP67" s="243"/>
      <c r="AQ67" s="205"/>
    </row>
    <row r="68" spans="1:71" ht="14.25" customHeight="1" x14ac:dyDescent="0.4">
      <c r="A68" s="205"/>
      <c r="B68" s="205"/>
      <c r="C68" s="210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494" t="s">
        <v>16</v>
      </c>
      <c r="Q68" s="495"/>
      <c r="R68" s="495"/>
      <c r="S68" s="495"/>
      <c r="T68" s="495"/>
      <c r="U68" s="495"/>
      <c r="V68" s="495"/>
      <c r="W68" s="495"/>
      <c r="X68" s="495"/>
      <c r="Y68" s="496"/>
      <c r="Z68" s="211"/>
      <c r="AA68" s="210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0"/>
      <c r="AN68" s="210"/>
      <c r="AO68" s="205"/>
      <c r="AP68" s="205"/>
      <c r="AQ68" s="205"/>
    </row>
    <row r="69" spans="1:71" ht="14.25" customHeight="1" x14ac:dyDescent="0.4">
      <c r="A69" s="205"/>
      <c r="B69" s="205"/>
      <c r="C69" s="210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673" t="s">
        <v>15</v>
      </c>
      <c r="Q69" s="674"/>
      <c r="R69" s="674"/>
      <c r="S69" s="486" t="s">
        <v>11</v>
      </c>
      <c r="T69" s="674"/>
      <c r="U69" s="677"/>
      <c r="V69" s="486" t="s">
        <v>12</v>
      </c>
      <c r="W69" s="674"/>
      <c r="X69" s="674"/>
      <c r="Y69" s="489" t="s">
        <v>2</v>
      </c>
      <c r="Z69" s="720" t="s">
        <v>18</v>
      </c>
      <c r="AA69" s="721"/>
      <c r="AB69" s="721"/>
      <c r="AC69" s="721"/>
      <c r="AD69" s="721"/>
      <c r="AE69" s="722" t="s">
        <v>75</v>
      </c>
      <c r="AF69" s="722"/>
      <c r="AG69" s="722"/>
      <c r="AH69" s="722"/>
      <c r="AI69" s="722"/>
      <c r="AJ69" s="722"/>
      <c r="AK69" s="722"/>
      <c r="AL69" s="722"/>
      <c r="AM69" s="722"/>
      <c r="AN69" s="210"/>
      <c r="AO69" s="205"/>
      <c r="AP69" s="205"/>
      <c r="AQ69" s="205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5"/>
      <c r="B70" s="205"/>
      <c r="C70" s="210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675"/>
      <c r="Q70" s="676"/>
      <c r="R70" s="676"/>
      <c r="S70" s="488"/>
      <c r="T70" s="678"/>
      <c r="U70" s="678"/>
      <c r="V70" s="488"/>
      <c r="W70" s="676"/>
      <c r="X70" s="676"/>
      <c r="Y70" s="490"/>
      <c r="Z70" s="720"/>
      <c r="AA70" s="721"/>
      <c r="AB70" s="721"/>
      <c r="AC70" s="721"/>
      <c r="AD70" s="721"/>
      <c r="AE70" s="722"/>
      <c r="AF70" s="722"/>
      <c r="AG70" s="722"/>
      <c r="AH70" s="722"/>
      <c r="AI70" s="722"/>
      <c r="AJ70" s="722"/>
      <c r="AK70" s="722"/>
      <c r="AL70" s="722"/>
      <c r="AM70" s="722"/>
      <c r="AN70" s="210"/>
      <c r="AO70" s="205"/>
      <c r="AP70" s="205"/>
      <c r="AQ70" s="205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5"/>
      <c r="B71" s="205"/>
      <c r="C71" s="205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246"/>
      <c r="AB71" s="247"/>
      <c r="AC71" s="247"/>
      <c r="AD71" s="247"/>
      <c r="AE71" s="247"/>
      <c r="AF71" s="247"/>
      <c r="AG71" s="247"/>
      <c r="AH71" s="207"/>
      <c r="AI71" s="207"/>
      <c r="AJ71" s="248"/>
      <c r="AK71" s="248"/>
      <c r="AL71" s="248"/>
      <c r="AM71" s="248"/>
      <c r="AN71" s="248"/>
      <c r="AO71" s="248"/>
      <c r="AP71" s="248"/>
      <c r="AQ71" s="205"/>
      <c r="AS71" s="25" t="str">
        <f>IFERROR((DATE(2022,1,31)-AT70+1),"")</f>
        <v/>
      </c>
      <c r="AT71" s="7"/>
    </row>
    <row r="72" spans="1:71" x14ac:dyDescent="0.15">
      <c r="A72" s="205"/>
      <c r="B72" s="205"/>
      <c r="C72" s="221" t="s">
        <v>32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246"/>
      <c r="AB72" s="247"/>
      <c r="AC72" s="247"/>
      <c r="AD72" s="247"/>
      <c r="AE72" s="247"/>
      <c r="AF72" s="247"/>
      <c r="AG72" s="247"/>
      <c r="AH72" s="207"/>
      <c r="AI72" s="207"/>
      <c r="AJ72" s="248"/>
      <c r="AK72" s="248"/>
      <c r="AL72" s="248"/>
      <c r="AM72" s="248"/>
      <c r="AN72" s="248"/>
      <c r="AO72" s="248"/>
      <c r="AP72" s="248"/>
      <c r="AQ72" s="205"/>
      <c r="AS72" s="7"/>
      <c r="AT72" s="7"/>
    </row>
    <row r="73" spans="1:71" s="26" customFormat="1" ht="18.75" customHeight="1" x14ac:dyDescent="0.15">
      <c r="A73" s="249"/>
      <c r="B73" s="249"/>
      <c r="C73" s="205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631"/>
      <c r="Q73" s="632"/>
      <c r="R73" s="632"/>
      <c r="S73" s="632"/>
      <c r="T73" s="632"/>
      <c r="U73" s="632"/>
      <c r="V73" s="632"/>
      <c r="W73" s="460" t="s">
        <v>0</v>
      </c>
      <c r="X73" s="461"/>
      <c r="Y73" s="253" t="s">
        <v>5</v>
      </c>
      <c r="Z73" s="253"/>
      <c r="AA73" s="723" t="str">
        <f>AS71</f>
        <v/>
      </c>
      <c r="AB73" s="724"/>
      <c r="AC73" s="724"/>
      <c r="AD73" s="725" t="s">
        <v>2</v>
      </c>
      <c r="AE73" s="726"/>
      <c r="AF73" s="253"/>
      <c r="AG73" s="254" t="s">
        <v>1</v>
      </c>
      <c r="AH73" s="727" t="str">
        <f>IF(AA73="","",ROUNDUP(P73/AA73,0))</f>
        <v/>
      </c>
      <c r="AI73" s="728"/>
      <c r="AJ73" s="728"/>
      <c r="AK73" s="728"/>
      <c r="AL73" s="728"/>
      <c r="AM73" s="728"/>
      <c r="AN73" s="725" t="s">
        <v>0</v>
      </c>
      <c r="AO73" s="726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739" t="s">
        <v>23</v>
      </c>
      <c r="AJ74" s="739"/>
      <c r="AK74" s="739"/>
      <c r="AL74" s="739"/>
      <c r="AM74" s="739"/>
      <c r="AN74" s="739"/>
      <c r="AO74" s="739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21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21"/>
      <c r="AD75" s="259"/>
      <c r="AE75" s="221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631"/>
      <c r="Q76" s="632"/>
      <c r="R76" s="632"/>
      <c r="S76" s="632"/>
      <c r="T76" s="632"/>
      <c r="U76" s="632"/>
      <c r="V76" s="632"/>
      <c r="W76" s="460" t="s">
        <v>0</v>
      </c>
      <c r="X76" s="461"/>
      <c r="Y76" s="207" t="s">
        <v>5</v>
      </c>
      <c r="Z76" s="221"/>
      <c r="AA76" s="740">
        <v>28</v>
      </c>
      <c r="AB76" s="741"/>
      <c r="AC76" s="741"/>
      <c r="AD76" s="460" t="s">
        <v>2</v>
      </c>
      <c r="AE76" s="461"/>
      <c r="AF76" s="207"/>
      <c r="AG76" s="321" t="s">
        <v>1</v>
      </c>
      <c r="AH76" s="727">
        <f>IF(AA76="","",ROUNDUP(P76/AA76,0))</f>
        <v>0</v>
      </c>
      <c r="AI76" s="728"/>
      <c r="AJ76" s="728"/>
      <c r="AK76" s="728"/>
      <c r="AL76" s="728"/>
      <c r="AM76" s="728"/>
      <c r="AN76" s="460" t="s">
        <v>0</v>
      </c>
      <c r="AO76" s="461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56" t="s">
        <v>28</v>
      </c>
      <c r="R77" s="267"/>
      <c r="S77" s="267"/>
      <c r="T77" s="267"/>
      <c r="U77" s="267"/>
      <c r="V77" s="267"/>
      <c r="W77" s="267"/>
      <c r="X77" s="207"/>
      <c r="Y77" s="207"/>
      <c r="Z77" s="221"/>
      <c r="AA77" s="268"/>
      <c r="AB77" s="269"/>
      <c r="AC77" s="269"/>
      <c r="AD77" s="207"/>
      <c r="AE77" s="207"/>
      <c r="AF77" s="246"/>
      <c r="AG77" s="246"/>
      <c r="AH77" s="221"/>
      <c r="AI77" s="689" t="s">
        <v>23</v>
      </c>
      <c r="AJ77" s="690"/>
      <c r="AK77" s="690"/>
      <c r="AL77" s="690"/>
      <c r="AM77" s="690"/>
      <c r="AN77" s="690"/>
      <c r="AO77" s="690"/>
      <c r="AP77" s="317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733" t="s">
        <v>100</v>
      </c>
      <c r="D78" s="733"/>
      <c r="E78" s="733"/>
      <c r="F78" s="733"/>
      <c r="G78" s="733"/>
      <c r="H78" s="733"/>
      <c r="I78" s="733"/>
      <c r="J78" s="733"/>
      <c r="K78" s="733"/>
      <c r="L78" s="733"/>
      <c r="M78" s="733"/>
      <c r="N78" s="733"/>
      <c r="O78" s="733"/>
      <c r="P78" s="733"/>
      <c r="Q78" s="733"/>
      <c r="R78" s="733"/>
      <c r="S78" s="733"/>
      <c r="T78" s="733"/>
      <c r="U78" s="733"/>
      <c r="V78" s="733"/>
      <c r="W78" s="733"/>
      <c r="X78" s="734"/>
      <c r="Y78" s="735" t="str">
        <f>IF(O73="","",IFERROR(IF(Y76="","",ROUNDUP((AF73-AF76)*0.4,0)),""))</f>
        <v/>
      </c>
      <c r="Z78" s="736"/>
      <c r="AA78" s="736"/>
      <c r="AB78" s="736"/>
      <c r="AC78" s="736"/>
      <c r="AD78" s="736"/>
      <c r="AE78" s="641" t="s">
        <v>0</v>
      </c>
      <c r="AF78" s="642"/>
      <c r="AG78" s="270"/>
      <c r="AH78" s="737" t="s">
        <v>52</v>
      </c>
      <c r="AI78" s="738"/>
      <c r="AJ78" s="735" t="str">
        <f>IFERROR(IF(Y78&lt;=0,"ERROR",MIN(ROUNDUP(Y78,-4),200000)),"")</f>
        <v/>
      </c>
      <c r="AK78" s="736"/>
      <c r="AL78" s="736"/>
      <c r="AM78" s="736"/>
      <c r="AN78" s="736"/>
      <c r="AO78" s="736"/>
      <c r="AP78" s="469" t="s">
        <v>0</v>
      </c>
      <c r="AQ78" s="470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1"/>
      <c r="I79" s="259"/>
      <c r="J79" s="259"/>
      <c r="K79" s="259"/>
      <c r="L79" s="259"/>
      <c r="M79" s="272"/>
      <c r="N79" s="273"/>
      <c r="O79" s="273"/>
      <c r="P79" s="273"/>
      <c r="Q79" s="259"/>
      <c r="R79" s="259"/>
      <c r="S79" s="259"/>
      <c r="T79" s="259"/>
      <c r="U79" s="259"/>
      <c r="V79" s="259"/>
      <c r="W79" s="259"/>
      <c r="X79" s="259"/>
      <c r="Y79" s="259"/>
      <c r="Z79" s="273"/>
      <c r="AA79" s="273"/>
      <c r="AB79" s="273"/>
      <c r="AC79" s="259"/>
      <c r="AD79" s="274"/>
      <c r="AE79" s="274"/>
      <c r="AF79" s="274"/>
      <c r="AG79" s="259"/>
      <c r="AH79" s="274"/>
      <c r="AI79" s="706" t="s">
        <v>54</v>
      </c>
      <c r="AJ79" s="706"/>
      <c r="AK79" s="706"/>
      <c r="AL79" s="706"/>
      <c r="AM79" s="706"/>
      <c r="AN79" s="706"/>
      <c r="AO79" s="706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1"/>
      <c r="I80" s="259"/>
      <c r="J80" s="259"/>
      <c r="K80" s="259"/>
      <c r="L80" s="259"/>
      <c r="M80" s="272"/>
      <c r="N80" s="273"/>
      <c r="O80" s="273"/>
      <c r="P80" s="273"/>
      <c r="Q80" s="259"/>
      <c r="R80" s="259"/>
      <c r="S80" s="259"/>
      <c r="T80" s="259"/>
      <c r="U80" s="259"/>
      <c r="V80" s="259"/>
      <c r="W80" s="259"/>
      <c r="X80" s="259"/>
      <c r="Y80" s="259"/>
      <c r="Z80" s="273"/>
      <c r="AA80" s="273"/>
      <c r="AB80" s="273"/>
      <c r="AC80" s="274"/>
      <c r="AD80" s="274"/>
      <c r="AE80" s="274"/>
      <c r="AF80" s="274"/>
      <c r="AG80" s="274"/>
      <c r="AH80" s="274"/>
      <c r="AI80" s="706"/>
      <c r="AJ80" s="706"/>
      <c r="AK80" s="706"/>
      <c r="AL80" s="706"/>
      <c r="AM80" s="706"/>
      <c r="AN80" s="706"/>
      <c r="AO80" s="706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743" t="s">
        <v>47</v>
      </c>
      <c r="D81" s="743"/>
      <c r="E81" s="743"/>
      <c r="F81" s="743"/>
      <c r="G81" s="743"/>
      <c r="H81" s="743"/>
      <c r="I81" s="743"/>
      <c r="J81" s="743"/>
      <c r="K81" s="743"/>
      <c r="L81" s="743"/>
      <c r="M81" s="743"/>
      <c r="N81" s="743"/>
      <c r="O81" s="743"/>
      <c r="P81" s="743"/>
      <c r="Q81" s="743"/>
      <c r="R81" s="743"/>
      <c r="S81" s="743"/>
      <c r="T81" s="743"/>
      <c r="U81" s="743"/>
      <c r="V81" s="743"/>
      <c r="W81" s="743"/>
      <c r="X81" s="744"/>
      <c r="Y81" s="745" t="str">
        <f>IF(O73="","",IFERROR(IF(Y73="","",ROUNDUP(BB81*0.3,0)),""))</f>
        <v/>
      </c>
      <c r="Z81" s="746"/>
      <c r="AA81" s="746"/>
      <c r="AB81" s="746"/>
      <c r="AC81" s="746"/>
      <c r="AD81" s="746"/>
      <c r="AE81" s="641" t="s">
        <v>0</v>
      </c>
      <c r="AF81" s="642"/>
      <c r="AG81" s="270"/>
      <c r="AH81" s="737" t="s">
        <v>53</v>
      </c>
      <c r="AI81" s="747"/>
      <c r="AJ81" s="735" t="str">
        <f>IFERROR(IF(Y81&lt;=0,"ERROR",MIN(ROUNDUP(Y81,-3),200000)),"")</f>
        <v/>
      </c>
      <c r="AK81" s="736"/>
      <c r="AL81" s="736"/>
      <c r="AM81" s="736"/>
      <c r="AN81" s="736"/>
      <c r="AO81" s="736"/>
      <c r="AP81" s="469" t="s">
        <v>0</v>
      </c>
      <c r="AQ81" s="470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74"/>
      <c r="AE82" s="274"/>
      <c r="AF82" s="274"/>
      <c r="AG82" s="205"/>
      <c r="AH82" s="274"/>
      <c r="AI82" s="706" t="s">
        <v>54</v>
      </c>
      <c r="AJ82" s="706"/>
      <c r="AK82" s="706"/>
      <c r="AL82" s="706"/>
      <c r="AM82" s="706"/>
      <c r="AN82" s="706"/>
      <c r="AO82" s="706"/>
      <c r="AP82" s="205"/>
      <c r="AQ82" s="205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1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4"/>
      <c r="AD83" s="274"/>
      <c r="AE83" s="274"/>
      <c r="AF83" s="274"/>
      <c r="AG83" s="274"/>
      <c r="AH83" s="274"/>
      <c r="AI83" s="706"/>
      <c r="AJ83" s="706"/>
      <c r="AK83" s="706"/>
      <c r="AL83" s="706"/>
      <c r="AM83" s="706"/>
      <c r="AN83" s="706"/>
      <c r="AO83" s="706"/>
      <c r="AP83" s="275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5"/>
      <c r="B84" s="205"/>
      <c r="C84" s="235" t="s">
        <v>56</v>
      </c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311"/>
      <c r="W84" s="205"/>
      <c r="X84" s="742" t="str">
        <f>IF(Y78&lt;=0,"１日当たりの支給額は０円（若しくは０円以下）です。"&amp;CHAR(10)&amp;"申請頂くことができません。","")</f>
        <v/>
      </c>
      <c r="Y84" s="742"/>
      <c r="Z84" s="742"/>
      <c r="AA84" s="742"/>
      <c r="AB84" s="742"/>
      <c r="AC84" s="742"/>
      <c r="AD84" s="742"/>
      <c r="AE84" s="742"/>
      <c r="AF84" s="742"/>
      <c r="AG84" s="742"/>
      <c r="AH84" s="742"/>
      <c r="AI84" s="742"/>
      <c r="AJ84" s="742"/>
      <c r="AK84" s="742"/>
      <c r="AL84" s="742"/>
      <c r="AM84" s="742"/>
      <c r="AN84" s="742"/>
      <c r="AO84" s="742"/>
      <c r="AP84" s="742"/>
      <c r="AQ84" s="205"/>
      <c r="AR84" s="1" t="str">
        <f>IF(COUNT(AJ78,AJ81)=0,"",MIN(AJ78,AJ81))</f>
        <v/>
      </c>
    </row>
    <row r="85" spans="1:78" ht="14.25" customHeight="1" x14ac:dyDescent="0.4">
      <c r="A85" s="205"/>
      <c r="B85" s="205"/>
      <c r="C85" s="614" t="s">
        <v>92</v>
      </c>
      <c r="D85" s="615"/>
      <c r="E85" s="615"/>
      <c r="F85" s="615"/>
      <c r="G85" s="615"/>
      <c r="H85" s="615"/>
      <c r="I85" s="615"/>
      <c r="J85" s="615"/>
      <c r="K85" s="615"/>
      <c r="L85" s="615"/>
      <c r="M85" s="713" t="str">
        <f>IF(COUNT(AJ78,AJ81)=0,"",MIN(AJ78,AJ81))</f>
        <v/>
      </c>
      <c r="N85" s="713"/>
      <c r="O85" s="713"/>
      <c r="P85" s="713"/>
      <c r="Q85" s="713"/>
      <c r="R85" s="713"/>
      <c r="S85" s="713"/>
      <c r="T85" s="713"/>
      <c r="U85" s="618" t="s">
        <v>0</v>
      </c>
      <c r="V85" s="619"/>
      <c r="W85" s="205"/>
      <c r="X85" s="742"/>
      <c r="Y85" s="742"/>
      <c r="Z85" s="742"/>
      <c r="AA85" s="742"/>
      <c r="AB85" s="742"/>
      <c r="AC85" s="742"/>
      <c r="AD85" s="742"/>
      <c r="AE85" s="742"/>
      <c r="AF85" s="742"/>
      <c r="AG85" s="742"/>
      <c r="AH85" s="742"/>
      <c r="AI85" s="742"/>
      <c r="AJ85" s="742"/>
      <c r="AK85" s="742"/>
      <c r="AL85" s="742"/>
      <c r="AM85" s="742"/>
      <c r="AN85" s="742"/>
      <c r="AO85" s="742"/>
      <c r="AP85" s="742"/>
      <c r="AQ85" s="205"/>
    </row>
    <row r="86" spans="1:78" ht="14.25" customHeight="1" thickBot="1" x14ac:dyDescent="0.45">
      <c r="A86" s="205"/>
      <c r="B86" s="205"/>
      <c r="C86" s="616"/>
      <c r="D86" s="617"/>
      <c r="E86" s="617"/>
      <c r="F86" s="617"/>
      <c r="G86" s="617"/>
      <c r="H86" s="617"/>
      <c r="I86" s="617"/>
      <c r="J86" s="617"/>
      <c r="K86" s="617"/>
      <c r="L86" s="617"/>
      <c r="M86" s="714"/>
      <c r="N86" s="714"/>
      <c r="O86" s="714"/>
      <c r="P86" s="714"/>
      <c r="Q86" s="714"/>
      <c r="R86" s="714"/>
      <c r="S86" s="714"/>
      <c r="T86" s="714"/>
      <c r="U86" s="620"/>
      <c r="V86" s="621"/>
      <c r="W86" s="205"/>
      <c r="X86" s="742"/>
      <c r="Y86" s="742"/>
      <c r="Z86" s="742"/>
      <c r="AA86" s="742"/>
      <c r="AB86" s="742"/>
      <c r="AC86" s="742"/>
      <c r="AD86" s="742"/>
      <c r="AE86" s="742"/>
      <c r="AF86" s="742"/>
      <c r="AG86" s="742"/>
      <c r="AH86" s="742"/>
      <c r="AI86" s="742"/>
      <c r="AJ86" s="742"/>
      <c r="AK86" s="742"/>
      <c r="AL86" s="742"/>
      <c r="AM86" s="742"/>
      <c r="AN86" s="742"/>
      <c r="AO86" s="742"/>
      <c r="AP86" s="742"/>
      <c r="AQ86" s="205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8" tint="0.79998168889431442"/>
    <pageSetUpPr fitToPage="1"/>
  </sheetPr>
  <dimension ref="A1:BN62"/>
  <sheetViews>
    <sheetView showZeros="0" tabSelected="1" view="pageBreakPreview" topLeftCell="A40" zoomScaleNormal="100" zoomScaleSheetLayoutView="100" workbookViewId="0">
      <selection activeCell="AI49" sqref="AI49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customWidth="1"/>
    <col min="41" max="41" width="5.5" style="1" hidden="1" customWidth="1"/>
    <col min="42" max="42" width="15.375" style="1" hidden="1" customWidth="1"/>
    <col min="43" max="58" width="3.625" style="1" customWidth="1"/>
    <col min="59" max="16384" width="8.625" style="1"/>
  </cols>
  <sheetData>
    <row r="1" spans="1:47" ht="45" customHeight="1" x14ac:dyDescent="0.4">
      <c r="A1" s="548" t="s">
        <v>128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  <c r="X1" s="549"/>
      <c r="Y1" s="549"/>
      <c r="Z1" s="549"/>
      <c r="AA1" s="549"/>
      <c r="AB1" s="549"/>
      <c r="AC1" s="549"/>
      <c r="AD1" s="549"/>
      <c r="AE1" s="549"/>
      <c r="AF1" s="549"/>
      <c r="AG1" s="550"/>
      <c r="AH1" s="550"/>
      <c r="AI1" s="550"/>
      <c r="AJ1" s="550"/>
      <c r="AK1" s="550"/>
      <c r="AL1" s="550"/>
      <c r="AM1" s="551"/>
      <c r="AN1" s="32"/>
      <c r="AO1" s="85"/>
      <c r="AP1" s="85"/>
    </row>
    <row r="2" spans="1:47" ht="35.1" customHeight="1" thickBot="1" x14ac:dyDescent="0.45">
      <c r="A2" s="552" t="s">
        <v>129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553"/>
      <c r="AA2" s="553"/>
      <c r="AB2" s="553"/>
      <c r="AC2" s="553"/>
      <c r="AD2" s="553"/>
      <c r="AE2" s="553"/>
      <c r="AF2" s="553"/>
      <c r="AG2" s="759"/>
      <c r="AH2" s="759"/>
      <c r="AI2" s="759"/>
      <c r="AJ2" s="759"/>
      <c r="AK2" s="759"/>
      <c r="AL2" s="759"/>
      <c r="AM2" s="760"/>
      <c r="AN2" s="32"/>
      <c r="AO2" s="85"/>
      <c r="AP2" s="85"/>
    </row>
    <row r="3" spans="1:47" ht="75" customHeight="1" x14ac:dyDescent="0.4">
      <c r="A3" s="761"/>
      <c r="B3" s="762"/>
      <c r="C3" s="762"/>
      <c r="D3" s="762"/>
      <c r="E3" s="762"/>
      <c r="F3" s="762"/>
      <c r="G3" s="762"/>
      <c r="H3" s="762"/>
      <c r="I3" s="762"/>
      <c r="J3" s="762"/>
      <c r="K3" s="762"/>
      <c r="L3" s="762"/>
      <c r="M3" s="762"/>
      <c r="N3" s="762"/>
      <c r="O3" s="762"/>
      <c r="P3" s="762"/>
      <c r="Q3" s="762"/>
      <c r="R3" s="762"/>
      <c r="S3" s="762"/>
      <c r="T3" s="762"/>
      <c r="U3" s="762"/>
      <c r="V3" s="762"/>
      <c r="W3" s="762"/>
      <c r="X3" s="762"/>
      <c r="Y3" s="762"/>
      <c r="Z3" s="762"/>
      <c r="AA3" s="762"/>
      <c r="AB3" s="762"/>
      <c r="AC3" s="762"/>
      <c r="AD3" s="762"/>
      <c r="AE3" s="762"/>
      <c r="AF3" s="762"/>
      <c r="AG3" s="762"/>
      <c r="AH3" s="762"/>
      <c r="AI3" s="762"/>
      <c r="AJ3" s="762"/>
      <c r="AK3" s="762"/>
      <c r="AL3" s="762"/>
      <c r="AM3" s="762"/>
      <c r="AN3" s="32"/>
      <c r="AO3" s="32"/>
      <c r="AR3" s="30"/>
      <c r="AS3" s="30"/>
    </row>
    <row r="4" spans="1:47" ht="24.75" customHeight="1" x14ac:dyDescent="0.4">
      <c r="A4" s="101"/>
      <c r="B4" s="554" t="s">
        <v>78</v>
      </c>
      <c r="C4" s="554"/>
      <c r="D4" s="554"/>
      <c r="E4" s="554"/>
      <c r="F4" s="554"/>
      <c r="G4" s="554"/>
      <c r="H4" s="554"/>
      <c r="I4" s="554"/>
      <c r="J4" s="554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  <c r="W4" s="554"/>
      <c r="X4" s="554"/>
      <c r="Y4" s="554"/>
      <c r="Z4" s="554"/>
      <c r="AA4" s="554"/>
      <c r="AB4" s="554"/>
      <c r="AC4" s="554"/>
      <c r="AD4" s="554"/>
      <c r="AE4" s="554"/>
      <c r="AF4" s="554"/>
      <c r="AG4" s="554"/>
      <c r="AH4" s="554"/>
      <c r="AI4" s="554"/>
      <c r="AJ4" s="554"/>
      <c r="AK4" s="554"/>
      <c r="AL4" s="554"/>
      <c r="AM4" s="554"/>
      <c r="AN4" s="32"/>
      <c r="AO4" s="32"/>
      <c r="AP4" s="32"/>
    </row>
    <row r="5" spans="1:47" ht="44.25" customHeight="1" x14ac:dyDescent="0.4">
      <c r="A5" s="101"/>
      <c r="B5" s="554"/>
      <c r="C5" s="554"/>
      <c r="D5" s="554"/>
      <c r="E5" s="554"/>
      <c r="F5" s="554"/>
      <c r="G5" s="554"/>
      <c r="H5" s="554"/>
      <c r="I5" s="554"/>
      <c r="J5" s="554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  <c r="W5" s="554"/>
      <c r="X5" s="554"/>
      <c r="Y5" s="554"/>
      <c r="Z5" s="554"/>
      <c r="AA5" s="554"/>
      <c r="AB5" s="554"/>
      <c r="AC5" s="554"/>
      <c r="AD5" s="554"/>
      <c r="AE5" s="554"/>
      <c r="AF5" s="554"/>
      <c r="AG5" s="554"/>
      <c r="AH5" s="554"/>
      <c r="AI5" s="554"/>
      <c r="AJ5" s="554"/>
      <c r="AK5" s="554"/>
      <c r="AL5" s="554"/>
      <c r="AM5" s="554"/>
      <c r="AN5" s="32"/>
      <c r="AO5" s="32"/>
      <c r="AP5" s="32"/>
    </row>
    <row r="6" spans="1:47" ht="24.75" customHeight="1" x14ac:dyDescent="0.4">
      <c r="A6" s="101"/>
      <c r="B6" s="555" t="s">
        <v>19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341" t="s">
        <v>20</v>
      </c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2"/>
      <c r="AO6" s="85"/>
      <c r="AP6" s="85"/>
    </row>
    <row r="7" spans="1:47" ht="9" customHeight="1" x14ac:dyDescent="0.4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32"/>
      <c r="AO7" s="85"/>
      <c r="AP7" s="85"/>
    </row>
    <row r="8" spans="1:47" s="35" customFormat="1" ht="30" customHeight="1" thickBot="1" x14ac:dyDescent="0.45">
      <c r="A8" s="103"/>
      <c r="B8" s="546" t="s">
        <v>131</v>
      </c>
      <c r="C8" s="546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7" t="s">
        <v>74</v>
      </c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547"/>
      <c r="AK8" s="547"/>
      <c r="AL8" s="547"/>
      <c r="AM8" s="547"/>
      <c r="AN8" s="86"/>
      <c r="AO8" s="87"/>
      <c r="AP8" s="88"/>
      <c r="AQ8" s="4"/>
      <c r="AR8" s="4"/>
      <c r="AS8" s="4"/>
      <c r="AT8" s="4"/>
      <c r="AU8" s="4"/>
    </row>
    <row r="9" spans="1:47" s="4" customFormat="1" ht="26.25" customHeight="1" x14ac:dyDescent="0.4">
      <c r="A9" s="101"/>
      <c r="B9" s="557" t="s">
        <v>130</v>
      </c>
      <c r="C9" s="558"/>
      <c r="D9" s="558"/>
      <c r="E9" s="558"/>
      <c r="F9" s="558"/>
      <c r="G9" s="558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8"/>
      <c r="AB9" s="558"/>
      <c r="AC9" s="558"/>
      <c r="AD9" s="558"/>
      <c r="AE9" s="558"/>
      <c r="AF9" s="558"/>
      <c r="AG9" s="558"/>
      <c r="AH9" s="558"/>
      <c r="AI9" s="558"/>
      <c r="AJ9" s="558"/>
      <c r="AK9" s="558"/>
      <c r="AL9" s="558"/>
      <c r="AM9" s="559"/>
      <c r="AN9" s="88"/>
      <c r="AO9" s="87"/>
      <c r="AP9" s="88"/>
    </row>
    <row r="10" spans="1:47" s="3" customFormat="1" ht="6" customHeight="1" x14ac:dyDescent="0.4">
      <c r="A10" s="101"/>
      <c r="B10" s="104"/>
      <c r="C10" s="105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12"/>
      <c r="AN10" s="12"/>
      <c r="AO10" s="87"/>
      <c r="AP10" s="41"/>
    </row>
    <row r="11" spans="1:47" ht="14.25" customHeight="1" x14ac:dyDescent="0.4">
      <c r="A11" s="101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494" t="s">
        <v>16</v>
      </c>
      <c r="P11" s="495"/>
      <c r="Q11" s="495"/>
      <c r="R11" s="495"/>
      <c r="S11" s="495"/>
      <c r="T11" s="495"/>
      <c r="U11" s="495"/>
      <c r="V11" s="495"/>
      <c r="W11" s="495"/>
      <c r="X11" s="496"/>
      <c r="Y11" s="110"/>
      <c r="Z11" s="540" t="s">
        <v>101</v>
      </c>
      <c r="AA11" s="478"/>
      <c r="AB11" s="478"/>
      <c r="AC11" s="478"/>
      <c r="AD11" s="478"/>
      <c r="AE11" s="478"/>
      <c r="AF11" s="478"/>
      <c r="AG11" s="478"/>
      <c r="AH11" s="478"/>
      <c r="AI11" s="478"/>
      <c r="AJ11" s="478"/>
      <c r="AK11" s="478"/>
      <c r="AL11" s="478"/>
      <c r="AM11" s="541"/>
      <c r="AN11" s="32"/>
      <c r="AO11" s="32"/>
      <c r="AP11" s="3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85" t="s">
        <v>15</v>
      </c>
      <c r="P12" s="486"/>
      <c r="Q12" s="479"/>
      <c r="R12" s="481" t="s">
        <v>11</v>
      </c>
      <c r="S12" s="479"/>
      <c r="T12" s="483"/>
      <c r="U12" s="481" t="s">
        <v>12</v>
      </c>
      <c r="V12" s="479"/>
      <c r="W12" s="479"/>
      <c r="X12" s="489" t="s">
        <v>2</v>
      </c>
      <c r="Y12" s="111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541"/>
      <c r="AN12" s="32"/>
      <c r="AO12" s="87" t="s">
        <v>13</v>
      </c>
      <c r="AP12" s="89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87"/>
      <c r="P13" s="488"/>
      <c r="Q13" s="480"/>
      <c r="R13" s="482"/>
      <c r="S13" s="484"/>
      <c r="T13" s="484"/>
      <c r="U13" s="482"/>
      <c r="V13" s="480"/>
      <c r="W13" s="480"/>
      <c r="X13" s="490"/>
      <c r="Y13" s="111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41"/>
      <c r="AN13" s="32"/>
      <c r="AO13" s="87" t="s">
        <v>14</v>
      </c>
      <c r="AP13" s="90" t="str">
        <f>IFERROR(DATEVALUE(AP12),"")</f>
        <v/>
      </c>
    </row>
    <row r="14" spans="1:47" s="3" customFormat="1" ht="6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12"/>
      <c r="AN14" s="12"/>
      <c r="AO14" s="87"/>
      <c r="AP14" s="41"/>
    </row>
    <row r="15" spans="1:47" s="3" customFormat="1" ht="14.25" customHeight="1" x14ac:dyDescent="0.4">
      <c r="A15" s="101"/>
      <c r="B15" s="107"/>
      <c r="C15" s="108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539" t="s">
        <v>17</v>
      </c>
      <c r="R15" s="495"/>
      <c r="S15" s="495"/>
      <c r="T15" s="495"/>
      <c r="U15" s="495"/>
      <c r="V15" s="495"/>
      <c r="W15" s="495"/>
      <c r="X15" s="496"/>
      <c r="Y15" s="109"/>
      <c r="Z15" s="540" t="s">
        <v>116</v>
      </c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41"/>
      <c r="AN15" s="12"/>
      <c r="AO15" s="87"/>
      <c r="AP15" s="89"/>
      <c r="AQ15" s="1"/>
      <c r="AR15" s="1"/>
      <c r="AS15" s="1"/>
      <c r="AT15" s="1"/>
      <c r="AU15" s="1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42" t="s">
        <v>9</v>
      </c>
      <c r="R16" s="757" t="s">
        <v>15</v>
      </c>
      <c r="S16" s="757"/>
      <c r="T16" s="522"/>
      <c r="U16" s="758" t="s">
        <v>11</v>
      </c>
      <c r="V16" s="350"/>
      <c r="W16" s="350"/>
      <c r="X16" s="533" t="s">
        <v>12</v>
      </c>
      <c r="Y16" s="109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541"/>
      <c r="AN16" s="12"/>
      <c r="AO16" s="87"/>
      <c r="AP16" s="90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19"/>
      <c r="R17" s="544"/>
      <c r="S17" s="544"/>
      <c r="T17" s="388"/>
      <c r="U17" s="545"/>
      <c r="V17" s="351"/>
      <c r="W17" s="351"/>
      <c r="X17" s="534"/>
      <c r="Y17" s="109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41"/>
      <c r="AN17" s="12"/>
      <c r="AO17" s="87"/>
      <c r="AP17" s="87"/>
      <c r="AQ17" s="1"/>
      <c r="AR17" s="1"/>
      <c r="AS17" s="1"/>
      <c r="AT17" s="1"/>
      <c r="AU17" s="1"/>
    </row>
    <row r="18" spans="1:47" s="3" customFormat="1" ht="0.75" customHeight="1" x14ac:dyDescent="0.4">
      <c r="A18" s="101"/>
      <c r="B18" s="107"/>
      <c r="C18" s="108"/>
      <c r="D18" s="108"/>
      <c r="E18" s="42"/>
      <c r="F18" s="42"/>
      <c r="G18" s="42"/>
      <c r="H18" s="42"/>
      <c r="I18" s="42"/>
      <c r="J18" s="42"/>
      <c r="K18" s="42"/>
      <c r="L18" s="42"/>
      <c r="M18" s="109"/>
      <c r="N18" s="108"/>
      <c r="O18" s="116"/>
      <c r="P18" s="117"/>
      <c r="Q18" s="6"/>
      <c r="R18" s="6"/>
      <c r="S18" s="6"/>
      <c r="T18" s="43"/>
      <c r="U18" s="43"/>
      <c r="V18" s="43"/>
      <c r="W18" s="43"/>
      <c r="X18" s="4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  <c r="AK18" s="114"/>
      <c r="AL18" s="108"/>
      <c r="AM18" s="112"/>
      <c r="AN18" s="12"/>
      <c r="AO18" s="91"/>
      <c r="AP18" s="32"/>
      <c r="AQ18" s="1"/>
      <c r="AR18" s="1"/>
      <c r="AS18" s="1"/>
      <c r="AT18" s="1"/>
      <c r="AU18" s="1"/>
    </row>
    <row r="19" spans="1:47" ht="14.25" customHeight="1" x14ac:dyDescent="0.4">
      <c r="A19" s="101"/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15"/>
      <c r="R19" s="115"/>
      <c r="S19" s="115"/>
      <c r="T19" s="115"/>
      <c r="U19" s="115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12"/>
      <c r="AN19" s="32"/>
      <c r="AO19" s="91"/>
      <c r="AP19" s="32"/>
    </row>
    <row r="20" spans="1:47" ht="17.25" customHeight="1" x14ac:dyDescent="0.4">
      <c r="A20" s="101"/>
      <c r="B20" s="107"/>
      <c r="C20" s="108"/>
      <c r="D20" s="108"/>
      <c r="E20" s="535" t="s">
        <v>43</v>
      </c>
      <c r="F20" s="516"/>
      <c r="G20" s="516"/>
      <c r="H20" s="516"/>
      <c r="I20" s="516"/>
      <c r="J20" s="516"/>
      <c r="K20" s="516"/>
      <c r="L20" s="516"/>
      <c r="M20" s="516"/>
      <c r="N20" s="517"/>
      <c r="O20" s="110"/>
      <c r="P20" s="108"/>
      <c r="Q20" s="536" t="s">
        <v>39</v>
      </c>
      <c r="R20" s="537"/>
      <c r="S20" s="537"/>
      <c r="T20" s="537"/>
      <c r="U20" s="538"/>
      <c r="V20" s="108"/>
      <c r="W20" s="108"/>
      <c r="X20" s="494" t="s">
        <v>40</v>
      </c>
      <c r="Y20" s="516"/>
      <c r="Z20" s="516"/>
      <c r="AA20" s="516"/>
      <c r="AB20" s="516"/>
      <c r="AC20" s="516"/>
      <c r="AD20" s="516"/>
      <c r="AE20" s="516"/>
      <c r="AF20" s="516"/>
      <c r="AG20" s="516"/>
      <c r="AH20" s="517"/>
      <c r="AI20" s="118"/>
      <c r="AJ20" s="118"/>
      <c r="AK20" s="118"/>
      <c r="AL20" s="118"/>
      <c r="AM20" s="112"/>
      <c r="AN20" s="32"/>
      <c r="AO20" s="32"/>
      <c r="AP20" s="32"/>
    </row>
    <row r="21" spans="1:47" ht="14.25" customHeight="1" x14ac:dyDescent="0.4">
      <c r="A21" s="101"/>
      <c r="B21" s="107"/>
      <c r="C21" s="108"/>
      <c r="D21" s="108"/>
      <c r="E21" s="518" t="s">
        <v>8</v>
      </c>
      <c r="F21" s="386"/>
      <c r="G21" s="386"/>
      <c r="H21" s="386"/>
      <c r="I21" s="386"/>
      <c r="J21" s="386"/>
      <c r="K21" s="386"/>
      <c r="L21" s="386"/>
      <c r="M21" s="504" t="s">
        <v>0</v>
      </c>
      <c r="N21" s="511"/>
      <c r="O21" s="514" t="s">
        <v>5</v>
      </c>
      <c r="P21" s="514"/>
      <c r="Q21" s="518" t="s">
        <v>6</v>
      </c>
      <c r="R21" s="387"/>
      <c r="S21" s="387"/>
      <c r="T21" s="530" t="s">
        <v>2</v>
      </c>
      <c r="U21" s="531"/>
      <c r="V21" s="515" t="s">
        <v>1</v>
      </c>
      <c r="W21" s="515"/>
      <c r="X21" s="518" t="s">
        <v>7</v>
      </c>
      <c r="Y21" s="520" t="str">
        <f>IF(R21="","",ROUNDUP(F21/R21,0))</f>
        <v/>
      </c>
      <c r="Z21" s="520"/>
      <c r="AA21" s="520"/>
      <c r="AB21" s="520"/>
      <c r="AC21" s="520"/>
      <c r="AD21" s="520"/>
      <c r="AE21" s="520"/>
      <c r="AF21" s="520"/>
      <c r="AG21" s="504" t="s">
        <v>0</v>
      </c>
      <c r="AH21" s="511"/>
      <c r="AI21" s="119"/>
      <c r="AJ21" s="119"/>
      <c r="AK21" s="119"/>
      <c r="AL21" s="119"/>
      <c r="AM21" s="112"/>
      <c r="AN21" s="32"/>
      <c r="AO21" s="32"/>
      <c r="AP21" s="32"/>
    </row>
    <row r="22" spans="1:47" ht="14.25" customHeight="1" x14ac:dyDescent="0.4">
      <c r="A22" s="101"/>
      <c r="B22" s="107"/>
      <c r="C22" s="108"/>
      <c r="D22" s="108"/>
      <c r="E22" s="519"/>
      <c r="F22" s="388"/>
      <c r="G22" s="388"/>
      <c r="H22" s="388"/>
      <c r="I22" s="388"/>
      <c r="J22" s="388"/>
      <c r="K22" s="388"/>
      <c r="L22" s="388"/>
      <c r="M22" s="512"/>
      <c r="N22" s="513"/>
      <c r="O22" s="514"/>
      <c r="P22" s="514"/>
      <c r="Q22" s="519"/>
      <c r="R22" s="389"/>
      <c r="S22" s="389"/>
      <c r="T22" s="527"/>
      <c r="U22" s="532"/>
      <c r="V22" s="515"/>
      <c r="W22" s="515"/>
      <c r="X22" s="519"/>
      <c r="Y22" s="521"/>
      <c r="Z22" s="521"/>
      <c r="AA22" s="521"/>
      <c r="AB22" s="521"/>
      <c r="AC22" s="521"/>
      <c r="AD22" s="521"/>
      <c r="AE22" s="521"/>
      <c r="AF22" s="521"/>
      <c r="AG22" s="512"/>
      <c r="AH22" s="513"/>
      <c r="AI22" s="119"/>
      <c r="AJ22" s="119"/>
      <c r="AK22" s="119"/>
      <c r="AL22" s="119"/>
      <c r="AM22" s="112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52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523" t="s">
        <v>41</v>
      </c>
      <c r="AC23" s="523"/>
      <c r="AD23" s="523"/>
      <c r="AE23" s="523"/>
      <c r="AF23" s="523"/>
      <c r="AG23" s="523"/>
      <c r="AH23" s="523"/>
      <c r="AI23" s="120"/>
      <c r="AJ23" s="120"/>
      <c r="AK23" s="120"/>
      <c r="AL23" s="120"/>
      <c r="AM23" s="112"/>
      <c r="AN23" s="32"/>
      <c r="AO23" s="32"/>
      <c r="AP23" s="32"/>
    </row>
    <row r="24" spans="1:47" ht="18.75" customHeight="1" x14ac:dyDescent="0.4">
      <c r="A24" s="101"/>
      <c r="B24" s="107"/>
      <c r="C24" s="108"/>
      <c r="D24" s="108"/>
      <c r="E24" s="494" t="s">
        <v>40</v>
      </c>
      <c r="F24" s="516"/>
      <c r="G24" s="516"/>
      <c r="H24" s="516"/>
      <c r="I24" s="516"/>
      <c r="J24" s="516"/>
      <c r="K24" s="516"/>
      <c r="L24" s="516"/>
      <c r="M24" s="516"/>
      <c r="N24" s="516"/>
      <c r="O24" s="517"/>
      <c r="P24" s="108"/>
      <c r="Q24" s="108"/>
      <c r="R24" s="108"/>
      <c r="S24" s="108"/>
      <c r="T24" s="108"/>
      <c r="U24" s="108"/>
      <c r="V24" s="108"/>
      <c r="W24" s="108"/>
      <c r="X24" s="494" t="s">
        <v>31</v>
      </c>
      <c r="Y24" s="516"/>
      <c r="Z24" s="516"/>
      <c r="AA24" s="516"/>
      <c r="AB24" s="516"/>
      <c r="AC24" s="516"/>
      <c r="AD24" s="516"/>
      <c r="AE24" s="516"/>
      <c r="AF24" s="516"/>
      <c r="AG24" s="516"/>
      <c r="AH24" s="517"/>
      <c r="AI24" s="118"/>
      <c r="AJ24" s="118"/>
      <c r="AK24" s="118"/>
      <c r="AL24" s="118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518" t="s">
        <v>7</v>
      </c>
      <c r="F25" s="520" t="str">
        <f>Y21</f>
        <v/>
      </c>
      <c r="G25" s="520"/>
      <c r="H25" s="520"/>
      <c r="I25" s="520"/>
      <c r="J25" s="520"/>
      <c r="K25" s="520"/>
      <c r="L25" s="520"/>
      <c r="M25" s="520"/>
      <c r="N25" s="504" t="s">
        <v>0</v>
      </c>
      <c r="O25" s="511"/>
      <c r="P25" s="514" t="s">
        <v>3</v>
      </c>
      <c r="Q25" s="514"/>
      <c r="R25" s="122"/>
      <c r="S25" s="514">
        <v>0.4</v>
      </c>
      <c r="T25" s="514"/>
      <c r="U25" s="514"/>
      <c r="V25" s="515" t="s">
        <v>1</v>
      </c>
      <c r="W25" s="515"/>
      <c r="X25" s="524" t="str">
        <f>IF(F21="","",IFERROR(IF(R21="","",ROUNDUP(F25*S25,0)),""))</f>
        <v/>
      </c>
      <c r="Y25" s="525"/>
      <c r="Z25" s="525"/>
      <c r="AA25" s="525"/>
      <c r="AB25" s="525"/>
      <c r="AC25" s="525"/>
      <c r="AD25" s="525"/>
      <c r="AE25" s="525"/>
      <c r="AF25" s="525"/>
      <c r="AG25" s="504" t="s">
        <v>0</v>
      </c>
      <c r="AH25" s="511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519"/>
      <c r="F26" s="521"/>
      <c r="G26" s="521"/>
      <c r="H26" s="521"/>
      <c r="I26" s="521"/>
      <c r="J26" s="521"/>
      <c r="K26" s="521"/>
      <c r="L26" s="521"/>
      <c r="M26" s="521"/>
      <c r="N26" s="512"/>
      <c r="O26" s="513"/>
      <c r="P26" s="514"/>
      <c r="Q26" s="514"/>
      <c r="R26" s="122"/>
      <c r="S26" s="514"/>
      <c r="T26" s="514"/>
      <c r="U26" s="514"/>
      <c r="V26" s="515"/>
      <c r="W26" s="515"/>
      <c r="X26" s="526"/>
      <c r="Y26" s="527"/>
      <c r="Z26" s="527"/>
      <c r="AA26" s="527"/>
      <c r="AB26" s="527"/>
      <c r="AC26" s="527"/>
      <c r="AD26" s="527"/>
      <c r="AE26" s="527"/>
      <c r="AF26" s="527"/>
      <c r="AG26" s="512"/>
      <c r="AH26" s="513"/>
      <c r="AI26" s="119"/>
      <c r="AJ26" s="119"/>
      <c r="AK26" s="119"/>
      <c r="AL26" s="119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466" t="s">
        <v>102</v>
      </c>
      <c r="AC27" s="466"/>
      <c r="AD27" s="466"/>
      <c r="AE27" s="466"/>
      <c r="AF27" s="466"/>
      <c r="AG27" s="466"/>
      <c r="AH27" s="466"/>
      <c r="AI27" s="528"/>
      <c r="AJ27" s="528"/>
      <c r="AK27" s="528"/>
      <c r="AL27" s="528"/>
      <c r="AM27" s="112"/>
      <c r="AN27" s="32"/>
      <c r="AO27" s="32"/>
      <c r="AP27" s="32"/>
    </row>
    <row r="28" spans="1:47" ht="14.25" customHeight="1" thickBot="1" x14ac:dyDescent="0.45">
      <c r="A28" s="101"/>
      <c r="B28" s="107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529"/>
      <c r="AC28" s="529"/>
      <c r="AD28" s="529"/>
      <c r="AE28" s="529"/>
      <c r="AF28" s="529"/>
      <c r="AG28" s="529"/>
      <c r="AH28" s="529"/>
      <c r="AI28" s="528"/>
      <c r="AJ28" s="528"/>
      <c r="AK28" s="528"/>
      <c r="AL28" s="528"/>
      <c r="AM28" s="112"/>
      <c r="AN28" s="32"/>
      <c r="AO28" s="32"/>
      <c r="AP28" s="32"/>
    </row>
    <row r="29" spans="1:47" ht="14.25" customHeight="1" thickTop="1" x14ac:dyDescent="0.4">
      <c r="A29" s="101"/>
      <c r="B29" s="107"/>
      <c r="C29" s="108"/>
      <c r="D29" s="108"/>
      <c r="E29" s="454" t="str">
        <f>IF(X25&lt;=30000,"１日当たりの支給額は一律３万円となります。"&amp;CHAR(10)&amp;"よって算定シートの提出は不要です。","")</f>
        <v/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  <c r="U29" s="454"/>
      <c r="V29" s="454"/>
      <c r="W29" s="108"/>
      <c r="X29" s="497" t="s">
        <v>25</v>
      </c>
      <c r="Y29" s="498"/>
      <c r="Z29" s="498"/>
      <c r="AA29" s="498"/>
      <c r="AB29" s="498"/>
      <c r="AC29" s="498"/>
      <c r="AD29" s="498"/>
      <c r="AE29" s="498"/>
      <c r="AF29" s="498"/>
      <c r="AG29" s="498"/>
      <c r="AH29" s="499"/>
      <c r="AI29" s="123"/>
      <c r="AJ29" s="108"/>
      <c r="AK29" s="108"/>
      <c r="AL29" s="108"/>
      <c r="AM29" s="112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108"/>
      <c r="X30" s="500" t="str">
        <f>IFERROR(IF(X25&lt;=30000,"シート不要",MIN(ROUNDUP(X25,-3),100000)),"")</f>
        <v/>
      </c>
      <c r="Y30" s="501"/>
      <c r="Z30" s="501"/>
      <c r="AA30" s="501"/>
      <c r="AB30" s="501"/>
      <c r="AC30" s="501"/>
      <c r="AD30" s="501"/>
      <c r="AE30" s="501"/>
      <c r="AF30" s="501"/>
      <c r="AG30" s="504" t="s">
        <v>0</v>
      </c>
      <c r="AH30" s="505"/>
      <c r="AI30" s="123"/>
      <c r="AJ30" s="108"/>
      <c r="AK30" s="108"/>
      <c r="AL30" s="108"/>
      <c r="AM30" s="112"/>
      <c r="AN30" s="32"/>
      <c r="AO30" s="32"/>
      <c r="AP30" s="32"/>
    </row>
    <row r="31" spans="1:47" ht="15" customHeight="1" thickBot="1" x14ac:dyDescent="0.45">
      <c r="A31" s="101"/>
      <c r="B31" s="107"/>
      <c r="C31" s="108"/>
      <c r="D31" s="108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108"/>
      <c r="X31" s="502"/>
      <c r="Y31" s="503"/>
      <c r="Z31" s="503"/>
      <c r="AA31" s="503"/>
      <c r="AB31" s="503"/>
      <c r="AC31" s="503"/>
      <c r="AD31" s="503"/>
      <c r="AE31" s="503"/>
      <c r="AF31" s="503"/>
      <c r="AG31" s="506"/>
      <c r="AH31" s="507"/>
      <c r="AI31" s="123"/>
      <c r="AJ31" s="108"/>
      <c r="AK31" s="108"/>
      <c r="AL31" s="108"/>
      <c r="AM31" s="112"/>
      <c r="AN31" s="32"/>
      <c r="AO31" s="32"/>
      <c r="AP31" s="32"/>
    </row>
    <row r="32" spans="1:47" ht="18" thickTop="1" x14ac:dyDescent="0.4">
      <c r="A32" s="101"/>
      <c r="B32" s="107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24" t="s">
        <v>72</v>
      </c>
      <c r="AD32" s="124"/>
      <c r="AE32" s="124"/>
      <c r="AF32" s="124"/>
      <c r="AG32" s="124"/>
      <c r="AH32" s="124"/>
      <c r="AI32" s="124"/>
      <c r="AJ32" s="108"/>
      <c r="AK32" s="108"/>
      <c r="AL32" s="108"/>
      <c r="AM32" s="112"/>
      <c r="AN32" s="32"/>
      <c r="AO32" s="32"/>
      <c r="AP32" s="32"/>
    </row>
    <row r="33" spans="1:42" x14ac:dyDescent="0.4">
      <c r="A33" s="101"/>
      <c r="B33" s="377" t="s">
        <v>132</v>
      </c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378"/>
      <c r="AN33" s="32"/>
      <c r="AO33" s="32"/>
      <c r="AP33" s="32"/>
    </row>
    <row r="34" spans="1:42" x14ac:dyDescent="0.4">
      <c r="A34" s="101"/>
      <c r="B34" s="379"/>
      <c r="C34" s="440"/>
      <c r="D34" s="440"/>
      <c r="E34" s="440"/>
      <c r="F34" s="440"/>
      <c r="G34" s="440"/>
      <c r="H34" s="440"/>
      <c r="I34" s="440"/>
      <c r="J34" s="440"/>
      <c r="K34" s="440"/>
      <c r="L34" s="440"/>
      <c r="M34" s="440"/>
      <c r="N34" s="440"/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0"/>
      <c r="AF34" s="440"/>
      <c r="AG34" s="440"/>
      <c r="AH34" s="440"/>
      <c r="AI34" s="440"/>
      <c r="AJ34" s="440"/>
      <c r="AK34" s="440"/>
      <c r="AL34" s="440"/>
      <c r="AM34" s="378"/>
      <c r="AN34" s="32"/>
      <c r="AO34" s="32"/>
      <c r="AP34" s="32"/>
    </row>
    <row r="35" spans="1:42" x14ac:dyDescent="0.4">
      <c r="A35" s="101"/>
      <c r="B35" s="380"/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  <c r="AH35" s="440"/>
      <c r="AI35" s="440"/>
      <c r="AJ35" s="440"/>
      <c r="AK35" s="440"/>
      <c r="AL35" s="440"/>
      <c r="AM35" s="378"/>
      <c r="AN35" s="32"/>
      <c r="AO35" s="32"/>
      <c r="AP35" s="32"/>
    </row>
    <row r="36" spans="1:42" ht="15" customHeight="1" thickBot="1" x14ac:dyDescent="0.45">
      <c r="A36" s="101"/>
      <c r="B36" s="381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  <c r="AG36" s="382"/>
      <c r="AH36" s="382"/>
      <c r="AI36" s="382"/>
      <c r="AJ36" s="382"/>
      <c r="AK36" s="382"/>
      <c r="AL36" s="382"/>
      <c r="AM36" s="383"/>
      <c r="AN36" s="32"/>
      <c r="AO36" s="32"/>
      <c r="AP36" s="32"/>
    </row>
    <row r="37" spans="1:42" ht="15" customHeight="1" x14ac:dyDescent="0.4">
      <c r="A37" s="101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32"/>
      <c r="AO37" s="87"/>
      <c r="AP37" s="41"/>
    </row>
    <row r="38" spans="1:42" ht="15" customHeight="1" x14ac:dyDescent="0.4">
      <c r="A38" s="10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32"/>
      <c r="AO38" s="87"/>
      <c r="AP38" s="41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41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41"/>
    </row>
    <row r="41" spans="1:42" ht="15.75" customHeight="1" x14ac:dyDescent="0.4">
      <c r="A41" s="101"/>
      <c r="B41" s="510" t="s">
        <v>61</v>
      </c>
      <c r="C41" s="510"/>
      <c r="D41" s="510"/>
      <c r="E41" s="510"/>
      <c r="F41" s="510"/>
      <c r="G41" s="510"/>
      <c r="H41" s="510"/>
      <c r="I41" s="510"/>
      <c r="J41" s="510"/>
      <c r="K41" s="510"/>
      <c r="L41" s="510"/>
      <c r="M41" s="510"/>
      <c r="N41" s="510"/>
      <c r="O41" s="510"/>
      <c r="P41" s="510"/>
      <c r="Q41" s="510"/>
      <c r="R41" s="510"/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0"/>
      <c r="AH41" s="510"/>
      <c r="AI41" s="510"/>
      <c r="AJ41" s="510"/>
      <c r="AK41" s="510"/>
      <c r="AL41" s="510"/>
      <c r="AM41" s="510"/>
      <c r="AN41" s="127"/>
      <c r="AO41" s="127"/>
      <c r="AP41" s="127"/>
    </row>
    <row r="42" spans="1:42" ht="15.75" customHeight="1" x14ac:dyDescent="0.4">
      <c r="A42" s="101"/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0"/>
      <c r="O42" s="510"/>
      <c r="P42" s="510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0"/>
      <c r="AH42" s="510"/>
      <c r="AI42" s="510"/>
      <c r="AJ42" s="510"/>
      <c r="AK42" s="510"/>
      <c r="AL42" s="510"/>
      <c r="AM42" s="510"/>
      <c r="AN42" s="127"/>
      <c r="AO42" s="127"/>
      <c r="AP42" s="127"/>
    </row>
    <row r="43" spans="1:42" ht="15.75" customHeight="1" x14ac:dyDescent="0.4">
      <c r="A43" s="101"/>
      <c r="B43" s="101" t="s">
        <v>42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9"/>
      <c r="AN43" s="92"/>
      <c r="AO43" s="92"/>
      <c r="AP43" s="92"/>
    </row>
    <row r="44" spans="1:42" ht="18.75" customHeight="1" x14ac:dyDescent="0.15">
      <c r="A44" s="101"/>
      <c r="B44" s="508" t="s">
        <v>103</v>
      </c>
      <c r="C44" s="508"/>
      <c r="D44" s="508"/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  <c r="AA44" s="508"/>
      <c r="AB44" s="508"/>
      <c r="AC44" s="508"/>
      <c r="AD44" s="508"/>
      <c r="AE44" s="508"/>
      <c r="AF44" s="508"/>
      <c r="AG44" s="508"/>
      <c r="AH44" s="508"/>
      <c r="AI44" s="508"/>
      <c r="AJ44" s="508"/>
      <c r="AK44" s="130"/>
      <c r="AL44" s="130"/>
      <c r="AM44" s="130"/>
      <c r="AN44" s="93"/>
      <c r="AO44" s="93"/>
      <c r="AP44" s="94"/>
    </row>
    <row r="45" spans="1:42" ht="15.75" customHeight="1" x14ac:dyDescent="0.4">
      <c r="A45" s="101"/>
      <c r="B45" s="129"/>
      <c r="C45" s="131" t="s">
        <v>70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92"/>
      <c r="AO45" s="92"/>
      <c r="AP45" s="92"/>
    </row>
    <row r="46" spans="1:42" ht="15.75" customHeight="1" x14ac:dyDescent="0.4">
      <c r="A46" s="101"/>
      <c r="B46" s="129"/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  <c r="AJ46" s="509"/>
      <c r="AK46" s="509"/>
      <c r="AL46" s="509"/>
      <c r="AM46" s="129"/>
      <c r="AN46" s="92"/>
      <c r="AO46" s="92"/>
      <c r="AP46" s="92"/>
    </row>
    <row r="47" spans="1:42" x14ac:dyDescent="0.15">
      <c r="A47" s="101"/>
      <c r="B47" s="101"/>
      <c r="C47" s="509"/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509"/>
      <c r="AL47" s="509"/>
      <c r="AM47" s="130"/>
      <c r="AN47" s="93"/>
      <c r="AO47" s="93"/>
      <c r="AP47" s="93"/>
    </row>
    <row r="48" spans="1:42" x14ac:dyDescent="0.15">
      <c r="A48" s="101"/>
      <c r="B48" s="101" t="s">
        <v>117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0"/>
      <c r="AM48" s="130"/>
      <c r="AN48" s="93"/>
      <c r="AO48" s="93"/>
      <c r="AP48" s="93"/>
    </row>
    <row r="49" spans="1:66" x14ac:dyDescent="0.15">
      <c r="A49" s="101"/>
      <c r="B49" s="101" t="s">
        <v>113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0"/>
      <c r="AM49" s="130"/>
      <c r="AN49" s="93"/>
      <c r="AO49" s="93"/>
      <c r="AP49" s="93"/>
    </row>
    <row r="50" spans="1:66" ht="14.25" customHeight="1" x14ac:dyDescent="0.4">
      <c r="A50" s="101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494" t="s">
        <v>16</v>
      </c>
      <c r="P50" s="495"/>
      <c r="Q50" s="495"/>
      <c r="R50" s="495"/>
      <c r="S50" s="495"/>
      <c r="T50" s="495"/>
      <c r="U50" s="495"/>
      <c r="V50" s="495"/>
      <c r="W50" s="495"/>
      <c r="X50" s="496"/>
      <c r="Y50" s="110"/>
      <c r="Z50" s="108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08"/>
      <c r="AM50" s="108"/>
      <c r="AN50" s="32"/>
      <c r="AO50" s="32"/>
      <c r="AP50" s="32"/>
    </row>
    <row r="51" spans="1:66" ht="14.25" customHeight="1" x14ac:dyDescent="0.4">
      <c r="A51" s="101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485" t="s">
        <v>15</v>
      </c>
      <c r="P51" s="486"/>
      <c r="Q51" s="479"/>
      <c r="R51" s="481" t="s">
        <v>11</v>
      </c>
      <c r="S51" s="479"/>
      <c r="T51" s="483"/>
      <c r="U51" s="481" t="s">
        <v>12</v>
      </c>
      <c r="V51" s="479"/>
      <c r="W51" s="479"/>
      <c r="X51" s="489" t="s">
        <v>2</v>
      </c>
      <c r="Y51" s="491" t="s">
        <v>18</v>
      </c>
      <c r="Z51" s="492"/>
      <c r="AA51" s="492"/>
      <c r="AB51" s="492"/>
      <c r="AC51" s="492"/>
      <c r="AD51" s="493" t="s">
        <v>75</v>
      </c>
      <c r="AE51" s="493"/>
      <c r="AF51" s="493"/>
      <c r="AG51" s="493"/>
      <c r="AH51" s="493"/>
      <c r="AI51" s="493"/>
      <c r="AJ51" s="493"/>
      <c r="AK51" s="493"/>
      <c r="AL51" s="493"/>
      <c r="AM51" s="108"/>
      <c r="AN51" s="32"/>
      <c r="AO51" s="87" t="s">
        <v>133</v>
      </c>
      <c r="AP51" s="89" t="str">
        <f>O51&amp;Q51&amp;R51&amp;S51&amp;U51&amp;V51&amp;X51</f>
        <v>令和年月日</v>
      </c>
    </row>
    <row r="52" spans="1:66" ht="14.25" customHeight="1" x14ac:dyDescent="0.4">
      <c r="A52" s="101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487"/>
      <c r="P52" s="488"/>
      <c r="Q52" s="480"/>
      <c r="R52" s="482"/>
      <c r="S52" s="484"/>
      <c r="T52" s="484"/>
      <c r="U52" s="482"/>
      <c r="V52" s="480"/>
      <c r="W52" s="480"/>
      <c r="X52" s="490"/>
      <c r="Y52" s="491"/>
      <c r="Z52" s="492"/>
      <c r="AA52" s="492"/>
      <c r="AB52" s="492"/>
      <c r="AC52" s="492"/>
      <c r="AD52" s="493"/>
      <c r="AE52" s="493"/>
      <c r="AF52" s="493"/>
      <c r="AG52" s="493"/>
      <c r="AH52" s="493"/>
      <c r="AI52" s="493"/>
      <c r="AJ52" s="493"/>
      <c r="AK52" s="493"/>
      <c r="AL52" s="493"/>
      <c r="AM52" s="108"/>
      <c r="AN52" s="32"/>
      <c r="AO52" s="87" t="s">
        <v>134</v>
      </c>
      <c r="AP52" s="90" t="str">
        <f>IFERROR(DATEVALUE(AP51),"")</f>
        <v/>
      </c>
    </row>
    <row r="53" spans="1:66" ht="9.9499999999999993" customHeight="1" x14ac:dyDescent="0.15">
      <c r="A53" s="101"/>
      <c r="B53" s="108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3"/>
      <c r="AA53" s="134"/>
      <c r="AB53" s="134"/>
      <c r="AC53" s="134"/>
      <c r="AD53" s="134"/>
      <c r="AE53" s="134"/>
      <c r="AF53" s="134"/>
      <c r="AG53" s="135"/>
      <c r="AH53" s="135"/>
      <c r="AI53" s="136"/>
      <c r="AJ53" s="136"/>
      <c r="AK53" s="136"/>
      <c r="AL53" s="136"/>
      <c r="AM53" s="136"/>
      <c r="AN53" s="32"/>
      <c r="AO53" s="87"/>
      <c r="AP53" s="41" t="str">
        <f>IFERROR((DATE(2022,1,31)-AP52+1),"")</f>
        <v/>
      </c>
    </row>
    <row r="54" spans="1:66" s="5" customFormat="1" ht="18.75" customHeight="1" x14ac:dyDescent="0.4">
      <c r="A54" s="138"/>
      <c r="B54" s="114" t="s">
        <v>30</v>
      </c>
      <c r="C54" s="139"/>
      <c r="D54" s="139"/>
      <c r="E54" s="139"/>
      <c r="F54" s="139"/>
      <c r="G54" s="139"/>
      <c r="H54" s="139"/>
      <c r="I54" s="139"/>
      <c r="J54" s="139"/>
      <c r="K54" s="477" t="s">
        <v>38</v>
      </c>
      <c r="L54" s="478"/>
      <c r="M54" s="478"/>
      <c r="N54" s="478"/>
      <c r="O54" s="478"/>
      <c r="P54" s="478"/>
      <c r="Q54" s="478"/>
      <c r="R54" s="478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114"/>
      <c r="AF54" s="114"/>
      <c r="AG54" s="114"/>
      <c r="AH54" s="114"/>
      <c r="AI54" s="114"/>
      <c r="AJ54" s="114"/>
      <c r="AK54" s="114"/>
      <c r="AL54" s="114"/>
      <c r="AM54" s="114"/>
      <c r="AN54" s="32"/>
      <c r="AO54" s="32"/>
      <c r="AP54" s="32"/>
      <c r="AR54" s="20"/>
    </row>
    <row r="55" spans="1:66" s="5" customFormat="1" ht="18.75" customHeight="1" x14ac:dyDescent="0.15">
      <c r="A55" s="138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631"/>
      <c r="O55" s="632"/>
      <c r="P55" s="632"/>
      <c r="Q55" s="632"/>
      <c r="R55" s="632"/>
      <c r="S55" s="632"/>
      <c r="T55" s="632"/>
      <c r="U55" s="460" t="s">
        <v>0</v>
      </c>
      <c r="V55" s="461"/>
      <c r="W55" s="114" t="s">
        <v>5</v>
      </c>
      <c r="X55" s="462" t="str">
        <f>AP53</f>
        <v/>
      </c>
      <c r="Y55" s="463"/>
      <c r="Z55" s="463"/>
      <c r="AA55" s="460" t="s">
        <v>2</v>
      </c>
      <c r="AB55" s="461"/>
      <c r="AC55" s="151" t="s">
        <v>1</v>
      </c>
      <c r="AD55" s="464" t="str">
        <f>IF(X55="","",ROUNDUP(N55/X55,0))</f>
        <v/>
      </c>
      <c r="AE55" s="465"/>
      <c r="AF55" s="465"/>
      <c r="AG55" s="465"/>
      <c r="AH55" s="465"/>
      <c r="AI55" s="465"/>
      <c r="AJ55" s="460" t="s">
        <v>0</v>
      </c>
      <c r="AK55" s="461"/>
      <c r="AL55" s="137"/>
      <c r="AM55" s="101"/>
      <c r="AN55" s="32"/>
      <c r="AO55" s="32"/>
      <c r="AP55" s="94"/>
      <c r="AQ55" s="7"/>
      <c r="AS55" s="11"/>
      <c r="AT55" s="11"/>
      <c r="AU55" s="11"/>
      <c r="AV55" s="11"/>
      <c r="AW55" s="11"/>
    </row>
    <row r="56" spans="1:66" s="5" customFormat="1" ht="18.75" customHeight="1" thickBot="1" x14ac:dyDescent="0.2">
      <c r="A56" s="138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46" t="s">
        <v>28</v>
      </c>
      <c r="O56" s="114"/>
      <c r="P56" s="114"/>
      <c r="Q56" s="114"/>
      <c r="R56" s="114"/>
      <c r="S56" s="114"/>
      <c r="T56" s="114"/>
      <c r="U56" s="114"/>
      <c r="V56" s="114"/>
      <c r="W56" s="114"/>
      <c r="X56" s="144"/>
      <c r="Y56" s="144"/>
      <c r="Z56" s="144"/>
      <c r="AA56" s="144"/>
      <c r="AB56" s="144"/>
      <c r="AC56" s="144"/>
      <c r="AD56" s="144"/>
      <c r="AE56" s="147"/>
      <c r="AF56" s="474" t="s">
        <v>23</v>
      </c>
      <c r="AG56" s="475"/>
      <c r="AH56" s="475"/>
      <c r="AI56" s="475"/>
      <c r="AJ56" s="475"/>
      <c r="AK56" s="475"/>
      <c r="AL56" s="476"/>
      <c r="AM56" s="148"/>
      <c r="AN56" s="91"/>
      <c r="AO56" s="22"/>
      <c r="AP56" s="94"/>
      <c r="AQ56" s="7"/>
      <c r="AR56" s="7"/>
      <c r="AT56" s="11"/>
      <c r="AU56" s="11"/>
      <c r="AV56" s="11"/>
      <c r="AW56" s="11"/>
      <c r="AX56" s="11"/>
    </row>
    <row r="57" spans="1:66" s="5" customFormat="1" ht="21.75" thickBot="1" x14ac:dyDescent="0.45">
      <c r="A57" s="138"/>
      <c r="B57" s="138"/>
      <c r="C57" s="138"/>
      <c r="D57" s="138"/>
      <c r="E57" s="140" t="s">
        <v>93</v>
      </c>
      <c r="F57" s="138"/>
      <c r="G57" s="138"/>
      <c r="H57" s="138"/>
      <c r="I57" s="140"/>
      <c r="J57" s="138"/>
      <c r="K57" s="138"/>
      <c r="L57" s="138"/>
      <c r="M57" s="138"/>
      <c r="N57" s="455" t="s">
        <v>79</v>
      </c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56"/>
      <c r="AB57" s="456"/>
      <c r="AC57" s="457"/>
      <c r="AD57" s="472" t="str">
        <f>IF(N55="","",IFERROR(IF(X55="","",ROUNDUP(AD55*0.4,0)),""))</f>
        <v/>
      </c>
      <c r="AE57" s="473"/>
      <c r="AF57" s="473"/>
      <c r="AG57" s="473"/>
      <c r="AH57" s="473"/>
      <c r="AI57" s="473"/>
      <c r="AJ57" s="469" t="s">
        <v>0</v>
      </c>
      <c r="AK57" s="470"/>
      <c r="AL57" s="149"/>
      <c r="AM57" s="150"/>
      <c r="AN57" s="91"/>
      <c r="AO57" s="91"/>
      <c r="AP57" s="97"/>
      <c r="AQ57" s="11"/>
      <c r="AR57" s="11"/>
      <c r="AS57" s="11"/>
      <c r="AT57" s="11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</row>
    <row r="58" spans="1:66" s="5" customFormat="1" ht="17.25" customHeight="1" x14ac:dyDescent="0.4">
      <c r="A58" s="138"/>
      <c r="B58" s="138"/>
      <c r="C58" s="138"/>
      <c r="D58" s="138"/>
      <c r="E58" s="138"/>
      <c r="F58" s="138"/>
      <c r="G58" s="138"/>
      <c r="H58" s="138"/>
      <c r="I58" s="140"/>
      <c r="J58" s="138"/>
      <c r="K58" s="138"/>
      <c r="L58" s="138"/>
      <c r="M58" s="138"/>
      <c r="N58" s="141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3"/>
      <c r="AD58" s="145"/>
      <c r="AE58" s="466" t="s">
        <v>102</v>
      </c>
      <c r="AF58" s="467"/>
      <c r="AG58" s="467"/>
      <c r="AH58" s="467"/>
      <c r="AI58" s="467"/>
      <c r="AJ58" s="467"/>
      <c r="AK58" s="467"/>
      <c r="AL58" s="467"/>
      <c r="AM58" s="468"/>
      <c r="AN58" s="91"/>
      <c r="AO58" s="91"/>
      <c r="AP58" s="97"/>
      <c r="AQ58" s="11"/>
      <c r="AR58" s="11"/>
      <c r="AS58" s="11"/>
      <c r="AT58" s="11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</row>
    <row r="59" spans="1:66" s="5" customFormat="1" ht="19.5" customHeight="1" thickBot="1" x14ac:dyDescent="0.45">
      <c r="A59" s="138"/>
      <c r="B59" s="138"/>
      <c r="C59" s="138"/>
      <c r="D59" s="138"/>
      <c r="E59" s="454" t="str">
        <f>IF(AD57&lt;=30000,"１日当たりの支給額は一律３万円となります。"&amp;CHAR(10)&amp;"よって算定シートの提出は不要です。","")</f>
        <v/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  <c r="U59" s="454"/>
      <c r="V59" s="142"/>
      <c r="W59" s="142"/>
      <c r="X59" s="142"/>
      <c r="Y59" s="142"/>
      <c r="Z59" s="142"/>
      <c r="AA59" s="142"/>
      <c r="AB59" s="142"/>
      <c r="AC59" s="143"/>
      <c r="AD59" s="145"/>
      <c r="AE59" s="467"/>
      <c r="AF59" s="467"/>
      <c r="AG59" s="467"/>
      <c r="AH59" s="467"/>
      <c r="AI59" s="467"/>
      <c r="AJ59" s="467"/>
      <c r="AK59" s="467"/>
      <c r="AL59" s="467"/>
      <c r="AM59" s="468"/>
      <c r="AN59" s="91"/>
      <c r="AO59" s="91"/>
      <c r="AP59" s="97"/>
      <c r="AQ59" s="11"/>
      <c r="AR59" s="11"/>
      <c r="AS59" s="11"/>
      <c r="AT59" s="11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</row>
    <row r="60" spans="1:66" s="5" customFormat="1" ht="18.75" customHeight="1" thickBot="1" x14ac:dyDescent="0.2">
      <c r="A60" s="138"/>
      <c r="B60" s="138"/>
      <c r="C60" s="114"/>
      <c r="D60" s="11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  <c r="U60" s="454"/>
      <c r="V60" s="113" t="s">
        <v>94</v>
      </c>
      <c r="W60" s="144"/>
      <c r="X60" s="144"/>
      <c r="Y60" s="144"/>
      <c r="Z60" s="144"/>
      <c r="AA60" s="144"/>
      <c r="AB60" s="144"/>
      <c r="AC60" s="144"/>
      <c r="AD60" s="750" t="str">
        <f>IFERROR(IF(AD57&lt;=30000,"シート不要",MIN(ROUNDUP(AD57,-3),100000)),"")</f>
        <v/>
      </c>
      <c r="AE60" s="751"/>
      <c r="AF60" s="751"/>
      <c r="AG60" s="751"/>
      <c r="AH60" s="751"/>
      <c r="AI60" s="751"/>
      <c r="AJ60" s="469" t="s">
        <v>0</v>
      </c>
      <c r="AK60" s="470"/>
      <c r="AL60" s="148"/>
      <c r="AM60" s="148"/>
      <c r="AN60" s="22"/>
      <c r="AO60" s="94"/>
      <c r="AP60" s="94"/>
      <c r="AQ60" s="7"/>
      <c r="AS60" s="11"/>
      <c r="AT60" s="11"/>
      <c r="AU60" s="11"/>
      <c r="AV60" s="11"/>
      <c r="AW60" s="11"/>
    </row>
    <row r="61" spans="1:66" ht="17.25" x14ac:dyDescent="0.4">
      <c r="A61" s="101"/>
      <c r="B61" s="108"/>
      <c r="C61" s="108"/>
      <c r="D61" s="108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08"/>
      <c r="W61" s="108"/>
      <c r="X61" s="108"/>
      <c r="Y61" s="108"/>
      <c r="Z61" s="108"/>
      <c r="AA61" s="108"/>
      <c r="AB61" s="108"/>
      <c r="AC61" s="108"/>
      <c r="AD61" s="108"/>
      <c r="AE61" s="756" t="s">
        <v>72</v>
      </c>
      <c r="AF61" s="756"/>
      <c r="AG61" s="756"/>
      <c r="AH61" s="756"/>
      <c r="AI61" s="756"/>
      <c r="AJ61" s="756"/>
      <c r="AK61" s="756"/>
      <c r="AL61" s="108"/>
      <c r="AM61" s="101"/>
      <c r="AN61" s="32"/>
      <c r="AO61" s="32"/>
      <c r="AP61" s="32"/>
    </row>
    <row r="62" spans="1:66" x14ac:dyDescent="0.4">
      <c r="A62" s="101"/>
      <c r="B62" s="101"/>
      <c r="C62" s="101"/>
      <c r="D62" s="101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32"/>
      <c r="AO62" s="32"/>
      <c r="AP62" s="32"/>
    </row>
  </sheetData>
  <sheetProtection algorithmName="SHA-512" hashValue="GxuQTahuZwfHlEkK47peVCPXw+mgO2TmpmmNtv/DrUBy70vm+pZqiNBE8zMGcgn1ZUE+vXJ9Ytj8zF7iIqIRXw==" saltValue="2emHPCoeEfqcZd2JhcnoiA==" spinCount="100000" sheet="1" objects="1" scenarios="1"/>
  <mergeCells count="86">
    <mergeCell ref="U12:U13"/>
    <mergeCell ref="V12:W13"/>
    <mergeCell ref="X12:X13"/>
    <mergeCell ref="B8:W8"/>
    <mergeCell ref="X8:AM8"/>
    <mergeCell ref="B9:AM9"/>
    <mergeCell ref="O11:X11"/>
    <mergeCell ref="Z11:AM13"/>
    <mergeCell ref="O12:P13"/>
    <mergeCell ref="Q12:Q13"/>
    <mergeCell ref="R12:R13"/>
    <mergeCell ref="S12:T13"/>
    <mergeCell ref="A1:AM1"/>
    <mergeCell ref="A2:AM2"/>
    <mergeCell ref="B4:AM5"/>
    <mergeCell ref="B6:N6"/>
    <mergeCell ref="O6:AM6"/>
    <mergeCell ref="A3:AM3"/>
    <mergeCell ref="Q15:X15"/>
    <mergeCell ref="Z15:AM17"/>
    <mergeCell ref="Q16:Q17"/>
    <mergeCell ref="R16:S17"/>
    <mergeCell ref="T16:T17"/>
    <mergeCell ref="U16:U17"/>
    <mergeCell ref="V16:W17"/>
    <mergeCell ref="AB23:AH23"/>
    <mergeCell ref="X16:X17"/>
    <mergeCell ref="E20:N20"/>
    <mergeCell ref="Q20:U20"/>
    <mergeCell ref="X20:AH20"/>
    <mergeCell ref="E21:E22"/>
    <mergeCell ref="F21:L22"/>
    <mergeCell ref="M21:N22"/>
    <mergeCell ref="O21:P22"/>
    <mergeCell ref="Q21:Q22"/>
    <mergeCell ref="R21:S22"/>
    <mergeCell ref="T21:U22"/>
    <mergeCell ref="V21:W22"/>
    <mergeCell ref="X21:X22"/>
    <mergeCell ref="Y21:AF22"/>
    <mergeCell ref="AG21:AH22"/>
    <mergeCell ref="B33:AM36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E29:V31"/>
    <mergeCell ref="R51:R52"/>
    <mergeCell ref="S51:T52"/>
    <mergeCell ref="U51:U52"/>
    <mergeCell ref="V51:W52"/>
    <mergeCell ref="X51:X52"/>
    <mergeCell ref="B44:AJ44"/>
    <mergeCell ref="C46:AL47"/>
    <mergeCell ref="B41:AM42"/>
    <mergeCell ref="AE58:AM59"/>
    <mergeCell ref="Y51:AC52"/>
    <mergeCell ref="AD51:AL52"/>
    <mergeCell ref="K54:AD54"/>
    <mergeCell ref="N55:T55"/>
    <mergeCell ref="U55:V55"/>
    <mergeCell ref="X55:Z55"/>
    <mergeCell ref="AA55:AB55"/>
    <mergeCell ref="AD55:AI55"/>
    <mergeCell ref="AJ55:AK55"/>
    <mergeCell ref="O50:X50"/>
    <mergeCell ref="O51:P52"/>
    <mergeCell ref="Q51:Q52"/>
    <mergeCell ref="AD60:AI60"/>
    <mergeCell ref="AJ60:AK60"/>
    <mergeCell ref="AE61:AK61"/>
    <mergeCell ref="AF56:AL56"/>
    <mergeCell ref="N57:AC57"/>
    <mergeCell ref="AD57:AI57"/>
    <mergeCell ref="AJ57:AK57"/>
    <mergeCell ref="E59:U60"/>
  </mergeCells>
  <phoneticPr fontId="3"/>
  <dataValidations count="4">
    <dataValidation type="list" showInputMessage="1" showErrorMessage="1" sqref="R16 O51:P52 O12:P13">
      <formula1>"　,令和"</formula1>
    </dataValidation>
    <dataValidation type="list" allowBlank="1" showInputMessage="1" showErrorMessage="1" sqref="Q12:Q13">
      <formula1>"3,4"</formula1>
    </dataValidation>
    <dataValidation type="list" allowBlank="1" showInputMessage="1" showErrorMessage="1" sqref="T16:T17">
      <formula1>"　,3,4"</formula1>
    </dataValidation>
    <dataValidation type="list" allowBlank="1" showInputMessage="1" showErrorMessage="1" sqref="Q51:Q52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1" manualBreakCount="1">
    <brk id="16" max="38" man="1"/>
  </rowBreaks>
  <colBreaks count="1" manualBreakCount="1">
    <brk id="17" max="61" man="1"/>
  </colBreaks>
  <ignoredErrors>
    <ignoredError sqref="X5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152400</xdr:rowOff>
                  </from>
                  <to>
                    <xdr:col>12</xdr:col>
                    <xdr:colOff>95250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11</xdr:col>
                    <xdr:colOff>104775</xdr:colOff>
                    <xdr:row>2</xdr:row>
                    <xdr:rowOff>628650</xdr:rowOff>
                  </from>
                  <to>
                    <xdr:col>12</xdr:col>
                    <xdr:colOff>95250</xdr:colOff>
                    <xdr:row>2</xdr:row>
                    <xdr:rowOff>781050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6"/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8"/>
      <c r="AH1" s="408"/>
      <c r="AI1" s="408"/>
      <c r="AJ1" s="408"/>
      <c r="AK1" s="408"/>
      <c r="AL1" s="408"/>
      <c r="AM1" s="408"/>
      <c r="AN1" s="32"/>
      <c r="AO1" s="32"/>
      <c r="AR1" s="30"/>
      <c r="AS1" s="30"/>
    </row>
    <row r="2" spans="1:45" ht="32.25" x14ac:dyDescent="0.4">
      <c r="A2" s="409" t="s">
        <v>120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  <c r="V2" s="769"/>
      <c r="W2" s="769"/>
      <c r="X2" s="769"/>
      <c r="Y2" s="769"/>
      <c r="Z2" s="769"/>
      <c r="AA2" s="769"/>
      <c r="AB2" s="769"/>
      <c r="AC2" s="769"/>
      <c r="AD2" s="769"/>
      <c r="AE2" s="769"/>
      <c r="AF2" s="769"/>
      <c r="AG2" s="770"/>
      <c r="AH2" s="770"/>
      <c r="AI2" s="770"/>
      <c r="AJ2" s="770"/>
      <c r="AK2" s="770"/>
      <c r="AL2" s="770"/>
      <c r="AM2" s="771"/>
      <c r="AN2" s="32"/>
      <c r="AO2" s="32"/>
      <c r="AR2" s="30"/>
      <c r="AS2" s="30"/>
    </row>
    <row r="3" spans="1:45" ht="55.5" customHeight="1" thickBot="1" x14ac:dyDescent="0.45">
      <c r="A3" s="410" t="s">
        <v>124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N3" s="32"/>
      <c r="AO3" s="32"/>
      <c r="AR3" s="30"/>
      <c r="AS3" s="30"/>
    </row>
    <row r="4" spans="1:45" ht="25.5" customHeight="1" x14ac:dyDescent="0.4">
      <c r="A4" s="414" t="s">
        <v>108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32"/>
      <c r="AO4" s="32"/>
      <c r="AR4" s="30"/>
      <c r="AS4" s="30"/>
    </row>
    <row r="5" spans="1:45" ht="36.75" customHeight="1" x14ac:dyDescent="0.4">
      <c r="A5" s="754" t="s">
        <v>123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755"/>
      <c r="O5" s="755"/>
      <c r="P5" s="755"/>
      <c r="Q5" s="755"/>
      <c r="R5" s="755"/>
      <c r="S5" s="755"/>
      <c r="T5" s="755"/>
      <c r="U5" s="755"/>
      <c r="V5" s="755"/>
      <c r="W5" s="755"/>
      <c r="X5" s="755"/>
      <c r="Y5" s="755"/>
      <c r="Z5" s="755"/>
      <c r="AA5" s="755"/>
      <c r="AB5" s="755"/>
      <c r="AC5" s="755"/>
      <c r="AD5" s="755"/>
      <c r="AE5" s="755"/>
      <c r="AF5" s="755"/>
      <c r="AG5" s="755"/>
      <c r="AH5" s="755"/>
      <c r="AI5" s="755"/>
      <c r="AJ5" s="755"/>
      <c r="AK5" s="755"/>
      <c r="AL5" s="755"/>
      <c r="AM5" s="755"/>
      <c r="AN5" s="32"/>
      <c r="AO5" s="32"/>
      <c r="AR5" s="30"/>
      <c r="AS5" s="30"/>
    </row>
    <row r="6" spans="1:45" ht="24.75" customHeight="1" x14ac:dyDescent="0.4">
      <c r="A6" s="44"/>
      <c r="B6" s="339" t="s">
        <v>77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2"/>
      <c r="AO6" s="32"/>
    </row>
    <row r="7" spans="1:45" ht="24.75" customHeight="1" x14ac:dyDescent="0.4">
      <c r="A7" s="44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2"/>
      <c r="AO7" s="32"/>
    </row>
    <row r="8" spans="1:45" ht="24.75" customHeight="1" x14ac:dyDescent="0.4">
      <c r="A8" s="44"/>
      <c r="B8" s="340" t="s">
        <v>19</v>
      </c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772" t="s">
        <v>20</v>
      </c>
      <c r="P8" s="772"/>
      <c r="Q8" s="772"/>
      <c r="R8" s="772"/>
      <c r="S8" s="772"/>
      <c r="T8" s="772"/>
      <c r="U8" s="772"/>
      <c r="V8" s="772"/>
      <c r="W8" s="772"/>
      <c r="X8" s="772"/>
      <c r="Y8" s="772"/>
      <c r="Z8" s="772"/>
      <c r="AA8" s="772"/>
      <c r="AB8" s="772"/>
      <c r="AC8" s="772"/>
      <c r="AD8" s="772"/>
      <c r="AE8" s="772"/>
      <c r="AF8" s="772"/>
      <c r="AG8" s="772"/>
      <c r="AH8" s="772"/>
      <c r="AI8" s="772"/>
      <c r="AJ8" s="772"/>
      <c r="AK8" s="772"/>
      <c r="AL8" s="772"/>
      <c r="AM8" s="772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5" t="s">
        <v>71</v>
      </c>
      <c r="C10" s="415"/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547" t="s">
        <v>67</v>
      </c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86"/>
      <c r="AO10" s="86"/>
    </row>
    <row r="11" spans="1:45" s="4" customFormat="1" ht="26.25" customHeight="1" x14ac:dyDescent="0.4">
      <c r="A11" s="44"/>
      <c r="B11" s="328" t="s">
        <v>26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30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593" t="s">
        <v>24</v>
      </c>
      <c r="Q13" s="593"/>
      <c r="R13" s="593"/>
      <c r="S13" s="593"/>
      <c r="T13" s="593"/>
      <c r="U13" s="593"/>
      <c r="V13" s="593"/>
      <c r="W13" s="594"/>
      <c r="X13" s="594"/>
      <c r="Y13" s="51"/>
      <c r="Z13" s="342" t="s">
        <v>66</v>
      </c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342"/>
      <c r="AL13" s="342"/>
      <c r="AM13" s="342"/>
      <c r="AN13" s="342"/>
      <c r="AO13" s="417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42" t="s">
        <v>9</v>
      </c>
      <c r="Q14" s="418"/>
      <c r="R14" s="418"/>
      <c r="S14" s="418"/>
      <c r="T14" s="418"/>
      <c r="U14" s="418"/>
      <c r="V14" s="418"/>
      <c r="W14" s="597" t="s">
        <v>11</v>
      </c>
      <c r="X14" s="598"/>
      <c r="Y14" s="51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  <c r="AL14" s="342"/>
      <c r="AM14" s="342"/>
      <c r="AN14" s="342"/>
      <c r="AO14" s="417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19"/>
      <c r="Q15" s="419"/>
      <c r="R15" s="419"/>
      <c r="S15" s="419"/>
      <c r="T15" s="419"/>
      <c r="U15" s="419"/>
      <c r="V15" s="419"/>
      <c r="W15" s="599"/>
      <c r="X15" s="600"/>
      <c r="Y15" s="51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417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35" t="s">
        <v>63</v>
      </c>
      <c r="F18" s="516"/>
      <c r="G18" s="516"/>
      <c r="H18" s="516"/>
      <c r="I18" s="516"/>
      <c r="J18" s="516"/>
      <c r="K18" s="516"/>
      <c r="L18" s="516"/>
      <c r="M18" s="516"/>
      <c r="N18" s="517"/>
      <c r="O18" s="65"/>
      <c r="P18" s="51"/>
      <c r="Q18" s="536" t="s">
        <v>68</v>
      </c>
      <c r="R18" s="537"/>
      <c r="S18" s="537"/>
      <c r="T18" s="537"/>
      <c r="U18" s="538"/>
      <c r="V18" s="51"/>
      <c r="W18" s="51"/>
      <c r="X18" s="494" t="s">
        <v>40</v>
      </c>
      <c r="Y18" s="516"/>
      <c r="Z18" s="516"/>
      <c r="AA18" s="516"/>
      <c r="AB18" s="516"/>
      <c r="AC18" s="516"/>
      <c r="AD18" s="516"/>
      <c r="AE18" s="516"/>
      <c r="AF18" s="516"/>
      <c r="AG18" s="516"/>
      <c r="AH18" s="517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18" t="s">
        <v>8</v>
      </c>
      <c r="F19" s="420"/>
      <c r="G19" s="420"/>
      <c r="H19" s="420"/>
      <c r="I19" s="420"/>
      <c r="J19" s="420"/>
      <c r="K19" s="420"/>
      <c r="L19" s="420"/>
      <c r="M19" s="504" t="s">
        <v>0</v>
      </c>
      <c r="N19" s="511"/>
      <c r="O19" s="356" t="s">
        <v>5</v>
      </c>
      <c r="P19" s="356"/>
      <c r="Q19" s="542" t="s">
        <v>6</v>
      </c>
      <c r="R19" s="423">
        <v>28</v>
      </c>
      <c r="S19" s="424"/>
      <c r="T19" s="525" t="s">
        <v>2</v>
      </c>
      <c r="U19" s="753"/>
      <c r="V19" s="363" t="s">
        <v>1</v>
      </c>
      <c r="W19" s="363"/>
      <c r="X19" s="518" t="s">
        <v>7</v>
      </c>
      <c r="Y19" s="427"/>
      <c r="Z19" s="427"/>
      <c r="AA19" s="427"/>
      <c r="AB19" s="427"/>
      <c r="AC19" s="427"/>
      <c r="AD19" s="427"/>
      <c r="AE19" s="427"/>
      <c r="AF19" s="427"/>
      <c r="AG19" s="504" t="s">
        <v>0</v>
      </c>
      <c r="AH19" s="511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18"/>
      <c r="F20" s="421"/>
      <c r="G20" s="421"/>
      <c r="H20" s="421"/>
      <c r="I20" s="421"/>
      <c r="J20" s="421"/>
      <c r="K20" s="421"/>
      <c r="L20" s="421"/>
      <c r="M20" s="504"/>
      <c r="N20" s="511"/>
      <c r="O20" s="356"/>
      <c r="P20" s="356"/>
      <c r="Q20" s="518"/>
      <c r="R20" s="425"/>
      <c r="S20" s="426"/>
      <c r="T20" s="530"/>
      <c r="U20" s="531"/>
      <c r="V20" s="363"/>
      <c r="W20" s="363"/>
      <c r="X20" s="518"/>
      <c r="Y20" s="428"/>
      <c r="Z20" s="428"/>
      <c r="AA20" s="428"/>
      <c r="AB20" s="428"/>
      <c r="AC20" s="428"/>
      <c r="AD20" s="428"/>
      <c r="AE20" s="428"/>
      <c r="AF20" s="428"/>
      <c r="AG20" s="504"/>
      <c r="AH20" s="511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18"/>
      <c r="F21" s="421"/>
      <c r="G21" s="421"/>
      <c r="H21" s="421"/>
      <c r="I21" s="421"/>
      <c r="J21" s="421"/>
      <c r="K21" s="421"/>
      <c r="L21" s="421"/>
      <c r="M21" s="504"/>
      <c r="N21" s="511"/>
      <c r="O21" s="356"/>
      <c r="P21" s="356"/>
      <c r="Q21" s="518"/>
      <c r="R21" s="423">
        <v>29</v>
      </c>
      <c r="S21" s="424"/>
      <c r="T21" s="530"/>
      <c r="U21" s="531"/>
      <c r="V21" s="363"/>
      <c r="W21" s="363"/>
      <c r="X21" s="518"/>
      <c r="Y21" s="428"/>
      <c r="Z21" s="428"/>
      <c r="AA21" s="428"/>
      <c r="AB21" s="428"/>
      <c r="AC21" s="428"/>
      <c r="AD21" s="428"/>
      <c r="AE21" s="428"/>
      <c r="AF21" s="428"/>
      <c r="AG21" s="504"/>
      <c r="AH21" s="511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19"/>
      <c r="F22" s="422"/>
      <c r="G22" s="422"/>
      <c r="H22" s="422"/>
      <c r="I22" s="422"/>
      <c r="J22" s="422"/>
      <c r="K22" s="422"/>
      <c r="L22" s="422"/>
      <c r="M22" s="512"/>
      <c r="N22" s="513"/>
      <c r="O22" s="356"/>
      <c r="P22" s="356"/>
      <c r="Q22" s="519"/>
      <c r="R22" s="430"/>
      <c r="S22" s="431"/>
      <c r="T22" s="527"/>
      <c r="U22" s="532"/>
      <c r="V22" s="363"/>
      <c r="W22" s="363"/>
      <c r="X22" s="519"/>
      <c r="Y22" s="429"/>
      <c r="Z22" s="429"/>
      <c r="AA22" s="429"/>
      <c r="AB22" s="429"/>
      <c r="AC22" s="429"/>
      <c r="AD22" s="429"/>
      <c r="AE22" s="429"/>
      <c r="AF22" s="429"/>
      <c r="AG22" s="512"/>
      <c r="AH22" s="513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5" t="s">
        <v>41</v>
      </c>
      <c r="AC23" s="365"/>
      <c r="AD23" s="365"/>
      <c r="AE23" s="365"/>
      <c r="AF23" s="365"/>
      <c r="AG23" s="365"/>
      <c r="AH23" s="365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4" t="s">
        <v>40</v>
      </c>
      <c r="F24" s="516"/>
      <c r="G24" s="516"/>
      <c r="H24" s="516"/>
      <c r="I24" s="516"/>
      <c r="J24" s="516"/>
      <c r="K24" s="516"/>
      <c r="L24" s="516"/>
      <c r="M24" s="516"/>
      <c r="N24" s="516"/>
      <c r="O24" s="517"/>
      <c r="P24" s="51"/>
      <c r="Q24" s="51"/>
      <c r="R24" s="51"/>
      <c r="S24" s="51"/>
      <c r="T24" s="51"/>
      <c r="U24" s="51"/>
      <c r="V24" s="51"/>
      <c r="W24" s="51"/>
      <c r="X24" s="494" t="s">
        <v>31</v>
      </c>
      <c r="Y24" s="516"/>
      <c r="Z24" s="516"/>
      <c r="AA24" s="516"/>
      <c r="AB24" s="516"/>
      <c r="AC24" s="516"/>
      <c r="AD24" s="516"/>
      <c r="AE24" s="516"/>
      <c r="AF24" s="516"/>
      <c r="AG24" s="516"/>
      <c r="AH24" s="517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18" t="s">
        <v>7</v>
      </c>
      <c r="F25" s="432"/>
      <c r="G25" s="432"/>
      <c r="H25" s="432"/>
      <c r="I25" s="432"/>
      <c r="J25" s="432"/>
      <c r="K25" s="432"/>
      <c r="L25" s="432"/>
      <c r="M25" s="432"/>
      <c r="N25" s="504" t="s">
        <v>0</v>
      </c>
      <c r="O25" s="511"/>
      <c r="P25" s="356" t="s">
        <v>3</v>
      </c>
      <c r="Q25" s="356"/>
      <c r="R25" s="288"/>
      <c r="S25" s="356">
        <v>0.4</v>
      </c>
      <c r="T25" s="356"/>
      <c r="U25" s="356"/>
      <c r="V25" s="363" t="s">
        <v>1</v>
      </c>
      <c r="W25" s="363"/>
      <c r="X25" s="434" t="str">
        <f>IF(F19="","",IFERROR(IF(R21="","",ROUNDUP(F25*S25,0)),""))</f>
        <v/>
      </c>
      <c r="Y25" s="418"/>
      <c r="Z25" s="418"/>
      <c r="AA25" s="418"/>
      <c r="AB25" s="418"/>
      <c r="AC25" s="418"/>
      <c r="AD25" s="418"/>
      <c r="AE25" s="418"/>
      <c r="AF25" s="418"/>
      <c r="AG25" s="504" t="s">
        <v>0</v>
      </c>
      <c r="AH25" s="511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19"/>
      <c r="F26" s="433"/>
      <c r="G26" s="433"/>
      <c r="H26" s="433"/>
      <c r="I26" s="433"/>
      <c r="J26" s="433"/>
      <c r="K26" s="433"/>
      <c r="L26" s="433"/>
      <c r="M26" s="433"/>
      <c r="N26" s="512"/>
      <c r="O26" s="513"/>
      <c r="P26" s="356"/>
      <c r="Q26" s="356"/>
      <c r="R26" s="288"/>
      <c r="S26" s="356"/>
      <c r="T26" s="356"/>
      <c r="U26" s="356"/>
      <c r="V26" s="363"/>
      <c r="W26" s="363"/>
      <c r="X26" s="435"/>
      <c r="Y26" s="419"/>
      <c r="Z26" s="419"/>
      <c r="AA26" s="419"/>
      <c r="AB26" s="419"/>
      <c r="AC26" s="419"/>
      <c r="AD26" s="419"/>
      <c r="AE26" s="419"/>
      <c r="AF26" s="419"/>
      <c r="AG26" s="512"/>
      <c r="AH26" s="513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6" t="s">
        <v>102</v>
      </c>
      <c r="AC27" s="366"/>
      <c r="AD27" s="366"/>
      <c r="AE27" s="366"/>
      <c r="AF27" s="366"/>
      <c r="AG27" s="366"/>
      <c r="AH27" s="366"/>
      <c r="AI27" s="367"/>
      <c r="AJ27" s="367"/>
      <c r="AK27" s="367"/>
      <c r="AL27" s="367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8"/>
      <c r="AC28" s="368"/>
      <c r="AD28" s="368"/>
      <c r="AE28" s="368"/>
      <c r="AF28" s="368"/>
      <c r="AG28" s="368"/>
      <c r="AH28" s="368"/>
      <c r="AI28" s="367"/>
      <c r="AJ28" s="367"/>
      <c r="AK28" s="367"/>
      <c r="AL28" s="367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7" t="s">
        <v>25</v>
      </c>
      <c r="Y29" s="498"/>
      <c r="Z29" s="498"/>
      <c r="AA29" s="498"/>
      <c r="AB29" s="498"/>
      <c r="AC29" s="498"/>
      <c r="AD29" s="498"/>
      <c r="AE29" s="498"/>
      <c r="AF29" s="498"/>
      <c r="AG29" s="498"/>
      <c r="AH29" s="499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6" t="str">
        <f>IFERROR(IF(X25&lt;=25000,"ERROR",MIN(ROUNDUP(X25,-3),75000)),"")</f>
        <v/>
      </c>
      <c r="Y30" s="437"/>
      <c r="Z30" s="437"/>
      <c r="AA30" s="437"/>
      <c r="AB30" s="437"/>
      <c r="AC30" s="437"/>
      <c r="AD30" s="437"/>
      <c r="AE30" s="437"/>
      <c r="AF30" s="437"/>
      <c r="AG30" s="504" t="s">
        <v>0</v>
      </c>
      <c r="AH30" s="505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8"/>
      <c r="Y31" s="439"/>
      <c r="Z31" s="439"/>
      <c r="AA31" s="439"/>
      <c r="AB31" s="439"/>
      <c r="AC31" s="439"/>
      <c r="AD31" s="439"/>
      <c r="AE31" s="439"/>
      <c r="AF31" s="439"/>
      <c r="AG31" s="506"/>
      <c r="AH31" s="507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72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  <c r="AN32" s="32"/>
      <c r="AO32" s="32"/>
    </row>
    <row r="33" spans="1:42" x14ac:dyDescent="0.4">
      <c r="A33" s="44"/>
      <c r="B33" s="773" t="s">
        <v>65</v>
      </c>
      <c r="C33" s="774"/>
      <c r="D33" s="774"/>
      <c r="E33" s="774"/>
      <c r="F33" s="774"/>
      <c r="G33" s="774"/>
      <c r="H33" s="774"/>
      <c r="I33" s="774"/>
      <c r="J33" s="774"/>
      <c r="K33" s="774"/>
      <c r="L33" s="774"/>
      <c r="M33" s="774"/>
      <c r="N33" s="774"/>
      <c r="O33" s="774"/>
      <c r="P33" s="774"/>
      <c r="Q33" s="774"/>
      <c r="R33" s="774"/>
      <c r="S33" s="774"/>
      <c r="T33" s="774"/>
      <c r="U33" s="774"/>
      <c r="V33" s="774"/>
      <c r="W33" s="774"/>
      <c r="X33" s="774"/>
      <c r="Y33" s="774"/>
      <c r="Z33" s="774"/>
      <c r="AA33" s="774"/>
      <c r="AB33" s="774"/>
      <c r="AC33" s="774"/>
      <c r="AD33" s="774"/>
      <c r="AE33" s="774"/>
      <c r="AF33" s="774"/>
      <c r="AG33" s="774"/>
      <c r="AH33" s="774"/>
      <c r="AI33" s="774"/>
      <c r="AJ33" s="774"/>
      <c r="AK33" s="774"/>
      <c r="AL33" s="774"/>
      <c r="AM33" s="775"/>
      <c r="AN33" s="32"/>
      <c r="AO33" s="32"/>
    </row>
    <row r="34" spans="1:42" x14ac:dyDescent="0.4">
      <c r="A34" s="44"/>
      <c r="B34" s="776"/>
      <c r="C34" s="774"/>
      <c r="D34" s="774"/>
      <c r="E34" s="774"/>
      <c r="F34" s="774"/>
      <c r="G34" s="774"/>
      <c r="H34" s="774"/>
      <c r="I34" s="774"/>
      <c r="J34" s="774"/>
      <c r="K34" s="774"/>
      <c r="L34" s="774"/>
      <c r="M34" s="774"/>
      <c r="N34" s="774"/>
      <c r="O34" s="774"/>
      <c r="P34" s="774"/>
      <c r="Q34" s="774"/>
      <c r="R34" s="774"/>
      <c r="S34" s="774"/>
      <c r="T34" s="774"/>
      <c r="U34" s="774"/>
      <c r="V34" s="774"/>
      <c r="W34" s="774"/>
      <c r="X34" s="774"/>
      <c r="Y34" s="774"/>
      <c r="Z34" s="774"/>
      <c r="AA34" s="774"/>
      <c r="AB34" s="774"/>
      <c r="AC34" s="774"/>
      <c r="AD34" s="774"/>
      <c r="AE34" s="774"/>
      <c r="AF34" s="774"/>
      <c r="AG34" s="774"/>
      <c r="AH34" s="774"/>
      <c r="AI34" s="774"/>
      <c r="AJ34" s="774"/>
      <c r="AK34" s="774"/>
      <c r="AL34" s="774"/>
      <c r="AM34" s="775"/>
      <c r="AN34" s="32"/>
      <c r="AO34" s="32"/>
    </row>
    <row r="35" spans="1:42" x14ac:dyDescent="0.4">
      <c r="A35" s="44"/>
      <c r="B35" s="777"/>
      <c r="C35" s="774"/>
      <c r="D35" s="774"/>
      <c r="E35" s="774"/>
      <c r="F35" s="774"/>
      <c r="G35" s="774"/>
      <c r="H35" s="774"/>
      <c r="I35" s="774"/>
      <c r="J35" s="774"/>
      <c r="K35" s="774"/>
      <c r="L35" s="774"/>
      <c r="M35" s="774"/>
      <c r="N35" s="774"/>
      <c r="O35" s="774"/>
      <c r="P35" s="774"/>
      <c r="Q35" s="774"/>
      <c r="R35" s="774"/>
      <c r="S35" s="774"/>
      <c r="T35" s="774"/>
      <c r="U35" s="774"/>
      <c r="V35" s="774"/>
      <c r="W35" s="774"/>
      <c r="X35" s="774"/>
      <c r="Y35" s="774"/>
      <c r="Z35" s="774"/>
      <c r="AA35" s="774"/>
      <c r="AB35" s="774"/>
      <c r="AC35" s="774"/>
      <c r="AD35" s="774"/>
      <c r="AE35" s="774"/>
      <c r="AF35" s="774"/>
      <c r="AG35" s="774"/>
      <c r="AH35" s="774"/>
      <c r="AI35" s="774"/>
      <c r="AJ35" s="774"/>
      <c r="AK35" s="774"/>
      <c r="AL35" s="774"/>
      <c r="AM35" s="775"/>
      <c r="AN35" s="32"/>
      <c r="AO35" s="32"/>
    </row>
    <row r="36" spans="1:42" ht="15" customHeight="1" thickBot="1" x14ac:dyDescent="0.45">
      <c r="A36" s="44"/>
      <c r="B36" s="778"/>
      <c r="C36" s="779"/>
      <c r="D36" s="779"/>
      <c r="E36" s="779"/>
      <c r="F36" s="779"/>
      <c r="G36" s="779"/>
      <c r="H36" s="779"/>
      <c r="I36" s="779"/>
      <c r="J36" s="779"/>
      <c r="K36" s="779"/>
      <c r="L36" s="779"/>
      <c r="M36" s="779"/>
      <c r="N36" s="779"/>
      <c r="O36" s="779"/>
      <c r="P36" s="779"/>
      <c r="Q36" s="779"/>
      <c r="R36" s="779"/>
      <c r="S36" s="779"/>
      <c r="T36" s="779"/>
      <c r="U36" s="779"/>
      <c r="V36" s="779"/>
      <c r="W36" s="779"/>
      <c r="X36" s="779"/>
      <c r="Y36" s="779"/>
      <c r="Z36" s="779"/>
      <c r="AA36" s="779"/>
      <c r="AB36" s="779"/>
      <c r="AC36" s="779"/>
      <c r="AD36" s="779"/>
      <c r="AE36" s="779"/>
      <c r="AF36" s="779"/>
      <c r="AG36" s="779"/>
      <c r="AH36" s="779"/>
      <c r="AI36" s="779"/>
      <c r="AJ36" s="779"/>
      <c r="AK36" s="779"/>
      <c r="AL36" s="779"/>
      <c r="AM36" s="780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94" t="s">
        <v>59</v>
      </c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  <c r="AC41" s="394"/>
      <c r="AD41" s="394"/>
      <c r="AE41" s="394"/>
      <c r="AF41" s="394"/>
      <c r="AG41" s="394"/>
      <c r="AH41" s="394"/>
      <c r="AI41" s="394"/>
      <c r="AJ41" s="394"/>
      <c r="AK41" s="394"/>
      <c r="AL41" s="394"/>
      <c r="AM41" s="71"/>
      <c r="AN41" s="92"/>
      <c r="AO41" s="92"/>
      <c r="AP41" s="40"/>
    </row>
    <row r="42" spans="1:42" ht="15.75" customHeight="1" x14ac:dyDescent="0.4">
      <c r="A42" s="44"/>
      <c r="B42" s="394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  <c r="Y42" s="394"/>
      <c r="Z42" s="394"/>
      <c r="AA42" s="394"/>
      <c r="AB42" s="394"/>
      <c r="AC42" s="394"/>
      <c r="AD42" s="394"/>
      <c r="AE42" s="394"/>
      <c r="AF42" s="394"/>
      <c r="AG42" s="394"/>
      <c r="AH42" s="394"/>
      <c r="AI42" s="394"/>
      <c r="AJ42" s="394"/>
      <c r="AK42" s="394"/>
      <c r="AL42" s="394"/>
      <c r="AM42" s="71"/>
      <c r="AN42" s="92"/>
      <c r="AO42" s="92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92"/>
      <c r="AO43" s="92"/>
      <c r="AP43" s="40"/>
    </row>
    <row r="44" spans="1:42" ht="18.75" customHeight="1" x14ac:dyDescent="0.15">
      <c r="A44" s="44"/>
      <c r="B44" s="395" t="s">
        <v>103</v>
      </c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0"/>
    </row>
    <row r="46" spans="1:42" ht="15.75" customHeight="1" x14ac:dyDescent="0.4">
      <c r="A46" s="44"/>
      <c r="B46" s="71"/>
      <c r="C46" s="441" t="s">
        <v>118</v>
      </c>
      <c r="D46" s="442"/>
      <c r="E46" s="442"/>
      <c r="F46" s="442"/>
      <c r="G46" s="442"/>
      <c r="H46" s="442"/>
      <c r="I46" s="442"/>
      <c r="J46" s="442"/>
      <c r="K46" s="442"/>
      <c r="L46" s="442"/>
      <c r="M46" s="442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2"/>
      <c r="AB46" s="442"/>
      <c r="AC46" s="442"/>
      <c r="AD46" s="442"/>
      <c r="AE46" s="442"/>
      <c r="AF46" s="442"/>
      <c r="AG46" s="442"/>
      <c r="AH46" s="442"/>
      <c r="AI46" s="442"/>
      <c r="AJ46" s="442"/>
      <c r="AK46" s="442"/>
      <c r="AL46" s="442"/>
      <c r="AM46" s="442"/>
      <c r="AN46" s="92"/>
      <c r="AO46" s="92"/>
      <c r="AP46" s="40"/>
    </row>
    <row r="47" spans="1:42" ht="15.75" customHeight="1" x14ac:dyDescent="0.4">
      <c r="A47" s="44"/>
      <c r="B47" s="71"/>
      <c r="C47" s="442"/>
      <c r="D47" s="442"/>
      <c r="E47" s="442"/>
      <c r="F47" s="442"/>
      <c r="G47" s="442"/>
      <c r="H47" s="442"/>
      <c r="I47" s="442"/>
      <c r="J47" s="442"/>
      <c r="K47" s="442"/>
      <c r="L47" s="442"/>
      <c r="M47" s="442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2"/>
      <c r="AB47" s="442"/>
      <c r="AC47" s="442"/>
      <c r="AD47" s="442"/>
      <c r="AE47" s="442"/>
      <c r="AF47" s="442"/>
      <c r="AG47" s="442"/>
      <c r="AH47" s="442"/>
      <c r="AI47" s="442"/>
      <c r="AJ47" s="442"/>
      <c r="AK47" s="442"/>
      <c r="AL47" s="442"/>
      <c r="AM47" s="442"/>
      <c r="AN47" s="92"/>
      <c r="AO47" s="92"/>
      <c r="AP47" s="40"/>
    </row>
    <row r="48" spans="1:42" ht="15.75" customHeight="1" x14ac:dyDescent="0.4">
      <c r="A48" s="44"/>
      <c r="B48" s="71"/>
      <c r="C48" s="583"/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  <c r="W48" s="583"/>
      <c r="X48" s="583"/>
      <c r="Y48" s="583"/>
      <c r="Z48" s="583"/>
      <c r="AA48" s="583"/>
      <c r="AB48" s="583"/>
      <c r="AC48" s="583"/>
      <c r="AD48" s="583"/>
      <c r="AE48" s="583"/>
      <c r="AF48" s="583"/>
      <c r="AG48" s="583"/>
      <c r="AH48" s="583"/>
      <c r="AI48" s="583"/>
      <c r="AJ48" s="583"/>
      <c r="AK48" s="583"/>
      <c r="AL48" s="583"/>
      <c r="AM48" s="71"/>
      <c r="AN48" s="92"/>
      <c r="AO48" s="92"/>
      <c r="AP48" s="40"/>
    </row>
    <row r="49" spans="1:69" x14ac:dyDescent="0.15">
      <c r="A49" s="44"/>
      <c r="B49" s="44"/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583"/>
      <c r="Z49" s="583"/>
      <c r="AA49" s="583"/>
      <c r="AB49" s="583"/>
      <c r="AC49" s="583"/>
      <c r="AD49" s="583"/>
      <c r="AE49" s="583"/>
      <c r="AF49" s="583"/>
      <c r="AG49" s="583"/>
      <c r="AH49" s="583"/>
      <c r="AI49" s="583"/>
      <c r="AJ49" s="583"/>
      <c r="AK49" s="583"/>
      <c r="AL49" s="583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594" t="s">
        <v>29</v>
      </c>
      <c r="N52" s="594"/>
      <c r="O52" s="594"/>
      <c r="P52" s="594"/>
      <c r="Q52" s="594"/>
      <c r="R52" s="594"/>
      <c r="S52" s="594"/>
      <c r="T52" s="594"/>
      <c r="U52" s="594"/>
      <c r="V52" s="384" t="s">
        <v>73</v>
      </c>
      <c r="W52" s="385"/>
      <c r="X52" s="385"/>
      <c r="Y52" s="385"/>
      <c r="Z52" s="385"/>
      <c r="AA52" s="385"/>
      <c r="AB52" s="385"/>
      <c r="AC52" s="385"/>
      <c r="AD52" s="385"/>
      <c r="AE52" s="385"/>
      <c r="AF52" s="385"/>
      <c r="AG52" s="385"/>
      <c r="AH52" s="385"/>
      <c r="AI52" s="385"/>
      <c r="AJ52" s="385"/>
      <c r="AK52" s="385"/>
      <c r="AL52" s="385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4"/>
      <c r="N53" s="420"/>
      <c r="O53" s="418"/>
      <c r="P53" s="418"/>
      <c r="Q53" s="418"/>
      <c r="R53" s="418"/>
      <c r="S53" s="418"/>
      <c r="T53" s="418"/>
      <c r="U53" s="444"/>
      <c r="V53" s="384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  <c r="AI53" s="385"/>
      <c r="AJ53" s="385"/>
      <c r="AK53" s="385"/>
      <c r="AL53" s="385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5"/>
      <c r="N54" s="422"/>
      <c r="O54" s="419"/>
      <c r="P54" s="419"/>
      <c r="Q54" s="419"/>
      <c r="R54" s="419"/>
      <c r="S54" s="419"/>
      <c r="T54" s="419"/>
      <c r="U54" s="445"/>
      <c r="V54" s="384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5"/>
      <c r="AL54" s="385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90"/>
      <c r="N57" s="391"/>
      <c r="O57" s="391"/>
      <c r="P57" s="391"/>
      <c r="Q57" s="391"/>
      <c r="R57" s="391"/>
      <c r="S57" s="391"/>
      <c r="T57" s="460" t="s">
        <v>0</v>
      </c>
      <c r="U57" s="461"/>
      <c r="V57" s="84" t="s">
        <v>5</v>
      </c>
      <c r="W57" s="446"/>
      <c r="X57" s="447"/>
      <c r="Y57" s="447"/>
      <c r="Z57" s="460" t="s">
        <v>2</v>
      </c>
      <c r="AA57" s="461"/>
      <c r="AB57" s="84" t="s">
        <v>1</v>
      </c>
      <c r="AC57" s="58"/>
      <c r="AD57" s="448" t="str">
        <f>IF(W57="","",ROUNDUP(M57/W57,0))</f>
        <v/>
      </c>
      <c r="AE57" s="449"/>
      <c r="AF57" s="449"/>
      <c r="AG57" s="449"/>
      <c r="AH57" s="449"/>
      <c r="AI57" s="449"/>
      <c r="AJ57" s="748" t="s">
        <v>0</v>
      </c>
      <c r="AK57" s="749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9" t="s">
        <v>41</v>
      </c>
      <c r="AF58" s="399"/>
      <c r="AG58" s="399"/>
      <c r="AH58" s="399"/>
      <c r="AI58" s="399"/>
      <c r="AJ58" s="399"/>
      <c r="AK58" s="399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400" t="s">
        <v>69</v>
      </c>
      <c r="O59" s="401"/>
      <c r="P59" s="401"/>
      <c r="Q59" s="401"/>
      <c r="R59" s="401"/>
      <c r="S59" s="401"/>
      <c r="T59" s="401"/>
      <c r="U59" s="401"/>
      <c r="V59" s="401"/>
      <c r="W59" s="401"/>
      <c r="X59" s="401"/>
      <c r="Y59" s="401"/>
      <c r="Z59" s="401"/>
      <c r="AA59" s="401"/>
      <c r="AB59" s="401"/>
      <c r="AC59" s="402"/>
      <c r="AD59" s="450" t="str">
        <f>IF(M57="","",IFERROR(IF(W57="","",ROUNDUP(AD57*0.4,0)),""))</f>
        <v/>
      </c>
      <c r="AE59" s="451"/>
      <c r="AF59" s="451"/>
      <c r="AG59" s="451"/>
      <c r="AH59" s="451"/>
      <c r="AI59" s="451"/>
      <c r="AJ59" s="469" t="s">
        <v>0</v>
      </c>
      <c r="AK59" s="470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6" t="s">
        <v>102</v>
      </c>
      <c r="AF60" s="403"/>
      <c r="AG60" s="403"/>
      <c r="AH60" s="403"/>
      <c r="AI60" s="403"/>
      <c r="AJ60" s="403"/>
      <c r="AK60" s="403"/>
      <c r="AL60" s="403"/>
      <c r="AM60" s="404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3"/>
      <c r="AF61" s="403"/>
      <c r="AG61" s="403"/>
      <c r="AH61" s="403"/>
      <c r="AI61" s="403"/>
      <c r="AJ61" s="403"/>
      <c r="AK61" s="403"/>
      <c r="AL61" s="403"/>
      <c r="AM61" s="404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2" t="str">
        <f>IFERROR(IF(AD59&lt;=25000,"ERROR",MIN(ROUNDUP(AD59,-3),75000)),"")</f>
        <v/>
      </c>
      <c r="AE62" s="453"/>
      <c r="AF62" s="453"/>
      <c r="AG62" s="453"/>
      <c r="AH62" s="453"/>
      <c r="AI62" s="453"/>
      <c r="AJ62" s="469" t="s">
        <v>0</v>
      </c>
      <c r="AK62" s="470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52" t="s">
        <v>72</v>
      </c>
      <c r="AF63" s="752"/>
      <c r="AG63" s="752"/>
      <c r="AH63" s="752"/>
      <c r="AI63" s="752"/>
      <c r="AJ63" s="752"/>
      <c r="AK63" s="752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86"/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8"/>
      <c r="AH1" s="788"/>
      <c r="AI1" s="788"/>
      <c r="AJ1" s="788"/>
      <c r="AK1" s="788"/>
      <c r="AL1" s="788"/>
      <c r="AM1" s="788"/>
      <c r="AN1" s="32"/>
      <c r="AO1" s="32"/>
      <c r="AP1" s="32"/>
      <c r="AR1" s="30"/>
      <c r="AS1" s="30"/>
    </row>
    <row r="2" spans="1:47" ht="32.25" x14ac:dyDescent="0.4">
      <c r="A2" s="563" t="s">
        <v>120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89"/>
      <c r="AF2" s="789"/>
      <c r="AG2" s="790"/>
      <c r="AH2" s="790"/>
      <c r="AI2" s="790"/>
      <c r="AJ2" s="790"/>
      <c r="AK2" s="790"/>
      <c r="AL2" s="790"/>
      <c r="AM2" s="791"/>
      <c r="AN2" s="32"/>
      <c r="AO2" s="85"/>
      <c r="AP2" s="85"/>
    </row>
    <row r="3" spans="1:47" ht="55.5" customHeight="1" thickBot="1" x14ac:dyDescent="0.45">
      <c r="A3" s="564" t="s">
        <v>125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6"/>
      <c r="AH3" s="566"/>
      <c r="AI3" s="566"/>
      <c r="AJ3" s="566"/>
      <c r="AK3" s="566"/>
      <c r="AL3" s="566"/>
      <c r="AM3" s="567"/>
      <c r="AN3" s="32"/>
      <c r="AO3" s="85"/>
      <c r="AP3" s="85"/>
    </row>
    <row r="4" spans="1:47" ht="25.5" customHeight="1" x14ac:dyDescent="0.4">
      <c r="A4" s="556" t="s">
        <v>108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36.75" customHeight="1" x14ac:dyDescent="0.4">
      <c r="A5" s="761" t="s">
        <v>123</v>
      </c>
      <c r="B5" s="762"/>
      <c r="C5" s="762"/>
      <c r="D5" s="762"/>
      <c r="E5" s="762"/>
      <c r="F5" s="762"/>
      <c r="G5" s="762"/>
      <c r="H5" s="762"/>
      <c r="I5" s="762"/>
      <c r="J5" s="762"/>
      <c r="K5" s="762"/>
      <c r="L5" s="762"/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2"/>
      <c r="AF5" s="762"/>
      <c r="AG5" s="762"/>
      <c r="AH5" s="762"/>
      <c r="AI5" s="762"/>
      <c r="AJ5" s="762"/>
      <c r="AK5" s="762"/>
      <c r="AL5" s="762"/>
      <c r="AM5" s="762"/>
      <c r="AN5" s="32"/>
      <c r="AO5" s="32"/>
      <c r="AR5" s="30"/>
      <c r="AS5" s="30"/>
    </row>
    <row r="6" spans="1:47" ht="24.75" customHeight="1" x14ac:dyDescent="0.4">
      <c r="A6" s="101"/>
      <c r="B6" s="554" t="s">
        <v>78</v>
      </c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32"/>
      <c r="AO6" s="32"/>
      <c r="AP6" s="32"/>
    </row>
    <row r="7" spans="1:47" ht="44.25" customHeight="1" x14ac:dyDescent="0.4">
      <c r="A7" s="101"/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/>
      <c r="AI7" s="554"/>
      <c r="AJ7" s="554"/>
      <c r="AK7" s="554"/>
      <c r="AL7" s="554"/>
      <c r="AM7" s="554"/>
      <c r="AN7" s="32"/>
      <c r="AO7" s="32"/>
      <c r="AP7" s="32"/>
    </row>
    <row r="8" spans="1:47" ht="24.75" customHeight="1" x14ac:dyDescent="0.4">
      <c r="A8" s="101"/>
      <c r="B8" s="555" t="s">
        <v>19</v>
      </c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405" t="s">
        <v>20</v>
      </c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46" t="s">
        <v>71</v>
      </c>
      <c r="C10" s="546"/>
      <c r="D10" s="546"/>
      <c r="E10" s="546"/>
      <c r="F10" s="546"/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7" t="s">
        <v>74</v>
      </c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57" t="s">
        <v>26</v>
      </c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9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2"/>
      <c r="AN12" s="12"/>
      <c r="AO12" s="87"/>
      <c r="AP12" s="29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4" t="s">
        <v>16</v>
      </c>
      <c r="P13" s="495"/>
      <c r="Q13" s="495"/>
      <c r="R13" s="495"/>
      <c r="S13" s="495"/>
      <c r="T13" s="495"/>
      <c r="U13" s="495"/>
      <c r="V13" s="495"/>
      <c r="W13" s="495"/>
      <c r="X13" s="496"/>
      <c r="Y13" s="110"/>
      <c r="Z13" s="540" t="s">
        <v>101</v>
      </c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541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68" t="s">
        <v>15</v>
      </c>
      <c r="P14" s="569"/>
      <c r="Q14" s="569"/>
      <c r="R14" s="486" t="s">
        <v>11</v>
      </c>
      <c r="S14" s="569"/>
      <c r="T14" s="572"/>
      <c r="U14" s="486" t="s">
        <v>12</v>
      </c>
      <c r="V14" s="569"/>
      <c r="W14" s="569"/>
      <c r="X14" s="489" t="s">
        <v>2</v>
      </c>
      <c r="Y14" s="297"/>
      <c r="Z14" s="478"/>
      <c r="AA14" s="478"/>
      <c r="AB14" s="478"/>
      <c r="AC14" s="478"/>
      <c r="AD14" s="478"/>
      <c r="AE14" s="478"/>
      <c r="AF14" s="478"/>
      <c r="AG14" s="478"/>
      <c r="AH14" s="478"/>
      <c r="AI14" s="478"/>
      <c r="AJ14" s="478"/>
      <c r="AK14" s="478"/>
      <c r="AL14" s="478"/>
      <c r="AM14" s="541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70"/>
      <c r="P15" s="571"/>
      <c r="Q15" s="571"/>
      <c r="R15" s="488"/>
      <c r="S15" s="573"/>
      <c r="T15" s="573"/>
      <c r="U15" s="488"/>
      <c r="V15" s="571"/>
      <c r="W15" s="571"/>
      <c r="X15" s="490"/>
      <c r="Y15" s="297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541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2"/>
      <c r="AN16" s="12"/>
      <c r="AO16" s="87"/>
      <c r="AP16" s="292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39" t="s">
        <v>17</v>
      </c>
      <c r="R17" s="495"/>
      <c r="S17" s="495"/>
      <c r="T17" s="495"/>
      <c r="U17" s="495"/>
      <c r="V17" s="495"/>
      <c r="W17" s="495"/>
      <c r="X17" s="496"/>
      <c r="Y17" s="109"/>
      <c r="Z17" s="540" t="s">
        <v>116</v>
      </c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541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42" t="s">
        <v>9</v>
      </c>
      <c r="R18" s="574" t="s">
        <v>15</v>
      </c>
      <c r="S18" s="574"/>
      <c r="T18" s="574"/>
      <c r="U18" s="543" t="s">
        <v>11</v>
      </c>
      <c r="V18" s="574"/>
      <c r="W18" s="574"/>
      <c r="X18" s="533" t="s">
        <v>12</v>
      </c>
      <c r="Y18" s="109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541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19"/>
      <c r="R19" s="575"/>
      <c r="S19" s="575"/>
      <c r="T19" s="575"/>
      <c r="U19" s="544"/>
      <c r="V19" s="575"/>
      <c r="W19" s="575"/>
      <c r="X19" s="534"/>
      <c r="Y19" s="109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541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6"/>
      <c r="P20" s="117"/>
      <c r="Q20" s="6"/>
      <c r="R20" s="6"/>
      <c r="S20" s="6"/>
      <c r="T20" s="43"/>
      <c r="U20" s="43"/>
      <c r="V20" s="43"/>
      <c r="W20" s="43"/>
      <c r="X20" s="43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114"/>
      <c r="AK20" s="114"/>
      <c r="AL20" s="108"/>
      <c r="AM20" s="112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5"/>
      <c r="R21" s="115"/>
      <c r="S21" s="115"/>
      <c r="T21" s="115"/>
      <c r="U21" s="115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2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35" t="s">
        <v>43</v>
      </c>
      <c r="F22" s="516"/>
      <c r="G22" s="516"/>
      <c r="H22" s="516"/>
      <c r="I22" s="516"/>
      <c r="J22" s="516"/>
      <c r="K22" s="516"/>
      <c r="L22" s="516"/>
      <c r="M22" s="516"/>
      <c r="N22" s="517"/>
      <c r="O22" s="110"/>
      <c r="P22" s="108"/>
      <c r="Q22" s="536" t="s">
        <v>39</v>
      </c>
      <c r="R22" s="537"/>
      <c r="S22" s="537"/>
      <c r="T22" s="537"/>
      <c r="U22" s="538"/>
      <c r="V22" s="108"/>
      <c r="W22" s="108"/>
      <c r="X22" s="494" t="s">
        <v>40</v>
      </c>
      <c r="Y22" s="516"/>
      <c r="Z22" s="516"/>
      <c r="AA22" s="516"/>
      <c r="AB22" s="516"/>
      <c r="AC22" s="516"/>
      <c r="AD22" s="516"/>
      <c r="AE22" s="516"/>
      <c r="AF22" s="516"/>
      <c r="AG22" s="516"/>
      <c r="AH22" s="517"/>
      <c r="AI22" s="118"/>
      <c r="AJ22" s="118"/>
      <c r="AK22" s="118"/>
      <c r="AL22" s="118"/>
      <c r="AM22" s="112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18" t="s">
        <v>8</v>
      </c>
      <c r="F23" s="420"/>
      <c r="G23" s="420"/>
      <c r="H23" s="420"/>
      <c r="I23" s="420"/>
      <c r="J23" s="420"/>
      <c r="K23" s="420"/>
      <c r="L23" s="420"/>
      <c r="M23" s="504" t="s">
        <v>0</v>
      </c>
      <c r="N23" s="511"/>
      <c r="O23" s="514" t="s">
        <v>5</v>
      </c>
      <c r="P23" s="514"/>
      <c r="Q23" s="518" t="s">
        <v>6</v>
      </c>
      <c r="R23" s="418"/>
      <c r="S23" s="418"/>
      <c r="T23" s="530" t="s">
        <v>2</v>
      </c>
      <c r="U23" s="531"/>
      <c r="V23" s="515" t="s">
        <v>1</v>
      </c>
      <c r="W23" s="515"/>
      <c r="X23" s="518" t="s">
        <v>7</v>
      </c>
      <c r="Y23" s="432" t="str">
        <f>IF(R23="","",ROUNDUP(F23/R23,0))</f>
        <v/>
      </c>
      <c r="Z23" s="432"/>
      <c r="AA23" s="432"/>
      <c r="AB23" s="432"/>
      <c r="AC23" s="432"/>
      <c r="AD23" s="432"/>
      <c r="AE23" s="432"/>
      <c r="AF23" s="432"/>
      <c r="AG23" s="504" t="s">
        <v>0</v>
      </c>
      <c r="AH23" s="511"/>
      <c r="AI23" s="119"/>
      <c r="AJ23" s="119"/>
      <c r="AK23" s="119"/>
      <c r="AL23" s="119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19"/>
      <c r="F24" s="422"/>
      <c r="G24" s="422"/>
      <c r="H24" s="422"/>
      <c r="I24" s="422"/>
      <c r="J24" s="422"/>
      <c r="K24" s="422"/>
      <c r="L24" s="422"/>
      <c r="M24" s="512"/>
      <c r="N24" s="513"/>
      <c r="O24" s="514"/>
      <c r="P24" s="514"/>
      <c r="Q24" s="519"/>
      <c r="R24" s="419"/>
      <c r="S24" s="419"/>
      <c r="T24" s="527"/>
      <c r="U24" s="532"/>
      <c r="V24" s="515"/>
      <c r="W24" s="515"/>
      <c r="X24" s="519"/>
      <c r="Y24" s="433"/>
      <c r="Z24" s="433"/>
      <c r="AA24" s="433"/>
      <c r="AB24" s="433"/>
      <c r="AC24" s="433"/>
      <c r="AD24" s="433"/>
      <c r="AE24" s="433"/>
      <c r="AF24" s="433"/>
      <c r="AG24" s="512"/>
      <c r="AH24" s="513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52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23" t="s">
        <v>41</v>
      </c>
      <c r="AC25" s="523"/>
      <c r="AD25" s="523"/>
      <c r="AE25" s="523"/>
      <c r="AF25" s="523"/>
      <c r="AG25" s="523"/>
      <c r="AH25" s="523"/>
      <c r="AI25" s="120"/>
      <c r="AJ25" s="120"/>
      <c r="AK25" s="120"/>
      <c r="AL25" s="120"/>
      <c r="AM25" s="112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4" t="s">
        <v>40</v>
      </c>
      <c r="F26" s="516"/>
      <c r="G26" s="516"/>
      <c r="H26" s="516"/>
      <c r="I26" s="516"/>
      <c r="J26" s="516"/>
      <c r="K26" s="516"/>
      <c r="L26" s="516"/>
      <c r="M26" s="516"/>
      <c r="N26" s="516"/>
      <c r="O26" s="517"/>
      <c r="P26" s="108"/>
      <c r="Q26" s="108"/>
      <c r="R26" s="108"/>
      <c r="S26" s="108"/>
      <c r="T26" s="108"/>
      <c r="U26" s="108"/>
      <c r="V26" s="108"/>
      <c r="W26" s="108"/>
      <c r="X26" s="494" t="s">
        <v>31</v>
      </c>
      <c r="Y26" s="516"/>
      <c r="Z26" s="516"/>
      <c r="AA26" s="516"/>
      <c r="AB26" s="516"/>
      <c r="AC26" s="516"/>
      <c r="AD26" s="516"/>
      <c r="AE26" s="516"/>
      <c r="AF26" s="516"/>
      <c r="AG26" s="516"/>
      <c r="AH26" s="517"/>
      <c r="AI26" s="118"/>
      <c r="AJ26" s="118"/>
      <c r="AK26" s="118"/>
      <c r="AL26" s="118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18" t="s">
        <v>7</v>
      </c>
      <c r="F27" s="432" t="str">
        <f>Y23</f>
        <v/>
      </c>
      <c r="G27" s="432"/>
      <c r="H27" s="432"/>
      <c r="I27" s="432"/>
      <c r="J27" s="432"/>
      <c r="K27" s="432"/>
      <c r="L27" s="432"/>
      <c r="M27" s="432"/>
      <c r="N27" s="504" t="s">
        <v>0</v>
      </c>
      <c r="O27" s="511"/>
      <c r="P27" s="514" t="s">
        <v>3</v>
      </c>
      <c r="Q27" s="514"/>
      <c r="R27" s="294"/>
      <c r="S27" s="514">
        <v>0.4</v>
      </c>
      <c r="T27" s="514"/>
      <c r="U27" s="514"/>
      <c r="V27" s="515" t="s">
        <v>1</v>
      </c>
      <c r="W27" s="515"/>
      <c r="X27" s="434" t="str">
        <f>IF(F23="","",IFERROR(IF(R23="","",ROUNDUP(F27*S27,0)),""))</f>
        <v/>
      </c>
      <c r="Y27" s="418"/>
      <c r="Z27" s="418"/>
      <c r="AA27" s="418"/>
      <c r="AB27" s="418"/>
      <c r="AC27" s="418"/>
      <c r="AD27" s="418"/>
      <c r="AE27" s="418"/>
      <c r="AF27" s="418"/>
      <c r="AG27" s="504" t="s">
        <v>0</v>
      </c>
      <c r="AH27" s="511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9"/>
      <c r="F28" s="433"/>
      <c r="G28" s="433"/>
      <c r="H28" s="433"/>
      <c r="I28" s="433"/>
      <c r="J28" s="433"/>
      <c r="K28" s="433"/>
      <c r="L28" s="433"/>
      <c r="M28" s="433"/>
      <c r="N28" s="512"/>
      <c r="O28" s="513"/>
      <c r="P28" s="514"/>
      <c r="Q28" s="514"/>
      <c r="R28" s="294"/>
      <c r="S28" s="514"/>
      <c r="T28" s="514"/>
      <c r="U28" s="514"/>
      <c r="V28" s="515"/>
      <c r="W28" s="515"/>
      <c r="X28" s="435"/>
      <c r="Y28" s="419"/>
      <c r="Z28" s="419"/>
      <c r="AA28" s="419"/>
      <c r="AB28" s="419"/>
      <c r="AC28" s="419"/>
      <c r="AD28" s="419"/>
      <c r="AE28" s="419"/>
      <c r="AF28" s="419"/>
      <c r="AG28" s="512"/>
      <c r="AH28" s="513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6" t="s">
        <v>102</v>
      </c>
      <c r="AC29" s="466"/>
      <c r="AD29" s="466"/>
      <c r="AE29" s="466"/>
      <c r="AF29" s="466"/>
      <c r="AG29" s="466"/>
      <c r="AH29" s="466"/>
      <c r="AI29" s="528"/>
      <c r="AJ29" s="528"/>
      <c r="AK29" s="528"/>
      <c r="AL29" s="528"/>
      <c r="AM29" s="112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29"/>
      <c r="AC30" s="529"/>
      <c r="AD30" s="529"/>
      <c r="AE30" s="529"/>
      <c r="AF30" s="529"/>
      <c r="AG30" s="529"/>
      <c r="AH30" s="529"/>
      <c r="AI30" s="528"/>
      <c r="AJ30" s="528"/>
      <c r="AK30" s="528"/>
      <c r="AL30" s="528"/>
      <c r="AM30" s="112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08"/>
      <c r="W31" s="108"/>
      <c r="X31" s="497" t="s">
        <v>25</v>
      </c>
      <c r="Y31" s="498"/>
      <c r="Z31" s="498"/>
      <c r="AA31" s="498"/>
      <c r="AB31" s="498"/>
      <c r="AC31" s="498"/>
      <c r="AD31" s="498"/>
      <c r="AE31" s="498"/>
      <c r="AF31" s="498"/>
      <c r="AG31" s="498"/>
      <c r="AH31" s="499"/>
      <c r="AI31" s="123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36" t="str">
        <f>IFERROR(IF(X27&lt;=25000,"ERROR",MIN(ROUNDUP(X27,-3),75000)),"")</f>
        <v/>
      </c>
      <c r="Y32" s="437"/>
      <c r="Z32" s="437"/>
      <c r="AA32" s="437"/>
      <c r="AB32" s="437"/>
      <c r="AC32" s="437"/>
      <c r="AD32" s="437"/>
      <c r="AE32" s="437"/>
      <c r="AF32" s="437"/>
      <c r="AG32" s="504" t="s">
        <v>0</v>
      </c>
      <c r="AH32" s="505"/>
      <c r="AI32" s="123"/>
      <c r="AJ32" s="108"/>
      <c r="AK32" s="108"/>
      <c r="AL32" s="108"/>
      <c r="AM32" s="112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8"/>
      <c r="Y33" s="439"/>
      <c r="Z33" s="439"/>
      <c r="AA33" s="439"/>
      <c r="AB33" s="439"/>
      <c r="AC33" s="439"/>
      <c r="AD33" s="439"/>
      <c r="AE33" s="439"/>
      <c r="AF33" s="439"/>
      <c r="AG33" s="506"/>
      <c r="AH33" s="507"/>
      <c r="AI33" s="123"/>
      <c r="AJ33" s="108"/>
      <c r="AK33" s="108"/>
      <c r="AL33" s="108"/>
      <c r="AM33" s="112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299" t="s">
        <v>72</v>
      </c>
      <c r="AD34" s="299"/>
      <c r="AE34" s="299"/>
      <c r="AF34" s="299"/>
      <c r="AG34" s="299"/>
      <c r="AH34" s="299"/>
      <c r="AI34" s="299"/>
      <c r="AJ34" s="108"/>
      <c r="AK34" s="108"/>
      <c r="AL34" s="108"/>
      <c r="AM34" s="112"/>
      <c r="AN34" s="32"/>
      <c r="AO34" s="32"/>
      <c r="AP34" s="32"/>
    </row>
    <row r="35" spans="1:42" x14ac:dyDescent="0.4">
      <c r="A35" s="101"/>
      <c r="B35" s="377" t="s">
        <v>65</v>
      </c>
      <c r="C35" s="440"/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  <c r="AG35" s="440"/>
      <c r="AH35" s="440"/>
      <c r="AI35" s="440"/>
      <c r="AJ35" s="440"/>
      <c r="AK35" s="440"/>
      <c r="AL35" s="440"/>
      <c r="AM35" s="378"/>
      <c r="AN35" s="32"/>
      <c r="AO35" s="32"/>
      <c r="AP35" s="32"/>
    </row>
    <row r="36" spans="1:42" x14ac:dyDescent="0.4">
      <c r="A36" s="101"/>
      <c r="B36" s="379"/>
      <c r="C36" s="440"/>
      <c r="D36" s="440"/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0"/>
      <c r="AK36" s="440"/>
      <c r="AL36" s="440"/>
      <c r="AM36" s="378"/>
      <c r="AN36" s="32"/>
      <c r="AO36" s="32"/>
      <c r="AP36" s="32"/>
    </row>
    <row r="37" spans="1:42" x14ac:dyDescent="0.4">
      <c r="A37" s="101"/>
      <c r="B37" s="38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  <c r="AG37" s="440"/>
      <c r="AH37" s="440"/>
      <c r="AI37" s="440"/>
      <c r="AJ37" s="440"/>
      <c r="AK37" s="440"/>
      <c r="AL37" s="440"/>
      <c r="AM37" s="378"/>
      <c r="AN37" s="32"/>
      <c r="AO37" s="32"/>
      <c r="AP37" s="32"/>
    </row>
    <row r="38" spans="1:42" ht="15" customHeight="1" thickBot="1" x14ac:dyDescent="0.45">
      <c r="A38" s="101"/>
      <c r="B38" s="381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3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.75" customHeight="1" x14ac:dyDescent="0.4">
      <c r="A43" s="101"/>
      <c r="B43" s="510" t="s">
        <v>61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0"/>
      <c r="AH43" s="510"/>
      <c r="AI43" s="510"/>
      <c r="AJ43" s="510"/>
      <c r="AK43" s="510"/>
      <c r="AL43" s="510"/>
      <c r="AM43" s="510"/>
      <c r="AN43" s="127"/>
      <c r="AO43" s="127"/>
      <c r="AP43" s="127"/>
    </row>
    <row r="44" spans="1:42" ht="15.75" customHeight="1" x14ac:dyDescent="0.4">
      <c r="A44" s="101"/>
      <c r="B44" s="510"/>
      <c r="C44" s="510"/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510"/>
      <c r="R44" s="510"/>
      <c r="S44" s="510"/>
      <c r="T44" s="510"/>
      <c r="U44" s="510"/>
      <c r="V44" s="510"/>
      <c r="W44" s="510"/>
      <c r="X44" s="510"/>
      <c r="Y44" s="510"/>
      <c r="Z44" s="510"/>
      <c r="AA44" s="510"/>
      <c r="AB44" s="510"/>
      <c r="AC44" s="510"/>
      <c r="AD44" s="510"/>
      <c r="AE44" s="510"/>
      <c r="AF44" s="510"/>
      <c r="AG44" s="510"/>
      <c r="AH44" s="510"/>
      <c r="AI44" s="510"/>
      <c r="AJ44" s="510"/>
      <c r="AK44" s="510"/>
      <c r="AL44" s="510"/>
      <c r="AM44" s="510"/>
      <c r="AN44" s="127"/>
      <c r="AO44" s="127"/>
      <c r="AP44" s="127"/>
    </row>
    <row r="45" spans="1:42" ht="15.75" customHeight="1" x14ac:dyDescent="0.4">
      <c r="A45" s="101"/>
      <c r="B45" s="101" t="s">
        <v>42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129"/>
      <c r="AN45" s="92"/>
      <c r="AO45" s="92"/>
      <c r="AP45" s="92"/>
    </row>
    <row r="46" spans="1:42" ht="18.75" customHeight="1" x14ac:dyDescent="0.15">
      <c r="A46" s="101"/>
      <c r="B46" s="508" t="s">
        <v>103</v>
      </c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130"/>
      <c r="AL46" s="130"/>
      <c r="AM46" s="130"/>
      <c r="AN46" s="93"/>
      <c r="AO46" s="93"/>
      <c r="AP46" s="94"/>
    </row>
    <row r="47" spans="1:42" ht="15.75" customHeight="1" x14ac:dyDescent="0.4">
      <c r="A47" s="101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2"/>
      <c r="AO47" s="92"/>
      <c r="AP47" s="92"/>
    </row>
    <row r="48" spans="1:42" ht="15.75" customHeight="1" x14ac:dyDescent="0.4">
      <c r="A48" s="101"/>
      <c r="B48" s="129"/>
      <c r="C48" s="581" t="s">
        <v>119</v>
      </c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2"/>
      <c r="P48" s="582"/>
      <c r="Q48" s="582"/>
      <c r="R48" s="582"/>
      <c r="S48" s="582"/>
      <c r="T48" s="582"/>
      <c r="U48" s="582"/>
      <c r="V48" s="582"/>
      <c r="W48" s="582"/>
      <c r="X48" s="582"/>
      <c r="Y48" s="582"/>
      <c r="Z48" s="582"/>
      <c r="AA48" s="582"/>
      <c r="AB48" s="582"/>
      <c r="AC48" s="582"/>
      <c r="AD48" s="582"/>
      <c r="AE48" s="582"/>
      <c r="AF48" s="582"/>
      <c r="AG48" s="582"/>
      <c r="AH48" s="582"/>
      <c r="AI48" s="582"/>
      <c r="AJ48" s="582"/>
      <c r="AK48" s="582"/>
      <c r="AL48" s="582"/>
      <c r="AM48" s="582"/>
      <c r="AN48" s="92"/>
      <c r="AO48" s="92"/>
      <c r="AP48" s="92"/>
    </row>
    <row r="49" spans="1:66" ht="15.75" customHeight="1" x14ac:dyDescent="0.4">
      <c r="A49" s="101"/>
      <c r="B49" s="129"/>
      <c r="C49" s="582"/>
      <c r="D49" s="582"/>
      <c r="E49" s="582"/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  <c r="Y49" s="582"/>
      <c r="Z49" s="582"/>
      <c r="AA49" s="582"/>
      <c r="AB49" s="582"/>
      <c r="AC49" s="582"/>
      <c r="AD49" s="582"/>
      <c r="AE49" s="582"/>
      <c r="AF49" s="582"/>
      <c r="AG49" s="582"/>
      <c r="AH49" s="582"/>
      <c r="AI49" s="582"/>
      <c r="AJ49" s="582"/>
      <c r="AK49" s="582"/>
      <c r="AL49" s="582"/>
      <c r="AM49" s="582"/>
      <c r="AN49" s="92"/>
      <c r="AO49" s="92"/>
      <c r="AP49" s="92"/>
    </row>
    <row r="50" spans="1:66" ht="15.75" customHeight="1" x14ac:dyDescent="0.4">
      <c r="A50" s="101"/>
      <c r="B50" s="129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  <c r="AC50" s="583"/>
      <c r="AD50" s="583"/>
      <c r="AE50" s="583"/>
      <c r="AF50" s="583"/>
      <c r="AG50" s="583"/>
      <c r="AH50" s="583"/>
      <c r="AI50" s="583"/>
      <c r="AJ50" s="583"/>
      <c r="AK50" s="583"/>
      <c r="AL50" s="583"/>
      <c r="AM50" s="129"/>
      <c r="AN50" s="92"/>
      <c r="AO50" s="92"/>
      <c r="AP50" s="92"/>
    </row>
    <row r="51" spans="1:66" x14ac:dyDescent="0.15">
      <c r="A51" s="101"/>
      <c r="B51" s="101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3"/>
      <c r="W51" s="583"/>
      <c r="X51" s="583"/>
      <c r="Y51" s="583"/>
      <c r="Z51" s="583"/>
      <c r="AA51" s="583"/>
      <c r="AB51" s="583"/>
      <c r="AC51" s="583"/>
      <c r="AD51" s="583"/>
      <c r="AE51" s="583"/>
      <c r="AF51" s="583"/>
      <c r="AG51" s="583"/>
      <c r="AH51" s="583"/>
      <c r="AI51" s="583"/>
      <c r="AJ51" s="583"/>
      <c r="AK51" s="583"/>
      <c r="AL51" s="583"/>
      <c r="AM51" s="130"/>
      <c r="AN51" s="93"/>
      <c r="AO51" s="93"/>
      <c r="AP51" s="93"/>
    </row>
    <row r="52" spans="1:66" x14ac:dyDescent="0.15">
      <c r="A52" s="101"/>
      <c r="B52" s="101" t="s">
        <v>117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130"/>
      <c r="AM52" s="130"/>
      <c r="AN52" s="93"/>
      <c r="AO52" s="93"/>
      <c r="AP52" s="93"/>
    </row>
    <row r="53" spans="1:66" x14ac:dyDescent="0.15">
      <c r="A53" s="101"/>
      <c r="B53" s="101" t="s">
        <v>113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4" t="s">
        <v>16</v>
      </c>
      <c r="P54" s="495"/>
      <c r="Q54" s="495"/>
      <c r="R54" s="495"/>
      <c r="S54" s="495"/>
      <c r="T54" s="495"/>
      <c r="U54" s="495"/>
      <c r="V54" s="495"/>
      <c r="W54" s="495"/>
      <c r="X54" s="496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68" t="s">
        <v>15</v>
      </c>
      <c r="P55" s="569"/>
      <c r="Q55" s="569"/>
      <c r="R55" s="486" t="s">
        <v>11</v>
      </c>
      <c r="S55" s="569"/>
      <c r="T55" s="572"/>
      <c r="U55" s="486" t="s">
        <v>12</v>
      </c>
      <c r="V55" s="569"/>
      <c r="W55" s="569"/>
      <c r="X55" s="489" t="s">
        <v>2</v>
      </c>
      <c r="Y55" s="491" t="s">
        <v>18</v>
      </c>
      <c r="Z55" s="492"/>
      <c r="AA55" s="492"/>
      <c r="AB55" s="492"/>
      <c r="AC55" s="492"/>
      <c r="AD55" s="493" t="s">
        <v>75</v>
      </c>
      <c r="AE55" s="493"/>
      <c r="AF55" s="493"/>
      <c r="AG55" s="493"/>
      <c r="AH55" s="493"/>
      <c r="AI55" s="493"/>
      <c r="AJ55" s="493"/>
      <c r="AK55" s="493"/>
      <c r="AL55" s="493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70"/>
      <c r="P56" s="571"/>
      <c r="Q56" s="571"/>
      <c r="R56" s="488"/>
      <c r="S56" s="573"/>
      <c r="T56" s="573"/>
      <c r="U56" s="488"/>
      <c r="V56" s="571"/>
      <c r="W56" s="571"/>
      <c r="X56" s="490"/>
      <c r="Y56" s="491"/>
      <c r="Z56" s="492"/>
      <c r="AA56" s="492"/>
      <c r="AB56" s="492"/>
      <c r="AC56" s="492"/>
      <c r="AD56" s="493"/>
      <c r="AE56" s="493"/>
      <c r="AF56" s="493"/>
      <c r="AG56" s="493"/>
      <c r="AH56" s="493"/>
      <c r="AI56" s="493"/>
      <c r="AJ56" s="493"/>
      <c r="AK56" s="493"/>
      <c r="AL56" s="493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133"/>
      <c r="AA57" s="134"/>
      <c r="AB57" s="134"/>
      <c r="AC57" s="134"/>
      <c r="AD57" s="134"/>
      <c r="AE57" s="134"/>
      <c r="AF57" s="134"/>
      <c r="AG57" s="135"/>
      <c r="AH57" s="135"/>
      <c r="AI57" s="136"/>
      <c r="AJ57" s="136"/>
      <c r="AK57" s="136"/>
      <c r="AL57" s="136"/>
      <c r="AM57" s="136"/>
      <c r="AN57" s="32"/>
      <c r="AO57" s="87"/>
      <c r="AP57" s="292" t="str">
        <f>IFERROR((DATE(2022,1,31)-AP56+1),"")</f>
        <v/>
      </c>
    </row>
    <row r="58" spans="1:66" s="5" customFormat="1" ht="18.75" customHeight="1" x14ac:dyDescent="0.4">
      <c r="A58" s="138"/>
      <c r="B58" s="114" t="s">
        <v>30</v>
      </c>
      <c r="C58" s="139"/>
      <c r="D58" s="139"/>
      <c r="E58" s="139"/>
      <c r="F58" s="139"/>
      <c r="G58" s="139"/>
      <c r="H58" s="139"/>
      <c r="I58" s="139"/>
      <c r="J58" s="139"/>
      <c r="K58" s="477" t="s">
        <v>38</v>
      </c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114"/>
      <c r="AF58" s="114"/>
      <c r="AG58" s="114"/>
      <c r="AH58" s="114"/>
      <c r="AI58" s="114"/>
      <c r="AJ58" s="114"/>
      <c r="AK58" s="114"/>
      <c r="AL58" s="114"/>
      <c r="AM58" s="114"/>
      <c r="AN58" s="32"/>
      <c r="AO58" s="32"/>
      <c r="AP58" s="32"/>
      <c r="AR58" s="20"/>
    </row>
    <row r="59" spans="1:66" s="5" customFormat="1" ht="18.75" customHeight="1" x14ac:dyDescent="0.15">
      <c r="A59" s="138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631"/>
      <c r="O59" s="632"/>
      <c r="P59" s="632"/>
      <c r="Q59" s="632"/>
      <c r="R59" s="632"/>
      <c r="S59" s="632"/>
      <c r="T59" s="632"/>
      <c r="U59" s="460" t="s">
        <v>0</v>
      </c>
      <c r="V59" s="461"/>
      <c r="W59" s="114" t="s">
        <v>5</v>
      </c>
      <c r="X59" s="794" t="str">
        <f>AP57</f>
        <v/>
      </c>
      <c r="Y59" s="795"/>
      <c r="Z59" s="795"/>
      <c r="AA59" s="460" t="s">
        <v>2</v>
      </c>
      <c r="AB59" s="461"/>
      <c r="AC59" s="151" t="s">
        <v>1</v>
      </c>
      <c r="AD59" s="727" t="str">
        <f>IF(X59="","",ROUNDUP(N59/X59,0))</f>
        <v/>
      </c>
      <c r="AE59" s="728"/>
      <c r="AF59" s="728"/>
      <c r="AG59" s="728"/>
      <c r="AH59" s="728"/>
      <c r="AI59" s="728"/>
      <c r="AJ59" s="460" t="s">
        <v>0</v>
      </c>
      <c r="AK59" s="461"/>
      <c r="AL59" s="137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46" t="s">
        <v>28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44"/>
      <c r="Y60" s="144"/>
      <c r="Z60" s="144"/>
      <c r="AA60" s="144"/>
      <c r="AB60" s="144"/>
      <c r="AC60" s="144"/>
      <c r="AD60" s="144"/>
      <c r="AE60" s="293"/>
      <c r="AF60" s="474" t="s">
        <v>23</v>
      </c>
      <c r="AG60" s="475"/>
      <c r="AH60" s="475"/>
      <c r="AI60" s="475"/>
      <c r="AJ60" s="475"/>
      <c r="AK60" s="475"/>
      <c r="AL60" s="476"/>
      <c r="AM60" s="148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8"/>
      <c r="B61" s="138"/>
      <c r="C61" s="138"/>
      <c r="D61" s="138"/>
      <c r="E61" s="140" t="s">
        <v>93</v>
      </c>
      <c r="F61" s="138"/>
      <c r="G61" s="138"/>
      <c r="H61" s="138"/>
      <c r="I61" s="140"/>
      <c r="J61" s="138"/>
      <c r="K61" s="138"/>
      <c r="L61" s="138"/>
      <c r="M61" s="138"/>
      <c r="N61" s="455" t="s">
        <v>79</v>
      </c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56"/>
      <c r="AB61" s="456"/>
      <c r="AC61" s="457"/>
      <c r="AD61" s="792" t="str">
        <f>IF(N59="","",IFERROR(IF(X59="","",ROUNDUP(AD59*0.4,0)),""))</f>
        <v/>
      </c>
      <c r="AE61" s="793"/>
      <c r="AF61" s="793"/>
      <c r="AG61" s="793"/>
      <c r="AH61" s="793"/>
      <c r="AI61" s="793"/>
      <c r="AJ61" s="469" t="s">
        <v>0</v>
      </c>
      <c r="AK61" s="470"/>
      <c r="AL61" s="149"/>
      <c r="AM61" s="150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8"/>
      <c r="B62" s="138"/>
      <c r="C62" s="138"/>
      <c r="D62" s="138"/>
      <c r="E62" s="138"/>
      <c r="F62" s="138"/>
      <c r="G62" s="138"/>
      <c r="H62" s="138"/>
      <c r="I62" s="140"/>
      <c r="J62" s="138"/>
      <c r="K62" s="138"/>
      <c r="L62" s="138"/>
      <c r="M62" s="138"/>
      <c r="N62" s="141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3"/>
      <c r="AD62" s="145"/>
      <c r="AE62" s="466" t="s">
        <v>102</v>
      </c>
      <c r="AF62" s="467"/>
      <c r="AG62" s="467"/>
      <c r="AH62" s="467"/>
      <c r="AI62" s="467"/>
      <c r="AJ62" s="467"/>
      <c r="AK62" s="467"/>
      <c r="AL62" s="467"/>
      <c r="AM62" s="468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7"/>
      <c r="AF63" s="467"/>
      <c r="AG63" s="467"/>
      <c r="AH63" s="467"/>
      <c r="AI63" s="467"/>
      <c r="AJ63" s="467"/>
      <c r="AK63" s="467"/>
      <c r="AL63" s="467"/>
      <c r="AM63" s="468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8"/>
      <c r="B64" s="138"/>
      <c r="C64" s="114"/>
      <c r="D64" s="114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8" t="s">
        <v>94</v>
      </c>
      <c r="W64" s="144"/>
      <c r="X64" s="144"/>
      <c r="Y64" s="144"/>
      <c r="Z64" s="144"/>
      <c r="AA64" s="144"/>
      <c r="AB64" s="144"/>
      <c r="AC64" s="144"/>
      <c r="AD64" s="796" t="str">
        <f>IFERROR(IF(AD61&lt;=25000,"ERROR",MIN(ROUNDUP(AD61,-3),75000)),"")</f>
        <v/>
      </c>
      <c r="AE64" s="797"/>
      <c r="AF64" s="797"/>
      <c r="AG64" s="797"/>
      <c r="AH64" s="797"/>
      <c r="AI64" s="797"/>
      <c r="AJ64" s="469" t="s">
        <v>0</v>
      </c>
      <c r="AK64" s="470"/>
      <c r="AL64" s="148"/>
      <c r="AM64" s="148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08"/>
      <c r="W65" s="108"/>
      <c r="X65" s="108"/>
      <c r="Y65" s="108"/>
      <c r="Z65" s="108"/>
      <c r="AA65" s="108"/>
      <c r="AB65" s="108"/>
      <c r="AC65" s="108"/>
      <c r="AD65" s="108"/>
      <c r="AE65" s="756" t="s">
        <v>72</v>
      </c>
      <c r="AF65" s="756"/>
      <c r="AG65" s="756"/>
      <c r="AH65" s="756"/>
      <c r="AI65" s="756"/>
      <c r="AJ65" s="756"/>
      <c r="AK65" s="756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02"/>
      <c r="B1" s="803"/>
      <c r="C1" s="803"/>
      <c r="D1" s="803"/>
      <c r="E1" s="803"/>
      <c r="F1" s="803"/>
      <c r="G1" s="803"/>
      <c r="H1" s="803"/>
      <c r="I1" s="803"/>
      <c r="J1" s="803"/>
      <c r="K1" s="803"/>
      <c r="L1" s="803"/>
      <c r="M1" s="803"/>
      <c r="N1" s="803"/>
      <c r="O1" s="803"/>
      <c r="P1" s="803"/>
      <c r="Q1" s="803"/>
      <c r="R1" s="803"/>
      <c r="S1" s="803"/>
      <c r="T1" s="803"/>
      <c r="U1" s="803"/>
      <c r="V1" s="803"/>
      <c r="W1" s="803"/>
      <c r="X1" s="803"/>
      <c r="Y1" s="803"/>
      <c r="Z1" s="803"/>
      <c r="AA1" s="803"/>
      <c r="AB1" s="803"/>
      <c r="AC1" s="803"/>
      <c r="AD1" s="803"/>
      <c r="AE1" s="803"/>
      <c r="AF1" s="803"/>
      <c r="AG1" s="804"/>
      <c r="AH1" s="804"/>
      <c r="AI1" s="804"/>
      <c r="AJ1" s="804"/>
      <c r="AK1" s="804"/>
      <c r="AL1" s="804"/>
      <c r="AM1" s="804"/>
      <c r="AN1" s="805"/>
      <c r="AO1" s="805"/>
      <c r="AP1" s="805"/>
      <c r="AQ1" s="805"/>
      <c r="AR1" s="30"/>
      <c r="AS1" s="30"/>
    </row>
    <row r="2" spans="1:49" ht="33" thickTop="1" x14ac:dyDescent="0.4">
      <c r="A2" s="798" t="s">
        <v>120</v>
      </c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799"/>
      <c r="AC2" s="799"/>
      <c r="AD2" s="799"/>
      <c r="AE2" s="799"/>
      <c r="AF2" s="799"/>
      <c r="AG2" s="799"/>
      <c r="AH2" s="799"/>
      <c r="AI2" s="799"/>
      <c r="AJ2" s="799"/>
      <c r="AK2" s="800"/>
      <c r="AL2" s="800"/>
      <c r="AM2" s="800"/>
      <c r="AN2" s="800"/>
      <c r="AO2" s="800"/>
      <c r="AP2" s="800"/>
      <c r="AQ2" s="801"/>
      <c r="AR2" s="2"/>
      <c r="AV2" s="30"/>
      <c r="AW2" s="30"/>
    </row>
    <row r="3" spans="1:49" ht="60" customHeight="1" thickBot="1" x14ac:dyDescent="0.45">
      <c r="A3" s="806" t="s">
        <v>126</v>
      </c>
      <c r="B3" s="807"/>
      <c r="C3" s="807"/>
      <c r="D3" s="807"/>
      <c r="E3" s="807"/>
      <c r="F3" s="807"/>
      <c r="G3" s="807"/>
      <c r="H3" s="807"/>
      <c r="I3" s="807"/>
      <c r="J3" s="807"/>
      <c r="K3" s="807"/>
      <c r="L3" s="807"/>
      <c r="M3" s="807"/>
      <c r="N3" s="807"/>
      <c r="O3" s="807"/>
      <c r="P3" s="807"/>
      <c r="Q3" s="807"/>
      <c r="R3" s="807"/>
      <c r="S3" s="807"/>
      <c r="T3" s="807"/>
      <c r="U3" s="807"/>
      <c r="V3" s="807"/>
      <c r="W3" s="807"/>
      <c r="X3" s="807"/>
      <c r="Y3" s="807"/>
      <c r="Z3" s="807"/>
      <c r="AA3" s="807"/>
      <c r="AB3" s="807"/>
      <c r="AC3" s="807"/>
      <c r="AD3" s="807"/>
      <c r="AE3" s="807"/>
      <c r="AF3" s="807"/>
      <c r="AG3" s="807"/>
      <c r="AH3" s="807"/>
      <c r="AI3" s="807"/>
      <c r="AJ3" s="807"/>
      <c r="AK3" s="808"/>
      <c r="AL3" s="808"/>
      <c r="AM3" s="808"/>
      <c r="AN3" s="808"/>
      <c r="AO3" s="808"/>
      <c r="AP3" s="808"/>
      <c r="AQ3" s="809"/>
      <c r="AR3" s="2"/>
      <c r="AV3" s="30"/>
      <c r="AW3" s="30"/>
    </row>
    <row r="4" spans="1:49" ht="30.75" thickTop="1" x14ac:dyDescent="0.4">
      <c r="A4" s="810" t="s">
        <v>109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  <c r="L4" s="811"/>
      <c r="M4" s="811"/>
      <c r="N4" s="811"/>
      <c r="O4" s="811"/>
      <c r="P4" s="811"/>
      <c r="Q4" s="811"/>
      <c r="R4" s="811"/>
      <c r="S4" s="811"/>
      <c r="T4" s="811"/>
      <c r="U4" s="811"/>
      <c r="V4" s="811"/>
      <c r="W4" s="811"/>
      <c r="X4" s="811"/>
      <c r="Y4" s="811"/>
      <c r="Z4" s="811"/>
      <c r="AA4" s="811"/>
      <c r="AB4" s="811"/>
      <c r="AC4" s="811"/>
      <c r="AD4" s="811"/>
      <c r="AE4" s="811"/>
      <c r="AF4" s="811"/>
      <c r="AG4" s="811"/>
      <c r="AH4" s="811"/>
      <c r="AI4" s="811"/>
      <c r="AJ4" s="811"/>
      <c r="AK4" s="811"/>
      <c r="AL4" s="811"/>
      <c r="AM4" s="811"/>
      <c r="AN4" s="811"/>
      <c r="AO4" s="811"/>
      <c r="AP4" s="811"/>
      <c r="AQ4" s="811"/>
      <c r="AR4" s="2"/>
      <c r="AV4" s="30"/>
      <c r="AW4" s="30"/>
    </row>
    <row r="5" spans="1:49" ht="36.75" customHeight="1" x14ac:dyDescent="0.4">
      <c r="A5" s="766" t="s">
        <v>123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7"/>
      <c r="AL5" s="767"/>
      <c r="AM5" s="767"/>
      <c r="AN5" s="768"/>
      <c r="AO5" s="768"/>
      <c r="AP5" s="768"/>
      <c r="AQ5" s="768"/>
      <c r="AR5" s="30"/>
      <c r="AS5" s="30"/>
    </row>
    <row r="6" spans="1:49" ht="17.25" customHeight="1" x14ac:dyDescent="0.4">
      <c r="A6" s="100"/>
      <c r="B6" s="586" t="s">
        <v>22</v>
      </c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586"/>
      <c r="AG6" s="586"/>
      <c r="AH6" s="586"/>
      <c r="AI6" s="586"/>
      <c r="AJ6" s="586"/>
      <c r="AK6" s="586"/>
      <c r="AL6" s="586"/>
      <c r="AM6" s="586"/>
      <c r="AN6" s="586"/>
      <c r="AO6" s="586"/>
      <c r="AP6" s="586"/>
      <c r="AQ6" s="586"/>
    </row>
    <row r="7" spans="1:49" ht="16.5" customHeight="1" x14ac:dyDescent="0.4">
      <c r="A7" s="100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586"/>
      <c r="AI7" s="586"/>
      <c r="AJ7" s="586"/>
      <c r="AK7" s="586"/>
      <c r="AL7" s="586"/>
      <c r="AM7" s="586"/>
      <c r="AN7" s="586"/>
      <c r="AO7" s="586"/>
      <c r="AP7" s="586"/>
      <c r="AQ7" s="586"/>
    </row>
    <row r="8" spans="1:49" ht="24.75" customHeight="1" x14ac:dyDescent="0.4">
      <c r="A8" s="100"/>
      <c r="B8" s="587" t="s">
        <v>19</v>
      </c>
      <c r="C8" s="587"/>
      <c r="D8" s="587"/>
      <c r="E8" s="587"/>
      <c r="F8" s="587"/>
      <c r="G8" s="587"/>
      <c r="H8" s="587"/>
      <c r="I8" s="587"/>
      <c r="J8" s="587"/>
      <c r="K8" s="587"/>
      <c r="L8" s="587"/>
      <c r="M8" s="587"/>
      <c r="N8" s="587"/>
      <c r="O8" s="587"/>
      <c r="P8" s="587"/>
      <c r="Q8" s="405" t="s">
        <v>20</v>
      </c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  <c r="AJ8" s="405"/>
      <c r="AK8" s="405"/>
      <c r="AL8" s="405"/>
      <c r="AM8" s="405"/>
      <c r="AN8" s="405"/>
      <c r="AO8" s="405"/>
      <c r="AP8" s="405"/>
      <c r="AQ8" s="405"/>
      <c r="AV8" s="30"/>
      <c r="AW8" s="30"/>
    </row>
    <row r="9" spans="1:49" ht="12" customHeight="1" x14ac:dyDescent="0.4">
      <c r="A9" s="1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V9" s="30"/>
      <c r="AW9" s="30"/>
    </row>
    <row r="10" spans="1:49" ht="30" customHeight="1" thickBot="1" x14ac:dyDescent="0.45">
      <c r="A10" s="100"/>
      <c r="B10" s="601" t="s">
        <v>46</v>
      </c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547" t="s">
        <v>80</v>
      </c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547"/>
      <c r="AO10" s="547"/>
      <c r="AP10" s="547"/>
      <c r="AQ10" s="547"/>
    </row>
    <row r="11" spans="1:49" ht="26.25" customHeight="1" x14ac:dyDescent="0.4">
      <c r="A11" s="100"/>
      <c r="B11" s="590" t="s">
        <v>26</v>
      </c>
      <c r="C11" s="591"/>
      <c r="D11" s="591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  <c r="AC11" s="591"/>
      <c r="AD11" s="591"/>
      <c r="AE11" s="591"/>
      <c r="AF11" s="591"/>
      <c r="AG11" s="591"/>
      <c r="AH11" s="591"/>
      <c r="AI11" s="591"/>
      <c r="AJ11" s="591"/>
      <c r="AK11" s="591"/>
      <c r="AL11" s="591"/>
      <c r="AM11" s="591"/>
      <c r="AN11" s="591"/>
      <c r="AO11" s="591"/>
      <c r="AP11" s="591"/>
      <c r="AQ11" s="592"/>
    </row>
    <row r="12" spans="1:49" ht="9.75" customHeight="1" x14ac:dyDescent="0.4">
      <c r="A12" s="100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9" s="3" customFormat="1" ht="14.25" customHeight="1" x14ac:dyDescent="0.4">
      <c r="A13" s="100"/>
      <c r="B13" s="153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4"/>
      <c r="P13" s="154"/>
      <c r="Q13" s="154"/>
      <c r="R13" s="593" t="s">
        <v>24</v>
      </c>
      <c r="S13" s="593"/>
      <c r="T13" s="593"/>
      <c r="U13" s="593"/>
      <c r="V13" s="593"/>
      <c r="W13" s="593"/>
      <c r="X13" s="593"/>
      <c r="Y13" s="594"/>
      <c r="Z13" s="594"/>
      <c r="AA13" s="154"/>
      <c r="AB13" s="595" t="s">
        <v>66</v>
      </c>
      <c r="AC13" s="595"/>
      <c r="AD13" s="595"/>
      <c r="AE13" s="595"/>
      <c r="AF13" s="595"/>
      <c r="AG13" s="595"/>
      <c r="AH13" s="595"/>
      <c r="AI13" s="595"/>
      <c r="AJ13" s="595"/>
      <c r="AK13" s="595"/>
      <c r="AL13" s="595"/>
      <c r="AM13" s="595"/>
      <c r="AN13" s="595"/>
      <c r="AO13" s="595"/>
      <c r="AP13" s="595"/>
      <c r="AQ13" s="596"/>
      <c r="AR13" s="1"/>
    </row>
    <row r="14" spans="1:49" s="3" customFormat="1" ht="14.25" customHeight="1" x14ac:dyDescent="0.4">
      <c r="A14" s="100"/>
      <c r="B14" s="153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4"/>
      <c r="Q14" s="154"/>
      <c r="R14" s="542" t="s">
        <v>9</v>
      </c>
      <c r="S14" s="418"/>
      <c r="T14" s="418"/>
      <c r="U14" s="418"/>
      <c r="V14" s="418"/>
      <c r="W14" s="418"/>
      <c r="X14" s="418"/>
      <c r="Y14" s="597" t="s">
        <v>11</v>
      </c>
      <c r="Z14" s="598"/>
      <c r="AA14" s="154"/>
      <c r="AB14" s="595"/>
      <c r="AC14" s="595"/>
      <c r="AD14" s="595"/>
      <c r="AE14" s="595"/>
      <c r="AF14" s="595"/>
      <c r="AG14" s="595"/>
      <c r="AH14" s="595"/>
      <c r="AI14" s="595"/>
      <c r="AJ14" s="595"/>
      <c r="AK14" s="595"/>
      <c r="AL14" s="595"/>
      <c r="AM14" s="595"/>
      <c r="AN14" s="595"/>
      <c r="AO14" s="595"/>
      <c r="AP14" s="595"/>
      <c r="AQ14" s="596"/>
      <c r="AR14" s="1"/>
    </row>
    <row r="15" spans="1:49" s="3" customFormat="1" ht="14.25" customHeight="1" x14ac:dyDescent="0.4">
      <c r="A15" s="100"/>
      <c r="B15" s="153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4"/>
      <c r="Q15" s="157"/>
      <c r="R15" s="519"/>
      <c r="S15" s="419"/>
      <c r="T15" s="419"/>
      <c r="U15" s="419"/>
      <c r="V15" s="419"/>
      <c r="W15" s="419"/>
      <c r="X15" s="419"/>
      <c r="Y15" s="599"/>
      <c r="Z15" s="600"/>
      <c r="AA15" s="154"/>
      <c r="AB15" s="595"/>
      <c r="AC15" s="595"/>
      <c r="AD15" s="595"/>
      <c r="AE15" s="595"/>
      <c r="AF15" s="595"/>
      <c r="AG15" s="595"/>
      <c r="AH15" s="595"/>
      <c r="AI15" s="595"/>
      <c r="AJ15" s="595"/>
      <c r="AK15" s="595"/>
      <c r="AL15" s="595"/>
      <c r="AM15" s="595"/>
      <c r="AN15" s="595"/>
      <c r="AO15" s="595"/>
      <c r="AP15" s="595"/>
      <c r="AQ15" s="596"/>
      <c r="AR15" s="1"/>
      <c r="AV15" s="1"/>
      <c r="AW15" s="1"/>
    </row>
    <row r="16" spans="1:49" x14ac:dyDescent="0.4">
      <c r="A16" s="100"/>
      <c r="B16" s="153"/>
      <c r="C16" s="154"/>
      <c r="D16" s="158"/>
      <c r="E16" s="158"/>
      <c r="F16" s="158"/>
      <c r="G16" s="158"/>
      <c r="H16" s="159"/>
      <c r="I16" s="159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5"/>
    </row>
    <row r="17" spans="1:45" ht="14.25" customHeight="1" x14ac:dyDescent="0.4">
      <c r="A17" s="100"/>
      <c r="B17" s="153"/>
      <c r="C17" s="154"/>
      <c r="D17" s="494" t="s">
        <v>81</v>
      </c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7"/>
      <c r="Q17" s="154"/>
      <c r="R17" s="154"/>
      <c r="S17" s="536" t="s">
        <v>68</v>
      </c>
      <c r="T17" s="537"/>
      <c r="U17" s="537"/>
      <c r="V17" s="537"/>
      <c r="W17" s="538"/>
      <c r="X17" s="154"/>
      <c r="Y17" s="154"/>
      <c r="Z17" s="602" t="s">
        <v>82</v>
      </c>
      <c r="AA17" s="603"/>
      <c r="AB17" s="603"/>
      <c r="AC17" s="603"/>
      <c r="AD17" s="603"/>
      <c r="AE17" s="603"/>
      <c r="AF17" s="603"/>
      <c r="AG17" s="603"/>
      <c r="AH17" s="603"/>
      <c r="AI17" s="603"/>
      <c r="AJ17" s="603"/>
      <c r="AK17" s="603"/>
      <c r="AL17" s="604"/>
      <c r="AM17" s="154"/>
      <c r="AN17" s="154"/>
      <c r="AO17" s="154"/>
      <c r="AP17" s="154"/>
      <c r="AQ17" s="155"/>
    </row>
    <row r="18" spans="1:45" ht="9.75" customHeight="1" x14ac:dyDescent="0.4">
      <c r="A18" s="100"/>
      <c r="B18" s="153"/>
      <c r="C18" s="154"/>
      <c r="D18" s="542" t="s">
        <v>8</v>
      </c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504" t="s">
        <v>0</v>
      </c>
      <c r="P18" s="511"/>
      <c r="Q18" s="605" t="s">
        <v>5</v>
      </c>
      <c r="R18" s="605"/>
      <c r="S18" s="518" t="s">
        <v>6</v>
      </c>
      <c r="T18" s="423">
        <v>28</v>
      </c>
      <c r="U18" s="424"/>
      <c r="V18" s="530" t="s">
        <v>2</v>
      </c>
      <c r="W18" s="531"/>
      <c r="X18" s="610" t="s">
        <v>1</v>
      </c>
      <c r="Y18" s="610"/>
      <c r="Z18" s="518" t="s">
        <v>7</v>
      </c>
      <c r="AA18" s="427">
        <f>IFERROR(ROUNDUP(E18/T18,0),"")</f>
        <v>0</v>
      </c>
      <c r="AB18" s="427"/>
      <c r="AC18" s="427"/>
      <c r="AD18" s="427"/>
      <c r="AE18" s="427"/>
      <c r="AF18" s="427"/>
      <c r="AG18" s="427"/>
      <c r="AH18" s="427"/>
      <c r="AI18" s="427"/>
      <c r="AJ18" s="427"/>
      <c r="AK18" s="611" t="s">
        <v>0</v>
      </c>
      <c r="AL18" s="612"/>
      <c r="AM18" s="154"/>
      <c r="AN18" s="154"/>
      <c r="AO18" s="154"/>
      <c r="AP18" s="154"/>
      <c r="AQ18" s="155"/>
    </row>
    <row r="19" spans="1:45" ht="9.75" customHeight="1" x14ac:dyDescent="0.4">
      <c r="A19" s="100"/>
      <c r="B19" s="153"/>
      <c r="C19" s="154"/>
      <c r="D19" s="518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504"/>
      <c r="P19" s="511"/>
      <c r="Q19" s="605"/>
      <c r="R19" s="605"/>
      <c r="S19" s="518"/>
      <c r="T19" s="425"/>
      <c r="U19" s="426"/>
      <c r="V19" s="530"/>
      <c r="W19" s="531"/>
      <c r="X19" s="610"/>
      <c r="Y19" s="610"/>
      <c r="Z19" s="51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504"/>
      <c r="AL19" s="511"/>
      <c r="AM19" s="154"/>
      <c r="AN19" s="154"/>
      <c r="AO19" s="154"/>
      <c r="AP19" s="154"/>
      <c r="AQ19" s="155"/>
    </row>
    <row r="20" spans="1:45" ht="9.75" customHeight="1" x14ac:dyDescent="0.4">
      <c r="A20" s="100"/>
      <c r="B20" s="153"/>
      <c r="C20" s="154"/>
      <c r="D20" s="518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504"/>
      <c r="P20" s="511"/>
      <c r="Q20" s="605"/>
      <c r="R20" s="605"/>
      <c r="S20" s="518"/>
      <c r="T20" s="423">
        <v>29</v>
      </c>
      <c r="U20" s="424"/>
      <c r="V20" s="530"/>
      <c r="W20" s="531"/>
      <c r="X20" s="610"/>
      <c r="Y20" s="610"/>
      <c r="Z20" s="51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504"/>
      <c r="AL20" s="511"/>
      <c r="AM20" s="154"/>
      <c r="AN20" s="154"/>
      <c r="AO20" s="154"/>
      <c r="AP20" s="154"/>
      <c r="AQ20" s="155"/>
    </row>
    <row r="21" spans="1:45" ht="9.75" customHeight="1" x14ac:dyDescent="0.4">
      <c r="A21" s="100"/>
      <c r="B21" s="153"/>
      <c r="C21" s="154"/>
      <c r="D21" s="519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512"/>
      <c r="P21" s="513"/>
      <c r="Q21" s="605"/>
      <c r="R21" s="605"/>
      <c r="S21" s="519"/>
      <c r="T21" s="430"/>
      <c r="U21" s="431"/>
      <c r="V21" s="527"/>
      <c r="W21" s="532"/>
      <c r="X21" s="610"/>
      <c r="Y21" s="610"/>
      <c r="Z21" s="519"/>
      <c r="AA21" s="429"/>
      <c r="AB21" s="429"/>
      <c r="AC21" s="429"/>
      <c r="AD21" s="429"/>
      <c r="AE21" s="429"/>
      <c r="AF21" s="429"/>
      <c r="AG21" s="429"/>
      <c r="AH21" s="429"/>
      <c r="AI21" s="429"/>
      <c r="AJ21" s="429"/>
      <c r="AK21" s="512"/>
      <c r="AL21" s="513"/>
      <c r="AM21" s="154"/>
      <c r="AN21" s="154"/>
      <c r="AO21" s="154"/>
      <c r="AP21" s="154"/>
      <c r="AQ21" s="155"/>
    </row>
    <row r="22" spans="1:45" ht="14.25" customHeight="1" x14ac:dyDescent="0.4">
      <c r="A22" s="100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21" t="s">
        <v>64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588" t="s">
        <v>41</v>
      </c>
      <c r="AF22" s="589"/>
      <c r="AG22" s="589"/>
      <c r="AH22" s="589"/>
      <c r="AI22" s="589"/>
      <c r="AJ22" s="589"/>
      <c r="AK22" s="589"/>
      <c r="AL22" s="154"/>
      <c r="AM22" s="154"/>
      <c r="AN22" s="154"/>
      <c r="AO22" s="154"/>
      <c r="AP22" s="154"/>
      <c r="AQ22" s="155"/>
    </row>
    <row r="23" spans="1:45" ht="14.25" customHeight="1" x14ac:dyDescent="0.4">
      <c r="A23" s="100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5"/>
    </row>
    <row r="24" spans="1:45" ht="14.25" customHeight="1" x14ac:dyDescent="0.4">
      <c r="A24" s="100"/>
      <c r="B24" s="153"/>
      <c r="C24" s="154"/>
      <c r="D24" s="606" t="s">
        <v>83</v>
      </c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8"/>
      <c r="Q24" s="154"/>
      <c r="R24" s="154"/>
      <c r="S24" s="613" t="s">
        <v>86</v>
      </c>
      <c r="T24" s="603"/>
      <c r="U24" s="603"/>
      <c r="V24" s="603"/>
      <c r="W24" s="604"/>
      <c r="X24" s="154"/>
      <c r="Y24" s="154"/>
      <c r="Z24" s="606" t="s">
        <v>84</v>
      </c>
      <c r="AA24" s="537"/>
      <c r="AB24" s="537"/>
      <c r="AC24" s="537"/>
      <c r="AD24" s="537"/>
      <c r="AE24" s="537"/>
      <c r="AF24" s="537"/>
      <c r="AG24" s="537"/>
      <c r="AH24" s="537"/>
      <c r="AI24" s="537"/>
      <c r="AJ24" s="537"/>
      <c r="AK24" s="537"/>
      <c r="AL24" s="538"/>
      <c r="AM24" s="162"/>
      <c r="AN24" s="162"/>
      <c r="AO24" s="162"/>
      <c r="AP24" s="162"/>
      <c r="AQ24" s="163"/>
    </row>
    <row r="25" spans="1:45" ht="14.25" customHeight="1" x14ac:dyDescent="0.2">
      <c r="A25" s="100"/>
      <c r="B25" s="153"/>
      <c r="C25" s="154"/>
      <c r="D25" s="542" t="s">
        <v>4</v>
      </c>
      <c r="E25" s="812"/>
      <c r="F25" s="812"/>
      <c r="G25" s="812"/>
      <c r="H25" s="812"/>
      <c r="I25" s="812"/>
      <c r="J25" s="812"/>
      <c r="K25" s="812"/>
      <c r="L25" s="812"/>
      <c r="M25" s="812"/>
      <c r="N25" s="812"/>
      <c r="O25" s="504" t="s">
        <v>0</v>
      </c>
      <c r="P25" s="511"/>
      <c r="Q25" s="605" t="s">
        <v>5</v>
      </c>
      <c r="R25" s="605"/>
      <c r="S25" s="518" t="s">
        <v>44</v>
      </c>
      <c r="T25" s="525">
        <v>28</v>
      </c>
      <c r="U25" s="525"/>
      <c r="V25" s="530" t="s">
        <v>2</v>
      </c>
      <c r="W25" s="531"/>
      <c r="X25" s="610" t="s">
        <v>1</v>
      </c>
      <c r="Y25" s="610"/>
      <c r="Z25" s="518" t="s">
        <v>45</v>
      </c>
      <c r="AA25" s="418">
        <f>IFERROR(ROUNDUP(E25/T25,0),"")</f>
        <v>0</v>
      </c>
      <c r="AB25" s="418"/>
      <c r="AC25" s="418"/>
      <c r="AD25" s="418"/>
      <c r="AE25" s="418"/>
      <c r="AF25" s="418"/>
      <c r="AG25" s="418"/>
      <c r="AH25" s="418"/>
      <c r="AI25" s="418"/>
      <c r="AJ25" s="418"/>
      <c r="AK25" s="611" t="s">
        <v>0</v>
      </c>
      <c r="AL25" s="612"/>
      <c r="AM25" s="164"/>
      <c r="AN25" s="164"/>
      <c r="AO25" s="164"/>
      <c r="AP25" s="165"/>
      <c r="AQ25" s="166"/>
    </row>
    <row r="26" spans="1:45" ht="14.25" customHeight="1" x14ac:dyDescent="0.2">
      <c r="A26" s="100"/>
      <c r="B26" s="153"/>
      <c r="C26" s="154"/>
      <c r="D26" s="519"/>
      <c r="E26" s="813"/>
      <c r="F26" s="813"/>
      <c r="G26" s="813"/>
      <c r="H26" s="813"/>
      <c r="I26" s="813"/>
      <c r="J26" s="813"/>
      <c r="K26" s="813"/>
      <c r="L26" s="813"/>
      <c r="M26" s="813"/>
      <c r="N26" s="813"/>
      <c r="O26" s="512"/>
      <c r="P26" s="513"/>
      <c r="Q26" s="605"/>
      <c r="R26" s="605"/>
      <c r="S26" s="519"/>
      <c r="T26" s="527"/>
      <c r="U26" s="527"/>
      <c r="V26" s="527"/>
      <c r="W26" s="532"/>
      <c r="X26" s="610"/>
      <c r="Y26" s="610"/>
      <c r="Z26" s="519"/>
      <c r="AA26" s="419"/>
      <c r="AB26" s="419"/>
      <c r="AC26" s="419"/>
      <c r="AD26" s="419"/>
      <c r="AE26" s="419"/>
      <c r="AF26" s="419"/>
      <c r="AG26" s="419"/>
      <c r="AH26" s="419"/>
      <c r="AI26" s="419"/>
      <c r="AJ26" s="419"/>
      <c r="AK26" s="512"/>
      <c r="AL26" s="513"/>
      <c r="AM26" s="164"/>
      <c r="AN26" s="164"/>
      <c r="AO26" s="164"/>
      <c r="AP26" s="165"/>
      <c r="AQ26" s="166"/>
    </row>
    <row r="27" spans="1:45" ht="14.25" customHeight="1" x14ac:dyDescent="0.4">
      <c r="A27" s="100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61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588" t="s">
        <v>41</v>
      </c>
      <c r="AF27" s="589"/>
      <c r="AG27" s="589"/>
      <c r="AH27" s="589"/>
      <c r="AI27" s="589"/>
      <c r="AJ27" s="589"/>
      <c r="AK27" s="589"/>
      <c r="AL27" s="154"/>
      <c r="AM27" s="154"/>
      <c r="AN27" s="154"/>
      <c r="AO27" s="154"/>
      <c r="AP27" s="154"/>
      <c r="AQ27" s="155"/>
    </row>
    <row r="28" spans="1:45" ht="14.25" customHeight="1" x14ac:dyDescent="0.4">
      <c r="A28" s="100"/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67"/>
      <c r="AQ28" s="155"/>
    </row>
    <row r="29" spans="1:45" ht="14.25" customHeight="1" x14ac:dyDescent="0.4">
      <c r="A29" s="100"/>
      <c r="B29" s="153"/>
      <c r="C29" s="602" t="s">
        <v>82</v>
      </c>
      <c r="D29" s="603"/>
      <c r="E29" s="603"/>
      <c r="F29" s="603"/>
      <c r="G29" s="603"/>
      <c r="H29" s="603"/>
      <c r="I29" s="603"/>
      <c r="J29" s="603"/>
      <c r="K29" s="603"/>
      <c r="L29" s="603"/>
      <c r="M29" s="604"/>
      <c r="N29" s="162"/>
      <c r="O29" s="154"/>
      <c r="P29" s="602" t="s">
        <v>85</v>
      </c>
      <c r="Q29" s="603"/>
      <c r="R29" s="603"/>
      <c r="S29" s="603"/>
      <c r="T29" s="603"/>
      <c r="U29" s="603"/>
      <c r="V29" s="603"/>
      <c r="W29" s="603"/>
      <c r="X29" s="603"/>
      <c r="Y29" s="603"/>
      <c r="Z29" s="604"/>
      <c r="AA29" s="154"/>
      <c r="AB29" s="168"/>
      <c r="AC29" s="154"/>
      <c r="AD29" s="154"/>
      <c r="AE29" s="154"/>
      <c r="AF29" s="154"/>
      <c r="AG29" s="162"/>
      <c r="AH29" s="602" t="s">
        <v>49</v>
      </c>
      <c r="AI29" s="603"/>
      <c r="AJ29" s="603"/>
      <c r="AK29" s="603"/>
      <c r="AL29" s="603"/>
      <c r="AM29" s="603"/>
      <c r="AN29" s="603"/>
      <c r="AO29" s="603"/>
      <c r="AP29" s="604"/>
      <c r="AQ29" s="155"/>
    </row>
    <row r="30" spans="1:45" ht="14.25" customHeight="1" x14ac:dyDescent="0.4">
      <c r="A30" s="100"/>
      <c r="B30" s="153"/>
      <c r="C30" s="518" t="s">
        <v>7</v>
      </c>
      <c r="D30" s="818">
        <f>AA18</f>
        <v>0</v>
      </c>
      <c r="E30" s="818"/>
      <c r="F30" s="818"/>
      <c r="G30" s="818"/>
      <c r="H30" s="818"/>
      <c r="I30" s="818"/>
      <c r="J30" s="818"/>
      <c r="K30" s="818"/>
      <c r="L30" s="504" t="s">
        <v>0</v>
      </c>
      <c r="M30" s="511"/>
      <c r="N30" s="605" t="s">
        <v>10</v>
      </c>
      <c r="O30" s="605"/>
      <c r="P30" s="518" t="s">
        <v>45</v>
      </c>
      <c r="Q30" s="818">
        <f>AA25</f>
        <v>0</v>
      </c>
      <c r="R30" s="818"/>
      <c r="S30" s="818"/>
      <c r="T30" s="818"/>
      <c r="U30" s="818"/>
      <c r="V30" s="818"/>
      <c r="W30" s="818"/>
      <c r="X30" s="818"/>
      <c r="Y30" s="504" t="s">
        <v>0</v>
      </c>
      <c r="Z30" s="511"/>
      <c r="AA30" s="623" t="s">
        <v>3</v>
      </c>
      <c r="AB30" s="623"/>
      <c r="AC30" s="605">
        <v>0.4</v>
      </c>
      <c r="AD30" s="605"/>
      <c r="AE30" s="605"/>
      <c r="AF30" s="610" t="s">
        <v>1</v>
      </c>
      <c r="AG30" s="624"/>
      <c r="AH30" s="814" t="str">
        <f>IF(E18="","",IFERROR(ROUNDUP((D30-Q30)*AC30,0),""))</f>
        <v/>
      </c>
      <c r="AI30" s="815"/>
      <c r="AJ30" s="815"/>
      <c r="AK30" s="815"/>
      <c r="AL30" s="815"/>
      <c r="AM30" s="815"/>
      <c r="AN30" s="815"/>
      <c r="AO30" s="504" t="s">
        <v>0</v>
      </c>
      <c r="AP30" s="511"/>
      <c r="AQ30" s="155"/>
    </row>
    <row r="31" spans="1:45" ht="14.25" customHeight="1" x14ac:dyDescent="0.4">
      <c r="A31" s="100"/>
      <c r="B31" s="153"/>
      <c r="C31" s="519"/>
      <c r="D31" s="819"/>
      <c r="E31" s="819"/>
      <c r="F31" s="819"/>
      <c r="G31" s="819"/>
      <c r="H31" s="819"/>
      <c r="I31" s="819"/>
      <c r="J31" s="819"/>
      <c r="K31" s="819"/>
      <c r="L31" s="512"/>
      <c r="M31" s="513"/>
      <c r="N31" s="605"/>
      <c r="O31" s="605"/>
      <c r="P31" s="519"/>
      <c r="Q31" s="819"/>
      <c r="R31" s="819"/>
      <c r="S31" s="819"/>
      <c r="T31" s="819"/>
      <c r="U31" s="819"/>
      <c r="V31" s="819"/>
      <c r="W31" s="819"/>
      <c r="X31" s="819"/>
      <c r="Y31" s="512"/>
      <c r="Z31" s="513"/>
      <c r="AA31" s="623"/>
      <c r="AB31" s="623"/>
      <c r="AC31" s="605"/>
      <c r="AD31" s="605"/>
      <c r="AE31" s="605"/>
      <c r="AF31" s="624"/>
      <c r="AG31" s="624"/>
      <c r="AH31" s="816"/>
      <c r="AI31" s="817"/>
      <c r="AJ31" s="817"/>
      <c r="AK31" s="817"/>
      <c r="AL31" s="817"/>
      <c r="AM31" s="817"/>
      <c r="AN31" s="817"/>
      <c r="AO31" s="512"/>
      <c r="AP31" s="513"/>
      <c r="AQ31" s="155"/>
    </row>
    <row r="32" spans="1:45" s="32" customFormat="1" ht="14.25" customHeight="1" x14ac:dyDescent="0.2">
      <c r="A32" s="100"/>
      <c r="B32" s="153"/>
      <c r="C32" s="169"/>
      <c r="D32" s="170"/>
      <c r="E32" s="170"/>
      <c r="F32" s="170"/>
      <c r="G32" s="170"/>
      <c r="H32" s="170"/>
      <c r="I32" s="170"/>
      <c r="J32" s="170"/>
      <c r="K32" s="170"/>
      <c r="L32" s="171"/>
      <c r="M32" s="171"/>
      <c r="N32" s="307"/>
      <c r="O32" s="307"/>
      <c r="P32" s="169"/>
      <c r="Q32" s="170"/>
      <c r="R32" s="170"/>
      <c r="S32" s="170"/>
      <c r="T32" s="170"/>
      <c r="U32" s="170"/>
      <c r="V32" s="170"/>
      <c r="W32" s="171"/>
      <c r="X32" s="171"/>
      <c r="Y32" s="309"/>
      <c r="Z32" s="309"/>
      <c r="AA32" s="307"/>
      <c r="AB32" s="307"/>
      <c r="AC32" s="307"/>
      <c r="AD32" s="306"/>
      <c r="AE32" s="306"/>
      <c r="AF32" s="306"/>
      <c r="AG32" s="306"/>
      <c r="AH32" s="169"/>
      <c r="AI32" s="625" t="s">
        <v>55</v>
      </c>
      <c r="AJ32" s="626"/>
      <c r="AK32" s="626"/>
      <c r="AL32" s="626"/>
      <c r="AM32" s="626"/>
      <c r="AN32" s="626"/>
      <c r="AO32" s="626"/>
      <c r="AP32" s="626"/>
      <c r="AQ32" s="627"/>
      <c r="AR32" s="38"/>
      <c r="AS32" s="39"/>
    </row>
    <row r="33" spans="1:45" ht="14.25" customHeight="1" x14ac:dyDescent="0.4">
      <c r="A33" s="100"/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626"/>
      <c r="AJ33" s="626"/>
      <c r="AK33" s="626"/>
      <c r="AL33" s="626"/>
      <c r="AM33" s="626"/>
      <c r="AN33" s="626"/>
      <c r="AO33" s="626"/>
      <c r="AP33" s="626"/>
      <c r="AQ33" s="627"/>
      <c r="AR33" s="38"/>
      <c r="AS33" s="39"/>
    </row>
    <row r="34" spans="1:45" ht="14.25" customHeight="1" x14ac:dyDescent="0.4">
      <c r="A34" s="100"/>
      <c r="B34" s="153"/>
      <c r="C34" s="154"/>
      <c r="D34" s="154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628" t="s">
        <v>94</v>
      </c>
      <c r="AI34" s="629"/>
      <c r="AJ34" s="629"/>
      <c r="AK34" s="629"/>
      <c r="AL34" s="629"/>
      <c r="AM34" s="629"/>
      <c r="AN34" s="629"/>
      <c r="AO34" s="629"/>
      <c r="AP34" s="630"/>
      <c r="AQ34" s="155"/>
    </row>
    <row r="35" spans="1:45" ht="14.25" customHeight="1" x14ac:dyDescent="0.4">
      <c r="A35" s="100"/>
      <c r="B35" s="153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00"/>
      <c r="W35" s="100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814" t="str">
        <f>IFERROR(IF(AH30&lt;=0,"ERROR",MIN(ROUNDUP(AH30,-3),200000)),"")</f>
        <v/>
      </c>
      <c r="AI35" s="820"/>
      <c r="AJ35" s="820"/>
      <c r="AK35" s="820"/>
      <c r="AL35" s="820"/>
      <c r="AM35" s="820"/>
      <c r="AN35" s="821"/>
      <c r="AO35" s="504" t="s">
        <v>0</v>
      </c>
      <c r="AP35" s="511"/>
      <c r="AQ35" s="155"/>
    </row>
    <row r="36" spans="1:45" ht="14.25" customHeight="1" x14ac:dyDescent="0.4">
      <c r="A36" s="100"/>
      <c r="B36" s="153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00"/>
      <c r="W36" s="100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822"/>
      <c r="AI36" s="819"/>
      <c r="AJ36" s="819"/>
      <c r="AK36" s="819"/>
      <c r="AL36" s="819"/>
      <c r="AM36" s="819"/>
      <c r="AN36" s="823"/>
      <c r="AO36" s="512"/>
      <c r="AP36" s="513"/>
      <c r="AQ36" s="155"/>
    </row>
    <row r="37" spans="1:45" ht="17.25" x14ac:dyDescent="0.4">
      <c r="A37" s="100"/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73"/>
      <c r="AL37" s="173"/>
      <c r="AM37" s="173"/>
      <c r="AN37" s="173"/>
      <c r="AO37" s="173"/>
      <c r="AP37" s="173"/>
      <c r="AQ37" s="174"/>
    </row>
    <row r="38" spans="1:45" x14ac:dyDescent="0.4">
      <c r="A38" s="100"/>
      <c r="B38" s="377" t="s">
        <v>87</v>
      </c>
      <c r="C38" s="633"/>
      <c r="D38" s="633"/>
      <c r="E38" s="633"/>
      <c r="F38" s="633"/>
      <c r="G38" s="633"/>
      <c r="H38" s="633"/>
      <c r="I38" s="633"/>
      <c r="J38" s="633"/>
      <c r="K38" s="633"/>
      <c r="L38" s="633"/>
      <c r="M38" s="633"/>
      <c r="N38" s="633"/>
      <c r="O38" s="633"/>
      <c r="P38" s="633"/>
      <c r="Q38" s="633"/>
      <c r="R38" s="633"/>
      <c r="S38" s="633"/>
      <c r="T38" s="633"/>
      <c r="U38" s="633"/>
      <c r="V38" s="633"/>
      <c r="W38" s="633"/>
      <c r="X38" s="633"/>
      <c r="Y38" s="633"/>
      <c r="Z38" s="633"/>
      <c r="AA38" s="633"/>
      <c r="AB38" s="633"/>
      <c r="AC38" s="633"/>
      <c r="AD38" s="633"/>
      <c r="AE38" s="633"/>
      <c r="AF38" s="633"/>
      <c r="AG38" s="633"/>
      <c r="AH38" s="633"/>
      <c r="AI38" s="633"/>
      <c r="AJ38" s="633"/>
      <c r="AK38" s="633"/>
      <c r="AL38" s="633"/>
      <c r="AM38" s="633"/>
      <c r="AN38" s="633"/>
      <c r="AO38" s="633"/>
      <c r="AP38" s="633"/>
      <c r="AQ38" s="634"/>
    </row>
    <row r="39" spans="1:45" x14ac:dyDescent="0.4">
      <c r="A39" s="100"/>
      <c r="B39" s="635"/>
      <c r="C39" s="633"/>
      <c r="D39" s="633"/>
      <c r="E39" s="633"/>
      <c r="F39" s="633"/>
      <c r="G39" s="633"/>
      <c r="H39" s="633"/>
      <c r="I39" s="633"/>
      <c r="J39" s="633"/>
      <c r="K39" s="633"/>
      <c r="L39" s="633"/>
      <c r="M39" s="633"/>
      <c r="N39" s="633"/>
      <c r="O39" s="633"/>
      <c r="P39" s="633"/>
      <c r="Q39" s="633"/>
      <c r="R39" s="633"/>
      <c r="S39" s="633"/>
      <c r="T39" s="633"/>
      <c r="U39" s="633"/>
      <c r="V39" s="633"/>
      <c r="W39" s="633"/>
      <c r="X39" s="633"/>
      <c r="Y39" s="633"/>
      <c r="Z39" s="633"/>
      <c r="AA39" s="633"/>
      <c r="AB39" s="633"/>
      <c r="AC39" s="633"/>
      <c r="AD39" s="633"/>
      <c r="AE39" s="633"/>
      <c r="AF39" s="633"/>
      <c r="AG39" s="633"/>
      <c r="AH39" s="633"/>
      <c r="AI39" s="633"/>
      <c r="AJ39" s="633"/>
      <c r="AK39" s="633"/>
      <c r="AL39" s="633"/>
      <c r="AM39" s="633"/>
      <c r="AN39" s="633"/>
      <c r="AO39" s="633"/>
      <c r="AP39" s="633"/>
      <c r="AQ39" s="634"/>
    </row>
    <row r="40" spans="1:45" x14ac:dyDescent="0.4">
      <c r="A40" s="100"/>
      <c r="B40" s="635"/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633"/>
      <c r="P40" s="633"/>
      <c r="Q40" s="633"/>
      <c r="R40" s="633"/>
      <c r="S40" s="633"/>
      <c r="T40" s="633"/>
      <c r="U40" s="633"/>
      <c r="V40" s="633"/>
      <c r="W40" s="633"/>
      <c r="X40" s="633"/>
      <c r="Y40" s="633"/>
      <c r="Z40" s="633"/>
      <c r="AA40" s="633"/>
      <c r="AB40" s="633"/>
      <c r="AC40" s="633"/>
      <c r="AD40" s="633"/>
      <c r="AE40" s="633"/>
      <c r="AF40" s="633"/>
      <c r="AG40" s="633"/>
      <c r="AH40" s="633"/>
      <c r="AI40" s="633"/>
      <c r="AJ40" s="633"/>
      <c r="AK40" s="633"/>
      <c r="AL40" s="633"/>
      <c r="AM40" s="633"/>
      <c r="AN40" s="633"/>
      <c r="AO40" s="633"/>
      <c r="AP40" s="633"/>
      <c r="AQ40" s="634"/>
    </row>
    <row r="41" spans="1:45" ht="17.25" customHeight="1" thickBot="1" x14ac:dyDescent="0.45">
      <c r="A41" s="100"/>
      <c r="B41" s="636"/>
      <c r="C41" s="637"/>
      <c r="D41" s="637"/>
      <c r="E41" s="637"/>
      <c r="F41" s="637"/>
      <c r="G41" s="637"/>
      <c r="H41" s="637"/>
      <c r="I41" s="637"/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  <c r="Y41" s="637"/>
      <c r="Z41" s="637"/>
      <c r="AA41" s="637"/>
      <c r="AB41" s="637"/>
      <c r="AC41" s="637"/>
      <c r="AD41" s="637"/>
      <c r="AE41" s="637"/>
      <c r="AF41" s="637"/>
      <c r="AG41" s="637"/>
      <c r="AH41" s="637"/>
      <c r="AI41" s="637"/>
      <c r="AJ41" s="637"/>
      <c r="AK41" s="637"/>
      <c r="AL41" s="637"/>
      <c r="AM41" s="637"/>
      <c r="AN41" s="637"/>
      <c r="AO41" s="637"/>
      <c r="AP41" s="637"/>
      <c r="AQ41" s="638"/>
      <c r="AR41" s="33"/>
    </row>
    <row r="42" spans="1:45" ht="15" customHeight="1" x14ac:dyDescent="0.4">
      <c r="A42" s="100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75"/>
      <c r="Q42" s="176"/>
      <c r="R42" s="176"/>
      <c r="S42" s="176"/>
      <c r="T42" s="176"/>
      <c r="U42" s="176"/>
      <c r="V42" s="176"/>
      <c r="W42" s="176"/>
      <c r="X42" s="177"/>
      <c r="Y42" s="176"/>
      <c r="Z42" s="176"/>
      <c r="AA42" s="176"/>
      <c r="AB42" s="176"/>
      <c r="AC42" s="176"/>
      <c r="AD42" s="154"/>
      <c r="AE42" s="154"/>
      <c r="AF42" s="154"/>
      <c r="AG42" s="154"/>
      <c r="AH42" s="154"/>
      <c r="AI42" s="154"/>
      <c r="AJ42" s="154"/>
      <c r="AK42" s="154"/>
      <c r="AL42" s="154"/>
      <c r="AM42" s="157"/>
      <c r="AN42" s="100"/>
      <c r="AO42" s="100"/>
      <c r="AP42" s="100"/>
      <c r="AQ42" s="100"/>
    </row>
    <row r="43" spans="1:45" ht="15" customHeight="1" x14ac:dyDescent="0.4">
      <c r="A43" s="100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75"/>
      <c r="Q43" s="176"/>
      <c r="R43" s="176"/>
      <c r="S43" s="176"/>
      <c r="T43" s="176"/>
      <c r="U43" s="176"/>
      <c r="V43" s="176"/>
      <c r="W43" s="176"/>
      <c r="X43" s="177"/>
      <c r="Y43" s="176"/>
      <c r="Z43" s="176"/>
      <c r="AA43" s="176"/>
      <c r="AB43" s="176"/>
      <c r="AC43" s="176"/>
      <c r="AD43" s="154"/>
      <c r="AE43" s="154"/>
      <c r="AF43" s="154"/>
      <c r="AG43" s="154"/>
      <c r="AH43" s="154"/>
      <c r="AI43" s="154"/>
      <c r="AJ43" s="154"/>
      <c r="AK43" s="154"/>
      <c r="AL43" s="154"/>
      <c r="AM43" s="157"/>
      <c r="AN43" s="100"/>
      <c r="AO43" s="100"/>
      <c r="AP43" s="100"/>
      <c r="AQ43" s="100"/>
    </row>
    <row r="44" spans="1:45" ht="15" customHeight="1" x14ac:dyDescent="0.4">
      <c r="A44" s="100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75"/>
      <c r="Q44" s="176"/>
      <c r="R44" s="176"/>
      <c r="S44" s="176"/>
      <c r="T44" s="176"/>
      <c r="U44" s="176"/>
      <c r="V44" s="176"/>
      <c r="W44" s="176"/>
      <c r="X44" s="177"/>
      <c r="Y44" s="176"/>
      <c r="Z44" s="176"/>
      <c r="AA44" s="176"/>
      <c r="AB44" s="176"/>
      <c r="AC44" s="176"/>
      <c r="AD44" s="154"/>
      <c r="AE44" s="154"/>
      <c r="AF44" s="154"/>
      <c r="AG44" s="154"/>
      <c r="AH44" s="154"/>
      <c r="AI44" s="154"/>
      <c r="AJ44" s="154"/>
      <c r="AK44" s="154"/>
      <c r="AL44" s="154"/>
      <c r="AM44" s="157"/>
      <c r="AN44" s="100"/>
      <c r="AO44" s="100"/>
      <c r="AP44" s="100"/>
      <c r="AQ44" s="100"/>
    </row>
    <row r="45" spans="1:45" ht="15.75" customHeight="1" x14ac:dyDescent="0.4">
      <c r="A45" s="100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00"/>
      <c r="AO45" s="100"/>
      <c r="AP45" s="100"/>
      <c r="AQ45" s="100"/>
    </row>
    <row r="46" spans="1:45" ht="15.75" customHeight="1" x14ac:dyDescent="0.4">
      <c r="A46" s="100"/>
      <c r="B46" s="639" t="s">
        <v>61</v>
      </c>
      <c r="C46" s="640"/>
      <c r="D46" s="640"/>
      <c r="E46" s="640"/>
      <c r="F46" s="640"/>
      <c r="G46" s="640"/>
      <c r="H46" s="640"/>
      <c r="I46" s="640"/>
      <c r="J46" s="640"/>
      <c r="K46" s="640"/>
      <c r="L46" s="640"/>
      <c r="M46" s="640"/>
      <c r="N46" s="640"/>
      <c r="O46" s="640"/>
      <c r="P46" s="640"/>
      <c r="Q46" s="640"/>
      <c r="R46" s="640"/>
      <c r="S46" s="640"/>
      <c r="T46" s="640"/>
      <c r="U46" s="640"/>
      <c r="V46" s="640"/>
      <c r="W46" s="640"/>
      <c r="X46" s="640"/>
      <c r="Y46" s="640"/>
      <c r="Z46" s="640"/>
      <c r="AA46" s="640"/>
      <c r="AB46" s="640"/>
      <c r="AC46" s="640"/>
      <c r="AD46" s="640"/>
      <c r="AE46" s="640"/>
      <c r="AF46" s="640"/>
      <c r="AG46" s="640"/>
      <c r="AH46" s="640"/>
      <c r="AI46" s="640"/>
      <c r="AJ46" s="640"/>
      <c r="AK46" s="640"/>
      <c r="AL46" s="640"/>
      <c r="AM46" s="640"/>
      <c r="AN46" s="640"/>
      <c r="AO46" s="640"/>
      <c r="AP46" s="640"/>
      <c r="AQ46" s="100"/>
    </row>
    <row r="47" spans="1:45" ht="15.75" customHeight="1" x14ac:dyDescent="0.4">
      <c r="A47" s="100"/>
      <c r="B47" s="640"/>
      <c r="C47" s="640"/>
      <c r="D47" s="640"/>
      <c r="E47" s="640"/>
      <c r="F47" s="640"/>
      <c r="G47" s="640"/>
      <c r="H47" s="640"/>
      <c r="I47" s="640"/>
      <c r="J47" s="640"/>
      <c r="K47" s="640"/>
      <c r="L47" s="640"/>
      <c r="M47" s="640"/>
      <c r="N47" s="640"/>
      <c r="O47" s="640"/>
      <c r="P47" s="640"/>
      <c r="Q47" s="640"/>
      <c r="R47" s="640"/>
      <c r="S47" s="640"/>
      <c r="T47" s="640"/>
      <c r="U47" s="640"/>
      <c r="V47" s="640"/>
      <c r="W47" s="640"/>
      <c r="X47" s="640"/>
      <c r="Y47" s="640"/>
      <c r="Z47" s="640"/>
      <c r="AA47" s="640"/>
      <c r="AB47" s="640"/>
      <c r="AC47" s="640"/>
      <c r="AD47" s="640"/>
      <c r="AE47" s="640"/>
      <c r="AF47" s="640"/>
      <c r="AG47" s="640"/>
      <c r="AH47" s="640"/>
      <c r="AI47" s="640"/>
      <c r="AJ47" s="640"/>
      <c r="AK47" s="640"/>
      <c r="AL47" s="640"/>
      <c r="AM47" s="640"/>
      <c r="AN47" s="640"/>
      <c r="AO47" s="640"/>
      <c r="AP47" s="640"/>
      <c r="AQ47" s="100"/>
    </row>
    <row r="48" spans="1:45" ht="15.75" customHeight="1" x14ac:dyDescent="0.4">
      <c r="A48" s="100"/>
      <c r="B48" s="100" t="s">
        <v>42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308"/>
      <c r="AN48" s="308"/>
      <c r="AO48" s="308"/>
      <c r="AP48" s="308"/>
      <c r="AQ48" s="100"/>
    </row>
    <row r="49" spans="1:55" ht="18.75" customHeight="1" x14ac:dyDescent="0.15">
      <c r="A49" s="100"/>
      <c r="B49" s="622" t="s">
        <v>103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622"/>
      <c r="AG49" s="622"/>
      <c r="AH49" s="622"/>
      <c r="AI49" s="622"/>
      <c r="AJ49" s="622"/>
      <c r="AK49" s="179"/>
      <c r="AL49" s="179"/>
      <c r="AM49" s="179"/>
      <c r="AN49" s="179"/>
      <c r="AO49" s="179"/>
      <c r="AP49" s="180"/>
      <c r="AQ49" s="100"/>
    </row>
    <row r="50" spans="1:55" ht="15.75" customHeight="1" x14ac:dyDescent="0.4">
      <c r="A50" s="100"/>
      <c r="B50" s="308"/>
      <c r="C50" s="181" t="s">
        <v>70</v>
      </c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100"/>
    </row>
    <row r="51" spans="1:55" ht="15.75" customHeight="1" x14ac:dyDescent="0.4">
      <c r="A51" s="100"/>
      <c r="B51" s="308"/>
      <c r="C51" s="824" t="s">
        <v>118</v>
      </c>
      <c r="D51" s="825"/>
      <c r="E51" s="825"/>
      <c r="F51" s="825"/>
      <c r="G51" s="825"/>
      <c r="H51" s="825"/>
      <c r="I51" s="825"/>
      <c r="J51" s="825"/>
      <c r="K51" s="825"/>
      <c r="L51" s="825"/>
      <c r="M51" s="825"/>
      <c r="N51" s="825"/>
      <c r="O51" s="825"/>
      <c r="P51" s="825"/>
      <c r="Q51" s="825"/>
      <c r="R51" s="825"/>
      <c r="S51" s="825"/>
      <c r="T51" s="825"/>
      <c r="U51" s="825"/>
      <c r="V51" s="825"/>
      <c r="W51" s="825"/>
      <c r="X51" s="825"/>
      <c r="Y51" s="825"/>
      <c r="Z51" s="825"/>
      <c r="AA51" s="825"/>
      <c r="AB51" s="825"/>
      <c r="AC51" s="825"/>
      <c r="AD51" s="825"/>
      <c r="AE51" s="825"/>
      <c r="AF51" s="825"/>
      <c r="AG51" s="825"/>
      <c r="AH51" s="825"/>
      <c r="AI51" s="825"/>
      <c r="AJ51" s="825"/>
      <c r="AK51" s="825"/>
      <c r="AL51" s="825"/>
      <c r="AM51" s="825"/>
      <c r="AN51" s="308"/>
      <c r="AO51" s="308"/>
      <c r="AP51" s="308"/>
      <c r="AQ51" s="100"/>
    </row>
    <row r="52" spans="1:55" ht="15.75" customHeight="1" x14ac:dyDescent="0.4">
      <c r="A52" s="100"/>
      <c r="B52" s="308"/>
      <c r="C52" s="825"/>
      <c r="D52" s="825"/>
      <c r="E52" s="825"/>
      <c r="F52" s="825"/>
      <c r="G52" s="825"/>
      <c r="H52" s="825"/>
      <c r="I52" s="825"/>
      <c r="J52" s="825"/>
      <c r="K52" s="825"/>
      <c r="L52" s="825"/>
      <c r="M52" s="825"/>
      <c r="N52" s="825"/>
      <c r="O52" s="825"/>
      <c r="P52" s="825"/>
      <c r="Q52" s="825"/>
      <c r="R52" s="825"/>
      <c r="S52" s="825"/>
      <c r="T52" s="825"/>
      <c r="U52" s="825"/>
      <c r="V52" s="825"/>
      <c r="W52" s="825"/>
      <c r="X52" s="825"/>
      <c r="Y52" s="825"/>
      <c r="Z52" s="825"/>
      <c r="AA52" s="825"/>
      <c r="AB52" s="825"/>
      <c r="AC52" s="825"/>
      <c r="AD52" s="825"/>
      <c r="AE52" s="825"/>
      <c r="AF52" s="825"/>
      <c r="AG52" s="825"/>
      <c r="AH52" s="825"/>
      <c r="AI52" s="825"/>
      <c r="AJ52" s="825"/>
      <c r="AK52" s="825"/>
      <c r="AL52" s="825"/>
      <c r="AM52" s="825"/>
      <c r="AN52" s="308"/>
      <c r="AO52" s="308"/>
      <c r="AP52" s="308"/>
      <c r="AQ52" s="100"/>
    </row>
    <row r="53" spans="1:55" ht="15.75" customHeight="1" x14ac:dyDescent="0.4">
      <c r="A53" s="100"/>
      <c r="B53" s="308"/>
      <c r="C53" s="732"/>
      <c r="D53" s="732"/>
      <c r="E53" s="732"/>
      <c r="F53" s="732"/>
      <c r="G53" s="732"/>
      <c r="H53" s="732"/>
      <c r="I53" s="732"/>
      <c r="J53" s="732"/>
      <c r="K53" s="732"/>
      <c r="L53" s="732"/>
      <c r="M53" s="732"/>
      <c r="N53" s="732"/>
      <c r="O53" s="732"/>
      <c r="P53" s="732"/>
      <c r="Q53" s="732"/>
      <c r="R53" s="732"/>
      <c r="S53" s="732"/>
      <c r="T53" s="732"/>
      <c r="U53" s="732"/>
      <c r="V53" s="732"/>
      <c r="W53" s="732"/>
      <c r="X53" s="732"/>
      <c r="Y53" s="732"/>
      <c r="Z53" s="732"/>
      <c r="AA53" s="732"/>
      <c r="AB53" s="732"/>
      <c r="AC53" s="732"/>
      <c r="AD53" s="732"/>
      <c r="AE53" s="732"/>
      <c r="AF53" s="732"/>
      <c r="AG53" s="732"/>
      <c r="AH53" s="732"/>
      <c r="AI53" s="732"/>
      <c r="AJ53" s="732"/>
      <c r="AK53" s="732"/>
      <c r="AL53" s="732"/>
      <c r="AM53" s="308"/>
      <c r="AN53" s="308"/>
      <c r="AO53" s="308"/>
      <c r="AP53" s="308"/>
      <c r="AQ53" s="100"/>
    </row>
    <row r="54" spans="1:55" x14ac:dyDescent="0.15">
      <c r="A54" s="100"/>
      <c r="B54" s="100"/>
      <c r="C54" s="732"/>
      <c r="D54" s="732"/>
      <c r="E54" s="732"/>
      <c r="F54" s="732"/>
      <c r="G54" s="732"/>
      <c r="H54" s="732"/>
      <c r="I54" s="732"/>
      <c r="J54" s="732"/>
      <c r="K54" s="732"/>
      <c r="L54" s="732"/>
      <c r="M54" s="732"/>
      <c r="N54" s="732"/>
      <c r="O54" s="732"/>
      <c r="P54" s="732"/>
      <c r="Q54" s="732"/>
      <c r="R54" s="732"/>
      <c r="S54" s="732"/>
      <c r="T54" s="732"/>
      <c r="U54" s="732"/>
      <c r="V54" s="732"/>
      <c r="W54" s="732"/>
      <c r="X54" s="732"/>
      <c r="Y54" s="732"/>
      <c r="Z54" s="732"/>
      <c r="AA54" s="732"/>
      <c r="AB54" s="732"/>
      <c r="AC54" s="732"/>
      <c r="AD54" s="732"/>
      <c r="AE54" s="732"/>
      <c r="AF54" s="732"/>
      <c r="AG54" s="732"/>
      <c r="AH54" s="732"/>
      <c r="AI54" s="732"/>
      <c r="AJ54" s="732"/>
      <c r="AK54" s="732"/>
      <c r="AL54" s="732"/>
      <c r="AM54" s="179"/>
      <c r="AN54" s="179"/>
      <c r="AO54" s="179"/>
      <c r="AP54" s="179"/>
      <c r="AQ54" s="100"/>
    </row>
    <row r="55" spans="1:55" x14ac:dyDescent="0.15">
      <c r="A55" s="100"/>
      <c r="B55" s="100" t="s">
        <v>117</v>
      </c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179"/>
      <c r="AM55" s="179"/>
      <c r="AN55" s="179"/>
      <c r="AO55" s="179"/>
      <c r="AP55" s="179"/>
      <c r="AQ55" s="100"/>
    </row>
    <row r="56" spans="1:55" x14ac:dyDescent="0.15">
      <c r="A56" s="100"/>
      <c r="B56" s="100" t="s">
        <v>113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179"/>
      <c r="AM56" s="179"/>
      <c r="AN56" s="179"/>
      <c r="AO56" s="179"/>
      <c r="AP56" s="179"/>
      <c r="AQ56" s="100"/>
    </row>
    <row r="57" spans="1:55" s="3" customFormat="1" ht="14.25" customHeight="1" x14ac:dyDescent="0.4">
      <c r="A57" s="156"/>
      <c r="B57" s="100"/>
      <c r="C57" s="154"/>
      <c r="D57" s="156"/>
      <c r="E57" s="156"/>
      <c r="F57" s="156"/>
      <c r="G57" s="156"/>
      <c r="H57" s="156"/>
      <c r="I57" s="156"/>
      <c r="J57" s="156"/>
      <c r="K57" s="156"/>
      <c r="L57" s="154"/>
      <c r="M57" s="154"/>
      <c r="N57" s="154"/>
      <c r="O57" s="607" t="s">
        <v>29</v>
      </c>
      <c r="P57" s="607"/>
      <c r="Q57" s="607"/>
      <c r="R57" s="607"/>
      <c r="S57" s="607"/>
      <c r="T57" s="607"/>
      <c r="U57" s="607"/>
      <c r="V57" s="607"/>
      <c r="W57" s="607"/>
      <c r="X57" s="608" t="s">
        <v>73</v>
      </c>
      <c r="Y57" s="609"/>
      <c r="Z57" s="609"/>
      <c r="AA57" s="609"/>
      <c r="AB57" s="609"/>
      <c r="AC57" s="609"/>
      <c r="AD57" s="609"/>
      <c r="AE57" s="609"/>
      <c r="AF57" s="609"/>
      <c r="AG57" s="609"/>
      <c r="AH57" s="609"/>
      <c r="AI57" s="609"/>
      <c r="AJ57" s="609"/>
      <c r="AK57" s="609"/>
      <c r="AL57" s="609"/>
      <c r="AM57" s="609"/>
      <c r="AN57" s="609"/>
      <c r="AO57" s="100"/>
      <c r="AP57" s="156"/>
      <c r="AQ57" s="156"/>
    </row>
    <row r="58" spans="1:55" s="3" customFormat="1" ht="14.25" customHeight="1" x14ac:dyDescent="0.4">
      <c r="A58" s="156"/>
      <c r="B58" s="100"/>
      <c r="C58" s="154"/>
      <c r="D58" s="156"/>
      <c r="E58" s="156"/>
      <c r="F58" s="156"/>
      <c r="G58" s="156"/>
      <c r="H58" s="156"/>
      <c r="I58" s="156"/>
      <c r="J58" s="156"/>
      <c r="K58" s="156"/>
      <c r="L58" s="154"/>
      <c r="M58" s="156"/>
      <c r="N58" s="156"/>
      <c r="O58" s="718"/>
      <c r="P58" s="685"/>
      <c r="Q58" s="696"/>
      <c r="R58" s="696"/>
      <c r="S58" s="696"/>
      <c r="T58" s="696"/>
      <c r="U58" s="696"/>
      <c r="V58" s="696"/>
      <c r="W58" s="826"/>
      <c r="X58" s="608"/>
      <c r="Y58" s="609"/>
      <c r="Z58" s="609"/>
      <c r="AA58" s="609"/>
      <c r="AB58" s="609"/>
      <c r="AC58" s="609"/>
      <c r="AD58" s="609"/>
      <c r="AE58" s="609"/>
      <c r="AF58" s="609"/>
      <c r="AG58" s="609"/>
      <c r="AH58" s="609"/>
      <c r="AI58" s="609"/>
      <c r="AJ58" s="609"/>
      <c r="AK58" s="609"/>
      <c r="AL58" s="609"/>
      <c r="AM58" s="609"/>
      <c r="AN58" s="609"/>
      <c r="AO58" s="100"/>
      <c r="AP58" s="156"/>
      <c r="AQ58" s="156"/>
    </row>
    <row r="59" spans="1:55" s="3" customFormat="1" ht="14.25" customHeight="1" x14ac:dyDescent="0.4">
      <c r="A59" s="156"/>
      <c r="B59" s="100"/>
      <c r="C59" s="154"/>
      <c r="D59" s="156"/>
      <c r="E59" s="156"/>
      <c r="F59" s="156"/>
      <c r="G59" s="156"/>
      <c r="H59" s="156"/>
      <c r="I59" s="156"/>
      <c r="J59" s="156"/>
      <c r="K59" s="156"/>
      <c r="L59" s="154"/>
      <c r="M59" s="156"/>
      <c r="N59" s="156"/>
      <c r="O59" s="719"/>
      <c r="P59" s="684"/>
      <c r="Q59" s="697"/>
      <c r="R59" s="697"/>
      <c r="S59" s="697"/>
      <c r="T59" s="697"/>
      <c r="U59" s="697"/>
      <c r="V59" s="697"/>
      <c r="W59" s="827"/>
      <c r="X59" s="608"/>
      <c r="Y59" s="609"/>
      <c r="Z59" s="609"/>
      <c r="AA59" s="609"/>
      <c r="AB59" s="609"/>
      <c r="AC59" s="609"/>
      <c r="AD59" s="609"/>
      <c r="AE59" s="609"/>
      <c r="AF59" s="609"/>
      <c r="AG59" s="609"/>
      <c r="AH59" s="609"/>
      <c r="AI59" s="609"/>
      <c r="AJ59" s="609"/>
      <c r="AK59" s="609"/>
      <c r="AL59" s="609"/>
      <c r="AM59" s="609"/>
      <c r="AN59" s="609"/>
      <c r="AO59" s="100"/>
      <c r="AP59" s="156"/>
      <c r="AQ59" s="156"/>
      <c r="AS59" s="13"/>
    </row>
    <row r="60" spans="1:55" ht="9.9499999999999993" customHeight="1" x14ac:dyDescent="0.4">
      <c r="A60" s="100"/>
      <c r="B60" s="100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00"/>
      <c r="AP60" s="100"/>
      <c r="AQ60" s="100"/>
    </row>
    <row r="61" spans="1:55" s="5" customFormat="1" ht="18.75" customHeight="1" x14ac:dyDescent="0.15">
      <c r="A61" s="182"/>
      <c r="B61" s="182"/>
      <c r="C61" s="183" t="s">
        <v>37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 t="s">
        <v>35</v>
      </c>
      <c r="P61" s="645" t="s">
        <v>36</v>
      </c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7"/>
      <c r="AG61" s="182"/>
      <c r="AH61" s="182"/>
      <c r="AI61" s="182"/>
      <c r="AJ61" s="182"/>
      <c r="AK61" s="182"/>
      <c r="AL61" s="182"/>
      <c r="AM61" s="182"/>
      <c r="AN61" s="182"/>
      <c r="AO61" s="183"/>
      <c r="AP61" s="183"/>
      <c r="AQ61" s="182"/>
      <c r="AR61" s="18"/>
      <c r="AS61" s="18"/>
      <c r="AT61" s="18"/>
      <c r="AU61" s="18"/>
      <c r="AW61" s="20"/>
    </row>
    <row r="62" spans="1:55" s="5" customFormat="1" ht="18.75" customHeight="1" x14ac:dyDescent="0.15">
      <c r="A62" s="182"/>
      <c r="B62" s="182"/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631"/>
      <c r="P62" s="632"/>
      <c r="Q62" s="632"/>
      <c r="R62" s="632"/>
      <c r="S62" s="632"/>
      <c r="T62" s="632"/>
      <c r="U62" s="632"/>
      <c r="V62" s="460" t="s">
        <v>0</v>
      </c>
      <c r="W62" s="461"/>
      <c r="X62" s="183" t="s">
        <v>5</v>
      </c>
      <c r="Y62" s="794"/>
      <c r="Z62" s="795"/>
      <c r="AA62" s="795"/>
      <c r="AB62" s="460" t="s">
        <v>2</v>
      </c>
      <c r="AC62" s="461"/>
      <c r="AD62" s="305"/>
      <c r="AE62" s="310" t="s">
        <v>1</v>
      </c>
      <c r="AF62" s="727" t="str">
        <f>IF(Y62="","",ROUNDUP(O62/Y62,0))</f>
        <v/>
      </c>
      <c r="AG62" s="728"/>
      <c r="AH62" s="728"/>
      <c r="AI62" s="728"/>
      <c r="AJ62" s="728"/>
      <c r="AK62" s="728"/>
      <c r="AL62" s="460" t="s">
        <v>0</v>
      </c>
      <c r="AM62" s="461"/>
      <c r="AN62" s="182"/>
      <c r="AO62" s="185"/>
      <c r="AP62" s="185"/>
      <c r="AQ62" s="185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2"/>
      <c r="B63" s="182"/>
      <c r="C63" s="182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60" t="s">
        <v>28</v>
      </c>
      <c r="P63" s="186"/>
      <c r="Q63" s="186"/>
      <c r="R63" s="186"/>
      <c r="S63" s="186"/>
      <c r="T63" s="186"/>
      <c r="U63" s="186"/>
      <c r="V63" s="305"/>
      <c r="W63" s="305"/>
      <c r="X63" s="183"/>
      <c r="Y63" s="187" t="s">
        <v>34</v>
      </c>
      <c r="Z63" s="188"/>
      <c r="AA63" s="188"/>
      <c r="AB63" s="305"/>
      <c r="AC63" s="305"/>
      <c r="AD63" s="189"/>
      <c r="AE63" s="189"/>
      <c r="AF63" s="183"/>
      <c r="AG63" s="588" t="s">
        <v>23</v>
      </c>
      <c r="AH63" s="589"/>
      <c r="AI63" s="589"/>
      <c r="AJ63" s="589"/>
      <c r="AK63" s="589"/>
      <c r="AL63" s="589"/>
      <c r="AM63" s="589"/>
      <c r="AN63" s="190"/>
      <c r="AO63" s="185"/>
      <c r="AP63" s="185"/>
      <c r="AQ63" s="185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2"/>
      <c r="B64" s="182"/>
      <c r="C64" s="183" t="s">
        <v>88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3" t="s">
        <v>35</v>
      </c>
      <c r="P64" s="182" t="s">
        <v>89</v>
      </c>
      <c r="Q64" s="304"/>
      <c r="R64" s="304"/>
      <c r="S64" s="304"/>
      <c r="T64" s="304"/>
      <c r="U64" s="304"/>
      <c r="V64" s="304"/>
      <c r="W64" s="304"/>
      <c r="X64" s="304"/>
      <c r="Y64" s="304"/>
      <c r="Z64" s="191"/>
      <c r="AA64" s="185"/>
      <c r="AB64" s="185"/>
      <c r="AC64" s="183"/>
      <c r="AD64" s="182"/>
      <c r="AE64" s="183"/>
      <c r="AF64" s="192"/>
      <c r="AG64" s="192"/>
      <c r="AH64" s="192"/>
      <c r="AI64" s="182"/>
      <c r="AJ64" s="193"/>
      <c r="AK64" s="193"/>
      <c r="AL64" s="193"/>
      <c r="AM64" s="193"/>
      <c r="AN64" s="193"/>
      <c r="AO64" s="182"/>
      <c r="AP64" s="182"/>
      <c r="AQ64" s="182"/>
    </row>
    <row r="65" spans="1:71" s="5" customFormat="1" ht="18.75" customHeight="1" x14ac:dyDescent="0.15">
      <c r="A65" s="182"/>
      <c r="B65" s="182"/>
      <c r="C65" s="182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631"/>
      <c r="P65" s="632"/>
      <c r="Q65" s="632"/>
      <c r="R65" s="632"/>
      <c r="S65" s="632"/>
      <c r="T65" s="632"/>
      <c r="U65" s="632"/>
      <c r="V65" s="460" t="s">
        <v>0</v>
      </c>
      <c r="W65" s="461"/>
      <c r="X65" s="183" t="s">
        <v>5</v>
      </c>
      <c r="Y65" s="740">
        <v>28</v>
      </c>
      <c r="Z65" s="741"/>
      <c r="AA65" s="741"/>
      <c r="AB65" s="460" t="s">
        <v>2</v>
      </c>
      <c r="AC65" s="461"/>
      <c r="AD65" s="305"/>
      <c r="AE65" s="310" t="s">
        <v>1</v>
      </c>
      <c r="AF65" s="727">
        <f>IF(Y65="","",ROUNDUP(O65/Y65,0))</f>
        <v>0</v>
      </c>
      <c r="AG65" s="728"/>
      <c r="AH65" s="728"/>
      <c r="AI65" s="728"/>
      <c r="AJ65" s="728"/>
      <c r="AK65" s="728"/>
      <c r="AL65" s="460" t="s">
        <v>0</v>
      </c>
      <c r="AM65" s="461"/>
      <c r="AN65" s="182"/>
      <c r="AO65" s="185"/>
      <c r="AP65" s="185"/>
      <c r="AQ65" s="185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2"/>
      <c r="B66" s="182"/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60" t="s">
        <v>28</v>
      </c>
      <c r="P66" s="186"/>
      <c r="Q66" s="186"/>
      <c r="R66" s="186"/>
      <c r="S66" s="186"/>
      <c r="T66" s="186"/>
      <c r="U66" s="186"/>
      <c r="V66" s="305"/>
      <c r="W66" s="305"/>
      <c r="X66" s="183"/>
      <c r="Y66" s="187"/>
      <c r="Z66" s="188"/>
      <c r="AA66" s="188"/>
      <c r="AB66" s="305"/>
      <c r="AC66" s="305"/>
      <c r="AD66" s="189"/>
      <c r="AE66" s="189"/>
      <c r="AF66" s="183"/>
      <c r="AG66" s="588" t="s">
        <v>23</v>
      </c>
      <c r="AH66" s="589"/>
      <c r="AI66" s="589"/>
      <c r="AJ66" s="589"/>
      <c r="AK66" s="589"/>
      <c r="AL66" s="589"/>
      <c r="AM66" s="589"/>
      <c r="AN66" s="190"/>
      <c r="AO66" s="185"/>
      <c r="AP66" s="185"/>
      <c r="AQ66" s="185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2"/>
      <c r="B67" s="182"/>
      <c r="C67" s="643" t="s">
        <v>90</v>
      </c>
      <c r="D67" s="643"/>
      <c r="E67" s="643"/>
      <c r="F67" s="643"/>
      <c r="G67" s="643"/>
      <c r="H67" s="643"/>
      <c r="I67" s="643"/>
      <c r="J67" s="643"/>
      <c r="K67" s="643"/>
      <c r="L67" s="643"/>
      <c r="M67" s="643"/>
      <c r="N67" s="643"/>
      <c r="O67" s="643"/>
      <c r="P67" s="643"/>
      <c r="Q67" s="643"/>
      <c r="R67" s="643"/>
      <c r="S67" s="643"/>
      <c r="T67" s="643"/>
      <c r="U67" s="643"/>
      <c r="V67" s="643"/>
      <c r="W67" s="643"/>
      <c r="X67" s="644"/>
      <c r="Y67" s="735" t="str">
        <f>IF(O62="","",IFERROR(IF(Y65="","",ROUNDUP((AF62-AF65)*0.4,0)),""))</f>
        <v/>
      </c>
      <c r="Z67" s="736"/>
      <c r="AA67" s="736"/>
      <c r="AB67" s="736"/>
      <c r="AC67" s="736"/>
      <c r="AD67" s="736"/>
      <c r="AE67" s="641" t="s">
        <v>0</v>
      </c>
      <c r="AF67" s="642"/>
      <c r="AG67" s="194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2"/>
      <c r="B68" s="18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3"/>
      <c r="Y68" s="199"/>
      <c r="Z68" s="199"/>
      <c r="AA68" s="199"/>
      <c r="AB68" s="199"/>
      <c r="AC68" s="763" t="s">
        <v>95</v>
      </c>
      <c r="AD68" s="764"/>
      <c r="AE68" s="764"/>
      <c r="AF68" s="764"/>
      <c r="AG68" s="764"/>
      <c r="AH68" s="764"/>
      <c r="AI68" s="764"/>
      <c r="AJ68" s="764"/>
      <c r="AK68" s="765"/>
      <c r="AL68" s="182"/>
      <c r="AM68" s="182"/>
      <c r="AN68" s="182"/>
      <c r="AO68" s="182"/>
      <c r="AP68" s="182"/>
      <c r="AQ68" s="182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2"/>
      <c r="B69" s="182"/>
      <c r="C69" s="182"/>
      <c r="D69" s="182"/>
      <c r="E69" s="182"/>
      <c r="F69" s="182"/>
      <c r="G69" s="182"/>
      <c r="H69" s="195"/>
      <c r="I69" s="182"/>
      <c r="J69" s="182"/>
      <c r="K69" s="182"/>
      <c r="L69" s="182"/>
      <c r="M69" s="196"/>
      <c r="N69" s="197"/>
      <c r="O69" s="197"/>
      <c r="P69" s="197"/>
      <c r="Q69" s="182"/>
      <c r="R69" s="182"/>
      <c r="S69" s="182"/>
      <c r="T69" s="182"/>
      <c r="U69" s="182"/>
      <c r="V69" s="182"/>
      <c r="W69" s="182"/>
      <c r="X69" s="182"/>
      <c r="Y69" s="182"/>
      <c r="Z69" s="197"/>
      <c r="AA69" s="197"/>
      <c r="AB69" s="197"/>
      <c r="AC69" s="764"/>
      <c r="AD69" s="764"/>
      <c r="AE69" s="764"/>
      <c r="AF69" s="764"/>
      <c r="AG69" s="764"/>
      <c r="AH69" s="764"/>
      <c r="AI69" s="764"/>
      <c r="AJ69" s="764"/>
      <c r="AK69" s="765"/>
      <c r="AL69" s="301"/>
      <c r="AM69" s="301"/>
      <c r="AN69" s="198"/>
      <c r="AO69" s="198"/>
      <c r="AP69" s="182"/>
      <c r="AQ69" s="182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2"/>
      <c r="B70" s="182"/>
      <c r="C70" s="182"/>
      <c r="D70" s="182"/>
      <c r="E70" s="182"/>
      <c r="F70" s="182"/>
      <c r="G70" s="182"/>
      <c r="H70" s="195"/>
      <c r="I70" s="182"/>
      <c r="J70" s="182"/>
      <c r="K70" s="182"/>
      <c r="L70" s="182"/>
      <c r="M70" s="196"/>
      <c r="N70" s="200" t="s">
        <v>91</v>
      </c>
      <c r="O70" s="197"/>
      <c r="P70" s="197"/>
      <c r="Q70" s="182"/>
      <c r="R70" s="182"/>
      <c r="S70" s="182"/>
      <c r="T70" s="182"/>
      <c r="U70" s="182"/>
      <c r="V70" s="182"/>
      <c r="W70" s="182"/>
      <c r="X70" s="182"/>
      <c r="Y70" s="735" t="str">
        <f>IFERROR(IF(Y67&lt;=0,"ERROR",MIN(ROUNDUP(Y67,-3),200000)),"")</f>
        <v/>
      </c>
      <c r="Z70" s="736"/>
      <c r="AA70" s="736"/>
      <c r="AB70" s="736"/>
      <c r="AC70" s="736"/>
      <c r="AD70" s="736"/>
      <c r="AE70" s="469" t="s">
        <v>0</v>
      </c>
      <c r="AF70" s="470"/>
      <c r="AG70" s="182"/>
      <c r="AH70" s="182"/>
      <c r="AI70" s="201"/>
      <c r="AJ70" s="201"/>
      <c r="AK70" s="201"/>
      <c r="AL70" s="201"/>
      <c r="AM70" s="201"/>
      <c r="AN70" s="202"/>
      <c r="AO70" s="202"/>
      <c r="AP70" s="202"/>
      <c r="AQ70" s="202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203"/>
      <c r="Z71" s="203"/>
      <c r="AA71" s="203"/>
      <c r="AB71" s="203"/>
      <c r="AC71" s="203"/>
      <c r="AD71" s="203"/>
      <c r="AE71" s="203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48"/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50"/>
      <c r="AH1" s="650"/>
      <c r="AI1" s="650"/>
      <c r="AJ1" s="650"/>
      <c r="AK1" s="650"/>
      <c r="AL1" s="650"/>
      <c r="AM1" s="650"/>
      <c r="AN1" s="651"/>
      <c r="AO1" s="651"/>
      <c r="AP1" s="651"/>
      <c r="AQ1" s="651"/>
      <c r="AR1" s="30"/>
      <c r="AS1" s="30"/>
    </row>
    <row r="2" spans="1:54" ht="33" customHeight="1" thickTop="1" x14ac:dyDescent="0.4">
      <c r="A2" s="828" t="s">
        <v>120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30"/>
      <c r="AH2" s="830"/>
      <c r="AI2" s="830"/>
      <c r="AJ2" s="830"/>
      <c r="AK2" s="830"/>
      <c r="AL2" s="830"/>
      <c r="AM2" s="830"/>
      <c r="AN2" s="830"/>
      <c r="AO2" s="830"/>
      <c r="AP2" s="830"/>
      <c r="AQ2" s="831"/>
    </row>
    <row r="3" spans="1:54" ht="58.5" customHeight="1" thickBot="1" x14ac:dyDescent="0.45">
      <c r="A3" s="656" t="s">
        <v>127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8"/>
      <c r="AH3" s="658"/>
      <c r="AI3" s="658"/>
      <c r="AJ3" s="658"/>
      <c r="AK3" s="658"/>
      <c r="AL3" s="658"/>
      <c r="AM3" s="658"/>
      <c r="AN3" s="658"/>
      <c r="AO3" s="658"/>
      <c r="AP3" s="658"/>
      <c r="AQ3" s="659"/>
    </row>
    <row r="4" spans="1:54" ht="25.5" customHeight="1" thickTop="1" x14ac:dyDescent="0.4">
      <c r="A4" s="832" t="s">
        <v>108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2"/>
      <c r="O4" s="832"/>
      <c r="P4" s="832"/>
      <c r="Q4" s="832"/>
      <c r="R4" s="832"/>
      <c r="S4" s="832"/>
      <c r="T4" s="832"/>
      <c r="U4" s="832"/>
      <c r="V4" s="832"/>
      <c r="W4" s="832"/>
      <c r="X4" s="832"/>
      <c r="Y4" s="832"/>
      <c r="Z4" s="832"/>
      <c r="AA4" s="832"/>
      <c r="AB4" s="832"/>
      <c r="AC4" s="832"/>
      <c r="AD4" s="832"/>
      <c r="AE4" s="832"/>
      <c r="AF4" s="832"/>
      <c r="AG4" s="832"/>
      <c r="AH4" s="832"/>
      <c r="AI4" s="832"/>
      <c r="AJ4" s="832"/>
      <c r="AK4" s="832"/>
      <c r="AL4" s="832"/>
      <c r="AM4" s="832"/>
      <c r="AN4" s="664"/>
      <c r="AO4" s="664"/>
      <c r="AP4" s="664"/>
      <c r="AQ4" s="664"/>
      <c r="AR4" s="30"/>
      <c r="AS4" s="30"/>
    </row>
    <row r="5" spans="1:54" ht="36.75" customHeight="1" x14ac:dyDescent="0.4">
      <c r="A5" s="784" t="s">
        <v>123</v>
      </c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/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5"/>
      <c r="AH5" s="785"/>
      <c r="AI5" s="785"/>
      <c r="AJ5" s="785"/>
      <c r="AK5" s="785"/>
      <c r="AL5" s="785"/>
      <c r="AM5" s="785"/>
      <c r="AN5" s="664"/>
      <c r="AO5" s="664"/>
      <c r="AP5" s="664"/>
      <c r="AQ5" s="664"/>
      <c r="AR5" s="30"/>
      <c r="AS5" s="30"/>
    </row>
    <row r="6" spans="1:54" ht="17.25" customHeight="1" x14ac:dyDescent="0.4">
      <c r="A6" s="205"/>
      <c r="B6" s="661" t="s">
        <v>96</v>
      </c>
      <c r="C6" s="661"/>
      <c r="D6" s="661"/>
      <c r="E6" s="661"/>
      <c r="F6" s="661"/>
      <c r="G6" s="661"/>
      <c r="H6" s="661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661"/>
      <c r="AJ6" s="661"/>
      <c r="AK6" s="661"/>
      <c r="AL6" s="661"/>
      <c r="AM6" s="661"/>
      <c r="AN6" s="661"/>
      <c r="AO6" s="661"/>
      <c r="AP6" s="205"/>
      <c r="AQ6" s="205"/>
    </row>
    <row r="7" spans="1:54" ht="28.5" customHeight="1" x14ac:dyDescent="0.4">
      <c r="A7" s="205"/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1"/>
      <c r="X7" s="661"/>
      <c r="Y7" s="661"/>
      <c r="Z7" s="661"/>
      <c r="AA7" s="661"/>
      <c r="AB7" s="661"/>
      <c r="AC7" s="661"/>
      <c r="AD7" s="661"/>
      <c r="AE7" s="661"/>
      <c r="AF7" s="661"/>
      <c r="AG7" s="661"/>
      <c r="AH7" s="661"/>
      <c r="AI7" s="661"/>
      <c r="AJ7" s="661"/>
      <c r="AK7" s="661"/>
      <c r="AL7" s="661"/>
      <c r="AM7" s="661"/>
      <c r="AN7" s="661"/>
      <c r="AO7" s="661"/>
      <c r="AP7" s="205"/>
      <c r="AQ7" s="205"/>
    </row>
    <row r="8" spans="1:54" ht="24.75" customHeight="1" x14ac:dyDescent="0.4">
      <c r="A8" s="205"/>
      <c r="B8" s="662" t="s">
        <v>19</v>
      </c>
      <c r="C8" s="662"/>
      <c r="D8" s="662"/>
      <c r="E8" s="662"/>
      <c r="F8" s="662"/>
      <c r="G8" s="662"/>
      <c r="H8" s="662"/>
      <c r="I8" s="662"/>
      <c r="J8" s="662"/>
      <c r="K8" s="662"/>
      <c r="L8" s="662"/>
      <c r="M8" s="662"/>
      <c r="N8" s="662"/>
      <c r="O8" s="662"/>
      <c r="P8" s="662"/>
      <c r="Q8" s="833" t="s">
        <v>20</v>
      </c>
      <c r="R8" s="833"/>
      <c r="S8" s="833"/>
      <c r="T8" s="833"/>
      <c r="U8" s="833"/>
      <c r="V8" s="833"/>
      <c r="W8" s="833"/>
      <c r="X8" s="833"/>
      <c r="Y8" s="833"/>
      <c r="Z8" s="833"/>
      <c r="AA8" s="833"/>
      <c r="AB8" s="833"/>
      <c r="AC8" s="833"/>
      <c r="AD8" s="833"/>
      <c r="AE8" s="833"/>
      <c r="AF8" s="833"/>
      <c r="AG8" s="833"/>
      <c r="AH8" s="833"/>
      <c r="AI8" s="833"/>
      <c r="AJ8" s="833"/>
      <c r="AK8" s="833"/>
      <c r="AL8" s="833"/>
      <c r="AM8" s="833"/>
      <c r="AN8" s="833"/>
      <c r="AO8" s="833"/>
      <c r="AP8" s="834"/>
      <c r="AQ8" s="834"/>
      <c r="AS8" s="30"/>
      <c r="AT8" s="30"/>
    </row>
    <row r="9" spans="1:54" ht="30" customHeight="1" thickBot="1" x14ac:dyDescent="0.45">
      <c r="A9" s="205"/>
      <c r="B9" s="665" t="s">
        <v>46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6" t="s">
        <v>97</v>
      </c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67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5"/>
      <c r="B10" s="668" t="s">
        <v>26</v>
      </c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69"/>
      <c r="AJ10" s="669"/>
      <c r="AK10" s="669"/>
      <c r="AL10" s="669"/>
      <c r="AM10" s="669"/>
      <c r="AN10" s="669"/>
      <c r="AO10" s="669"/>
      <c r="AP10" s="669"/>
      <c r="AQ10" s="670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5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8"/>
      <c r="S11" s="208"/>
      <c r="T11" s="208"/>
      <c r="U11" s="208"/>
      <c r="V11" s="208"/>
      <c r="W11" s="208"/>
      <c r="X11" s="208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313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494" t="s">
        <v>16</v>
      </c>
      <c r="P12" s="495"/>
      <c r="Q12" s="495"/>
      <c r="R12" s="495"/>
      <c r="S12" s="495"/>
      <c r="T12" s="495"/>
      <c r="U12" s="495"/>
      <c r="V12" s="495"/>
      <c r="W12" s="495"/>
      <c r="X12" s="496"/>
      <c r="Y12" s="211"/>
      <c r="Z12" s="671" t="s">
        <v>101</v>
      </c>
      <c r="AA12" s="672"/>
      <c r="AB12" s="672"/>
      <c r="AC12" s="672"/>
      <c r="AD12" s="672"/>
      <c r="AE12" s="672"/>
      <c r="AF12" s="672"/>
      <c r="AG12" s="672"/>
      <c r="AH12" s="672"/>
      <c r="AI12" s="672"/>
      <c r="AJ12" s="672"/>
      <c r="AK12" s="672"/>
      <c r="AL12" s="672"/>
      <c r="AM12" s="672"/>
      <c r="AN12" s="210"/>
      <c r="AO12" s="210"/>
      <c r="AP12" s="210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73" t="s">
        <v>15</v>
      </c>
      <c r="P13" s="674"/>
      <c r="Q13" s="674"/>
      <c r="R13" s="486" t="s">
        <v>11</v>
      </c>
      <c r="S13" s="674"/>
      <c r="T13" s="677"/>
      <c r="U13" s="486" t="s">
        <v>12</v>
      </c>
      <c r="V13" s="674"/>
      <c r="W13" s="674"/>
      <c r="X13" s="489" t="s">
        <v>2</v>
      </c>
      <c r="Y13" s="318"/>
      <c r="Z13" s="672"/>
      <c r="AA13" s="672"/>
      <c r="AB13" s="672"/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210"/>
      <c r="AO13" s="213"/>
      <c r="AP13" s="214"/>
      <c r="AQ13" s="212"/>
    </row>
    <row r="14" spans="1:54" ht="14.25" customHeight="1" x14ac:dyDescent="0.4">
      <c r="A14" s="205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675"/>
      <c r="P14" s="676"/>
      <c r="Q14" s="676"/>
      <c r="R14" s="488"/>
      <c r="S14" s="678"/>
      <c r="T14" s="678"/>
      <c r="U14" s="488"/>
      <c r="V14" s="676"/>
      <c r="W14" s="676"/>
      <c r="X14" s="490"/>
      <c r="Y14" s="318"/>
      <c r="Z14" s="672"/>
      <c r="AA14" s="672"/>
      <c r="AB14" s="672"/>
      <c r="AC14" s="672"/>
      <c r="AD14" s="672"/>
      <c r="AE14" s="672"/>
      <c r="AF14" s="672"/>
      <c r="AG14" s="672"/>
      <c r="AH14" s="672"/>
      <c r="AI14" s="672"/>
      <c r="AJ14" s="672"/>
      <c r="AK14" s="672"/>
      <c r="AL14" s="672"/>
      <c r="AM14" s="672"/>
      <c r="AN14" s="210"/>
      <c r="AO14" s="213"/>
      <c r="AP14" s="215" t="str">
        <f>IFERROR(DATEVALUE(AP13),"")</f>
        <v/>
      </c>
      <c r="AQ14" s="212"/>
    </row>
    <row r="15" spans="1:54" x14ac:dyDescent="0.4">
      <c r="A15" s="205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8"/>
      <c r="T15" s="208"/>
      <c r="U15" s="208"/>
      <c r="V15" s="208"/>
      <c r="W15" s="208"/>
      <c r="X15" s="208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313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494" t="s">
        <v>17</v>
      </c>
      <c r="S16" s="516"/>
      <c r="T16" s="516"/>
      <c r="U16" s="516"/>
      <c r="V16" s="516"/>
      <c r="W16" s="516"/>
      <c r="X16" s="517"/>
      <c r="Y16" s="216"/>
      <c r="Z16" s="671" t="s">
        <v>116</v>
      </c>
      <c r="AA16" s="672"/>
      <c r="AB16" s="672"/>
      <c r="AC16" s="672"/>
      <c r="AD16" s="672"/>
      <c r="AE16" s="672"/>
      <c r="AF16" s="672"/>
      <c r="AG16" s="672"/>
      <c r="AH16" s="672"/>
      <c r="AI16" s="672"/>
      <c r="AJ16" s="672"/>
      <c r="AK16" s="672"/>
      <c r="AL16" s="672"/>
      <c r="AM16" s="672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79" t="s">
        <v>15</v>
      </c>
      <c r="S17" s="680"/>
      <c r="T17" s="683"/>
      <c r="U17" s="543" t="s">
        <v>11</v>
      </c>
      <c r="V17" s="685"/>
      <c r="W17" s="685"/>
      <c r="X17" s="533" t="s">
        <v>12</v>
      </c>
      <c r="Y17" s="216"/>
      <c r="Z17" s="672"/>
      <c r="AA17" s="672"/>
      <c r="AB17" s="672"/>
      <c r="AC17" s="672"/>
      <c r="AD17" s="672"/>
      <c r="AE17" s="672"/>
      <c r="AF17" s="672"/>
      <c r="AG17" s="672"/>
      <c r="AH17" s="672"/>
      <c r="AI17" s="672"/>
      <c r="AJ17" s="672"/>
      <c r="AK17" s="672"/>
      <c r="AL17" s="672"/>
      <c r="AM17" s="672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5"/>
      <c r="B18" s="209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681"/>
      <c r="S18" s="682"/>
      <c r="T18" s="684"/>
      <c r="U18" s="544"/>
      <c r="V18" s="684"/>
      <c r="W18" s="684"/>
      <c r="X18" s="534"/>
      <c r="Y18" s="216"/>
      <c r="Z18" s="672"/>
      <c r="AA18" s="672"/>
      <c r="AB18" s="672"/>
      <c r="AC18" s="672"/>
      <c r="AD18" s="672"/>
      <c r="AE18" s="672"/>
      <c r="AF18" s="672"/>
      <c r="AG18" s="672"/>
      <c r="AH18" s="672"/>
      <c r="AI18" s="672"/>
      <c r="AJ18" s="672"/>
      <c r="AK18" s="672"/>
      <c r="AL18" s="672"/>
      <c r="AM18" s="672"/>
      <c r="AN18" s="210"/>
      <c r="AO18" s="216"/>
      <c r="AP18" s="216"/>
      <c r="AQ18" s="217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5"/>
      <c r="B19" s="209"/>
      <c r="C19" s="218"/>
      <c r="D19" s="218"/>
      <c r="E19" s="218"/>
      <c r="F19" s="218"/>
      <c r="G19" s="218"/>
      <c r="H19" s="218"/>
      <c r="I19" s="218"/>
      <c r="J19" s="218"/>
      <c r="K19" s="216"/>
      <c r="L19" s="210"/>
      <c r="M19" s="219"/>
      <c r="N19" s="220"/>
      <c r="O19" s="220"/>
      <c r="P19" s="220"/>
      <c r="Q19" s="220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221"/>
      <c r="AI19" s="221"/>
      <c r="AJ19" s="210"/>
      <c r="AK19" s="210"/>
      <c r="AL19" s="210"/>
      <c r="AM19" s="210"/>
      <c r="AN19" s="210"/>
      <c r="AO19" s="216"/>
      <c r="AP19" s="216"/>
      <c r="AQ19" s="217"/>
      <c r="AR19" s="5"/>
      <c r="AS19" s="1"/>
      <c r="AT19" s="1"/>
      <c r="AU19" s="1"/>
      <c r="AV19" s="1"/>
      <c r="AW19" s="1"/>
    </row>
    <row r="20" spans="1:49" ht="14.25" customHeight="1" x14ac:dyDescent="0.4">
      <c r="A20" s="205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22"/>
      <c r="Q20" s="222"/>
      <c r="R20" s="222"/>
      <c r="S20" s="222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2"/>
      <c r="AR20" s="5"/>
    </row>
    <row r="21" spans="1:49" ht="14.25" customHeight="1" x14ac:dyDescent="0.4">
      <c r="A21" s="205"/>
      <c r="B21" s="209"/>
      <c r="C21" s="210"/>
      <c r="D21" s="494" t="s">
        <v>21</v>
      </c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7"/>
      <c r="Q21" s="210"/>
      <c r="R21" s="210"/>
      <c r="S21" s="536" t="s">
        <v>62</v>
      </c>
      <c r="T21" s="537"/>
      <c r="U21" s="537"/>
      <c r="V21" s="537"/>
      <c r="W21" s="538"/>
      <c r="X21" s="210"/>
      <c r="Y21" s="210"/>
      <c r="Z21" s="602" t="s">
        <v>27</v>
      </c>
      <c r="AA21" s="603"/>
      <c r="AB21" s="603"/>
      <c r="AC21" s="603"/>
      <c r="AD21" s="603"/>
      <c r="AE21" s="603"/>
      <c r="AF21" s="603"/>
      <c r="AG21" s="603"/>
      <c r="AH21" s="603"/>
      <c r="AI21" s="603"/>
      <c r="AJ21" s="603"/>
      <c r="AK21" s="603"/>
      <c r="AL21" s="604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42" t="s">
        <v>8</v>
      </c>
      <c r="E22" s="693"/>
      <c r="F22" s="693"/>
      <c r="G22" s="693"/>
      <c r="H22" s="693"/>
      <c r="I22" s="693"/>
      <c r="J22" s="693"/>
      <c r="K22" s="693"/>
      <c r="L22" s="693"/>
      <c r="M22" s="693"/>
      <c r="N22" s="693"/>
      <c r="O22" s="504" t="s">
        <v>0</v>
      </c>
      <c r="P22" s="511"/>
      <c r="Q22" s="695" t="s">
        <v>5</v>
      </c>
      <c r="R22" s="695"/>
      <c r="S22" s="518" t="s">
        <v>6</v>
      </c>
      <c r="T22" s="696"/>
      <c r="U22" s="696"/>
      <c r="V22" s="530" t="s">
        <v>2</v>
      </c>
      <c r="W22" s="531"/>
      <c r="X22" s="686" t="s">
        <v>1</v>
      </c>
      <c r="Y22" s="686"/>
      <c r="Z22" s="518" t="s">
        <v>7</v>
      </c>
      <c r="AA22" s="687" t="str">
        <f>IFERROR(ROUNDUP(E22/T22,0),"")</f>
        <v/>
      </c>
      <c r="AB22" s="687"/>
      <c r="AC22" s="687"/>
      <c r="AD22" s="687"/>
      <c r="AE22" s="687"/>
      <c r="AF22" s="687"/>
      <c r="AG22" s="687"/>
      <c r="AH22" s="687"/>
      <c r="AI22" s="687"/>
      <c r="AJ22" s="687"/>
      <c r="AK22" s="611" t="s">
        <v>0</v>
      </c>
      <c r="AL22" s="612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519"/>
      <c r="E23" s="694"/>
      <c r="F23" s="694"/>
      <c r="G23" s="694"/>
      <c r="H23" s="694"/>
      <c r="I23" s="694"/>
      <c r="J23" s="694"/>
      <c r="K23" s="694"/>
      <c r="L23" s="694"/>
      <c r="M23" s="694"/>
      <c r="N23" s="694"/>
      <c r="O23" s="512"/>
      <c r="P23" s="513"/>
      <c r="Q23" s="695"/>
      <c r="R23" s="695"/>
      <c r="S23" s="519"/>
      <c r="T23" s="697"/>
      <c r="U23" s="697"/>
      <c r="V23" s="527"/>
      <c r="W23" s="532"/>
      <c r="X23" s="686"/>
      <c r="Y23" s="686"/>
      <c r="Z23" s="519"/>
      <c r="AA23" s="688"/>
      <c r="AB23" s="688"/>
      <c r="AC23" s="688"/>
      <c r="AD23" s="688"/>
      <c r="AE23" s="688"/>
      <c r="AF23" s="688"/>
      <c r="AG23" s="688"/>
      <c r="AH23" s="688"/>
      <c r="AI23" s="688"/>
      <c r="AJ23" s="688"/>
      <c r="AK23" s="512"/>
      <c r="AL23" s="513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23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689" t="s">
        <v>41</v>
      </c>
      <c r="AF24" s="690"/>
      <c r="AG24" s="690"/>
      <c r="AH24" s="690"/>
      <c r="AI24" s="690"/>
      <c r="AJ24" s="690"/>
      <c r="AK24" s="690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2"/>
    </row>
    <row r="26" spans="1:49" ht="14.25" customHeight="1" x14ac:dyDescent="0.4">
      <c r="A26" s="205"/>
      <c r="B26" s="209"/>
      <c r="C26" s="210"/>
      <c r="D26" s="606" t="s">
        <v>98</v>
      </c>
      <c r="E26" s="537"/>
      <c r="F26" s="537"/>
      <c r="G26" s="537"/>
      <c r="H26" s="537"/>
      <c r="I26" s="537"/>
      <c r="J26" s="537"/>
      <c r="K26" s="537"/>
      <c r="L26" s="537"/>
      <c r="M26" s="537"/>
      <c r="N26" s="537"/>
      <c r="O26" s="537"/>
      <c r="P26" s="538"/>
      <c r="Q26" s="210"/>
      <c r="R26" s="210"/>
      <c r="S26" s="613" t="s">
        <v>86</v>
      </c>
      <c r="T26" s="691"/>
      <c r="U26" s="691"/>
      <c r="V26" s="691"/>
      <c r="W26" s="692"/>
      <c r="X26" s="210"/>
      <c r="Y26" s="210"/>
      <c r="Z26" s="606" t="s">
        <v>99</v>
      </c>
      <c r="AA26" s="537"/>
      <c r="AB26" s="537"/>
      <c r="AC26" s="537"/>
      <c r="AD26" s="537"/>
      <c r="AE26" s="537"/>
      <c r="AF26" s="537"/>
      <c r="AG26" s="537"/>
      <c r="AH26" s="537"/>
      <c r="AI26" s="537"/>
      <c r="AJ26" s="537"/>
      <c r="AK26" s="537"/>
      <c r="AL26" s="538"/>
      <c r="AM26" s="211"/>
      <c r="AN26" s="211"/>
      <c r="AO26" s="211"/>
      <c r="AP26" s="211"/>
      <c r="AQ26" s="224"/>
    </row>
    <row r="27" spans="1:49" ht="14.25" customHeight="1" x14ac:dyDescent="0.2">
      <c r="A27" s="205"/>
      <c r="B27" s="209"/>
      <c r="C27" s="210"/>
      <c r="D27" s="542" t="s">
        <v>4</v>
      </c>
      <c r="E27" s="698"/>
      <c r="F27" s="698"/>
      <c r="G27" s="698"/>
      <c r="H27" s="698"/>
      <c r="I27" s="698"/>
      <c r="J27" s="698"/>
      <c r="K27" s="698"/>
      <c r="L27" s="698"/>
      <c r="M27" s="698"/>
      <c r="N27" s="698"/>
      <c r="O27" s="504" t="s">
        <v>0</v>
      </c>
      <c r="P27" s="511"/>
      <c r="Q27" s="695" t="s">
        <v>5</v>
      </c>
      <c r="R27" s="695"/>
      <c r="S27" s="518" t="s">
        <v>44</v>
      </c>
      <c r="T27" s="525">
        <v>28</v>
      </c>
      <c r="U27" s="525"/>
      <c r="V27" s="530" t="s">
        <v>2</v>
      </c>
      <c r="W27" s="531"/>
      <c r="X27" s="686" t="s">
        <v>1</v>
      </c>
      <c r="Y27" s="686"/>
      <c r="Z27" s="518" t="s">
        <v>45</v>
      </c>
      <c r="AA27" s="696">
        <f>IFERROR(ROUNDUP(E27/T27,0),"")</f>
        <v>0</v>
      </c>
      <c r="AB27" s="696"/>
      <c r="AC27" s="696"/>
      <c r="AD27" s="696"/>
      <c r="AE27" s="696"/>
      <c r="AF27" s="696"/>
      <c r="AG27" s="696"/>
      <c r="AH27" s="696"/>
      <c r="AI27" s="696"/>
      <c r="AJ27" s="696"/>
      <c r="AK27" s="611" t="s">
        <v>0</v>
      </c>
      <c r="AL27" s="612"/>
      <c r="AM27" s="225"/>
      <c r="AN27" s="225"/>
      <c r="AO27" s="225"/>
      <c r="AP27" s="226"/>
      <c r="AQ27" s="227"/>
    </row>
    <row r="28" spans="1:49" ht="14.25" customHeight="1" x14ac:dyDescent="0.2">
      <c r="A28" s="205"/>
      <c r="B28" s="209"/>
      <c r="C28" s="210"/>
      <c r="D28" s="519"/>
      <c r="E28" s="699"/>
      <c r="F28" s="699"/>
      <c r="G28" s="699"/>
      <c r="H28" s="699"/>
      <c r="I28" s="699"/>
      <c r="J28" s="699"/>
      <c r="K28" s="699"/>
      <c r="L28" s="699"/>
      <c r="M28" s="699"/>
      <c r="N28" s="699"/>
      <c r="O28" s="512"/>
      <c r="P28" s="513"/>
      <c r="Q28" s="695"/>
      <c r="R28" s="695"/>
      <c r="S28" s="519"/>
      <c r="T28" s="527"/>
      <c r="U28" s="527"/>
      <c r="V28" s="527"/>
      <c r="W28" s="532"/>
      <c r="X28" s="686"/>
      <c r="Y28" s="686"/>
      <c r="Z28" s="519"/>
      <c r="AA28" s="697"/>
      <c r="AB28" s="697"/>
      <c r="AC28" s="697"/>
      <c r="AD28" s="697"/>
      <c r="AE28" s="697"/>
      <c r="AF28" s="697"/>
      <c r="AG28" s="697"/>
      <c r="AH28" s="697"/>
      <c r="AI28" s="697"/>
      <c r="AJ28" s="697"/>
      <c r="AK28" s="512"/>
      <c r="AL28" s="513"/>
      <c r="AM28" s="225"/>
      <c r="AN28" s="225"/>
      <c r="AO28" s="225"/>
      <c r="AP28" s="226"/>
      <c r="AQ28" s="227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23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689" t="s">
        <v>41</v>
      </c>
      <c r="AF29" s="690"/>
      <c r="AG29" s="690"/>
      <c r="AH29" s="690"/>
      <c r="AI29" s="690"/>
      <c r="AJ29" s="690"/>
      <c r="AK29" s="690"/>
      <c r="AL29" s="210"/>
      <c r="AM29" s="210"/>
      <c r="AN29" s="210"/>
      <c r="AO29" s="210"/>
      <c r="AP29" s="210"/>
      <c r="AQ29" s="212"/>
    </row>
    <row r="30" spans="1:49" ht="14.25" customHeight="1" x14ac:dyDescent="0.4">
      <c r="A30" s="205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28"/>
      <c r="AQ30" s="212"/>
    </row>
    <row r="31" spans="1:49" ht="14.25" customHeight="1" x14ac:dyDescent="0.4">
      <c r="A31" s="205"/>
      <c r="B31" s="209"/>
      <c r="C31" s="602" t="s">
        <v>27</v>
      </c>
      <c r="D31" s="603"/>
      <c r="E31" s="603"/>
      <c r="F31" s="603"/>
      <c r="G31" s="603"/>
      <c r="H31" s="603"/>
      <c r="I31" s="603"/>
      <c r="J31" s="603"/>
      <c r="K31" s="603"/>
      <c r="L31" s="603"/>
      <c r="M31" s="604"/>
      <c r="N31" s="211"/>
      <c r="O31" s="210"/>
      <c r="P31" s="602" t="s">
        <v>88</v>
      </c>
      <c r="Q31" s="603"/>
      <c r="R31" s="603"/>
      <c r="S31" s="603"/>
      <c r="T31" s="603"/>
      <c r="U31" s="603"/>
      <c r="V31" s="603"/>
      <c r="W31" s="603"/>
      <c r="X31" s="603"/>
      <c r="Y31" s="603"/>
      <c r="Z31" s="604"/>
      <c r="AA31" s="210"/>
      <c r="AB31" s="229"/>
      <c r="AC31" s="210"/>
      <c r="AD31" s="210"/>
      <c r="AE31" s="210"/>
      <c r="AF31" s="210"/>
      <c r="AG31" s="211"/>
      <c r="AH31" s="602" t="s">
        <v>49</v>
      </c>
      <c r="AI31" s="603"/>
      <c r="AJ31" s="603"/>
      <c r="AK31" s="603"/>
      <c r="AL31" s="603"/>
      <c r="AM31" s="603"/>
      <c r="AN31" s="603"/>
      <c r="AO31" s="603"/>
      <c r="AP31" s="604"/>
      <c r="AQ31" s="212"/>
    </row>
    <row r="32" spans="1:49" ht="14.25" customHeight="1" x14ac:dyDescent="0.4">
      <c r="A32" s="205"/>
      <c r="B32" s="209"/>
      <c r="C32" s="518" t="s">
        <v>7</v>
      </c>
      <c r="D32" s="708" t="str">
        <f>AA22</f>
        <v/>
      </c>
      <c r="E32" s="708"/>
      <c r="F32" s="708"/>
      <c r="G32" s="708"/>
      <c r="H32" s="708"/>
      <c r="I32" s="708"/>
      <c r="J32" s="708"/>
      <c r="K32" s="708"/>
      <c r="L32" s="504" t="s">
        <v>0</v>
      </c>
      <c r="M32" s="511"/>
      <c r="N32" s="695" t="s">
        <v>10</v>
      </c>
      <c r="O32" s="695"/>
      <c r="P32" s="518" t="s">
        <v>45</v>
      </c>
      <c r="Q32" s="708">
        <f>AA27</f>
        <v>0</v>
      </c>
      <c r="R32" s="708"/>
      <c r="S32" s="708"/>
      <c r="T32" s="708"/>
      <c r="U32" s="708"/>
      <c r="V32" s="708"/>
      <c r="W32" s="708"/>
      <c r="X32" s="708"/>
      <c r="Y32" s="504" t="s">
        <v>0</v>
      </c>
      <c r="Z32" s="511"/>
      <c r="AA32" s="700" t="s">
        <v>3</v>
      </c>
      <c r="AB32" s="700"/>
      <c r="AC32" s="695">
        <v>0.4</v>
      </c>
      <c r="AD32" s="695"/>
      <c r="AE32" s="695"/>
      <c r="AF32" s="686" t="s">
        <v>1</v>
      </c>
      <c r="AG32" s="701"/>
      <c r="AH32" s="702" t="str">
        <f>IF(E22="","",IFERROR(ROUNDUP((D32-Q32)*AC32,0),""))</f>
        <v/>
      </c>
      <c r="AI32" s="703"/>
      <c r="AJ32" s="703"/>
      <c r="AK32" s="703"/>
      <c r="AL32" s="703"/>
      <c r="AM32" s="703"/>
      <c r="AN32" s="703"/>
      <c r="AO32" s="504" t="s">
        <v>0</v>
      </c>
      <c r="AP32" s="511"/>
      <c r="AQ32" s="212"/>
    </row>
    <row r="33" spans="1:44" ht="14.25" customHeight="1" x14ac:dyDescent="0.4">
      <c r="A33" s="205"/>
      <c r="B33" s="209"/>
      <c r="C33" s="519"/>
      <c r="D33" s="694"/>
      <c r="E33" s="694"/>
      <c r="F33" s="694"/>
      <c r="G33" s="694"/>
      <c r="H33" s="694"/>
      <c r="I33" s="694"/>
      <c r="J33" s="694"/>
      <c r="K33" s="694"/>
      <c r="L33" s="512"/>
      <c r="M33" s="513"/>
      <c r="N33" s="695"/>
      <c r="O33" s="695"/>
      <c r="P33" s="519"/>
      <c r="Q33" s="694"/>
      <c r="R33" s="694"/>
      <c r="S33" s="694"/>
      <c r="T33" s="694"/>
      <c r="U33" s="694"/>
      <c r="V33" s="694"/>
      <c r="W33" s="694"/>
      <c r="X33" s="694"/>
      <c r="Y33" s="512"/>
      <c r="Z33" s="513"/>
      <c r="AA33" s="700"/>
      <c r="AB33" s="700"/>
      <c r="AC33" s="695"/>
      <c r="AD33" s="695"/>
      <c r="AE33" s="695"/>
      <c r="AF33" s="701"/>
      <c r="AG33" s="701"/>
      <c r="AH33" s="704"/>
      <c r="AI33" s="705"/>
      <c r="AJ33" s="705"/>
      <c r="AK33" s="705"/>
      <c r="AL33" s="705"/>
      <c r="AM33" s="705"/>
      <c r="AN33" s="705"/>
      <c r="AO33" s="512"/>
      <c r="AP33" s="513"/>
      <c r="AQ33" s="212"/>
    </row>
    <row r="34" spans="1:44" s="32" customFormat="1" ht="14.25" customHeight="1" x14ac:dyDescent="0.2">
      <c r="A34" s="205"/>
      <c r="B34" s="209"/>
      <c r="C34" s="230"/>
      <c r="D34" s="231"/>
      <c r="E34" s="231"/>
      <c r="F34" s="231"/>
      <c r="G34" s="231"/>
      <c r="H34" s="231"/>
      <c r="I34" s="231"/>
      <c r="J34" s="231"/>
      <c r="K34" s="231"/>
      <c r="L34" s="232"/>
      <c r="M34" s="232"/>
      <c r="N34" s="314"/>
      <c r="O34" s="314"/>
      <c r="P34" s="230"/>
      <c r="Q34" s="231"/>
      <c r="R34" s="231"/>
      <c r="S34" s="231"/>
      <c r="T34" s="231"/>
      <c r="U34" s="231"/>
      <c r="V34" s="231"/>
      <c r="W34" s="232"/>
      <c r="X34" s="232"/>
      <c r="Y34" s="322"/>
      <c r="Z34" s="322"/>
      <c r="AA34" s="314"/>
      <c r="AB34" s="314"/>
      <c r="AC34" s="314"/>
      <c r="AD34" s="315"/>
      <c r="AE34" s="315"/>
      <c r="AF34" s="315"/>
      <c r="AG34" s="315"/>
      <c r="AH34" s="230"/>
      <c r="AI34" s="706" t="s">
        <v>55</v>
      </c>
      <c r="AJ34" s="672"/>
      <c r="AK34" s="672"/>
      <c r="AL34" s="672"/>
      <c r="AM34" s="672"/>
      <c r="AN34" s="672"/>
      <c r="AO34" s="672"/>
      <c r="AP34" s="672"/>
      <c r="AQ34" s="707"/>
      <c r="AR34" s="38"/>
    </row>
    <row r="35" spans="1:44" ht="14.25" customHeight="1" x14ac:dyDescent="0.4">
      <c r="A35" s="205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672"/>
      <c r="AJ35" s="672"/>
      <c r="AK35" s="672"/>
      <c r="AL35" s="672"/>
      <c r="AM35" s="672"/>
      <c r="AN35" s="672"/>
      <c r="AO35" s="672"/>
      <c r="AP35" s="672"/>
      <c r="AQ35" s="707"/>
      <c r="AR35" s="38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628" t="s">
        <v>94</v>
      </c>
      <c r="AI36" s="603"/>
      <c r="AJ36" s="603"/>
      <c r="AK36" s="603"/>
      <c r="AL36" s="603"/>
      <c r="AM36" s="603"/>
      <c r="AN36" s="603"/>
      <c r="AO36" s="603"/>
      <c r="AP36" s="604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02" t="str">
        <f>IFERROR(IF(AH32&lt;=0,"ERROR",MIN(ROUNDUP(AH32,-4),200000)),"")</f>
        <v/>
      </c>
      <c r="AI37" s="693"/>
      <c r="AJ37" s="693"/>
      <c r="AK37" s="693"/>
      <c r="AL37" s="693"/>
      <c r="AM37" s="693"/>
      <c r="AN37" s="693"/>
      <c r="AO37" s="504" t="s">
        <v>0</v>
      </c>
      <c r="AP37" s="511"/>
      <c r="AQ37" s="212"/>
    </row>
    <row r="38" spans="1:44" ht="14.25" customHeight="1" x14ac:dyDescent="0.4">
      <c r="A38" s="205"/>
      <c r="B38" s="209"/>
      <c r="C38" s="210"/>
      <c r="D38" s="210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709"/>
      <c r="AI38" s="694"/>
      <c r="AJ38" s="694"/>
      <c r="AK38" s="694"/>
      <c r="AL38" s="694"/>
      <c r="AM38" s="694"/>
      <c r="AN38" s="694"/>
      <c r="AO38" s="512"/>
      <c r="AP38" s="513"/>
      <c r="AQ38" s="212"/>
    </row>
    <row r="39" spans="1:44" ht="17.25" x14ac:dyDescent="0.4">
      <c r="A39" s="205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37"/>
      <c r="AL39" s="237"/>
      <c r="AM39" s="237"/>
      <c r="AN39" s="237"/>
      <c r="AO39" s="237"/>
      <c r="AP39" s="237"/>
      <c r="AQ39" s="238"/>
    </row>
    <row r="40" spans="1:44" ht="14.25" customHeight="1" x14ac:dyDescent="0.4">
      <c r="A40" s="205"/>
      <c r="B40" s="377" t="s">
        <v>87</v>
      </c>
      <c r="C40" s="633"/>
      <c r="D40" s="633"/>
      <c r="E40" s="633"/>
      <c r="F40" s="633"/>
      <c r="G40" s="633"/>
      <c r="H40" s="633"/>
      <c r="I40" s="633"/>
      <c r="J40" s="633"/>
      <c r="K40" s="633"/>
      <c r="L40" s="633"/>
      <c r="M40" s="633"/>
      <c r="N40" s="633"/>
      <c r="O40" s="633"/>
      <c r="P40" s="633"/>
      <c r="Q40" s="633"/>
      <c r="R40" s="633"/>
      <c r="S40" s="633"/>
      <c r="T40" s="633"/>
      <c r="U40" s="633"/>
      <c r="V40" s="633"/>
      <c r="W40" s="633"/>
      <c r="X40" s="633"/>
      <c r="Y40" s="633"/>
      <c r="Z40" s="633"/>
      <c r="AA40" s="633"/>
      <c r="AB40" s="633"/>
      <c r="AC40" s="633"/>
      <c r="AD40" s="633"/>
      <c r="AE40" s="633"/>
      <c r="AF40" s="633"/>
      <c r="AG40" s="633"/>
      <c r="AH40" s="633"/>
      <c r="AI40" s="633"/>
      <c r="AJ40" s="633"/>
      <c r="AK40" s="633"/>
      <c r="AL40" s="633"/>
      <c r="AM40" s="633"/>
      <c r="AN40" s="633"/>
      <c r="AO40" s="633"/>
      <c r="AP40" s="633"/>
      <c r="AQ40" s="634"/>
    </row>
    <row r="41" spans="1:44" ht="14.25" customHeight="1" x14ac:dyDescent="0.4">
      <c r="A41" s="205"/>
      <c r="B41" s="635"/>
      <c r="C41" s="633"/>
      <c r="D41" s="633"/>
      <c r="E41" s="633"/>
      <c r="F41" s="633"/>
      <c r="G41" s="633"/>
      <c r="H41" s="633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4"/>
    </row>
    <row r="42" spans="1:44" ht="14.25" customHeight="1" x14ac:dyDescent="0.4">
      <c r="A42" s="205"/>
      <c r="B42" s="635"/>
      <c r="C42" s="633"/>
      <c r="D42" s="633"/>
      <c r="E42" s="633"/>
      <c r="F42" s="633"/>
      <c r="G42" s="633"/>
      <c r="H42" s="633"/>
      <c r="I42" s="633"/>
      <c r="J42" s="633"/>
      <c r="K42" s="633"/>
      <c r="L42" s="633"/>
      <c r="M42" s="633"/>
      <c r="N42" s="633"/>
      <c r="O42" s="633"/>
      <c r="P42" s="633"/>
      <c r="Q42" s="633"/>
      <c r="R42" s="633"/>
      <c r="S42" s="633"/>
      <c r="T42" s="633"/>
      <c r="U42" s="633"/>
      <c r="V42" s="633"/>
      <c r="W42" s="633"/>
      <c r="X42" s="633"/>
      <c r="Y42" s="633"/>
      <c r="Z42" s="633"/>
      <c r="AA42" s="633"/>
      <c r="AB42" s="633"/>
      <c r="AC42" s="633"/>
      <c r="AD42" s="633"/>
      <c r="AE42" s="633"/>
      <c r="AF42" s="633"/>
      <c r="AG42" s="633"/>
      <c r="AH42" s="633"/>
      <c r="AI42" s="633"/>
      <c r="AJ42" s="633"/>
      <c r="AK42" s="633"/>
      <c r="AL42" s="633"/>
      <c r="AM42" s="633"/>
      <c r="AN42" s="633"/>
      <c r="AO42" s="633"/>
      <c r="AP42" s="633"/>
      <c r="AQ42" s="634"/>
    </row>
    <row r="43" spans="1:44" ht="17.25" customHeight="1" thickBot="1" x14ac:dyDescent="0.45">
      <c r="A43" s="205"/>
      <c r="B43" s="636"/>
      <c r="C43" s="637"/>
      <c r="D43" s="637"/>
      <c r="E43" s="637"/>
      <c r="F43" s="637"/>
      <c r="G43" s="637"/>
      <c r="H43" s="637"/>
      <c r="I43" s="637"/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  <c r="Y43" s="637"/>
      <c r="Z43" s="637"/>
      <c r="AA43" s="637"/>
      <c r="AB43" s="637"/>
      <c r="AC43" s="637"/>
      <c r="AD43" s="637"/>
      <c r="AE43" s="637"/>
      <c r="AF43" s="637"/>
      <c r="AG43" s="637"/>
      <c r="AH43" s="637"/>
      <c r="AI43" s="637"/>
      <c r="AJ43" s="637"/>
      <c r="AK43" s="637"/>
      <c r="AL43" s="637"/>
      <c r="AM43" s="637"/>
      <c r="AN43" s="637"/>
      <c r="AO43" s="637"/>
      <c r="AP43" s="637"/>
      <c r="AQ43" s="638"/>
      <c r="AR43" s="33"/>
    </row>
    <row r="44" spans="1:44" ht="15" customHeight="1" x14ac:dyDescent="0.4">
      <c r="A44" s="205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39"/>
      <c r="Q44" s="240"/>
      <c r="R44" s="240"/>
      <c r="S44" s="240"/>
      <c r="T44" s="240"/>
      <c r="U44" s="240"/>
      <c r="V44" s="240"/>
      <c r="W44" s="240"/>
      <c r="X44" s="241"/>
      <c r="Y44" s="240"/>
      <c r="Z44" s="240"/>
      <c r="AA44" s="240"/>
      <c r="AB44" s="240"/>
      <c r="AC44" s="24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9"/>
      <c r="AN44" s="205"/>
      <c r="AO44" s="205"/>
      <c r="AP44" s="205"/>
      <c r="AQ44" s="205"/>
    </row>
    <row r="45" spans="1:44" ht="15" customHeight="1" x14ac:dyDescent="0.4">
      <c r="A45" s="205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39"/>
      <c r="Q45" s="240"/>
      <c r="R45" s="240"/>
      <c r="S45" s="240"/>
      <c r="T45" s="240"/>
      <c r="U45" s="240"/>
      <c r="V45" s="240"/>
      <c r="W45" s="240"/>
      <c r="X45" s="241"/>
      <c r="Y45" s="240"/>
      <c r="Z45" s="240"/>
      <c r="AA45" s="240"/>
      <c r="AB45" s="240"/>
      <c r="AC45" s="24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9"/>
      <c r="AN45" s="205"/>
      <c r="AO45" s="205"/>
      <c r="AP45" s="205"/>
      <c r="AQ45" s="205"/>
    </row>
    <row r="46" spans="1:44" ht="15" customHeight="1" x14ac:dyDescent="0.4">
      <c r="A46" s="205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39"/>
      <c r="Q46" s="240"/>
      <c r="R46" s="240"/>
      <c r="S46" s="240"/>
      <c r="T46" s="240"/>
      <c r="U46" s="240"/>
      <c r="V46" s="240"/>
      <c r="W46" s="240"/>
      <c r="X46" s="241"/>
      <c r="Y46" s="240"/>
      <c r="Z46" s="240"/>
      <c r="AA46" s="240"/>
      <c r="AB46" s="240"/>
      <c r="AC46" s="24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9"/>
      <c r="AN46" s="205"/>
      <c r="AO46" s="205"/>
      <c r="AP46" s="205"/>
      <c r="AQ46" s="205"/>
    </row>
    <row r="47" spans="1:44" ht="15.75" customHeight="1" x14ac:dyDescent="0.4">
      <c r="A47" s="205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05"/>
      <c r="AO47" s="205"/>
      <c r="AP47" s="205"/>
      <c r="AQ47" s="205"/>
    </row>
    <row r="48" spans="1:44" ht="15.75" customHeight="1" x14ac:dyDescent="0.4">
      <c r="A48" s="205"/>
      <c r="B48" s="715" t="s">
        <v>61</v>
      </c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6"/>
      <c r="AM48" s="716"/>
      <c r="AN48" s="716"/>
      <c r="AO48" s="716"/>
      <c r="AP48" s="716"/>
      <c r="AQ48" s="205"/>
    </row>
    <row r="49" spans="1:49" ht="15.75" customHeight="1" x14ac:dyDescent="0.4">
      <c r="A49" s="205"/>
      <c r="B49" s="716"/>
      <c r="C49" s="716"/>
      <c r="D49" s="716"/>
      <c r="E49" s="716"/>
      <c r="F49" s="716"/>
      <c r="G49" s="716"/>
      <c r="H49" s="716"/>
      <c r="I49" s="716"/>
      <c r="J49" s="716"/>
      <c r="K49" s="716"/>
      <c r="L49" s="716"/>
      <c r="M49" s="716"/>
      <c r="N49" s="716"/>
      <c r="O49" s="716"/>
      <c r="P49" s="716"/>
      <c r="Q49" s="716"/>
      <c r="R49" s="716"/>
      <c r="S49" s="716"/>
      <c r="T49" s="716"/>
      <c r="U49" s="716"/>
      <c r="V49" s="716"/>
      <c r="W49" s="716"/>
      <c r="X49" s="716"/>
      <c r="Y49" s="716"/>
      <c r="Z49" s="716"/>
      <c r="AA49" s="716"/>
      <c r="AB49" s="716"/>
      <c r="AC49" s="716"/>
      <c r="AD49" s="716"/>
      <c r="AE49" s="716"/>
      <c r="AF49" s="716"/>
      <c r="AG49" s="716"/>
      <c r="AH49" s="716"/>
      <c r="AI49" s="716"/>
      <c r="AJ49" s="716"/>
      <c r="AK49" s="716"/>
      <c r="AL49" s="716"/>
      <c r="AM49" s="716"/>
      <c r="AN49" s="716"/>
      <c r="AO49" s="716"/>
      <c r="AP49" s="716"/>
      <c r="AQ49" s="205"/>
    </row>
    <row r="50" spans="1:49" ht="15.75" customHeight="1" x14ac:dyDescent="0.4">
      <c r="A50" s="205"/>
      <c r="B50" s="205" t="s">
        <v>42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320"/>
      <c r="AN50" s="320"/>
      <c r="AO50" s="320"/>
      <c r="AP50" s="320"/>
      <c r="AQ50" s="205"/>
    </row>
    <row r="51" spans="1:49" ht="18.75" customHeight="1" x14ac:dyDescent="0.15">
      <c r="A51" s="205"/>
      <c r="B51" s="729" t="s">
        <v>103</v>
      </c>
      <c r="C51" s="729"/>
      <c r="D51" s="729"/>
      <c r="E51" s="729"/>
      <c r="F51" s="729"/>
      <c r="G51" s="729"/>
      <c r="H51" s="729"/>
      <c r="I51" s="729"/>
      <c r="J51" s="729"/>
      <c r="K51" s="729"/>
      <c r="L51" s="729"/>
      <c r="M51" s="729"/>
      <c r="N51" s="729"/>
      <c r="O51" s="729"/>
      <c r="P51" s="729"/>
      <c r="Q51" s="729"/>
      <c r="R51" s="729"/>
      <c r="S51" s="729"/>
      <c r="T51" s="729"/>
      <c r="U51" s="729"/>
      <c r="V51" s="729"/>
      <c r="W51" s="729"/>
      <c r="X51" s="729"/>
      <c r="Y51" s="729"/>
      <c r="Z51" s="729"/>
      <c r="AA51" s="729"/>
      <c r="AB51" s="729"/>
      <c r="AC51" s="729"/>
      <c r="AD51" s="729"/>
      <c r="AE51" s="729"/>
      <c r="AF51" s="729"/>
      <c r="AG51" s="729"/>
      <c r="AH51" s="729"/>
      <c r="AI51" s="729"/>
      <c r="AJ51" s="729"/>
      <c r="AK51" s="243"/>
      <c r="AL51" s="243"/>
      <c r="AM51" s="243"/>
      <c r="AN51" s="243"/>
      <c r="AO51" s="243"/>
      <c r="AP51" s="244"/>
      <c r="AQ51" s="205"/>
    </row>
    <row r="52" spans="1:49" ht="15.75" customHeight="1" x14ac:dyDescent="0.4">
      <c r="A52" s="205"/>
      <c r="B52" s="320"/>
      <c r="C52" s="245" t="s">
        <v>70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205"/>
    </row>
    <row r="53" spans="1:49" ht="15.75" customHeight="1" x14ac:dyDescent="0.4">
      <c r="A53" s="205"/>
      <c r="B53" s="320"/>
      <c r="C53" s="730" t="s">
        <v>105</v>
      </c>
      <c r="D53" s="731"/>
      <c r="E53" s="731"/>
      <c r="F53" s="731"/>
      <c r="G53" s="731"/>
      <c r="H53" s="731"/>
      <c r="I53" s="731"/>
      <c r="J53" s="731"/>
      <c r="K53" s="731"/>
      <c r="L53" s="731"/>
      <c r="M53" s="731"/>
      <c r="N53" s="731"/>
      <c r="O53" s="731"/>
      <c r="P53" s="731"/>
      <c r="Q53" s="731"/>
      <c r="R53" s="731"/>
      <c r="S53" s="731"/>
      <c r="T53" s="731"/>
      <c r="U53" s="731"/>
      <c r="V53" s="731"/>
      <c r="W53" s="731"/>
      <c r="X53" s="731"/>
      <c r="Y53" s="731"/>
      <c r="Z53" s="731"/>
      <c r="AA53" s="731"/>
      <c r="AB53" s="731"/>
      <c r="AC53" s="731"/>
      <c r="AD53" s="731"/>
      <c r="AE53" s="731"/>
      <c r="AF53" s="731"/>
      <c r="AG53" s="731"/>
      <c r="AH53" s="731"/>
      <c r="AI53" s="731"/>
      <c r="AJ53" s="731"/>
      <c r="AK53" s="731"/>
      <c r="AL53" s="731"/>
      <c r="AM53" s="731"/>
      <c r="AN53" s="320"/>
      <c r="AO53" s="320"/>
      <c r="AP53" s="320"/>
      <c r="AQ53" s="205"/>
    </row>
    <row r="54" spans="1:49" ht="15.75" customHeight="1" x14ac:dyDescent="0.4">
      <c r="A54" s="205"/>
      <c r="B54" s="320"/>
      <c r="C54" s="731"/>
      <c r="D54" s="731"/>
      <c r="E54" s="731"/>
      <c r="F54" s="731"/>
      <c r="G54" s="731"/>
      <c r="H54" s="731"/>
      <c r="I54" s="731"/>
      <c r="J54" s="731"/>
      <c r="K54" s="731"/>
      <c r="L54" s="731"/>
      <c r="M54" s="731"/>
      <c r="N54" s="731"/>
      <c r="O54" s="731"/>
      <c r="P54" s="731"/>
      <c r="Q54" s="731"/>
      <c r="R54" s="731"/>
      <c r="S54" s="731"/>
      <c r="T54" s="731"/>
      <c r="U54" s="731"/>
      <c r="V54" s="731"/>
      <c r="W54" s="731"/>
      <c r="X54" s="731"/>
      <c r="Y54" s="731"/>
      <c r="Z54" s="731"/>
      <c r="AA54" s="731"/>
      <c r="AB54" s="731"/>
      <c r="AC54" s="731"/>
      <c r="AD54" s="731"/>
      <c r="AE54" s="731"/>
      <c r="AF54" s="731"/>
      <c r="AG54" s="731"/>
      <c r="AH54" s="731"/>
      <c r="AI54" s="731"/>
      <c r="AJ54" s="731"/>
      <c r="AK54" s="731"/>
      <c r="AL54" s="731"/>
      <c r="AM54" s="731"/>
      <c r="AN54" s="320"/>
      <c r="AO54" s="320"/>
      <c r="AP54" s="320"/>
      <c r="AQ54" s="205"/>
    </row>
    <row r="55" spans="1:49" ht="15.75" customHeight="1" x14ac:dyDescent="0.4">
      <c r="A55" s="205"/>
      <c r="B55" s="320"/>
      <c r="C55" s="732"/>
      <c r="D55" s="732"/>
      <c r="E55" s="732"/>
      <c r="F55" s="732"/>
      <c r="G55" s="732"/>
      <c r="H55" s="732"/>
      <c r="I55" s="732"/>
      <c r="J55" s="732"/>
      <c r="K55" s="732"/>
      <c r="L55" s="732"/>
      <c r="M55" s="732"/>
      <c r="N55" s="732"/>
      <c r="O55" s="732"/>
      <c r="P55" s="732"/>
      <c r="Q55" s="732"/>
      <c r="R55" s="732"/>
      <c r="S55" s="732"/>
      <c r="T55" s="732"/>
      <c r="U55" s="732"/>
      <c r="V55" s="732"/>
      <c r="W55" s="732"/>
      <c r="X55" s="732"/>
      <c r="Y55" s="732"/>
      <c r="Z55" s="732"/>
      <c r="AA55" s="732"/>
      <c r="AB55" s="732"/>
      <c r="AC55" s="732"/>
      <c r="AD55" s="732"/>
      <c r="AE55" s="732"/>
      <c r="AF55" s="732"/>
      <c r="AG55" s="732"/>
      <c r="AH55" s="732"/>
      <c r="AI55" s="732"/>
      <c r="AJ55" s="732"/>
      <c r="AK55" s="732"/>
      <c r="AL55" s="732"/>
      <c r="AM55" s="320"/>
      <c r="AN55" s="320"/>
      <c r="AO55" s="320"/>
      <c r="AP55" s="320"/>
      <c r="AQ55" s="205"/>
    </row>
    <row r="56" spans="1:49" x14ac:dyDescent="0.15">
      <c r="A56" s="205"/>
      <c r="B56" s="205"/>
      <c r="C56" s="732"/>
      <c r="D56" s="732"/>
      <c r="E56" s="732"/>
      <c r="F56" s="732"/>
      <c r="G56" s="732"/>
      <c r="H56" s="732"/>
      <c r="I56" s="732"/>
      <c r="J56" s="732"/>
      <c r="K56" s="732"/>
      <c r="L56" s="732"/>
      <c r="M56" s="732"/>
      <c r="N56" s="732"/>
      <c r="O56" s="732"/>
      <c r="P56" s="732"/>
      <c r="Q56" s="732"/>
      <c r="R56" s="732"/>
      <c r="S56" s="732"/>
      <c r="T56" s="732"/>
      <c r="U56" s="732"/>
      <c r="V56" s="732"/>
      <c r="W56" s="732"/>
      <c r="X56" s="732"/>
      <c r="Y56" s="732"/>
      <c r="Z56" s="732"/>
      <c r="AA56" s="732"/>
      <c r="AB56" s="732"/>
      <c r="AC56" s="732"/>
      <c r="AD56" s="732"/>
      <c r="AE56" s="732"/>
      <c r="AF56" s="732"/>
      <c r="AG56" s="732"/>
      <c r="AH56" s="732"/>
      <c r="AI56" s="732"/>
      <c r="AJ56" s="732"/>
      <c r="AK56" s="732"/>
      <c r="AL56" s="732"/>
      <c r="AM56" s="243"/>
      <c r="AN56" s="243"/>
      <c r="AO56" s="243"/>
      <c r="AP56" s="243"/>
      <c r="AQ56" s="205"/>
    </row>
    <row r="57" spans="1:49" x14ac:dyDescent="0.15">
      <c r="A57" s="205"/>
      <c r="B57" s="205" t="s">
        <v>117</v>
      </c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243"/>
      <c r="AM57" s="243"/>
      <c r="AN57" s="243"/>
      <c r="AO57" s="243"/>
      <c r="AP57" s="243"/>
      <c r="AQ57" s="205"/>
    </row>
    <row r="58" spans="1:49" x14ac:dyDescent="0.15">
      <c r="A58" s="205"/>
      <c r="B58" s="205" t="s">
        <v>113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243"/>
      <c r="AM58" s="243"/>
      <c r="AN58" s="243"/>
      <c r="AO58" s="243"/>
      <c r="AP58" s="243"/>
      <c r="AQ58" s="205"/>
    </row>
    <row r="59" spans="1:49" ht="14.25" customHeight="1" x14ac:dyDescent="0.4">
      <c r="A59" s="205"/>
      <c r="B59" s="205"/>
      <c r="C59" s="210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494" t="s">
        <v>16</v>
      </c>
      <c r="Q59" s="495"/>
      <c r="R59" s="495"/>
      <c r="S59" s="495"/>
      <c r="T59" s="495"/>
      <c r="U59" s="495"/>
      <c r="V59" s="495"/>
      <c r="W59" s="495"/>
      <c r="X59" s="495"/>
      <c r="Y59" s="496"/>
      <c r="Z59" s="211"/>
      <c r="AA59" s="210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0"/>
      <c r="AN59" s="210"/>
      <c r="AO59" s="205"/>
      <c r="AP59" s="205"/>
      <c r="AQ59" s="205"/>
    </row>
    <row r="60" spans="1:49" ht="14.25" customHeight="1" x14ac:dyDescent="0.4">
      <c r="A60" s="205"/>
      <c r="B60" s="205"/>
      <c r="C60" s="210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673" t="s">
        <v>15</v>
      </c>
      <c r="Q60" s="674"/>
      <c r="R60" s="674"/>
      <c r="S60" s="486" t="s">
        <v>11</v>
      </c>
      <c r="T60" s="674"/>
      <c r="U60" s="677"/>
      <c r="V60" s="486" t="s">
        <v>12</v>
      </c>
      <c r="W60" s="674"/>
      <c r="X60" s="674"/>
      <c r="Y60" s="489" t="s">
        <v>2</v>
      </c>
      <c r="Z60" s="720" t="s">
        <v>18</v>
      </c>
      <c r="AA60" s="721"/>
      <c r="AB60" s="721"/>
      <c r="AC60" s="721"/>
      <c r="AD60" s="721"/>
      <c r="AE60" s="722" t="s">
        <v>75</v>
      </c>
      <c r="AF60" s="722"/>
      <c r="AG60" s="722"/>
      <c r="AH60" s="722"/>
      <c r="AI60" s="722"/>
      <c r="AJ60" s="722"/>
      <c r="AK60" s="722"/>
      <c r="AL60" s="722"/>
      <c r="AM60" s="722"/>
      <c r="AN60" s="210"/>
      <c r="AO60" s="205"/>
      <c r="AP60" s="205"/>
      <c r="AQ60" s="205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5"/>
      <c r="B61" s="205"/>
      <c r="C61" s="210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675"/>
      <c r="Q61" s="676"/>
      <c r="R61" s="676"/>
      <c r="S61" s="488"/>
      <c r="T61" s="678"/>
      <c r="U61" s="678"/>
      <c r="V61" s="488"/>
      <c r="W61" s="676"/>
      <c r="X61" s="676"/>
      <c r="Y61" s="490"/>
      <c r="Z61" s="720"/>
      <c r="AA61" s="721"/>
      <c r="AB61" s="721"/>
      <c r="AC61" s="721"/>
      <c r="AD61" s="721"/>
      <c r="AE61" s="722"/>
      <c r="AF61" s="722"/>
      <c r="AG61" s="722"/>
      <c r="AH61" s="722"/>
      <c r="AI61" s="722"/>
      <c r="AJ61" s="722"/>
      <c r="AK61" s="722"/>
      <c r="AL61" s="722"/>
      <c r="AM61" s="722"/>
      <c r="AN61" s="210"/>
      <c r="AO61" s="205"/>
      <c r="AP61" s="205"/>
      <c r="AQ61" s="205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5"/>
      <c r="B62" s="205"/>
      <c r="C62" s="205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246"/>
      <c r="AB62" s="247"/>
      <c r="AC62" s="247"/>
      <c r="AD62" s="247"/>
      <c r="AE62" s="247"/>
      <c r="AF62" s="247"/>
      <c r="AG62" s="247"/>
      <c r="AH62" s="207"/>
      <c r="AI62" s="207"/>
      <c r="AJ62" s="248"/>
      <c r="AK62" s="248"/>
      <c r="AL62" s="248"/>
      <c r="AM62" s="248"/>
      <c r="AN62" s="248"/>
      <c r="AO62" s="248"/>
      <c r="AP62" s="248"/>
      <c r="AQ62" s="205"/>
      <c r="AS62" s="25" t="str">
        <f>IFERROR((DATE(2022,1,31)-AT61+1),"")</f>
        <v/>
      </c>
      <c r="AT62" s="7"/>
    </row>
    <row r="63" spans="1:49" x14ac:dyDescent="0.15">
      <c r="A63" s="205"/>
      <c r="B63" s="205"/>
      <c r="C63" s="221" t="s">
        <v>32</v>
      </c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246"/>
      <c r="AB63" s="247"/>
      <c r="AC63" s="247"/>
      <c r="AD63" s="247"/>
      <c r="AE63" s="247"/>
      <c r="AF63" s="247"/>
      <c r="AG63" s="247"/>
      <c r="AH63" s="207"/>
      <c r="AI63" s="207"/>
      <c r="AJ63" s="248"/>
      <c r="AK63" s="248"/>
      <c r="AL63" s="248"/>
      <c r="AM63" s="248"/>
      <c r="AN63" s="248"/>
      <c r="AO63" s="248"/>
      <c r="AP63" s="248"/>
      <c r="AQ63" s="205"/>
      <c r="AS63" s="7"/>
      <c r="AT63" s="7"/>
    </row>
    <row r="64" spans="1:49" s="26" customFormat="1" ht="18.75" customHeight="1" x14ac:dyDescent="0.15">
      <c r="A64" s="249"/>
      <c r="B64" s="249"/>
      <c r="C64" s="205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631"/>
      <c r="Q64" s="632"/>
      <c r="R64" s="632"/>
      <c r="S64" s="632"/>
      <c r="T64" s="632"/>
      <c r="U64" s="632"/>
      <c r="V64" s="632"/>
      <c r="W64" s="460" t="s">
        <v>0</v>
      </c>
      <c r="X64" s="461"/>
      <c r="Y64" s="253" t="s">
        <v>5</v>
      </c>
      <c r="Z64" s="253"/>
      <c r="AA64" s="723" t="str">
        <f>AS62</f>
        <v/>
      </c>
      <c r="AB64" s="724"/>
      <c r="AC64" s="724"/>
      <c r="AD64" s="725" t="s">
        <v>2</v>
      </c>
      <c r="AE64" s="726"/>
      <c r="AF64" s="253"/>
      <c r="AG64" s="254" t="s">
        <v>1</v>
      </c>
      <c r="AH64" s="727" t="str">
        <f>IF(AA64="","",ROUNDUP(P64/AA64,0))</f>
        <v/>
      </c>
      <c r="AI64" s="728"/>
      <c r="AJ64" s="728"/>
      <c r="AK64" s="728"/>
      <c r="AL64" s="728"/>
      <c r="AM64" s="728"/>
      <c r="AN64" s="725" t="s">
        <v>0</v>
      </c>
      <c r="AO64" s="726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739" t="s">
        <v>23</v>
      </c>
      <c r="AJ65" s="739"/>
      <c r="AK65" s="739"/>
      <c r="AL65" s="739"/>
      <c r="AM65" s="739"/>
      <c r="AN65" s="739"/>
      <c r="AO65" s="739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21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21"/>
      <c r="AD66" s="259"/>
      <c r="AE66" s="221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631"/>
      <c r="Q67" s="632"/>
      <c r="R67" s="632"/>
      <c r="S67" s="632"/>
      <c r="T67" s="632"/>
      <c r="U67" s="632"/>
      <c r="V67" s="632"/>
      <c r="W67" s="460" t="s">
        <v>0</v>
      </c>
      <c r="X67" s="461"/>
      <c r="Y67" s="207" t="s">
        <v>5</v>
      </c>
      <c r="Z67" s="221"/>
      <c r="AA67" s="740">
        <v>28</v>
      </c>
      <c r="AB67" s="741"/>
      <c r="AC67" s="741"/>
      <c r="AD67" s="460" t="s">
        <v>2</v>
      </c>
      <c r="AE67" s="461"/>
      <c r="AF67" s="207"/>
      <c r="AG67" s="321" t="s">
        <v>1</v>
      </c>
      <c r="AH67" s="727">
        <f>IF(AA67="","",ROUNDUP(P67/AA67,0))</f>
        <v>0</v>
      </c>
      <c r="AI67" s="728"/>
      <c r="AJ67" s="728"/>
      <c r="AK67" s="728"/>
      <c r="AL67" s="728"/>
      <c r="AM67" s="728"/>
      <c r="AN67" s="460" t="s">
        <v>0</v>
      </c>
      <c r="AO67" s="461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 t="s">
        <v>28</v>
      </c>
      <c r="R68" s="267"/>
      <c r="S68" s="267"/>
      <c r="T68" s="267"/>
      <c r="U68" s="267"/>
      <c r="V68" s="267"/>
      <c r="W68" s="267"/>
      <c r="X68" s="207"/>
      <c r="Y68" s="207"/>
      <c r="Z68" s="221"/>
      <c r="AA68" s="268"/>
      <c r="AB68" s="269"/>
      <c r="AC68" s="269"/>
      <c r="AD68" s="207"/>
      <c r="AE68" s="207"/>
      <c r="AF68" s="246"/>
      <c r="AG68" s="246"/>
      <c r="AH68" s="221"/>
      <c r="AI68" s="689" t="s">
        <v>23</v>
      </c>
      <c r="AJ68" s="690"/>
      <c r="AK68" s="690"/>
      <c r="AL68" s="690"/>
      <c r="AM68" s="690"/>
      <c r="AN68" s="690"/>
      <c r="AO68" s="690"/>
      <c r="AP68" s="317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733" t="s">
        <v>100</v>
      </c>
      <c r="D69" s="733"/>
      <c r="E69" s="733"/>
      <c r="F69" s="733"/>
      <c r="G69" s="733"/>
      <c r="H69" s="733"/>
      <c r="I69" s="733"/>
      <c r="J69" s="733"/>
      <c r="K69" s="733"/>
      <c r="L69" s="733"/>
      <c r="M69" s="733"/>
      <c r="N69" s="733"/>
      <c r="O69" s="733"/>
      <c r="P69" s="733"/>
      <c r="Q69" s="733"/>
      <c r="R69" s="733"/>
      <c r="S69" s="733"/>
      <c r="T69" s="733"/>
      <c r="U69" s="733"/>
      <c r="V69" s="733"/>
      <c r="W69" s="733"/>
      <c r="X69" s="734"/>
      <c r="Y69" s="735" t="str">
        <f>IF(O64="","",IFERROR(IF(Y67="","",ROUNDUP((AF64-AF67)*0.4,0)),""))</f>
        <v/>
      </c>
      <c r="Z69" s="736"/>
      <c r="AA69" s="736"/>
      <c r="AB69" s="736"/>
      <c r="AC69" s="736"/>
      <c r="AD69" s="736"/>
      <c r="AE69" s="641" t="s">
        <v>0</v>
      </c>
      <c r="AF69" s="642"/>
      <c r="AG69" s="270"/>
      <c r="AH69" s="276"/>
      <c r="AI69" s="259"/>
      <c r="AJ69" s="259"/>
      <c r="AK69" s="266"/>
      <c r="AL69" s="266"/>
      <c r="AM69" s="266"/>
      <c r="AN69" s="266"/>
      <c r="AO69" s="266"/>
      <c r="AP69" s="277"/>
      <c r="AQ69" s="27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261"/>
      <c r="Y70" s="278"/>
      <c r="Z70" s="278"/>
      <c r="AA70" s="278"/>
      <c r="AB70" s="278"/>
      <c r="AC70" s="781" t="s">
        <v>95</v>
      </c>
      <c r="AD70" s="782"/>
      <c r="AE70" s="782"/>
      <c r="AF70" s="782"/>
      <c r="AG70" s="782"/>
      <c r="AH70" s="782"/>
      <c r="AI70" s="782"/>
      <c r="AJ70" s="782"/>
      <c r="AK70" s="783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1"/>
      <c r="I71" s="259"/>
      <c r="J71" s="259"/>
      <c r="K71" s="259"/>
      <c r="L71" s="259"/>
      <c r="M71" s="272"/>
      <c r="N71" s="273"/>
      <c r="O71" s="273"/>
      <c r="P71" s="273"/>
      <c r="Q71" s="259"/>
      <c r="R71" s="259"/>
      <c r="S71" s="259"/>
      <c r="T71" s="259"/>
      <c r="U71" s="259"/>
      <c r="V71" s="259"/>
      <c r="W71" s="259"/>
      <c r="X71" s="259"/>
      <c r="Y71" s="259"/>
      <c r="Z71" s="273"/>
      <c r="AA71" s="273"/>
      <c r="AB71" s="273"/>
      <c r="AC71" s="782"/>
      <c r="AD71" s="782"/>
      <c r="AE71" s="782"/>
      <c r="AF71" s="782"/>
      <c r="AG71" s="782"/>
      <c r="AH71" s="782"/>
      <c r="AI71" s="782"/>
      <c r="AJ71" s="782"/>
      <c r="AK71" s="783"/>
      <c r="AL71" s="312"/>
      <c r="AM71" s="312"/>
      <c r="AN71" s="279"/>
      <c r="AO71" s="279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1"/>
      <c r="I72" s="259"/>
      <c r="J72" s="259"/>
      <c r="K72" s="259"/>
      <c r="L72" s="259"/>
      <c r="M72" s="272"/>
      <c r="N72" s="280" t="s">
        <v>91</v>
      </c>
      <c r="O72" s="273"/>
      <c r="P72" s="273"/>
      <c r="Q72" s="259"/>
      <c r="R72" s="259"/>
      <c r="S72" s="259"/>
      <c r="T72" s="259"/>
      <c r="U72" s="259"/>
      <c r="V72" s="259"/>
      <c r="W72" s="259"/>
      <c r="X72" s="259"/>
      <c r="Y72" s="735" t="str">
        <f>IFERROR(IF(Y69&lt;=0,"ERROR",MIN(ROUNDUP(Y69,-3),200000)),"")</f>
        <v/>
      </c>
      <c r="Z72" s="736"/>
      <c r="AA72" s="736"/>
      <c r="AB72" s="736"/>
      <c r="AC72" s="736"/>
      <c r="AD72" s="736"/>
      <c r="AE72" s="469" t="s">
        <v>0</v>
      </c>
      <c r="AF72" s="470"/>
      <c r="AG72" s="259"/>
      <c r="AH72" s="259"/>
      <c r="AI72" s="281"/>
      <c r="AJ72" s="281"/>
      <c r="AK72" s="281"/>
      <c r="AL72" s="281"/>
      <c r="AM72" s="281"/>
      <c r="AN72" s="277"/>
      <c r="AO72" s="277"/>
      <c r="AP72" s="277"/>
      <c r="AQ72" s="27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82"/>
      <c r="Z73" s="282"/>
      <c r="AA73" s="282"/>
      <c r="AB73" s="282"/>
      <c r="AC73" s="282"/>
      <c r="AD73" s="282"/>
      <c r="AE73" s="282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算定シート【F】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算定シート【F】!Print_Area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2022-02-28T07:54:58Z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