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10_第10期\41_募集要項\様式\0301HP公開（算定シート）\"/>
    </mc:Choice>
  </mc:AlternateContent>
  <bookViews>
    <workbookView xWindow="-120" yWindow="-120" windowWidth="20730" windowHeight="11160" tabRatio="812"/>
  </bookViews>
  <sheets>
    <sheet name="算定シート【A】" sheetId="28" r:id="rId1"/>
    <sheet name="算定シート【A】 (2)" sheetId="40" state="hidden" r:id="rId2"/>
    <sheet name="算定シート【B】 (2)" sheetId="41" state="hidden" r:id="rId3"/>
    <sheet name="算定シート【D】 (2)" sheetId="43" state="hidden" r:id="rId4"/>
    <sheet name="算定シート【E】 (2)" sheetId="44" state="hidden" r:id="rId5"/>
    <sheet name="算定シート【F】 (2)" sheetId="45" state="hidden" r:id="rId6"/>
    <sheet name="算定シート【G】 (2)" sheetId="46" state="hidden" r:id="rId7"/>
    <sheet name="算定シート【H】 (2)" sheetId="47" state="hidden" r:id="rId8"/>
  </sheets>
  <definedNames>
    <definedName name="_xlnm.Print_Area" localSheetId="0">算定シート【A】!$A$1:$AM$59</definedName>
    <definedName name="_xlnm.Print_Area" localSheetId="1">'算定シート【A】 (2)'!$A$1:$AM$63</definedName>
    <definedName name="_xlnm.Print_Area" localSheetId="2">'算定シート【B】 (2)'!$A$1:$AM$67</definedName>
    <definedName name="_xlnm.Print_Area" localSheetId="3">'算定シート【D】 (2)'!$A$1:$AR$86</definedName>
    <definedName name="_xlnm.Print_Area" localSheetId="4">'算定シート【E】 (2)'!$A$1:$AO$63</definedName>
    <definedName name="_xlnm.Print_Area" localSheetId="5">'算定シート【F】 (2)'!$A$1:$AM$66</definedName>
    <definedName name="_xlnm.Print_Area" localSheetId="6">'算定シート【G】 (2)'!$A$1:$AQ$72</definedName>
    <definedName name="_xlnm.Print_Area" localSheetId="7">'算定シート【H】 (2)'!$A$1:$AQ$73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7" i="28" l="1"/>
  <c r="W53" i="28" l="1"/>
  <c r="Y17" i="28"/>
  <c r="AD53" i="28" l="1"/>
  <c r="AD55" i="28" l="1"/>
  <c r="E57" i="28" l="1"/>
  <c r="AD58" i="28"/>
  <c r="Y69" i="47"/>
  <c r="Y72" i="47" s="1"/>
  <c r="AH67" i="47"/>
  <c r="AT60" i="47"/>
  <c r="AT61" i="47" s="1"/>
  <c r="AS62" i="47" s="1"/>
  <c r="AA64" i="47" s="1"/>
  <c r="AH64" i="47" s="1"/>
  <c r="AH32" i="47"/>
  <c r="AH37" i="47" s="1"/>
  <c r="AA27" i="47"/>
  <c r="Q32" i="47" s="1"/>
  <c r="AA22" i="47"/>
  <c r="D32" i="47" s="1"/>
  <c r="AP14" i="47"/>
  <c r="Y67" i="46"/>
  <c r="Y70" i="46" s="1"/>
  <c r="AF65" i="46"/>
  <c r="AF62" i="46"/>
  <c r="AH30" i="46"/>
  <c r="AH35" i="46" s="1"/>
  <c r="AA25" i="46"/>
  <c r="Q30" i="46" s="1"/>
  <c r="AA18" i="46"/>
  <c r="D30" i="46" s="1"/>
  <c r="AD61" i="45"/>
  <c r="AD64" i="45" s="1"/>
  <c r="AP56" i="45"/>
  <c r="AP57" i="45" s="1"/>
  <c r="X59" i="45" s="1"/>
  <c r="AD59" i="45" s="1"/>
  <c r="X27" i="45"/>
  <c r="X32" i="45" s="1"/>
  <c r="F27" i="45"/>
  <c r="Y23" i="45"/>
  <c r="AP15" i="45"/>
  <c r="E61" i="44"/>
  <c r="AD59" i="44"/>
  <c r="AD62" i="44" s="1"/>
  <c r="AD57" i="44"/>
  <c r="E29" i="44"/>
  <c r="X25" i="44"/>
  <c r="X30" i="44" s="1"/>
  <c r="AJ81" i="43"/>
  <c r="Y81" i="43"/>
  <c r="Y78" i="43"/>
  <c r="AJ78" i="43" s="1"/>
  <c r="AH76" i="43"/>
  <c r="AT69" i="43"/>
  <c r="AT70" i="43" s="1"/>
  <c r="AS71" i="43" s="1"/>
  <c r="AA73" i="43" s="1"/>
  <c r="AH73" i="43" s="1"/>
  <c r="U40" i="43"/>
  <c r="AH40" i="43" s="1"/>
  <c r="AH31" i="43"/>
  <c r="AH36" i="43" s="1"/>
  <c r="AA26" i="43"/>
  <c r="Q31" i="43" s="1"/>
  <c r="AA21" i="43"/>
  <c r="D40" i="43" s="1"/>
  <c r="AP13" i="43"/>
  <c r="AD62" i="41"/>
  <c r="AD65" i="41" s="1"/>
  <c r="AP57" i="41"/>
  <c r="AP58" i="41" s="1"/>
  <c r="X28" i="41"/>
  <c r="X33" i="41" s="1"/>
  <c r="Y22" i="41"/>
  <c r="F28" i="41" s="1"/>
  <c r="AP14" i="41"/>
  <c r="AD59" i="40"/>
  <c r="AD62" i="40" s="1"/>
  <c r="AD57" i="40"/>
  <c r="X25" i="40"/>
  <c r="X30" i="40" s="1"/>
  <c r="F25" i="40"/>
  <c r="X60" i="41" l="1"/>
  <c r="AD60" i="41" s="1"/>
  <c r="E64" i="45"/>
  <c r="E31" i="45"/>
  <c r="M46" i="43"/>
  <c r="AR45" i="43"/>
  <c r="M85" i="43"/>
  <c r="AR84" i="43"/>
  <c r="X84" i="43"/>
  <c r="D31" i="43"/>
  <c r="E65" i="41"/>
  <c r="E32" i="41"/>
  <c r="E29" i="40"/>
  <c r="F23" i="28" l="1"/>
  <c r="X23" i="28" s="1"/>
  <c r="X28" i="28" l="1"/>
  <c r="E27" i="28"/>
</calcChain>
</file>

<file path=xl/sharedStrings.xml><?xml version="1.0" encoding="utf-8"?>
<sst xmlns="http://schemas.openxmlformats.org/spreadsheetml/2006/main" count="663" uniqueCount="143">
  <si>
    <t>円</t>
    <rPh sb="0" eb="1">
      <t>エン</t>
    </rPh>
    <phoneticPr fontId="3"/>
  </si>
  <si>
    <t>＝</t>
    <phoneticPr fontId="3"/>
  </si>
  <si>
    <t>日</t>
    <rPh sb="0" eb="1">
      <t>ニチ</t>
    </rPh>
    <phoneticPr fontId="3"/>
  </si>
  <si>
    <t>×</t>
    <phoneticPr fontId="3"/>
  </si>
  <si>
    <t>⑤</t>
    <phoneticPr fontId="3"/>
  </si>
  <si>
    <t>÷</t>
    <phoneticPr fontId="3"/>
  </si>
  <si>
    <t>③</t>
    <phoneticPr fontId="3"/>
  </si>
  <si>
    <t>④</t>
    <phoneticPr fontId="3"/>
  </si>
  <si>
    <t>②</t>
    <phoneticPr fontId="3"/>
  </si>
  <si>
    <t>①</t>
    <phoneticPr fontId="3"/>
  </si>
  <si>
    <t>―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</si>
  <si>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</si>
  <si>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</si>
  <si>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</si>
  <si>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</si>
  <si>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令和</t>
  </si>
  <si>
    <t>申請店舗の開店日</t>
    <rPh sb="0" eb="2">
      <t>シンセイ</t>
    </rPh>
    <rPh sb="2" eb="4">
      <t>テンポ</t>
    </rPh>
    <rPh sb="5" eb="7">
      <t>カイテン</t>
    </rPh>
    <rPh sb="7" eb="8">
      <t>ニチ</t>
    </rPh>
    <phoneticPr fontId="3"/>
  </si>
  <si>
    <t>算定参照月</t>
    <rPh sb="0" eb="2">
      <t>サンテイ</t>
    </rPh>
    <rPh sb="4" eb="5">
      <t>ツキ</t>
    </rPh>
    <phoneticPr fontId="3"/>
  </si>
  <si>
    <t>算定参照期間：</t>
    <rPh sb="0" eb="2">
      <t>サンテイ</t>
    </rPh>
    <rPh sb="4" eb="6">
      <t>キカン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</si>
  <si>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</si>
  <si>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</si>
  <si>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</si>
  <si>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</si>
  <si>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</si>
  <si>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</si>
  <si>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支給単価（１日当たりの支給額）</t>
    <rPh sb="0" eb="2">
      <t>シキュウ</t>
    </rPh>
    <rPh sb="2" eb="4">
      <t>タンカ</t>
    </rPh>
    <rPh sb="11" eb="14">
      <t>シキュウガク</t>
    </rPh>
    <phoneticPr fontId="3"/>
  </si>
  <si>
    <t>以下を記入して支給単価を計算してください。支給額は支給単価×対象期間（日数）となります。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タイショウ</t>
    </rPh>
    <rPh sb="32" eb="34">
      <t>キカン</t>
    </rPh>
    <rPh sb="35" eb="37">
      <t>ニッスウ</t>
    </rPh>
    <phoneticPr fontId="3"/>
  </si>
  <si>
    <t>算定参照月の１日当たりの売上高</t>
    <rPh sb="0" eb="2">
      <t>サンテイ</t>
    </rPh>
    <rPh sb="2" eb="4">
      <t>サンショウ</t>
    </rPh>
    <rPh sb="4" eb="5">
      <t>ツキ</t>
    </rPh>
    <rPh sb="7" eb="8">
      <t>ニチ</t>
    </rPh>
    <rPh sb="8" eb="9">
      <t>ア</t>
    </rPh>
    <rPh sb="12" eb="14">
      <t>ウリアゲ</t>
    </rPh>
    <rPh sb="14" eb="15">
      <t>ダカ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</si>
  <si>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</si>
  <si>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事業年度（年）</t>
    <rPh sb="0" eb="2">
      <t>ジギョウ</t>
    </rPh>
    <rPh sb="2" eb="4">
      <t>ネンド</t>
    </rPh>
    <rPh sb="5" eb="6">
      <t>ネン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</si>
  <si>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</si>
  <si>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>支給単価（切り上げ前）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</si>
  <si>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算定参照期間の１日当たりの売上高　⇒（算定参照期間の売上高）÷（算定参照期間の日数）</t>
    <rPh sb="0" eb="2">
      <t>サンテイ</t>
    </rPh>
    <rPh sb="2" eb="4">
      <t>サンショウ</t>
    </rPh>
    <rPh sb="4" eb="6">
      <t>キカン</t>
    </rPh>
    <rPh sb="8" eb="9">
      <t>ニチ</t>
    </rPh>
    <rPh sb="9" eb="10">
      <t>ア</t>
    </rPh>
    <rPh sb="13" eb="15">
      <t>ウリアゲ</t>
    </rPh>
    <rPh sb="15" eb="16">
      <t>ダカ</t>
    </rPh>
    <rPh sb="32" eb="34">
      <t>サンテイ</t>
    </rPh>
    <rPh sb="34" eb="36">
      <t>サンショウ</t>
    </rPh>
    <rPh sb="36" eb="38">
      <t>キカン</t>
    </rPh>
    <rPh sb="39" eb="41">
      <t>ニッスウ</t>
    </rPh>
    <phoneticPr fontId="3"/>
  </si>
  <si>
    <t>事業年度の１日当たりの売上高　⇒事業年度（年）の売上高 ÷ 事業年度（年）の日数</t>
    <phoneticPr fontId="3"/>
  </si>
  <si>
    <t>※原則365日又は366日</t>
    <rPh sb="1" eb="3">
      <t>ゲンソク</t>
    </rPh>
    <rPh sb="6" eb="7">
      <t>ニチ</t>
    </rPh>
    <rPh sb="7" eb="8">
      <t>マタ</t>
    </rPh>
    <rPh sb="12" eb="13">
      <t>ニチ</t>
    </rPh>
    <phoneticPr fontId="3"/>
  </si>
  <si>
    <t>⇒</t>
    <phoneticPr fontId="3"/>
  </si>
  <si>
    <t xml:space="preserve">事業年度（年）の売上高 ÷ 事業年度（年）の日数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</si>
  <si>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事業年度（年）の１日当たりの売上高　</t>
    <rPh sb="5" eb="6">
      <t>ネン</t>
    </rPh>
    <rPh sb="9" eb="10">
      <t>ニチ</t>
    </rPh>
    <rPh sb="10" eb="11">
      <t>ア</t>
    </rPh>
    <rPh sb="14" eb="16">
      <t>ウリアゲ</t>
    </rPh>
    <rPh sb="16" eb="17">
      <t>ダカ</t>
    </rPh>
    <phoneticPr fontId="3"/>
  </si>
  <si>
    <t xml:space="preserve">算定参照期間の売上高 ÷ 算定参照期間の日数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</si>
  <si>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参照月の日数</t>
    <rPh sb="0" eb="2">
      <t>サンショウ</t>
    </rPh>
    <rPh sb="2" eb="3">
      <t>ヅキ</t>
    </rPh>
    <rPh sb="4" eb="6">
      <t>ニッスウ</t>
    </rPh>
    <phoneticPr fontId="3"/>
  </si>
  <si>
    <t>１日当たりの売上高</t>
    <phoneticPr fontId="3"/>
  </si>
  <si>
    <t>※一円未満切り上げ</t>
    <rPh sb="1" eb="2">
      <t>イチ</t>
    </rPh>
    <rPh sb="2" eb="3">
      <t>エン</t>
    </rPh>
    <rPh sb="3" eb="5">
      <t>ミマン</t>
    </rPh>
    <rPh sb="5" eb="6">
      <t>キ</t>
    </rPh>
    <rPh sb="7" eb="8">
      <t>ア</t>
    </rPh>
    <phoneticPr fontId="3"/>
  </si>
  <si>
    <t>但し、月単位の売上高を把握することが困難な場合においては、以下の方法で支給単価を算出します</t>
    <rPh sb="0" eb="1">
      <t>タダ</t>
    </rPh>
    <phoneticPr fontId="3"/>
  </si>
  <si>
    <t>算定参照月の売上高</t>
    <rPh sb="0" eb="2">
      <t>サンテイ</t>
    </rPh>
    <rPh sb="2" eb="4">
      <t>サンショウ</t>
    </rPh>
    <rPh sb="4" eb="5">
      <t>ツキ</t>
    </rPh>
    <rPh sb="6" eb="8">
      <t>ウリアゲ</t>
    </rPh>
    <rPh sb="8" eb="9">
      <t>ダカ</t>
    </rPh>
    <phoneticPr fontId="3"/>
  </si>
  <si>
    <t>⑥</t>
    <phoneticPr fontId="3"/>
  </si>
  <si>
    <t>⑦</t>
    <phoneticPr fontId="3"/>
  </si>
  <si>
    <r>
      <t>○ 売上高減少額方式</t>
    </r>
    <r>
      <rPr>
        <b/>
        <sz val="10"/>
        <rFont val="ＭＳ Ｐ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</si>
  <si>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事業年度の１日当たりの売上高  × ０．３ ＝　</t>
    <phoneticPr fontId="3"/>
  </si>
  <si>
    <t>算定参照期間の１日当たりの売上高  × ０．３ ＝　</t>
    <rPh sb="0" eb="2">
      <t>サンテイ</t>
    </rPh>
    <rPh sb="2" eb="4">
      <t>サンショウ</t>
    </rPh>
    <rPh sb="4" eb="6">
      <t>キカン</t>
    </rPh>
    <phoneticPr fontId="3"/>
  </si>
  <si>
    <t>１日当たりの売上高減少額（切り上げ前）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rPh sb="13" eb="14">
      <t>キ</t>
    </rPh>
    <rPh sb="15" eb="16">
      <t>ア</t>
    </rPh>
    <rPh sb="17" eb="18">
      <t>マエ</t>
    </rPh>
    <phoneticPr fontId="3"/>
  </si>
  <si>
    <t>A</t>
    <phoneticPr fontId="3"/>
  </si>
  <si>
    <t>B</t>
    <phoneticPr fontId="3"/>
  </si>
  <si>
    <t>A：</t>
    <phoneticPr fontId="3"/>
  </si>
  <si>
    <t>B：</t>
    <phoneticPr fontId="3"/>
  </si>
  <si>
    <t>千円未満を切上げ
上限20万円</t>
    <rPh sb="0" eb="2">
      <t>センエン</t>
    </rPh>
    <rPh sb="2" eb="4">
      <t>ミマン</t>
    </rPh>
    <rPh sb="5" eb="7">
      <t>キリア</t>
    </rPh>
    <rPh sb="9" eb="11">
      <t>ジョウゲン</t>
    </rPh>
    <rPh sb="13" eb="14">
      <t>マン</t>
    </rPh>
    <rPh sb="14" eb="15">
      <t>エン</t>
    </rPh>
    <phoneticPr fontId="3"/>
  </si>
  <si>
    <t>千円未満を切上げ
上限20万円</t>
    <phoneticPr fontId="3"/>
  </si>
  <si>
    <t>AとBで額の低い方が１日当たり支給単価となります。（最大20万円）</t>
    <rPh sb="11" eb="12">
      <t>ニチ</t>
    </rPh>
    <rPh sb="12" eb="13">
      <t>ア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</si>
  <si>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2" eb="33">
      <t>エン</t>
    </rPh>
    <rPh sb="33" eb="35">
      <t>イカ</t>
    </rPh>
    <phoneticPr fontId="3"/>
  </si>
  <si>
    <t>※最大75,000円</t>
    <rPh sb="1" eb="3">
      <t>サイダイ</t>
    </rPh>
    <rPh sb="9" eb="10">
      <t>エン</t>
    </rPh>
    <phoneticPr fontId="3"/>
  </si>
  <si>
    <t>※上記計算式で支給単価を算出できた場合、以下の記入は不要です。</t>
    <rPh sb="1" eb="3">
      <t>ジョウキ</t>
    </rPh>
    <rPh sb="3" eb="6">
      <t>ケイサンシキ</t>
    </rPh>
    <rPh sb="7" eb="9">
      <t>シキュウ</t>
    </rPh>
    <rPh sb="9" eb="11">
      <t>タンカ</t>
    </rPh>
    <rPh sb="12" eb="14">
      <t>サンシュツ</t>
    </rPh>
    <rPh sb="17" eb="19">
      <t>バアイ</t>
    </rPh>
    <rPh sb="20" eb="22">
      <t>イカ</t>
    </rPh>
    <rPh sb="23" eb="25">
      <t>キニュウ</t>
    </rPh>
    <rPh sb="26" eb="28">
      <t>フヨウ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</si>
  <si>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（１日当たりの支給額26,000円超～75,000円以下）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5">
      <t>エンチョウ</t>
    </rPh>
    <rPh sb="32" eb="33">
      <t>エン</t>
    </rPh>
    <rPh sb="33" eb="35">
      <t>イカ</t>
    </rPh>
    <phoneticPr fontId="3"/>
  </si>
  <si>
    <t>※上記計算式で支給単価を算出できた場合、以下の記入は不要です。</t>
    <phoneticPr fontId="3"/>
  </si>
  <si>
    <t>参照月の日数</t>
    <rPh sb="0" eb="2">
      <t>サンショウ</t>
    </rPh>
    <rPh sb="2" eb="3">
      <t>ツキ</t>
    </rPh>
    <rPh sb="4" eb="6">
      <t>ニッスウ</t>
    </rPh>
    <phoneticPr fontId="3"/>
  </si>
  <si>
    <r>
      <t>算定参照年の</t>
    </r>
    <r>
      <rPr>
        <b/>
        <sz val="9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ドシ</t>
    </rPh>
    <rPh sb="7" eb="8">
      <t>ガツ</t>
    </rPh>
    <rPh sb="9" eb="11">
      <t>ウリアゲ</t>
    </rPh>
    <rPh sb="11" eb="12">
      <t>ダカ</t>
    </rPh>
    <phoneticPr fontId="3"/>
  </si>
  <si>
    <t>※いずれかに丸を付けてください。</t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</si>
  <si>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54" eb="55">
      <t>ワ</t>
    </rPh>
    <rPh sb="61" eb="63">
      <t>サンショウ</t>
    </rPh>
    <rPh sb="63" eb="64">
      <t>ツキ</t>
    </rPh>
    <rPh sb="65" eb="66">
      <t>フク</t>
    </rPh>
    <rPh sb="67" eb="69">
      <t>カクテイ</t>
    </rPh>
    <rPh sb="69" eb="71">
      <t>シンコク</t>
    </rPh>
    <rPh sb="71" eb="73">
      <t>ショルイ</t>
    </rPh>
    <phoneticPr fontId="3"/>
  </si>
  <si>
    <t>平成31年～令和３年のいずれかを記載してください。（罹災特例に該当する場合は平成30年又は平成29年も可）</t>
    <rPh sb="0" eb="2">
      <t>ヘイセイ</t>
    </rPh>
    <rPh sb="4" eb="5">
      <t>ネン</t>
    </rPh>
    <rPh sb="6" eb="8">
      <t>レイワ</t>
    </rPh>
    <rPh sb="9" eb="10">
      <t>ネン</t>
    </rPh>
    <rPh sb="16" eb="18">
      <t>キサイ</t>
    </rPh>
    <rPh sb="26" eb="28">
      <t>リサイ</t>
    </rPh>
    <rPh sb="28" eb="30">
      <t>トクレイ</t>
    </rPh>
    <rPh sb="31" eb="33">
      <t>ガイトウ</t>
    </rPh>
    <rPh sb="35" eb="37">
      <t>バアイ</t>
    </rPh>
    <rPh sb="38" eb="40">
      <t>ヘイセイ</t>
    </rPh>
    <rPh sb="42" eb="43">
      <t>ネン</t>
    </rPh>
    <rPh sb="43" eb="44">
      <t>マタ</t>
    </rPh>
    <rPh sb="45" eb="47">
      <t>ヘイセイ</t>
    </rPh>
    <rPh sb="49" eb="50">
      <t>ネン</t>
    </rPh>
    <rPh sb="51" eb="52">
      <t>カ</t>
    </rPh>
    <phoneticPr fontId="3"/>
  </si>
  <si>
    <t>参照月：平成31年～令和３年の２月</t>
    <rPh sb="0" eb="2">
      <t>サンショウ</t>
    </rPh>
    <rPh sb="2" eb="3">
      <t>ヅキ</t>
    </rPh>
    <rPh sb="4" eb="6">
      <t>ヘイセイ</t>
    </rPh>
    <rPh sb="8" eb="9">
      <t>ネン</t>
    </rPh>
    <rPh sb="10" eb="12">
      <t>レイワ</t>
    </rPh>
    <rPh sb="13" eb="14">
      <t>ネン</t>
    </rPh>
    <rPh sb="16" eb="17">
      <t>ガツ</t>
    </rPh>
    <phoneticPr fontId="3"/>
  </si>
  <si>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の日数</t>
    </r>
    <rPh sb="1" eb="2">
      <t>ガツ</t>
    </rPh>
    <rPh sb="3" eb="5">
      <t>ニッスウ</t>
    </rPh>
    <phoneticPr fontId="3"/>
  </si>
  <si>
    <t>事業年度の１日当たりの売上高  × ０．４ ＝　</t>
    <phoneticPr fontId="3"/>
  </si>
  <si>
    <t>平均方式を利用する場合はその理由を記載ください。</t>
    <rPh sb="0" eb="4">
      <t>ヘイキンホウシキ</t>
    </rPh>
    <rPh sb="5" eb="7">
      <t>リヨウ</t>
    </rPh>
    <rPh sb="9" eb="11">
      <t>バアイ</t>
    </rPh>
    <rPh sb="14" eb="16">
      <t>リユウ</t>
    </rPh>
    <rPh sb="17" eb="19">
      <t>キサイ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</si>
  <si>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（１日当たりの支給額31,000円超～100,000円以下）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9" eb="25">
      <t>０００エンチョウ</t>
    </rPh>
    <rPh sb="33" eb="34">
      <t>エン</t>
    </rPh>
    <rPh sb="34" eb="36">
      <t>イカ</t>
    </rPh>
    <phoneticPr fontId="3"/>
  </si>
  <si>
    <t>※最大100,000円</t>
    <rPh sb="1" eb="3">
      <t>サイダイ</t>
    </rPh>
    <rPh sb="10" eb="11">
      <t>エン</t>
    </rPh>
    <phoneticPr fontId="3"/>
  </si>
  <si>
    <t>※事業年度は平成31年～令和３年２月（罹災特例に該当する場合は、平成30年又は平成29年も可）を含んでいる必要があります。また、個人事業主は暦年になります。</t>
    <rPh sb="1" eb="3">
      <t>ジギョウ</t>
    </rPh>
    <rPh sb="3" eb="5">
      <t>ネンド</t>
    </rPh>
    <rPh sb="24" eb="26">
      <t>ガイトウ</t>
    </rPh>
    <rPh sb="28" eb="30">
      <t>バアイ</t>
    </rPh>
    <rPh sb="37" eb="38">
      <t>マタ</t>
    </rPh>
    <rPh sb="39" eb="41">
      <t>ヘイセイ</t>
    </rPh>
    <rPh sb="43" eb="44">
      <t>ネン</t>
    </rPh>
    <rPh sb="53" eb="55">
      <t>ヒツヨウ</t>
    </rPh>
    <rPh sb="64" eb="66">
      <t>コジン</t>
    </rPh>
    <rPh sb="66" eb="69">
      <t>ジギョウヌシ</t>
    </rPh>
    <rPh sb="70" eb="72">
      <t>レキネン</t>
    </rPh>
    <phoneticPr fontId="3"/>
  </si>
  <si>
    <t>参照月：令和３年２月～令和４年１月の単月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</si>
  <si>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開店日～令和４年１月31日</t>
    <rPh sb="0" eb="3">
      <t>カイテンビ</t>
    </rPh>
    <rPh sb="4" eb="6">
      <t>レイワ</t>
    </rPh>
    <rPh sb="7" eb="8">
      <t>ネン</t>
    </rPh>
    <rPh sb="9" eb="10">
      <t>ツキ</t>
    </rPh>
    <rPh sb="12" eb="13">
      <t>ニチ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</si>
  <si>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8" eb="41">
      <t>ダイキギョウ</t>
    </rPh>
    <rPh sb="42" eb="44">
      <t>シヨウ</t>
    </rPh>
    <phoneticPr fontId="3"/>
  </si>
  <si>
    <r>
      <t xml:space="preserve">【中小企業者（中小企業、個人事業主）、その他法人専用】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phoneticPr fontId="3"/>
  </si>
  <si>
    <r>
      <t xml:space="preserve">【中小企業者（中小企業、個人事業主）、その他法人専用】
―  </t>
    </r>
    <r>
      <rPr>
        <b/>
        <u/>
        <sz val="16"/>
        <rFont val="ＭＳ Ｐゴシック"/>
        <family val="3"/>
        <charset val="128"/>
      </rPr>
      <t xml:space="preserve">令和３年２月１日から令和４年１月31日の間に開店した店舗用 </t>
    </r>
    <r>
      <rPr>
        <b/>
        <sz val="16"/>
        <rFont val="ＭＳ Ｐゴシック"/>
        <family val="3"/>
        <charset val="128"/>
      </rPr>
      <t xml:space="preserve"> －
</t>
    </r>
    <r>
      <rPr>
        <b/>
        <sz val="16"/>
        <color rgb="FFFF0000"/>
        <rFont val="ＭＳ Ｐゴシック"/>
        <family val="3"/>
        <charset val="128"/>
      </rPr>
      <t>※大企業およびみなし大企業は使用できません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レイワ</t>
    </rPh>
    <rPh sb="34" eb="35">
      <t>ネン</t>
    </rPh>
    <rPh sb="36" eb="37">
      <t>ガツ</t>
    </rPh>
    <rPh sb="38" eb="39">
      <t>ニチ</t>
    </rPh>
    <rPh sb="41" eb="43">
      <t>レイワ</t>
    </rPh>
    <rPh sb="44" eb="45">
      <t>ネン</t>
    </rPh>
    <rPh sb="46" eb="47">
      <t>ガツ</t>
    </rPh>
    <rPh sb="49" eb="50">
      <t>ニチ</t>
    </rPh>
    <rPh sb="51" eb="52">
      <t>アイダ</t>
    </rPh>
    <rPh sb="57" eb="60">
      <t>テンポヨウ</t>
    </rPh>
    <phoneticPr fontId="3"/>
  </si>
  <si>
    <t>算定参照期間の１日当たりの売上高  × ０．４ ＝　</t>
    <rPh sb="0" eb="2">
      <t>サンテイ</t>
    </rPh>
    <rPh sb="2" eb="4">
      <t>サンショウ</t>
    </rPh>
    <rPh sb="4" eb="6">
      <t>キカン</t>
    </rPh>
    <phoneticPr fontId="3"/>
  </si>
  <si>
    <t>参照月：平成31年～令和３年の２月</t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</si>
  <si>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</si>
  <si>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r>
      <t>算定参照年の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サンテイ</t>
    </rPh>
    <rPh sb="2" eb="4">
      <t>サンショウ</t>
    </rPh>
    <rPh sb="4" eb="5">
      <t>ネン</t>
    </rPh>
    <rPh sb="7" eb="8">
      <t>ガツ</t>
    </rPh>
    <rPh sb="10" eb="11">
      <t>ニチ</t>
    </rPh>
    <rPh sb="11" eb="12">
      <t>ア</t>
    </rPh>
    <rPh sb="15" eb="17">
      <t>ウリアゲ</t>
    </rPh>
    <rPh sb="17" eb="18">
      <t>ダカ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</si>
  <si>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の売上高</t>
    </r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</si>
  <si>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8" eb="9">
      <t>ニチ</t>
    </rPh>
    <rPh sb="9" eb="10">
      <t>ア</t>
    </rPh>
    <phoneticPr fontId="3"/>
  </si>
  <si>
    <r>
      <t>令和４年</t>
    </r>
    <r>
      <rPr>
        <b/>
        <sz val="11"/>
        <rFont val="ＭＳ Ｐゴシック"/>
        <family val="3"/>
        <charset val="128"/>
      </rPr>
      <t>２月</t>
    </r>
    <r>
      <rPr>
        <sz val="9"/>
        <rFont val="ＭＳ Ｐゴシック"/>
        <family val="3"/>
        <charset val="128"/>
      </rPr>
      <t>の１日当たりの売上高</t>
    </r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</si>
  <si>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令和４年２月の日数 </t>
    <rPh sb="0" eb="2">
      <t>レイワ</t>
    </rPh>
    <rPh sb="3" eb="4">
      <t>ネン</t>
    </rPh>
    <rPh sb="5" eb="6">
      <t>ガツ</t>
    </rPh>
    <rPh sb="7" eb="9">
      <t>ニッスウ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</si>
  <si>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・令和４年２月の帳簿（対象店舗の飲食部門（テイクアウトの売上高除く）のみ）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※税抜き金額であることが分かるもの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32" eb="34">
      <t>ウリアゲ</t>
    </rPh>
    <rPh sb="34" eb="35">
      <t>ダカ</t>
    </rPh>
    <rPh sb="61" eb="63">
      <t>レイワ</t>
    </rPh>
    <rPh sb="64" eb="65">
      <t>ネン</t>
    </rPh>
    <rPh sb="66" eb="67">
      <t>ガツ</t>
    </rPh>
    <rPh sb="68" eb="70">
      <t>チョウボ</t>
    </rPh>
    <rPh sb="88" eb="90">
      <t>ウリアゲ</t>
    </rPh>
    <rPh sb="90" eb="91">
      <t>ダカ</t>
    </rPh>
    <phoneticPr fontId="3"/>
  </si>
  <si>
    <t>令和４年２月の１日当たりの売上高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</si>
  <si>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 xml:space="preserve">令和４年２月の売上高 ÷ 令和４年２月の日数 </t>
    <rPh sb="13" eb="15">
      <t>レイワ</t>
    </rPh>
    <rPh sb="16" eb="17">
      <t>ネン</t>
    </rPh>
    <rPh sb="18" eb="19">
      <t>ガツ</t>
    </rPh>
    <phoneticPr fontId="3"/>
  </si>
  <si>
    <t>（事業年度（年）の１日当たりの売上高 － 令和４年２月の１日当たりの売上高） × ０．４ ＝</t>
    <rPh sb="6" eb="7">
      <t>ネン</t>
    </rPh>
    <rPh sb="26" eb="27">
      <t>ガツ</t>
    </rPh>
    <rPh sb="30" eb="31">
      <t>ア</t>
    </rPh>
    <phoneticPr fontId="3"/>
  </si>
  <si>
    <t>支給単価（１日当たりの支給額）</t>
  </si>
  <si>
    <t>支給単価（１日当たりの支給額）：</t>
    <rPh sb="0" eb="2">
      <t>シキュウ</t>
    </rPh>
    <rPh sb="2" eb="4">
      <t>タンカ</t>
    </rPh>
    <rPh sb="6" eb="7">
      <t>ニチ</t>
    </rPh>
    <rPh sb="7" eb="8">
      <t>ア</t>
    </rPh>
    <rPh sb="11" eb="14">
      <t>シキュウガク</t>
    </rPh>
    <phoneticPr fontId="3"/>
  </si>
  <si>
    <t>支給単価（切り上げ前）⇒　</t>
    <rPh sb="0" eb="2">
      <t>シキュウ</t>
    </rPh>
    <rPh sb="2" eb="4">
      <t>タンカ</t>
    </rPh>
    <rPh sb="5" eb="6">
      <t>キ</t>
    </rPh>
    <rPh sb="7" eb="8">
      <t>ア</t>
    </rPh>
    <rPh sb="9" eb="10">
      <t>マエ</t>
    </rPh>
    <phoneticPr fontId="3"/>
  </si>
  <si>
    <t>支給単価（１日当たりの支給額）</t>
    <phoneticPr fontId="3"/>
  </si>
  <si>
    <t>千円未満を切り上げ
（上限20万円）</t>
    <rPh sb="0" eb="1">
      <t>セン</t>
    </rPh>
    <rPh sb="1" eb="2">
      <t>エン</t>
    </rPh>
    <rPh sb="2" eb="4">
      <t>ミマン</t>
    </rPh>
    <rPh sb="5" eb="6">
      <t>キ</t>
    </rPh>
    <rPh sb="7" eb="8">
      <t>ア</t>
    </rPh>
    <rPh sb="11" eb="13">
      <t>ジョウゲン</t>
    </rPh>
    <rPh sb="15" eb="17">
      <t>マンエン</t>
    </rPh>
    <phoneticPr fontId="3"/>
  </si>
  <si>
    <t>【大企業・中小企業等】
―  令和３年２月１日から令和４年１月31日の間に開店した店舗用  －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</si>
  <si>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参照月：令和３年２月～令和４年１月の単月</t>
    <phoneticPr fontId="3"/>
  </si>
  <si>
    <t>令和４年２月の売上高</t>
  </si>
  <si>
    <t>令和４年２月の１日当たりの売上高</t>
    <rPh sb="8" eb="9">
      <t>ニチ</t>
    </rPh>
    <rPh sb="9" eb="10">
      <t>ア</t>
    </rPh>
    <phoneticPr fontId="3"/>
  </si>
  <si>
    <t>（算定参照期間の１日当たりの売上高 － 令和４年２月の１日当たりの売上高） × ０．４ ＝</t>
    <rPh sb="25" eb="26">
      <t>ガツ</t>
    </rPh>
    <rPh sb="29" eb="30">
      <t>ア</t>
    </rPh>
    <phoneticPr fontId="3"/>
  </si>
  <si>
    <t>令和３年２月１日～令和４年１月31日のいずれかを記載してください。</t>
    <rPh sb="7" eb="8">
      <t>ニチ</t>
    </rPh>
    <rPh sb="17" eb="18">
      <t>ニチ</t>
    </rPh>
    <rPh sb="24" eb="26">
      <t>キサイ</t>
    </rPh>
    <phoneticPr fontId="3"/>
  </si>
  <si>
    <t>※千円未満を切り上げ</t>
    <rPh sb="1" eb="2">
      <t>セン</t>
    </rPh>
    <rPh sb="2" eb="3">
      <t>エン</t>
    </rPh>
    <rPh sb="3" eb="5">
      <t>ミマン</t>
    </rPh>
    <rPh sb="6" eb="7">
      <t>キ</t>
    </rPh>
    <rPh sb="8" eb="9">
      <t>ア</t>
    </rPh>
    <phoneticPr fontId="3"/>
  </si>
  <si>
    <t>＜　平均方式　＞</t>
    <rPh sb="2" eb="4">
      <t>ヘイキン</t>
    </rPh>
    <rPh sb="4" eb="6">
      <t>ホウシキ</t>
    </rPh>
    <phoneticPr fontId="3"/>
  </si>
  <si>
    <r>
      <t>＜必要書類＞
・参照月の帳簿（対象店舗の飲食部門（テイクアウトの売上高除く）のみ）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・参照月を含む確定申告書類</t>
    </r>
    <rPh sb="1" eb="3">
      <t>ヒツヨウ</t>
    </rPh>
    <rPh sb="3" eb="5">
      <t>ショルイ</t>
    </rPh>
    <rPh sb="8" eb="10">
      <t>サンショウ</t>
    </rPh>
    <rPh sb="10" eb="11">
      <t>ツキ</t>
    </rPh>
    <rPh sb="12" eb="14">
      <t>チョウボ</t>
    </rPh>
    <rPh sb="15" eb="17">
      <t>タイショウ</t>
    </rPh>
    <rPh sb="17" eb="19">
      <t>テンポ</t>
    </rPh>
    <rPh sb="32" eb="34">
      <t>ウリアゲ</t>
    </rPh>
    <rPh sb="34" eb="35">
      <t>ダカ</t>
    </rPh>
    <rPh sb="43" eb="44">
      <t>ゼイ</t>
    </rPh>
    <rPh sb="44" eb="45">
      <t>ヌ</t>
    </rPh>
    <rPh sb="46" eb="48">
      <t>キンガク</t>
    </rPh>
    <rPh sb="49" eb="50">
      <t>ワ</t>
    </rPh>
    <rPh sb="56" eb="58">
      <t>サンショウ</t>
    </rPh>
    <rPh sb="58" eb="59">
      <t>ツキ</t>
    </rPh>
    <rPh sb="60" eb="61">
      <t>フク</t>
    </rPh>
    <rPh sb="62" eb="64">
      <t>カクテイ</t>
    </rPh>
    <rPh sb="64" eb="66">
      <t>シンコク</t>
    </rPh>
    <rPh sb="66" eb="68">
      <t>ショルイ</t>
    </rPh>
    <phoneticPr fontId="3"/>
  </si>
  <si>
    <t>例）月単位での帳簿等を作成していないため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</si>
  <si>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例）月単位での帳簿等を作成していないため。</t>
    <rPh sb="0" eb="1">
      <t>レイ</t>
    </rPh>
    <rPh sb="2" eb="5">
      <t>ツキタンイ</t>
    </rPh>
    <rPh sb="7" eb="10">
      <t>チョウボトウ</t>
    </rPh>
    <rPh sb="11" eb="13">
      <t>サクセイ</t>
    </rPh>
    <phoneticPr fontId="3"/>
  </si>
  <si>
    <t>要請アを遵守した場合</t>
    <rPh sb="0" eb="2">
      <t>ヨウセイ</t>
    </rPh>
    <rPh sb="4" eb="6">
      <t>ジュンシュ</t>
    </rPh>
    <rPh sb="8" eb="10">
      <t>バアイ</t>
    </rPh>
    <phoneticPr fontId="3"/>
  </si>
  <si>
    <t>要請イ、ウを遵守した場合</t>
    <rPh sb="0" eb="2">
      <t>ヨウセイ</t>
    </rPh>
    <rPh sb="6" eb="8">
      <t>ジュンシュ</t>
    </rPh>
    <rPh sb="10" eb="12">
      <t>バアイ</t>
    </rPh>
    <phoneticPr fontId="3"/>
  </si>
  <si>
    <t>要請イ、ウを遵守した場合</t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</si>
  <si>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0">
      <t>ウ</t>
    </rPh>
    <rPh sb="60" eb="61">
      <t>ア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5">
      <t>ニチカン</t>
    </rPh>
    <rPh sb="96" eb="98">
      <t>ケイサン</t>
    </rPh>
    <phoneticPr fontId="3"/>
  </si>
  <si>
    <t xml:space="preserve">■ 算定シートA（売上高方式） 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</si>
  <si>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t>＜期間②令和４年２月21日（月）～３月６日（日）＞</t>
    <rPh sb="1" eb="3">
      <t>キカン</t>
    </rPh>
    <rPh sb="4" eb="6">
      <t>レイワ</t>
    </rPh>
    <phoneticPr fontId="3"/>
  </si>
  <si>
    <t>　　ことはできません。</t>
  </si>
  <si>
    <t>　　ことはできません。</t>
    <phoneticPr fontId="3"/>
  </si>
  <si>
    <t>■算定シートB（売上高方式）　開店１年未満の店舗</t>
    <rPh sb="15" eb="17">
      <t>カイテン</t>
    </rPh>
    <rPh sb="18" eb="19">
      <t>ネン</t>
    </rPh>
    <rPh sb="19" eb="21">
      <t>ミマン</t>
    </rPh>
    <rPh sb="22" eb="24">
      <t>テンポ</t>
    </rPh>
    <phoneticPr fontId="3"/>
  </si>
  <si>
    <t>令和３年２月～令和４年１月の間のうち、
ひと月を選択し、記載してください。</t>
    <rPh sb="24" eb="26">
      <t>センタク</t>
    </rPh>
    <rPh sb="28" eb="30">
      <t>キサイ</t>
    </rPh>
    <phoneticPr fontId="3"/>
  </si>
  <si>
    <t>※　平均方式を採用した年度においては、今後、その他の方式で売上高を算定する（申請ごとに方式を変更する）</t>
    <rPh sb="19" eb="21">
      <t>コンゴ</t>
    </rPh>
    <phoneticPr fontId="3"/>
  </si>
  <si>
    <t>例）令和３年２月は府の要請に応じて休業したため売上がない。また、申請店舗の開店が令和２年４月であるため、令和２年２月の売上が存在しない。
⇒令和２年１月１日から12月31日の売上を366日間で計算</t>
    <rPh sb="0" eb="1">
      <t>レイ</t>
    </rPh>
    <rPh sb="2" eb="4">
      <t>レイワ</t>
    </rPh>
    <rPh sb="5" eb="6">
      <t>ネン</t>
    </rPh>
    <rPh sb="7" eb="8">
      <t>ガツ</t>
    </rPh>
    <rPh sb="9" eb="10">
      <t>フ</t>
    </rPh>
    <rPh sb="11" eb="13">
      <t>ヨウセイ</t>
    </rPh>
    <rPh sb="14" eb="15">
      <t>オウ</t>
    </rPh>
    <rPh sb="17" eb="19">
      <t>キュウギョウ</t>
    </rPh>
    <rPh sb="23" eb="25">
      <t>ウリアゲ</t>
    </rPh>
    <rPh sb="32" eb="34">
      <t>シンセイ</t>
    </rPh>
    <rPh sb="34" eb="36">
      <t>テンポ</t>
    </rPh>
    <rPh sb="37" eb="39">
      <t>カイテン</t>
    </rPh>
    <rPh sb="40" eb="42">
      <t>レイワ</t>
    </rPh>
    <rPh sb="43" eb="44">
      <t>ネン</t>
    </rPh>
    <rPh sb="45" eb="46">
      <t>ガツ</t>
    </rPh>
    <rPh sb="52" eb="54">
      <t>レイワ</t>
    </rPh>
    <rPh sb="55" eb="56">
      <t>ネン</t>
    </rPh>
    <rPh sb="57" eb="58">
      <t>ガツ</t>
    </rPh>
    <rPh sb="59" eb="61">
      <t>ウリアゲ</t>
    </rPh>
    <rPh sb="62" eb="64">
      <t>ソンザイ</t>
    </rPh>
    <rPh sb="70" eb="72">
      <t>レイワ</t>
    </rPh>
    <rPh sb="73" eb="74">
      <t>ネン</t>
    </rPh>
    <rPh sb="75" eb="76">
      <t>ガツ</t>
    </rPh>
    <rPh sb="77" eb="78">
      <t>ニチ</t>
    </rPh>
    <rPh sb="82" eb="83">
      <t>ガツ</t>
    </rPh>
    <rPh sb="85" eb="86">
      <t>ニチ</t>
    </rPh>
    <rPh sb="87" eb="89">
      <t>ウリアゲ</t>
    </rPh>
    <rPh sb="93" eb="94">
      <t>ニチ</t>
    </rPh>
    <rPh sb="94" eb="95">
      <t>カン</t>
    </rPh>
    <rPh sb="96" eb="98">
      <t>ケイサン</t>
    </rPh>
    <phoneticPr fontId="3"/>
  </si>
  <si>
    <t>例）月単位での帳簿等を作成していないため</t>
    <rPh sb="0" eb="1">
      <t>レイ</t>
    </rPh>
    <rPh sb="2" eb="3">
      <t>ツキ</t>
    </rPh>
    <rPh sb="3" eb="5">
      <t>タンイ</t>
    </rPh>
    <rPh sb="7" eb="9">
      <t>チョウボ</t>
    </rPh>
    <rPh sb="9" eb="10">
      <t>ナド</t>
    </rPh>
    <rPh sb="11" eb="13">
      <t>サクセイ</t>
    </rPh>
    <phoneticPr fontId="3"/>
  </si>
  <si>
    <t>＜期間②令和４年２月21日（月）～３月６日（日）＞</t>
    <phoneticPr fontId="3"/>
  </si>
  <si>
    <r>
      <rPr>
        <b/>
        <sz val="26"/>
        <color theme="1"/>
        <rFont val="ＭＳ Ｐゴシック"/>
        <family val="3"/>
        <charset val="128"/>
      </rPr>
      <t>■ 算定シートD（売上高減少額方式）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</si>
  <si>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＜期間②令和４年２月21日（月）～３月６日（日）＞</t>
    <phoneticPr fontId="3"/>
  </si>
  <si>
    <r>
      <t>注意：各要請期間において</t>
    </r>
    <r>
      <rPr>
        <b/>
        <u val="double"/>
        <sz val="16"/>
        <color theme="1"/>
        <rFont val="ＭＳ Ｐゴシック"/>
        <family val="3"/>
        <charset val="128"/>
      </rPr>
      <t>１日でも</t>
    </r>
    <r>
      <rPr>
        <b/>
        <sz val="16"/>
        <color theme="1"/>
        <rFont val="ＭＳ Ｐゴシック"/>
        <family val="3"/>
        <charset val="128"/>
      </rPr>
      <t>要請アに該当する場合は、当該要請期間における
　　　　支給単価は要請アとなります。</t>
    </r>
    <rPh sb="0" eb="2">
      <t>チュウイ</t>
    </rPh>
    <phoneticPr fontId="3"/>
  </si>
  <si>
    <t>■ 算定シートE（売上高方式）</t>
    <rPh sb="2" eb="4">
      <t>サンテイ</t>
    </rPh>
    <rPh sb="9" eb="11">
      <t>ウリアゲ</t>
    </rPh>
    <rPh sb="11" eb="12">
      <t>ダカ</t>
    </rPh>
    <rPh sb="12" eb="14">
      <t>ホウシキ</t>
    </rPh>
    <phoneticPr fontId="3"/>
  </si>
  <si>
    <r>
      <t>■算定シートF（売上高方式）</t>
    </r>
    <r>
      <rPr>
        <b/>
        <sz val="24"/>
        <color theme="1"/>
        <rFont val="ＭＳ Ｐゴシック"/>
        <family val="3"/>
        <charset val="128"/>
      </rPr>
      <t>開店１年未満の店舗</t>
    </r>
    <rPh sb="14" eb="16">
      <t>カイテン</t>
    </rPh>
    <rPh sb="17" eb="18">
      <t>ネン</t>
    </rPh>
    <rPh sb="18" eb="20">
      <t>ミマン</t>
    </rPh>
    <rPh sb="21" eb="23">
      <t>テンポ</t>
    </rPh>
    <phoneticPr fontId="3"/>
  </si>
  <si>
    <t>■ 算定シートG（売上高減少額方式）</t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phoneticPr fontId="3"/>
  </si>
  <si>
    <r>
      <rPr>
        <b/>
        <sz val="24"/>
        <color theme="1"/>
        <rFont val="ＭＳ Ｐゴシック"/>
        <family val="3"/>
        <charset val="128"/>
      </rPr>
      <t>■ 算定シートH（売上高減少額方式）</t>
    </r>
    <r>
      <rPr>
        <b/>
        <sz val="28"/>
        <color theme="1"/>
        <rFont val="ＭＳ Ｐゴシック"/>
        <family val="3"/>
        <charset val="128"/>
      </rPr>
      <t xml:space="preserve">
</t>
    </r>
    <r>
      <rPr>
        <b/>
        <sz val="22"/>
        <color theme="1"/>
        <rFont val="ＭＳ Ｐゴシック"/>
        <family val="3"/>
        <charset val="128"/>
      </rPr>
      <t>開店１年未満の店舗</t>
    </r>
    <rPh sb="2" eb="4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19" eb="21">
      <t>カイテン</t>
    </rPh>
    <rPh sb="22" eb="23">
      <t>ネン</t>
    </rPh>
    <rPh sb="23" eb="25">
      <t>ミマン</t>
    </rPh>
    <rPh sb="26" eb="28">
      <t>テンポ</t>
    </rPh>
    <phoneticPr fontId="3"/>
  </si>
  <si>
    <t>算定シートA</t>
    <rPh sb="0" eb="2">
      <t>サンテイ</t>
    </rPh>
    <phoneticPr fontId="3"/>
  </si>
  <si>
    <t>要請ア／売上高方式／R3.1.31以前に開店</t>
    <rPh sb="0" eb="2">
      <t>ヨウセイ</t>
    </rPh>
    <rPh sb="4" eb="6">
      <t>ウリアゲ</t>
    </rPh>
    <rPh sb="6" eb="7">
      <t>ダカ</t>
    </rPh>
    <rPh sb="7" eb="9">
      <t>ホウシキ</t>
    </rPh>
    <phoneticPr fontId="3"/>
  </si>
  <si>
    <t>以下を記入して支給単価を計算してください。支給額は支給単価×日数となります。</t>
    <rPh sb="0" eb="2">
      <t>イカ</t>
    </rPh>
    <rPh sb="3" eb="5">
      <t>キニュウ</t>
    </rPh>
    <rPh sb="7" eb="9">
      <t>シキュウ</t>
    </rPh>
    <rPh sb="9" eb="11">
      <t>タンカ</t>
    </rPh>
    <rPh sb="12" eb="14">
      <t>ケイサン</t>
    </rPh>
    <rPh sb="21" eb="24">
      <t>シキュウガク</t>
    </rPh>
    <rPh sb="25" eb="27">
      <t>シキュウ</t>
    </rPh>
    <rPh sb="27" eb="29">
      <t>タンカ</t>
    </rPh>
    <rPh sb="30" eb="32">
      <t>ニッスウ</t>
    </rPh>
    <phoneticPr fontId="3"/>
  </si>
  <si>
    <r>
      <t>＜必要書類＞
・算定参照年の２月の帳簿（対象店舗の飲食部門のみの額がわかるもの（テイクアウトの売上高は除いて
　ください）　</t>
    </r>
    <r>
      <rPr>
        <b/>
        <sz val="11"/>
        <color theme="1"/>
        <rFont val="ＭＳ Ｐゴシック"/>
        <family val="3"/>
        <charset val="128"/>
      </rPr>
      <t>※税抜き金額が分かるもの</t>
    </r>
    <r>
      <rPr>
        <b/>
        <sz val="12"/>
        <color theme="1"/>
        <rFont val="ＭＳ Ｐゴシック"/>
        <family val="3"/>
        <charset val="128"/>
      </rPr>
      <t xml:space="preserve">
・算定参照年の２月を含む確定申告書類</t>
    </r>
    <rPh sb="1" eb="3">
      <t>ヒツヨウ</t>
    </rPh>
    <rPh sb="3" eb="5">
      <t>ショルイ</t>
    </rPh>
    <rPh sb="8" eb="10">
      <t>サンテイ</t>
    </rPh>
    <rPh sb="10" eb="12">
      <t>サンショウ</t>
    </rPh>
    <rPh sb="12" eb="13">
      <t>ドシ</t>
    </rPh>
    <rPh sb="15" eb="16">
      <t>ガツ</t>
    </rPh>
    <rPh sb="17" eb="19">
      <t>チョウボ</t>
    </rPh>
    <rPh sb="20" eb="22">
      <t>タイショウ</t>
    </rPh>
    <rPh sb="22" eb="24">
      <t>テンポ</t>
    </rPh>
    <rPh sb="32" eb="33">
      <t>ガク</t>
    </rPh>
    <rPh sb="47" eb="49">
      <t>ウリアゲ</t>
    </rPh>
    <rPh sb="49" eb="50">
      <t>ダカ</t>
    </rPh>
    <rPh sb="51" eb="52">
      <t>ノゾ</t>
    </rPh>
    <rPh sb="63" eb="64">
      <t>ゼイ</t>
    </rPh>
    <rPh sb="64" eb="65">
      <t>ヌ</t>
    </rPh>
    <rPh sb="66" eb="68">
      <t>キンガク</t>
    </rPh>
    <rPh sb="69" eb="70">
      <t>ワ</t>
    </rPh>
    <rPh sb="76" eb="81">
      <t>サンテイサンショウネン</t>
    </rPh>
    <rPh sb="83" eb="84">
      <t>ガツ</t>
    </rPh>
    <rPh sb="84" eb="85">
      <t>テルヅキ</t>
    </rPh>
    <rPh sb="85" eb="86">
      <t>フク</t>
    </rPh>
    <rPh sb="87" eb="89">
      <t>カクテイ</t>
    </rPh>
    <rPh sb="89" eb="91">
      <t>シンコク</t>
    </rPh>
    <rPh sb="91" eb="93">
      <t>ショルイ</t>
    </rPh>
    <phoneticPr fontId="3"/>
  </si>
  <si>
    <r>
      <t>○ 売上高方式</t>
    </r>
    <r>
      <rPr>
        <b/>
        <sz val="10"/>
        <rFont val="ＭＳ Ｐゴシック"/>
        <family val="3"/>
        <charset val="128"/>
      </rPr>
      <t>（１日当たりの支給額26,000円～75,000円以下）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23" eb="24">
      <t>エン</t>
    </rPh>
    <rPh sb="31" eb="32">
      <t>エン</t>
    </rPh>
    <rPh sb="32" eb="34">
      <t>イカ</t>
    </rPh>
    <phoneticPr fontId="3"/>
  </si>
  <si>
    <t>令和３</t>
    <rPh sb="0" eb="2">
      <t>レイワ</t>
    </rPh>
    <phoneticPr fontId="3"/>
  </si>
  <si>
    <t>令和２</t>
    <rPh sb="0" eb="2">
      <t>レイワ</t>
    </rPh>
    <phoneticPr fontId="3"/>
  </si>
  <si>
    <t>平成３１</t>
    <rPh sb="0" eb="2">
      <t>ヘイセイ</t>
    </rPh>
    <phoneticPr fontId="3"/>
  </si>
  <si>
    <t>平成３０</t>
    <rPh sb="0" eb="2">
      <t>ヘイセイ</t>
    </rPh>
    <phoneticPr fontId="3"/>
  </si>
  <si>
    <t>平成２９</t>
    <rPh sb="0" eb="2">
      <t>ヘイセイ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</si>
  <si>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</si>
  <si>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</si>
  <si>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平成３１年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</si>
  <si>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</si>
  <si>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平成２９年</t>
    <rPh sb="0" eb="2">
      <t>ヘイセイ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</si>
</sst>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;[Red]\-#,##0\ "/>
    <numFmt numFmtId="178" formatCode="#,##0_);[Red]\(#,##0\)"/>
    <numFmt numFmtId="179" formatCode="0_ "/>
  </numFmts>
  <fonts count="6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游ゴシック"/>
      <family val="2"/>
      <charset val="128"/>
      <scheme val="minor"/>
    </font>
    <font>
      <b/>
      <u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b/>
      <u/>
      <sz val="2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u/>
      <sz val="28"/>
      <color theme="1"/>
      <name val="ＭＳ Ｐゴシック"/>
      <family val="3"/>
      <charset val="128"/>
    </font>
    <font>
      <u/>
      <sz val="28"/>
      <color theme="1"/>
      <name val="游ゴシック"/>
      <family val="2"/>
      <charset val="128"/>
      <scheme val="minor"/>
    </font>
    <font>
      <b/>
      <u val="double"/>
      <sz val="16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DBB9FD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center" wrapText="1" shrinkToFit="1"/>
    </xf>
    <xf numFmtId="0" fontId="14" fillId="0" borderId="0" xfId="0" applyFont="1" applyAlignment="1">
      <alignment vertical="center"/>
    </xf>
    <xf numFmtId="0" fontId="2" fillId="0" borderId="0" xfId="0" applyFont="1" applyBorder="1" applyAlignment="1"/>
    <xf numFmtId="38" fontId="2" fillId="0" borderId="0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0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8" fontId="2" fillId="0" borderId="0" xfId="0" applyNumberFormat="1" applyFo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8" fontId="11" fillId="3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>
      <alignment vertical="center"/>
    </xf>
    <xf numFmtId="0" fontId="2" fillId="4" borderId="35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38" fontId="11" fillId="4" borderId="0" xfId="1" applyFont="1" applyFill="1" applyBorder="1" applyAlignment="1">
      <alignment horizontal="center" vertical="center"/>
    </xf>
    <xf numFmtId="0" fontId="2" fillId="4" borderId="4" xfId="0" applyFont="1" applyFill="1" applyBorder="1">
      <alignment vertical="center"/>
    </xf>
    <xf numFmtId="0" fontId="16" fillId="4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38" fontId="11" fillId="4" borderId="0" xfId="1" applyFont="1" applyFill="1" applyBorder="1" applyAlignment="1">
      <alignment vertical="center"/>
    </xf>
    <xf numFmtId="38" fontId="44" fillId="4" borderId="0" xfId="1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 wrapText="1"/>
    </xf>
    <xf numFmtId="0" fontId="2" fillId="4" borderId="34" xfId="0" applyFont="1" applyFill="1" applyBorder="1">
      <alignment vertical="center"/>
    </xf>
    <xf numFmtId="0" fontId="11" fillId="4" borderId="0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27" fillId="4" borderId="0" xfId="0" applyFont="1" applyFill="1" applyBorder="1" applyAlignment="1">
      <alignment horizontal="center" vertical="center" shrinkToFit="1"/>
    </xf>
    <xf numFmtId="0" fontId="15" fillId="4" borderId="0" xfId="0" applyFont="1" applyFill="1" applyBorder="1" applyAlignment="1">
      <alignment horizontal="left"/>
    </xf>
    <xf numFmtId="0" fontId="4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/>
    </xf>
    <xf numFmtId="0" fontId="16" fillId="4" borderId="0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38" fontId="8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8" fontId="10" fillId="0" borderId="0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/>
    <xf numFmtId="0" fontId="2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10" borderId="0" xfId="0" applyFont="1" applyFill="1">
      <alignment vertical="center"/>
    </xf>
    <xf numFmtId="0" fontId="2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2" fillId="3" borderId="35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6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2" fillId="3" borderId="4" xfId="0" applyFont="1" applyFill="1" applyBorder="1">
      <alignment vertical="center"/>
    </xf>
    <xf numFmtId="0" fontId="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/>
    </xf>
    <xf numFmtId="38" fontId="11" fillId="3" borderId="0" xfId="1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19" fillId="3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/>
    </xf>
    <xf numFmtId="0" fontId="45" fillId="3" borderId="0" xfId="0" applyFont="1" applyFill="1" applyAlignment="1">
      <alignment vertical="center"/>
    </xf>
    <xf numFmtId="0" fontId="21" fillId="3" borderId="0" xfId="0" applyFont="1" applyFill="1" applyBorder="1" applyAlignment="1">
      <alignment horizontal="left" vertical="center"/>
    </xf>
    <xf numFmtId="38" fontId="14" fillId="3" borderId="0" xfId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left" vertical="center"/>
    </xf>
    <xf numFmtId="38" fontId="8" fillId="3" borderId="0" xfId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top"/>
    </xf>
    <xf numFmtId="0" fontId="20" fillId="3" borderId="5" xfId="0" applyFont="1" applyFill="1" applyBorder="1" applyAlignment="1">
      <alignment horizontal="left" vertical="center" wrapText="1" shrinkToFit="1"/>
    </xf>
    <xf numFmtId="0" fontId="20" fillId="3" borderId="0" xfId="0" applyFont="1" applyFill="1" applyBorder="1" applyAlignment="1">
      <alignment horizontal="left" vertical="center" wrapText="1" shrinkToFit="1"/>
    </xf>
    <xf numFmtId="0" fontId="24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2" fillId="10" borderId="5" xfId="0" applyFont="1" applyFill="1" applyBorder="1">
      <alignment vertical="center"/>
    </xf>
    <xf numFmtId="0" fontId="2" fillId="10" borderId="0" xfId="0" applyFont="1" applyFill="1" applyBorder="1">
      <alignment vertical="center"/>
    </xf>
    <xf numFmtId="0" fontId="2" fillId="10" borderId="4" xfId="0" applyFont="1" applyFill="1" applyBorder="1">
      <alignment vertical="center"/>
    </xf>
    <xf numFmtId="0" fontId="2" fillId="10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38" fontId="11" fillId="10" borderId="7" xfId="1" applyFont="1" applyFill="1" applyBorder="1" applyAlignment="1">
      <alignment vertical="center"/>
    </xf>
    <xf numFmtId="38" fontId="11" fillId="10" borderId="0" xfId="1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1" fillId="10" borderId="0" xfId="0" applyFont="1" applyFill="1" applyBorder="1">
      <alignment vertical="center"/>
    </xf>
    <xf numFmtId="0" fontId="9" fillId="10" borderId="0" xfId="0" applyFont="1" applyFill="1" applyBorder="1" applyAlignment="1">
      <alignment vertical="center"/>
    </xf>
    <xf numFmtId="0" fontId="9" fillId="10" borderId="4" xfId="0" applyFont="1" applyFill="1" applyBorder="1" applyAlignment="1">
      <alignment vertical="center"/>
    </xf>
    <xf numFmtId="38" fontId="5" fillId="10" borderId="0" xfId="1" applyFont="1" applyFill="1" applyBorder="1" applyAlignment="1"/>
    <xf numFmtId="0" fontId="5" fillId="10" borderId="0" xfId="0" applyFont="1" applyFill="1" applyBorder="1" applyAlignment="1">
      <alignment vertical="center"/>
    </xf>
    <xf numFmtId="0" fontId="5" fillId="10" borderId="4" xfId="0" applyFont="1" applyFill="1" applyBorder="1" applyAlignment="1">
      <alignment vertical="center"/>
    </xf>
    <xf numFmtId="0" fontId="2" fillId="10" borderId="7" xfId="0" applyFont="1" applyFill="1" applyBorder="1">
      <alignment vertical="center"/>
    </xf>
    <xf numFmtId="0" fontId="9" fillId="10" borderId="0" xfId="0" applyFont="1" applyFill="1" applyBorder="1" applyAlignment="1">
      <alignment vertical="center" wrapText="1"/>
    </xf>
    <xf numFmtId="38" fontId="6" fillId="10" borderId="0" xfId="1" applyFont="1" applyFill="1" applyBorder="1" applyAlignment="1">
      <alignment horizontal="center" vertical="center"/>
    </xf>
    <xf numFmtId="38" fontId="5" fillId="10" borderId="0" xfId="1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vertical="center"/>
    </xf>
    <xf numFmtId="0" fontId="8" fillId="10" borderId="0" xfId="0" applyFont="1" applyFill="1" applyBorder="1" applyAlignment="1">
      <alignment horizontal="left" vertical="top"/>
    </xf>
    <xf numFmtId="0" fontId="8" fillId="10" borderId="4" xfId="0" applyFont="1" applyFill="1" applyBorder="1" applyAlignment="1">
      <alignment horizontal="left" vertical="top"/>
    </xf>
    <xf numFmtId="0" fontId="11" fillId="10" borderId="0" xfId="0" applyFont="1" applyFill="1" applyBorder="1">
      <alignment vertical="center"/>
    </xf>
    <xf numFmtId="0" fontId="6" fillId="10" borderId="0" xfId="0" applyFont="1" applyFill="1" applyBorder="1">
      <alignment vertical="center"/>
    </xf>
    <xf numFmtId="0" fontId="6" fillId="10" borderId="0" xfId="0" applyFont="1" applyFill="1" applyBorder="1" applyAlignment="1">
      <alignment vertical="center"/>
    </xf>
    <xf numFmtId="0" fontId="27" fillId="10" borderId="0" xfId="0" applyFont="1" applyFill="1" applyBorder="1" applyAlignment="1">
      <alignment horizontal="center" vertical="center" shrinkToFit="1"/>
    </xf>
    <xf numFmtId="0" fontId="15" fillId="10" borderId="0" xfId="0" applyFont="1" applyFill="1" applyBorder="1" applyAlignment="1">
      <alignment horizontal="left"/>
    </xf>
    <xf numFmtId="0" fontId="15" fillId="10" borderId="0" xfId="0" applyFont="1" applyFill="1" applyBorder="1" applyAlignment="1"/>
    <xf numFmtId="0" fontId="45" fillId="10" borderId="0" xfId="0" applyFont="1" applyFill="1" applyAlignment="1">
      <alignment vertical="center"/>
    </xf>
    <xf numFmtId="0" fontId="2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14" fillId="10" borderId="0" xfId="0" applyFont="1" applyFill="1" applyBorder="1" applyAlignment="1">
      <alignment horizontal="center" vertical="center"/>
    </xf>
    <xf numFmtId="0" fontId="2" fillId="10" borderId="0" xfId="0" applyFont="1" applyFill="1" applyBorder="1" applyAlignment="1">
      <alignment horizontal="left" vertical="top"/>
    </xf>
    <xf numFmtId="176" fontId="2" fillId="10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0" borderId="0" xfId="0" applyFont="1" applyFill="1" applyBorder="1">
      <alignment vertical="center"/>
    </xf>
    <xf numFmtId="0" fontId="2" fillId="10" borderId="0" xfId="0" applyFont="1" applyFill="1" applyBorder="1" applyAlignment="1" applyProtection="1">
      <alignment horizontal="center" vertical="center"/>
      <protection locked="0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right" vertical="center"/>
    </xf>
    <xf numFmtId="0" fontId="2" fillId="10" borderId="0" xfId="0" applyFont="1" applyFill="1" applyBorder="1" applyAlignment="1"/>
    <xf numFmtId="0" fontId="21" fillId="10" borderId="0" xfId="0" applyFont="1" applyFill="1" applyAlignment="1">
      <alignment horizontal="left" vertical="center"/>
    </xf>
    <xf numFmtId="0" fontId="2" fillId="10" borderId="0" xfId="0" applyFont="1" applyFill="1" applyBorder="1" applyAlignment="1">
      <alignment vertical="center" shrinkToFit="1"/>
    </xf>
    <xf numFmtId="0" fontId="14" fillId="10" borderId="0" xfId="0" applyFont="1" applyFill="1" applyAlignment="1">
      <alignment horizontal="left" vertical="center"/>
    </xf>
    <xf numFmtId="0" fontId="2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right" vertical="center"/>
    </xf>
    <xf numFmtId="0" fontId="16" fillId="10" borderId="0" xfId="0" applyFont="1" applyFill="1" applyAlignment="1">
      <alignment vertical="center"/>
    </xf>
    <xf numFmtId="38" fontId="26" fillId="10" borderId="0" xfId="1" applyFont="1" applyFill="1" applyBorder="1" applyAlignment="1">
      <alignment horizontal="center" vertical="center"/>
    </xf>
    <xf numFmtId="0" fontId="10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9" fillId="10" borderId="0" xfId="0" applyFont="1" applyFill="1">
      <alignment vertical="center"/>
    </xf>
    <xf numFmtId="0" fontId="2" fillId="14" borderId="0" xfId="0" applyFont="1" applyFill="1" applyAlignment="1">
      <alignment vertical="center"/>
    </xf>
    <xf numFmtId="0" fontId="2" fillId="14" borderId="0" xfId="0" applyFont="1" applyFill="1">
      <alignment vertical="center"/>
    </xf>
    <xf numFmtId="0" fontId="2" fillId="14" borderId="5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2" fillId="14" borderId="5" xfId="0" applyFont="1" applyFill="1" applyBorder="1">
      <alignment vertical="center"/>
    </xf>
    <xf numFmtId="0" fontId="2" fillId="14" borderId="0" xfId="0" applyFont="1" applyFill="1" applyBorder="1">
      <alignment vertical="center"/>
    </xf>
    <xf numFmtId="0" fontId="9" fillId="14" borderId="0" xfId="0" applyFont="1" applyFill="1" applyBorder="1" applyAlignment="1">
      <alignment vertical="center"/>
    </xf>
    <xf numFmtId="0" fontId="2" fillId="14" borderId="4" xfId="0" applyFont="1" applyFill="1" applyBorder="1">
      <alignment vertical="center"/>
    </xf>
    <xf numFmtId="0" fontId="10" fillId="14" borderId="0" xfId="0" applyFont="1" applyFill="1" applyBorder="1" applyAlignment="1">
      <alignment horizontal="left" vertical="center"/>
    </xf>
    <xf numFmtId="38" fontId="10" fillId="14" borderId="0" xfId="0" applyNumberFormat="1" applyFont="1" applyFill="1" applyBorder="1" applyAlignment="1">
      <alignment horizontal="left" vertical="center"/>
    </xf>
    <xf numFmtId="14" fontId="10" fillId="14" borderId="0" xfId="0" applyNumberFormat="1" applyFont="1" applyFill="1" applyBorder="1" applyAlignment="1">
      <alignment horizontal="left" vertical="center"/>
    </xf>
    <xf numFmtId="0" fontId="2" fillId="14" borderId="0" xfId="0" applyFont="1" applyFill="1" applyBorder="1" applyAlignment="1">
      <alignment vertical="center"/>
    </xf>
    <xf numFmtId="0" fontId="2" fillId="14" borderId="4" xfId="0" applyFont="1" applyFill="1" applyBorder="1" applyAlignment="1">
      <alignment vertical="center"/>
    </xf>
    <xf numFmtId="38" fontId="11" fillId="14" borderId="0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vertical="center"/>
    </xf>
    <xf numFmtId="38" fontId="11" fillId="14" borderId="0" xfId="1" applyFont="1" applyFill="1" applyBorder="1" applyAlignment="1">
      <alignment vertical="center"/>
    </xf>
    <xf numFmtId="0" fontId="2" fillId="14" borderId="0" xfId="0" applyFont="1" applyFill="1" applyBorder="1" applyAlignment="1">
      <alignment horizontal="left" vertical="center"/>
    </xf>
    <xf numFmtId="0" fontId="12" fillId="14" borderId="0" xfId="0" applyFont="1" applyFill="1" applyBorder="1" applyAlignment="1">
      <alignment vertical="center" wrapText="1"/>
    </xf>
    <xf numFmtId="0" fontId="31" fillId="14" borderId="0" xfId="0" applyFont="1" applyFill="1" applyBorder="1">
      <alignment vertical="center"/>
    </xf>
    <xf numFmtId="0" fontId="9" fillId="14" borderId="4" xfId="0" applyFont="1" applyFill="1" applyBorder="1" applyAlignment="1">
      <alignment vertical="center"/>
    </xf>
    <xf numFmtId="38" fontId="5" fillId="14" borderId="0" xfId="1" applyFont="1" applyFill="1" applyBorder="1" applyAlignment="1"/>
    <xf numFmtId="0" fontId="5" fillId="14" borderId="0" xfId="0" applyFont="1" applyFill="1" applyBorder="1" applyAlignment="1">
      <alignment vertical="center"/>
    </xf>
    <xf numFmtId="0" fontId="5" fillId="14" borderId="4" xfId="0" applyFont="1" applyFill="1" applyBorder="1" applyAlignment="1">
      <alignment vertical="center"/>
    </xf>
    <xf numFmtId="0" fontId="2" fillId="14" borderId="7" xfId="0" applyFont="1" applyFill="1" applyBorder="1">
      <alignment vertical="center"/>
    </xf>
    <xf numFmtId="0" fontId="9" fillId="14" borderId="0" xfId="0" applyFont="1" applyFill="1" applyBorder="1" applyAlignment="1">
      <alignment vertical="center" wrapText="1"/>
    </xf>
    <xf numFmtId="38" fontId="6" fillId="14" borderId="0" xfId="1" applyFont="1" applyFill="1" applyBorder="1" applyAlignment="1">
      <alignment horizontal="center" vertical="center"/>
    </xf>
    <xf numFmtId="38" fontId="5" fillId="14" borderId="0" xfId="1" applyFont="1" applyFill="1" applyBorder="1" applyAlignment="1">
      <alignment horizontal="center"/>
    </xf>
    <xf numFmtId="0" fontId="5" fillId="14" borderId="0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vertical="center"/>
    </xf>
    <xf numFmtId="0" fontId="9" fillId="14" borderId="7" xfId="0" applyFont="1" applyFill="1" applyBorder="1" applyAlignment="1">
      <alignment vertical="center"/>
    </xf>
    <xf numFmtId="0" fontId="23" fillId="14" borderId="0" xfId="0" applyFont="1" applyFill="1">
      <alignment vertical="center"/>
    </xf>
    <xf numFmtId="38" fontId="40" fillId="14" borderId="0" xfId="1" applyFont="1" applyFill="1" applyBorder="1" applyAlignment="1">
      <alignment vertical="center"/>
    </xf>
    <xf numFmtId="0" fontId="8" fillId="14" borderId="0" xfId="0" applyFont="1" applyFill="1" applyBorder="1" applyAlignment="1">
      <alignment horizontal="left" vertical="top"/>
    </xf>
    <xf numFmtId="0" fontId="8" fillId="14" borderId="4" xfId="0" applyFont="1" applyFill="1" applyBorder="1" applyAlignment="1">
      <alignment horizontal="left" vertical="top"/>
    </xf>
    <xf numFmtId="0" fontId="11" fillId="14" borderId="0" xfId="0" applyFont="1" applyFill="1" applyBorder="1">
      <alignment vertical="center"/>
    </xf>
    <xf numFmtId="0" fontId="6" fillId="14" borderId="0" xfId="0" applyFont="1" applyFill="1" applyBorder="1">
      <alignment vertical="center"/>
    </xf>
    <xf numFmtId="0" fontId="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center" vertical="center" shrinkToFit="1"/>
    </xf>
    <xf numFmtId="0" fontId="15" fillId="14" borderId="0" xfId="0" applyFont="1" applyFill="1" applyBorder="1" applyAlignment="1">
      <alignment horizontal="left"/>
    </xf>
    <xf numFmtId="0" fontId="15" fillId="14" borderId="0" xfId="0" applyFont="1" applyFill="1" applyBorder="1" applyAlignment="1"/>
    <xf numFmtId="0" fontId="45" fillId="14" borderId="0" xfId="0" applyFont="1" applyFill="1" applyAlignment="1">
      <alignment vertical="center"/>
    </xf>
    <xf numFmtId="0" fontId="21" fillId="14" borderId="0" xfId="0" applyFont="1" applyFill="1" applyBorder="1" applyAlignment="1">
      <alignment horizontal="left" vertical="center"/>
    </xf>
    <xf numFmtId="38" fontId="14" fillId="14" borderId="0" xfId="1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/>
    </xf>
    <xf numFmtId="0" fontId="15" fillId="14" borderId="0" xfId="0" applyFont="1" applyFill="1" applyAlignment="1">
      <alignment horizontal="left" vertical="center"/>
    </xf>
    <xf numFmtId="0" fontId="23" fillId="14" borderId="0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right" vertical="center"/>
    </xf>
    <xf numFmtId="0" fontId="15" fillId="14" borderId="0" xfId="0" applyFont="1" applyFill="1" applyAlignment="1">
      <alignment vertical="center"/>
    </xf>
    <xf numFmtId="0" fontId="15" fillId="14" borderId="0" xfId="0" applyFont="1" applyFill="1" applyAlignment="1">
      <alignment horizontal="right" vertical="center"/>
    </xf>
    <xf numFmtId="0" fontId="15" fillId="14" borderId="10" xfId="0" applyFont="1" applyFill="1" applyBorder="1" applyAlignment="1">
      <alignment horizontal="right" vertical="center"/>
    </xf>
    <xf numFmtId="0" fontId="15" fillId="14" borderId="0" xfId="0" applyFont="1" applyFill="1" applyBorder="1" applyAlignment="1">
      <alignment horizontal="left" vertical="center"/>
    </xf>
    <xf numFmtId="0" fontId="16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horizontal="left" vertical="center"/>
    </xf>
    <xf numFmtId="0" fontId="15" fillId="14" borderId="0" xfId="0" applyFont="1" applyFill="1" applyBorder="1" applyAlignment="1">
      <alignment horizontal="left" vertical="top"/>
    </xf>
    <xf numFmtId="0" fontId="2" fillId="14" borderId="0" xfId="0" applyFont="1" applyFill="1" applyAlignment="1">
      <alignment horizontal="left" vertical="center"/>
    </xf>
    <xf numFmtId="0" fontId="14" fillId="14" borderId="0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 shrinkToFit="1"/>
    </xf>
    <xf numFmtId="0" fontId="2" fillId="14" borderId="0" xfId="0" applyFont="1" applyFill="1" applyAlignment="1">
      <alignment horizontal="center" vertical="center"/>
    </xf>
    <xf numFmtId="0" fontId="2" fillId="14" borderId="0" xfId="0" applyFont="1" applyFill="1" applyBorder="1" applyAlignment="1">
      <alignment horizontal="right" vertical="center"/>
    </xf>
    <xf numFmtId="0" fontId="2" fillId="14" borderId="0" xfId="0" applyFont="1" applyFill="1" applyBorder="1" applyAlignment="1">
      <alignment horizontal="left" vertical="top"/>
    </xf>
    <xf numFmtId="0" fontId="2" fillId="14" borderId="0" xfId="0" applyFont="1" applyFill="1" applyBorder="1" applyAlignment="1"/>
    <xf numFmtId="0" fontId="21" fillId="14" borderId="0" xfId="0" applyFont="1" applyFill="1" applyAlignment="1">
      <alignment horizontal="left" vertical="center"/>
    </xf>
    <xf numFmtId="176" fontId="2" fillId="14" borderId="0" xfId="0" applyNumberFormat="1" applyFont="1" applyFill="1" applyBorder="1" applyAlignment="1" applyProtection="1">
      <alignment horizontal="right" vertical="center" shrinkToFit="1"/>
      <protection locked="0"/>
    </xf>
    <xf numFmtId="0" fontId="12" fillId="14" borderId="0" xfId="0" applyFont="1" applyFill="1" applyBorder="1">
      <alignment vertical="center"/>
    </xf>
    <xf numFmtId="0" fontId="2" fillId="14" borderId="0" xfId="0" applyFont="1" applyFill="1" applyBorder="1" applyAlignment="1" applyProtection="1">
      <alignment horizontal="center" vertical="center"/>
      <protection locked="0"/>
    </xf>
    <xf numFmtId="0" fontId="2" fillId="14" borderId="0" xfId="0" applyFont="1" applyFill="1" applyBorder="1" applyAlignment="1">
      <alignment vertical="center" shrinkToFit="1"/>
    </xf>
    <xf numFmtId="0" fontId="14" fillId="14" borderId="0" xfId="0" applyFont="1" applyFill="1" applyAlignment="1">
      <alignment horizontal="left" vertical="center"/>
    </xf>
    <xf numFmtId="0" fontId="2" fillId="14" borderId="0" xfId="0" applyFont="1" applyFill="1" applyAlignment="1">
      <alignment horizontal="right" vertical="center"/>
    </xf>
    <xf numFmtId="0" fontId="10" fillId="14" borderId="0" xfId="0" applyFont="1" applyFill="1" applyAlignment="1">
      <alignment horizontal="right" vertical="center"/>
    </xf>
    <xf numFmtId="0" fontId="41" fillId="14" borderId="0" xfId="0" applyFont="1" applyFill="1" applyBorder="1" applyAlignment="1">
      <alignment vertical="center" wrapText="1" shrinkToFit="1"/>
    </xf>
    <xf numFmtId="0" fontId="20" fillId="14" borderId="0" xfId="0" applyFont="1" applyFill="1" applyBorder="1" applyAlignment="1">
      <alignment horizontal="left" vertical="center" wrapText="1" shrinkToFit="1"/>
    </xf>
    <xf numFmtId="0" fontId="2" fillId="14" borderId="0" xfId="0" applyFont="1" applyFill="1" applyBorder="1" applyAlignment="1">
      <alignment horizontal="left" vertical="center" wrapText="1" shrinkToFit="1"/>
    </xf>
    <xf numFmtId="0" fontId="14" fillId="14" borderId="0" xfId="0" applyFont="1" applyFill="1" applyAlignment="1">
      <alignment vertical="center"/>
    </xf>
    <xf numFmtId="38" fontId="26" fillId="14" borderId="0" xfId="1" applyFont="1" applyFill="1" applyBorder="1" applyAlignment="1">
      <alignment horizontal="center" vertical="center"/>
    </xf>
    <xf numFmtId="0" fontId="16" fillId="14" borderId="0" xfId="0" applyFont="1" applyFill="1" applyAlignment="1">
      <alignment vertical="center"/>
    </xf>
    <xf numFmtId="0" fontId="10" fillId="14" borderId="0" xfId="0" applyFont="1" applyFill="1" applyAlignment="1">
      <alignment horizontal="left" vertical="center"/>
    </xf>
    <xf numFmtId="0" fontId="17" fillId="14" borderId="0" xfId="0" applyFont="1" applyFill="1" applyAlignment="1">
      <alignment horizontal="left" vertical="center"/>
    </xf>
    <xf numFmtId="0" fontId="19" fillId="14" borderId="0" xfId="0" applyFont="1" applyFill="1">
      <alignment vertical="center"/>
    </xf>
    <xf numFmtId="0" fontId="8" fillId="4" borderId="0" xfId="0" applyFont="1" applyFill="1" applyBorder="1" applyAlignment="1">
      <alignment horizontal="left" vertical="top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top"/>
    </xf>
    <xf numFmtId="0" fontId="8" fillId="10" borderId="0" xfId="0" applyFont="1" applyFill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2" fillId="10" borderId="0" xfId="0" applyFont="1" applyFill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0" fontId="7" fillId="1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vertical="center"/>
    </xf>
    <xf numFmtId="0" fontId="7" fillId="10" borderId="0" xfId="0" applyFont="1" applyFill="1" applyBorder="1" applyAlignment="1">
      <alignment horizontal="right" vertical="center"/>
    </xf>
    <xf numFmtId="0" fontId="14" fillId="10" borderId="0" xfId="0" applyFont="1" applyFill="1" applyBorder="1" applyAlignment="1">
      <alignment horizontal="left" vertical="center"/>
    </xf>
    <xf numFmtId="0" fontId="19" fillId="14" borderId="0" xfId="0" applyFont="1" applyFill="1" applyBorder="1" applyAlignment="1">
      <alignment horizontal="left" vertical="center" wrapText="1"/>
    </xf>
    <xf numFmtId="0" fontId="41" fillId="14" borderId="0" xfId="0" applyFont="1" applyFill="1" applyBorder="1" applyAlignment="1">
      <alignment horizontal="left" vertical="center" wrapText="1" shrinkToFit="1"/>
    </xf>
    <xf numFmtId="0" fontId="2" fillId="14" borderId="4" xfId="0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19" fillId="14" borderId="0" xfId="0" applyFont="1" applyFill="1" applyBorder="1" applyAlignment="1">
      <alignment horizontal="center" vertical="center" shrinkToFit="1"/>
    </xf>
    <xf numFmtId="38" fontId="9" fillId="14" borderId="19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7" fillId="14" borderId="0" xfId="0" applyFont="1" applyFill="1" applyAlignment="1">
      <alignment vertical="center"/>
    </xf>
    <xf numFmtId="0" fontId="14" fillId="14" borderId="0" xfId="0" applyFont="1" applyFill="1" applyBorder="1" applyAlignment="1">
      <alignment horizontal="left" vertic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vertical="center"/>
    </xf>
    <xf numFmtId="0" fontId="10" fillId="1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50" fillId="4" borderId="0" xfId="0" applyFont="1" applyFill="1" applyBorder="1" applyAlignment="1">
      <alignment vertical="center" wrapText="1"/>
    </xf>
    <xf numFmtId="0" fontId="50" fillId="4" borderId="0" xfId="0" applyFont="1" applyFill="1" applyBorder="1" applyAlignment="1">
      <alignment vertical="center"/>
    </xf>
    <xf numFmtId="0" fontId="51" fillId="4" borderId="0" xfId="0" applyFont="1" applyFill="1" applyBorder="1" applyAlignment="1">
      <alignment vertical="center"/>
    </xf>
    <xf numFmtId="0" fontId="35" fillId="6" borderId="37" xfId="0" applyFont="1" applyFill="1" applyBorder="1" applyAlignment="1">
      <alignment horizontal="center" vertical="center"/>
    </xf>
    <xf numFmtId="0" fontId="35" fillId="6" borderId="38" xfId="0" applyFont="1" applyFill="1" applyBorder="1" applyAlignment="1">
      <alignment horizontal="center" vertical="center"/>
    </xf>
    <xf numFmtId="0" fontId="36" fillId="6" borderId="38" xfId="0" applyFont="1" applyFill="1" applyBorder="1" applyAlignment="1">
      <alignment horizontal="center" vertical="center"/>
    </xf>
    <xf numFmtId="0" fontId="36" fillId="6" borderId="39" xfId="0" applyFont="1" applyFill="1" applyBorder="1" applyAlignment="1">
      <alignment horizontal="center" vertical="center"/>
    </xf>
    <xf numFmtId="0" fontId="57" fillId="6" borderId="3" xfId="0" applyFont="1" applyFill="1" applyBorder="1" applyAlignment="1">
      <alignment horizontal="center" vertical="center" wrapText="1"/>
    </xf>
    <xf numFmtId="0" fontId="57" fillId="6" borderId="2" xfId="0" applyFont="1" applyFill="1" applyBorder="1" applyAlignment="1">
      <alignment horizontal="center" vertical="center" wrapText="1"/>
    </xf>
    <xf numFmtId="0" fontId="57" fillId="6" borderId="1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20" xfId="0" applyFont="1" applyFill="1" applyBorder="1" applyAlignment="1">
      <alignment horizontal="center" vertical="center"/>
    </xf>
    <xf numFmtId="38" fontId="6" fillId="7" borderId="11" xfId="1" applyFont="1" applyFill="1" applyBorder="1" applyAlignment="1">
      <alignment horizontal="center" vertical="center"/>
    </xf>
    <xf numFmtId="38" fontId="6" fillId="7" borderId="8" xfId="1" applyFont="1" applyFill="1" applyBorder="1" applyAlignment="1">
      <alignment horizontal="center" vertical="center"/>
    </xf>
    <xf numFmtId="0" fontId="26" fillId="0" borderId="9" xfId="0" applyFont="1" applyFill="1" applyBorder="1" applyAlignment="1" applyProtection="1">
      <alignment horizontal="center" vertical="center"/>
      <protection locked="0"/>
    </xf>
    <xf numFmtId="0" fontId="26" fillId="0" borderId="7" xfId="0" applyFont="1" applyFill="1" applyBorder="1" applyAlignment="1" applyProtection="1">
      <alignment horizontal="center" vertical="center"/>
      <protection locked="0"/>
    </xf>
    <xf numFmtId="0" fontId="2" fillId="7" borderId="9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left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13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 applyProtection="1">
      <alignment horizontal="left" vertical="center" shrinkToFit="1"/>
      <protection locked="0"/>
    </xf>
    <xf numFmtId="0" fontId="10" fillId="4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4" fontId="9" fillId="7" borderId="17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38" fontId="6" fillId="7" borderId="19" xfId="1" applyFont="1" applyFill="1" applyBorder="1" applyAlignment="1">
      <alignment horizontal="center" vertical="center"/>
    </xf>
    <xf numFmtId="38" fontId="59" fillId="0" borderId="9" xfId="1" applyFont="1" applyFill="1" applyBorder="1" applyAlignment="1" applyProtection="1">
      <alignment horizontal="center" vertical="center"/>
      <protection locked="0"/>
    </xf>
    <xf numFmtId="38" fontId="59" fillId="0" borderId="0" xfId="1" applyFont="1" applyFill="1" applyBorder="1" applyAlignment="1" applyProtection="1">
      <alignment horizontal="center" vertical="center"/>
      <protection locked="0"/>
    </xf>
    <xf numFmtId="38" fontId="59" fillId="0" borderId="7" xfId="1" applyFont="1" applyFill="1" applyBorder="1" applyAlignment="1" applyProtection="1">
      <alignment horizontal="center" vertical="center"/>
      <protection locked="0"/>
    </xf>
    <xf numFmtId="0" fontId="5" fillId="7" borderId="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78" fontId="26" fillId="7" borderId="9" xfId="0" applyNumberFormat="1" applyFont="1" applyFill="1" applyBorder="1" applyAlignment="1">
      <alignment horizontal="center" vertical="center"/>
    </xf>
    <xf numFmtId="178" fontId="26" fillId="7" borderId="0" xfId="0" applyNumberFormat="1" applyFont="1" applyFill="1" applyBorder="1" applyAlignment="1">
      <alignment horizontal="center" vertical="center"/>
    </xf>
    <xf numFmtId="178" fontId="26" fillId="7" borderId="7" xfId="0" applyNumberFormat="1" applyFont="1" applyFill="1" applyBorder="1" applyAlignment="1">
      <alignment horizontal="center" vertical="center"/>
    </xf>
    <xf numFmtId="14" fontId="9" fillId="7" borderId="17" xfId="0" applyNumberFormat="1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58" fillId="7" borderId="18" xfId="0" applyFont="1" applyFill="1" applyBorder="1" applyAlignment="1">
      <alignment horizontal="center" vertical="center"/>
    </xf>
    <xf numFmtId="0" fontId="58" fillId="7" borderId="19" xfId="0" applyFont="1" applyFill="1" applyBorder="1" applyAlignment="1">
      <alignment horizontal="center" vertical="center"/>
    </xf>
    <xf numFmtId="0" fontId="58" fillId="7" borderId="10" xfId="0" applyFont="1" applyFill="1" applyBorder="1" applyAlignment="1">
      <alignment horizontal="center" vertical="center"/>
    </xf>
    <xf numFmtId="0" fontId="58" fillId="7" borderId="8" xfId="0" applyFont="1" applyFill="1" applyBorder="1" applyAlignment="1">
      <alignment horizontal="center" vertical="center"/>
    </xf>
    <xf numFmtId="0" fontId="58" fillId="7" borderId="6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shrinkToFit="1"/>
    </xf>
    <xf numFmtId="38" fontId="59" fillId="7" borderId="11" xfId="1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38" fontId="59" fillId="7" borderId="8" xfId="1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 shrinkToFi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 wrapText="1" shrinkToFit="1"/>
    </xf>
    <xf numFmtId="0" fontId="9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24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7" borderId="29" xfId="0" applyFont="1" applyFill="1" applyBorder="1" applyAlignment="1">
      <alignment horizontal="center" vertical="center"/>
    </xf>
    <xf numFmtId="3" fontId="26" fillId="7" borderId="9" xfId="0" applyNumberFormat="1" applyFont="1" applyFill="1" applyBorder="1" applyAlignment="1">
      <alignment horizontal="center" vertical="center"/>
    </xf>
    <xf numFmtId="3" fontId="26" fillId="7" borderId="7" xfId="0" applyNumberFormat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4" fillId="8" borderId="5" xfId="0" applyFont="1" applyFill="1" applyBorder="1" applyAlignment="1">
      <alignment vertical="center" wrapText="1"/>
    </xf>
    <xf numFmtId="0" fontId="33" fillId="8" borderId="0" xfId="0" applyFont="1" applyFill="1" applyBorder="1" applyAlignment="1">
      <alignment vertical="center"/>
    </xf>
    <xf numFmtId="0" fontId="33" fillId="8" borderId="4" xfId="0" applyFont="1" applyFill="1" applyBorder="1" applyAlignment="1">
      <alignment vertical="center"/>
    </xf>
    <xf numFmtId="0" fontId="2" fillId="8" borderId="5" xfId="0" applyFont="1" applyFill="1" applyBorder="1" applyAlignment="1">
      <alignment vertical="center" wrapText="1"/>
    </xf>
    <xf numFmtId="0" fontId="33" fillId="8" borderId="5" xfId="0" applyFont="1" applyFill="1" applyBorder="1" applyAlignment="1">
      <alignment vertical="center"/>
    </xf>
    <xf numFmtId="0" fontId="33" fillId="8" borderId="3" xfId="0" applyFont="1" applyFill="1" applyBorder="1" applyAlignment="1">
      <alignment vertical="center"/>
    </xf>
    <xf numFmtId="0" fontId="33" fillId="8" borderId="2" xfId="0" applyFont="1" applyFill="1" applyBorder="1" applyAlignment="1">
      <alignment vertical="center"/>
    </xf>
    <xf numFmtId="0" fontId="33" fillId="8" borderId="1" xfId="0" applyFont="1" applyFill="1" applyBorder="1" applyAlignment="1">
      <alignment vertical="center"/>
    </xf>
    <xf numFmtId="0" fontId="16" fillId="4" borderId="19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38" fontId="5" fillId="0" borderId="8" xfId="1" applyFont="1" applyFill="1" applyBorder="1" applyAlignment="1" applyProtection="1">
      <alignment horizontal="center" vertical="center"/>
      <protection locked="0"/>
    </xf>
    <xf numFmtId="38" fontId="5" fillId="0" borderId="7" xfId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177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7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 applyProtection="1">
      <alignment horizontal="center" vertical="center"/>
      <protection locked="0"/>
    </xf>
    <xf numFmtId="0" fontId="4" fillId="7" borderId="16" xfId="0" applyFont="1" applyFill="1" applyBorder="1" applyAlignment="1" applyProtection="1">
      <alignment horizontal="center" vertical="center"/>
      <protection locked="0"/>
    </xf>
    <xf numFmtId="177" fontId="26" fillId="7" borderId="17" xfId="1" applyNumberFormat="1" applyFont="1" applyFill="1" applyBorder="1" applyAlignment="1">
      <alignment horizontal="right" vertical="center" shrinkToFit="1"/>
    </xf>
    <xf numFmtId="177" fontId="26" fillId="7" borderId="16" xfId="1" applyNumberFormat="1" applyFont="1" applyFill="1" applyBorder="1" applyAlignment="1">
      <alignment horizontal="right" vertical="center" shrinkToFit="1"/>
    </xf>
    <xf numFmtId="0" fontId="27" fillId="4" borderId="0" xfId="0" applyFont="1" applyFill="1" applyBorder="1" applyAlignment="1">
      <alignment horizontal="center" vertical="center" shrinkToFit="1"/>
    </xf>
    <xf numFmtId="0" fontId="14" fillId="4" borderId="0" xfId="0" applyFont="1" applyFill="1" applyBorder="1" applyAlignment="1">
      <alignment horizontal="left" vertical="center"/>
    </xf>
    <xf numFmtId="0" fontId="45" fillId="0" borderId="0" xfId="0" applyFont="1" applyAlignment="1" applyProtection="1">
      <alignment horizontal="left" vertical="top"/>
      <protection locked="0"/>
    </xf>
    <xf numFmtId="177" fontId="59" fillId="7" borderId="25" xfId="1" applyNumberFormat="1" applyFont="1" applyFill="1" applyBorder="1" applyAlignment="1">
      <alignment horizontal="center" vertical="center"/>
    </xf>
    <xf numFmtId="177" fontId="24" fillId="7" borderId="9" xfId="0" applyNumberFormat="1" applyFont="1" applyFill="1" applyBorder="1" applyAlignment="1">
      <alignment horizontal="center" vertical="center"/>
    </xf>
    <xf numFmtId="177" fontId="24" fillId="7" borderId="27" xfId="0" applyNumberFormat="1" applyFont="1" applyFill="1" applyBorder="1" applyAlignment="1">
      <alignment horizontal="center" vertical="center"/>
    </xf>
    <xf numFmtId="177" fontId="24" fillId="7" borderId="28" xfId="0" applyNumberFormat="1" applyFont="1" applyFill="1" applyBorder="1" applyAlignment="1">
      <alignment horizontal="center" vertical="center"/>
    </xf>
    <xf numFmtId="38" fontId="50" fillId="7" borderId="30" xfId="1" applyFont="1" applyFill="1" applyBorder="1" applyAlignment="1">
      <alignment horizontal="right" vertical="center"/>
    </xf>
    <xf numFmtId="38" fontId="50" fillId="7" borderId="31" xfId="1" applyFont="1" applyFill="1" applyBorder="1" applyAlignment="1">
      <alignment horizontal="right" vertical="center"/>
    </xf>
    <xf numFmtId="0" fontId="10" fillId="7" borderId="31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/>
    </xf>
    <xf numFmtId="0" fontId="19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38" fontId="26" fillId="7" borderId="30" xfId="1" applyFont="1" applyFill="1" applyBorder="1" applyAlignment="1">
      <alignment horizontal="right" vertical="center" shrinkToFit="1"/>
    </xf>
    <xf numFmtId="38" fontId="26" fillId="7" borderId="31" xfId="1" applyFont="1" applyFill="1" applyBorder="1" applyAlignment="1">
      <alignment horizontal="right" vertical="center" shrinkToFit="1"/>
    </xf>
    <xf numFmtId="0" fontId="2" fillId="4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shrinkToFit="1"/>
    </xf>
    <xf numFmtId="179" fontId="34" fillId="4" borderId="0" xfId="0" applyNumberFormat="1" applyFont="1" applyFill="1" applyBorder="1" applyAlignment="1">
      <alignment horizontal="right" vertical="center" shrinkToFit="1"/>
    </xf>
    <xf numFmtId="179" fontId="35" fillId="4" borderId="0" xfId="0" applyNumberFormat="1" applyFont="1" applyFill="1" applyBorder="1" applyAlignment="1">
      <alignment horizontal="right" vertical="center" shrinkToFit="1"/>
    </xf>
    <xf numFmtId="179" fontId="36" fillId="4" borderId="0" xfId="0" applyNumberFormat="1" applyFont="1" applyFill="1" applyAlignment="1">
      <alignment horizontal="right" vertical="center" shrinkToFit="1"/>
    </xf>
    <xf numFmtId="0" fontId="49" fillId="6" borderId="37" xfId="0" applyFont="1" applyFill="1" applyBorder="1" applyAlignment="1">
      <alignment horizontal="center" vertical="center"/>
    </xf>
    <xf numFmtId="0" fontId="35" fillId="6" borderId="3" xfId="0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10" fillId="4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8" fontId="4" fillId="0" borderId="7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177" fontId="5" fillId="0" borderId="25" xfId="1" applyNumberFormat="1" applyFont="1" applyFill="1" applyBorder="1" applyAlignment="1">
      <alignment horizontal="center" vertical="center"/>
    </xf>
    <xf numFmtId="177" fontId="10" fillId="0" borderId="9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28" xfId="0" applyNumberFormat="1" applyFont="1" applyFill="1" applyBorder="1" applyAlignment="1">
      <alignment horizontal="center" vertical="center"/>
    </xf>
    <xf numFmtId="0" fontId="33" fillId="8" borderId="0" xfId="0" applyFont="1" applyFill="1" applyAlignment="1">
      <alignment vertical="center"/>
    </xf>
    <xf numFmtId="0" fontId="16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45" fillId="0" borderId="0" xfId="0" applyFont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177" fontId="26" fillId="0" borderId="17" xfId="1" applyNumberFormat="1" applyFont="1" applyFill="1" applyBorder="1" applyAlignment="1">
      <alignment horizontal="right" vertical="center" shrinkToFit="1"/>
    </xf>
    <xf numFmtId="177" fontId="26" fillId="0" borderId="16" xfId="1" applyNumberFormat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 shrinkToFit="1"/>
    </xf>
    <xf numFmtId="38" fontId="26" fillId="0" borderId="31" xfId="1" applyFont="1" applyFill="1" applyBorder="1" applyAlignment="1">
      <alignment horizontal="right" vertical="center" shrinkToFit="1"/>
    </xf>
    <xf numFmtId="38" fontId="26" fillId="0" borderId="30" xfId="1" applyFont="1" applyFill="1" applyBorder="1" applyAlignment="1">
      <alignment horizontal="right" vertical="center"/>
    </xf>
    <xf numFmtId="38" fontId="26" fillId="0" borderId="31" xfId="1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 shrinkToFit="1"/>
    </xf>
    <xf numFmtId="0" fontId="10" fillId="3" borderId="0" xfId="0" applyFont="1" applyFill="1" applyAlignment="1">
      <alignment horizontal="right" vertical="center" shrinkToFit="1"/>
    </xf>
    <xf numFmtId="0" fontId="10" fillId="3" borderId="4" xfId="0" applyFont="1" applyFill="1" applyBorder="1" applyAlignment="1">
      <alignment horizontal="right" vertical="center" shrinkToFit="1"/>
    </xf>
    <xf numFmtId="176" fontId="4" fillId="0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6" xfId="0" applyNumberFormat="1" applyFont="1" applyFill="1" applyBorder="1" applyAlignment="1" applyProtection="1">
      <alignment horizontal="right" vertical="center" shrinkToFit="1"/>
      <protection locked="0"/>
    </xf>
    <xf numFmtId="0" fontId="2" fillId="8" borderId="16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/>
    </xf>
    <xf numFmtId="0" fontId="19" fillId="3" borderId="33" xfId="0" applyFont="1" applyFill="1" applyBorder="1" applyAlignment="1">
      <alignment horizontal="center" vertical="center" shrinkToFit="1"/>
    </xf>
    <xf numFmtId="0" fontId="10" fillId="3" borderId="33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38" fontId="5" fillId="8" borderId="0" xfId="1" applyFont="1" applyFill="1" applyBorder="1" applyAlignment="1">
      <alignment horizontal="center" vertical="center" shrinkToFit="1"/>
    </xf>
    <xf numFmtId="38" fontId="5" fillId="8" borderId="7" xfId="1" applyFont="1" applyFill="1" applyBorder="1" applyAlignment="1">
      <alignment horizontal="center" vertical="center" shrinkToFit="1"/>
    </xf>
    <xf numFmtId="38" fontId="5" fillId="8" borderId="10" xfId="1" applyFont="1" applyFill="1" applyBorder="1" applyAlignment="1">
      <alignment horizontal="center" vertical="center" shrinkToFit="1"/>
    </xf>
    <xf numFmtId="38" fontId="5" fillId="8" borderId="6" xfId="1" applyFont="1" applyFill="1" applyBorder="1" applyAlignment="1">
      <alignment horizontal="center" vertical="center" shrinkToFit="1"/>
    </xf>
    <xf numFmtId="38" fontId="9" fillId="3" borderId="19" xfId="1" applyFont="1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/>
    </xf>
    <xf numFmtId="0" fontId="9" fillId="8" borderId="17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vertical="center"/>
    </xf>
    <xf numFmtId="0" fontId="10" fillId="8" borderId="15" xfId="0" applyFont="1" applyFill="1" applyBorder="1" applyAlignment="1">
      <alignment vertical="center"/>
    </xf>
    <xf numFmtId="0" fontId="9" fillId="8" borderId="2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9" fillId="8" borderId="16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38" fontId="6" fillId="8" borderId="19" xfId="1" applyFont="1" applyFill="1" applyBorder="1" applyAlignment="1">
      <alignment horizontal="center" vertical="center"/>
    </xf>
    <xf numFmtId="38" fontId="6" fillId="8" borderId="8" xfId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shrinkToFit="1"/>
    </xf>
    <xf numFmtId="0" fontId="4" fillId="8" borderId="9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 shrinkToFit="1"/>
    </xf>
    <xf numFmtId="0" fontId="4" fillId="8" borderId="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38" fontId="11" fillId="8" borderId="10" xfId="1" applyFont="1" applyFill="1" applyBorder="1" applyAlignment="1">
      <alignment horizontal="center" vertical="center"/>
    </xf>
    <xf numFmtId="38" fontId="11" fillId="8" borderId="6" xfId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38" fontId="6" fillId="8" borderId="11" xfId="1" applyFont="1" applyFill="1" applyBorder="1" applyAlignment="1">
      <alignment horizontal="center" vertical="center"/>
    </xf>
    <xf numFmtId="38" fontId="11" fillId="8" borderId="0" xfId="1" applyFont="1" applyFill="1" applyBorder="1" applyAlignment="1">
      <alignment horizontal="center" vertical="center"/>
    </xf>
    <xf numFmtId="38" fontId="11" fillId="8" borderId="7" xfId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shrinkToFit="1"/>
    </xf>
    <xf numFmtId="0" fontId="30" fillId="9" borderId="2" xfId="0" applyFont="1" applyFill="1" applyBorder="1" applyAlignment="1">
      <alignment horizontal="center" vertical="center" shrinkToFit="1"/>
    </xf>
    <xf numFmtId="0" fontId="35" fillId="12" borderId="38" xfId="0" applyFont="1" applyFill="1" applyBorder="1" applyAlignment="1">
      <alignment horizontal="center" vertical="center" shrinkToFit="1"/>
    </xf>
    <xf numFmtId="0" fontId="36" fillId="12" borderId="38" xfId="0" applyFont="1" applyFill="1" applyBorder="1" applyAlignment="1">
      <alignment horizontal="center" vertical="center" shrinkToFit="1"/>
    </xf>
    <xf numFmtId="0" fontId="36" fillId="12" borderId="3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9" fontId="34" fillId="3" borderId="0" xfId="0" applyNumberFormat="1" applyFont="1" applyFill="1" applyBorder="1" applyAlignment="1">
      <alignment horizontal="right" vertical="center" shrinkToFit="1"/>
    </xf>
    <xf numFmtId="179" fontId="35" fillId="3" borderId="0" xfId="0" applyNumberFormat="1" applyFont="1" applyFill="1" applyBorder="1" applyAlignment="1">
      <alignment horizontal="right" vertical="center" shrinkToFit="1"/>
    </xf>
    <xf numFmtId="179" fontId="36" fillId="3" borderId="0" xfId="0" applyNumberFormat="1" applyFont="1" applyFill="1" applyAlignment="1">
      <alignment horizontal="right" vertical="center" shrinkToFit="1"/>
    </xf>
    <xf numFmtId="0" fontId="49" fillId="12" borderId="37" xfId="0" applyFont="1" applyFill="1" applyBorder="1" applyAlignment="1">
      <alignment horizontal="center" vertical="center" shrinkToFit="1"/>
    </xf>
    <xf numFmtId="0" fontId="35" fillId="12" borderId="3" xfId="0" applyFont="1" applyFill="1" applyBorder="1" applyAlignment="1">
      <alignment horizontal="center" vertical="center" shrinkToFit="1"/>
    </xf>
    <xf numFmtId="0" fontId="35" fillId="12" borderId="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>
      <alignment horizontal="center" vertical="center" shrinkToFit="1"/>
    </xf>
    <xf numFmtId="0" fontId="36" fillId="12" borderId="1" xfId="0" applyFont="1" applyFill="1" applyBorder="1" applyAlignment="1">
      <alignment horizontal="center" vertical="center" shrinkToFit="1"/>
    </xf>
    <xf numFmtId="38" fontId="5" fillId="0" borderId="1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/>
    </xf>
    <xf numFmtId="38" fontId="11" fillId="0" borderId="7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177" fontId="26" fillId="0" borderId="17" xfId="1" applyNumberFormat="1" applyFont="1" applyFill="1" applyBorder="1" applyAlignment="1">
      <alignment horizontal="right" vertical="center"/>
    </xf>
    <xf numFmtId="177" fontId="26" fillId="0" borderId="16" xfId="1" applyNumberFormat="1" applyFont="1" applyFill="1" applyBorder="1" applyAlignment="1">
      <alignment horizontal="right" vertical="center"/>
    </xf>
    <xf numFmtId="0" fontId="13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shrinkToFit="1"/>
    </xf>
    <xf numFmtId="0" fontId="19" fillId="10" borderId="9" xfId="0" applyFont="1" applyFill="1" applyBorder="1" applyAlignment="1">
      <alignment horizontal="center" vertical="center" shrinkToFit="1"/>
    </xf>
    <xf numFmtId="0" fontId="10" fillId="10" borderId="9" xfId="0" applyFont="1" applyFill="1" applyBorder="1" applyAlignment="1">
      <alignment horizontal="center" vertical="center" shrinkToFit="1"/>
    </xf>
    <xf numFmtId="0" fontId="2" fillId="10" borderId="14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left" vertical="center" wrapText="1"/>
    </xf>
    <xf numFmtId="0" fontId="10" fillId="10" borderId="4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left" vertical="center" shrinkToFit="1"/>
    </xf>
    <xf numFmtId="0" fontId="9" fillId="8" borderId="17" xfId="0" applyFont="1" applyFill="1" applyBorder="1" applyAlignment="1">
      <alignment horizontal="center" vertical="center" shrinkToFit="1"/>
    </xf>
    <xf numFmtId="0" fontId="9" fillId="8" borderId="1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 shrinkToFit="1"/>
    </xf>
    <xf numFmtId="0" fontId="7" fillId="10" borderId="0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10" borderId="0" xfId="0" applyFont="1" applyFill="1" applyBorder="1" applyAlignment="1">
      <alignment horizontal="left" vertical="center" wrapText="1"/>
    </xf>
    <xf numFmtId="0" fontId="4" fillId="10" borderId="0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4" fontId="9" fillId="8" borderId="17" xfId="0" applyNumberFormat="1" applyFont="1" applyFill="1" applyBorder="1" applyAlignment="1">
      <alignment horizontal="center" vertical="center" shrinkToFit="1"/>
    </xf>
    <xf numFmtId="0" fontId="42" fillId="8" borderId="37" xfId="0" applyFont="1" applyFill="1" applyBorder="1" applyAlignment="1">
      <alignment horizontal="center" vertical="center" shrinkToFit="1"/>
    </xf>
    <xf numFmtId="0" fontId="42" fillId="8" borderId="38" xfId="0" applyFont="1" applyFill="1" applyBorder="1" applyAlignment="1">
      <alignment horizontal="center" vertical="center" shrinkToFit="1"/>
    </xf>
    <xf numFmtId="0" fontId="42" fillId="8" borderId="3" xfId="0" applyFont="1" applyFill="1" applyBorder="1" applyAlignment="1">
      <alignment horizontal="center" vertical="center" shrinkToFit="1"/>
    </xf>
    <xf numFmtId="0" fontId="42" fillId="8" borderId="2" xfId="0" applyFont="1" applyFill="1" applyBorder="1" applyAlignment="1">
      <alignment horizontal="center" vertical="center" shrinkToFit="1"/>
    </xf>
    <xf numFmtId="0" fontId="5" fillId="8" borderId="38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left" vertical="center"/>
    </xf>
    <xf numFmtId="0" fontId="7" fillId="10" borderId="0" xfId="0" applyFont="1" applyFill="1" applyBorder="1" applyAlignment="1">
      <alignment horizontal="right" vertical="center"/>
    </xf>
    <xf numFmtId="0" fontId="10" fillId="10" borderId="0" xfId="0" applyFont="1" applyFill="1" applyBorder="1" applyAlignment="1">
      <alignment horizontal="center" vertical="center"/>
    </xf>
    <xf numFmtId="0" fontId="41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40" fillId="8" borderId="17" xfId="0" applyFont="1" applyFill="1" applyBorder="1" applyAlignment="1">
      <alignment horizontal="center" vertical="center" shrinkToFit="1"/>
    </xf>
    <xf numFmtId="0" fontId="40" fillId="8" borderId="16" xfId="0" applyFont="1" applyFill="1" applyBorder="1" applyAlignment="1">
      <alignment horizontal="center" vertical="center" shrinkToFit="1"/>
    </xf>
    <xf numFmtId="0" fontId="40" fillId="8" borderId="15" xfId="0" applyFont="1" applyFill="1" applyBorder="1" applyAlignment="1">
      <alignment horizontal="center" vertical="center" shrinkToFit="1"/>
    </xf>
    <xf numFmtId="176" fontId="4" fillId="5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5" borderId="16" xfId="0" applyNumberFormat="1" applyFont="1" applyFill="1" applyBorder="1" applyAlignment="1" applyProtection="1">
      <alignment horizontal="right" vertical="center" shrinkToFit="1"/>
      <protection locked="0"/>
    </xf>
    <xf numFmtId="0" fontId="0" fillId="8" borderId="0" xfId="0" applyFill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5" xfId="0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27" fillId="10" borderId="0" xfId="0" applyFont="1" applyFill="1" applyBorder="1" applyAlignment="1">
      <alignment vertical="center"/>
    </xf>
    <xf numFmtId="0" fontId="7" fillId="10" borderId="0" xfId="0" applyFont="1" applyFill="1" applyAlignment="1">
      <alignment vertical="center"/>
    </xf>
    <xf numFmtId="0" fontId="2" fillId="8" borderId="31" xfId="0" applyFont="1" applyFill="1" applyBorder="1" applyAlignment="1">
      <alignment horizontal="center" vertical="center"/>
    </xf>
    <xf numFmtId="0" fontId="2" fillId="8" borderId="32" xfId="0" applyFont="1" applyFill="1" applyBorder="1" applyAlignment="1">
      <alignment horizontal="center" vertical="center"/>
    </xf>
    <xf numFmtId="0" fontId="2" fillId="10" borderId="0" xfId="0" applyFont="1" applyFill="1" applyAlignment="1">
      <alignment horizontal="center" vertical="center" shrinkToFit="1"/>
    </xf>
    <xf numFmtId="0" fontId="2" fillId="10" borderId="4" xfId="0" applyFont="1" applyFill="1" applyBorder="1" applyAlignment="1">
      <alignment horizontal="center" vertical="center" shrinkToFit="1"/>
    </xf>
    <xf numFmtId="0" fontId="2" fillId="10" borderId="0" xfId="0" applyFont="1" applyFill="1" applyBorder="1" applyAlignment="1">
      <alignment horizontal="center" vertical="center" shrinkToFit="1"/>
    </xf>
    <xf numFmtId="0" fontId="2" fillId="10" borderId="0" xfId="0" applyFont="1" applyFill="1" applyAlignment="1">
      <alignment horizontal="center" vertical="center"/>
    </xf>
    <xf numFmtId="0" fontId="2" fillId="10" borderId="0" xfId="0" applyFont="1" applyFill="1" applyBorder="1" applyAlignment="1">
      <alignment horizontal="center" vertical="center"/>
    </xf>
    <xf numFmtId="179" fontId="50" fillId="14" borderId="42" xfId="0" applyNumberFormat="1" applyFont="1" applyFill="1" applyBorder="1" applyAlignment="1">
      <alignment horizontal="right" vertical="center" wrapText="1" shrinkToFit="1"/>
    </xf>
    <xf numFmtId="179" fontId="50" fillId="14" borderId="42" xfId="0" applyNumberFormat="1" applyFont="1" applyFill="1" applyBorder="1" applyAlignment="1">
      <alignment horizontal="right" vertical="center" shrinkToFit="1"/>
    </xf>
    <xf numFmtId="179" fontId="51" fillId="14" borderId="42" xfId="0" applyNumberFormat="1" applyFont="1" applyFill="1" applyBorder="1" applyAlignment="1">
      <alignment horizontal="right" vertical="center" shrinkToFit="1"/>
    </xf>
    <xf numFmtId="0" fontId="52" fillId="14" borderId="42" xfId="0" applyFont="1" applyFill="1" applyBorder="1" applyAlignment="1">
      <alignment vertical="center"/>
    </xf>
    <xf numFmtId="0" fontId="49" fillId="13" borderId="44" xfId="0" applyFont="1" applyFill="1" applyBorder="1" applyAlignment="1">
      <alignment horizontal="center" vertical="top" wrapText="1" shrinkToFit="1"/>
    </xf>
    <xf numFmtId="0" fontId="49" fillId="13" borderId="40" xfId="0" applyFont="1" applyFill="1" applyBorder="1" applyAlignment="1">
      <alignment horizontal="center" vertical="top" shrinkToFit="1"/>
    </xf>
    <xf numFmtId="0" fontId="53" fillId="13" borderId="40" xfId="0" applyFont="1" applyFill="1" applyBorder="1" applyAlignment="1">
      <alignment horizontal="center" vertical="top" shrinkToFit="1"/>
    </xf>
    <xf numFmtId="0" fontId="54" fillId="13" borderId="45" xfId="0" applyFont="1" applyFill="1" applyBorder="1" applyAlignment="1">
      <alignment vertical="top" shrinkToFit="1"/>
    </xf>
    <xf numFmtId="0" fontId="35" fillId="13" borderId="41" xfId="0" applyFont="1" applyFill="1" applyBorder="1" applyAlignment="1">
      <alignment horizontal="center" vertical="top" wrapText="1" shrinkToFit="1"/>
    </xf>
    <xf numFmtId="0" fontId="35" fillId="13" borderId="42" xfId="0" applyFont="1" applyFill="1" applyBorder="1" applyAlignment="1">
      <alignment horizontal="center" vertical="top" shrinkToFit="1"/>
    </xf>
    <xf numFmtId="0" fontId="36" fillId="13" borderId="42" xfId="0" applyFont="1" applyFill="1" applyBorder="1" applyAlignment="1">
      <alignment horizontal="center" vertical="top" shrinkToFit="1"/>
    </xf>
    <xf numFmtId="0" fontId="37" fillId="13" borderId="43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 wrapText="1"/>
    </xf>
    <xf numFmtId="0" fontId="8" fillId="14" borderId="0" xfId="0" applyFont="1" applyFill="1" applyBorder="1" applyAlignment="1">
      <alignment horizontal="center" vertical="center" shrinkToFit="1"/>
    </xf>
    <xf numFmtId="0" fontId="8" fillId="14" borderId="0" xfId="0" applyFont="1" applyFill="1" applyBorder="1" applyAlignment="1">
      <alignment horizontal="left" vertical="center" shrinkToFit="1"/>
    </xf>
    <xf numFmtId="0" fontId="0" fillId="14" borderId="0" xfId="0" applyFill="1" applyAlignment="1">
      <alignment vertical="center"/>
    </xf>
    <xf numFmtId="0" fontId="13" fillId="14" borderId="0" xfId="0" applyFont="1" applyFill="1" applyBorder="1" applyAlignment="1">
      <alignment horizontal="left" vertical="center" shrinkToFit="1"/>
    </xf>
    <xf numFmtId="0" fontId="30" fillId="9" borderId="0" xfId="0" applyFont="1" applyFill="1" applyBorder="1" applyAlignment="1">
      <alignment horizontal="center" vertical="center" shrinkToFit="1"/>
    </xf>
    <xf numFmtId="0" fontId="10" fillId="9" borderId="0" xfId="0" applyFont="1" applyFill="1" applyAlignment="1">
      <alignment vertical="center"/>
    </xf>
    <xf numFmtId="0" fontId="2" fillId="14" borderId="14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vertical="center" wrapText="1"/>
    </xf>
    <xf numFmtId="0" fontId="10" fillId="14" borderId="0" xfId="0" applyFont="1" applyFill="1" applyBorder="1" applyAlignment="1">
      <alignment vertical="center"/>
    </xf>
    <xf numFmtId="38" fontId="5" fillId="5" borderId="19" xfId="1" applyFont="1" applyFill="1" applyBorder="1" applyAlignment="1">
      <alignment horizontal="center" vertical="center" shrinkToFit="1"/>
    </xf>
    <xf numFmtId="38" fontId="5" fillId="5" borderId="0" xfId="1" applyFont="1" applyFill="1" applyBorder="1" applyAlignment="1">
      <alignment horizontal="center" vertical="center" shrinkToFit="1"/>
    </xf>
    <xf numFmtId="38" fontId="5" fillId="5" borderId="8" xfId="1" applyFont="1" applyFill="1" applyBorder="1" applyAlignment="1">
      <alignment horizontal="center" vertical="center" shrinkToFit="1"/>
    </xf>
    <xf numFmtId="38" fontId="5" fillId="5" borderId="7" xfId="1" applyFont="1" applyFill="1" applyBorder="1" applyAlignment="1">
      <alignment horizontal="center" vertical="center" shrinkToFit="1"/>
    </xf>
    <xf numFmtId="0" fontId="10" fillId="5" borderId="0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38" fontId="11" fillId="5" borderId="19" xfId="1" applyFont="1" applyFill="1" applyBorder="1" applyAlignment="1">
      <alignment horizontal="center" vertical="center"/>
    </xf>
    <xf numFmtId="38" fontId="11" fillId="5" borderId="0" xfId="1" applyFont="1" applyFill="1" applyBorder="1" applyAlignment="1">
      <alignment horizontal="center" vertical="center"/>
    </xf>
    <xf numFmtId="38" fontId="11" fillId="5" borderId="8" xfId="1" applyFont="1" applyFill="1" applyBorder="1" applyAlignment="1">
      <alignment horizontal="center" vertical="center"/>
    </xf>
    <xf numFmtId="38" fontId="11" fillId="5" borderId="7" xfId="1" applyFont="1" applyFill="1" applyBorder="1" applyAlignment="1">
      <alignment horizontal="center" vertical="center"/>
    </xf>
    <xf numFmtId="38" fontId="5" fillId="5" borderId="0" xfId="1" applyFont="1" applyFill="1" applyBorder="1" applyAlignment="1">
      <alignment horizontal="center" vertical="center"/>
    </xf>
    <xf numFmtId="38" fontId="5" fillId="5" borderId="7" xfId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horizontal="center" vertical="center" shrinkToFit="1"/>
    </xf>
    <xf numFmtId="0" fontId="10" fillId="14" borderId="9" xfId="0" applyFont="1" applyFill="1" applyBorder="1" applyAlignment="1">
      <alignment horizontal="center" vertical="center" shrinkToFit="1"/>
    </xf>
    <xf numFmtId="0" fontId="28" fillId="8" borderId="16" xfId="0" applyFont="1" applyFill="1" applyBorder="1" applyAlignment="1">
      <alignment horizontal="center" vertical="center" shrinkToFit="1"/>
    </xf>
    <xf numFmtId="0" fontId="28" fillId="8" borderId="15" xfId="0" applyFont="1" applyFill="1" applyBorder="1" applyAlignment="1">
      <alignment horizontal="center" vertical="center" shrinkToFit="1"/>
    </xf>
    <xf numFmtId="38" fontId="5" fillId="5" borderId="9" xfId="1" applyFont="1" applyFill="1" applyBorder="1" applyAlignment="1">
      <alignment horizontal="center"/>
    </xf>
    <xf numFmtId="38" fontId="5" fillId="5" borderId="7" xfId="1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78" fontId="5" fillId="5" borderId="9" xfId="1" applyNumberFormat="1" applyFont="1" applyFill="1" applyBorder="1" applyAlignment="1">
      <alignment horizontal="center"/>
    </xf>
    <xf numFmtId="178" fontId="5" fillId="5" borderId="7" xfId="1" applyNumberFormat="1" applyFont="1" applyFill="1" applyBorder="1" applyAlignment="1">
      <alignment horizontal="center"/>
    </xf>
    <xf numFmtId="0" fontId="7" fillId="14" borderId="0" xfId="0" applyFont="1" applyFill="1" applyBorder="1" applyAlignment="1">
      <alignment horizontal="right" vertical="center"/>
    </xf>
    <xf numFmtId="0" fontId="10" fillId="14" borderId="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 wrapText="1" shrinkToFit="1"/>
    </xf>
    <xf numFmtId="0" fontId="10" fillId="14" borderId="4" xfId="0" applyFont="1" applyFill="1" applyBorder="1" applyAlignment="1">
      <alignment vertical="center"/>
    </xf>
    <xf numFmtId="38" fontId="5" fillId="5" borderId="0" xfId="1" applyFont="1" applyFill="1" applyBorder="1" applyAlignment="1">
      <alignment horizontal="center"/>
    </xf>
    <xf numFmtId="38" fontId="5" fillId="5" borderId="8" xfId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 vertical="center"/>
    </xf>
    <xf numFmtId="3" fontId="4" fillId="5" borderId="7" xfId="0" applyNumberFormat="1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wrapText="1"/>
    </xf>
    <xf numFmtId="3" fontId="4" fillId="5" borderId="38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27" fillId="14" borderId="0" xfId="0" applyFont="1" applyFill="1" applyBorder="1" applyAlignment="1">
      <alignment vertical="center"/>
    </xf>
    <xf numFmtId="0" fontId="7" fillId="14" borderId="0" xfId="0" applyFont="1" applyFill="1" applyAlignment="1">
      <alignment vertical="center"/>
    </xf>
    <xf numFmtId="0" fontId="4" fillId="14" borderId="10" xfId="0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  <xf numFmtId="38" fontId="5" fillId="5" borderId="8" xfId="1" applyFont="1" applyFill="1" applyBorder="1" applyAlignment="1">
      <alignment horizontal="center" vertical="center"/>
    </xf>
    <xf numFmtId="38" fontId="9" fillId="14" borderId="19" xfId="1" applyFont="1" applyFill="1" applyBorder="1" applyAlignment="1">
      <alignment horizontal="center" vertical="center"/>
    </xf>
    <xf numFmtId="38" fontId="9" fillId="14" borderId="0" xfId="1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left" vertical="center"/>
    </xf>
    <xf numFmtId="0" fontId="4" fillId="5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16" xfId="0" applyNumberFormat="1" applyFont="1" applyFill="1" applyBorder="1" applyAlignment="1" applyProtection="1">
      <alignment horizontal="center" vertical="center" shrinkToFit="1"/>
      <protection locked="0"/>
    </xf>
    <xf numFmtId="0" fontId="15" fillId="8" borderId="16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177" fontId="26" fillId="5" borderId="17" xfId="1" applyNumberFormat="1" applyFont="1" applyFill="1" applyBorder="1" applyAlignment="1">
      <alignment horizontal="right" vertical="center"/>
    </xf>
    <xf numFmtId="177" fontId="26" fillId="5" borderId="16" xfId="1" applyNumberFormat="1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left" vertical="center"/>
    </xf>
    <xf numFmtId="0" fontId="16" fillId="14" borderId="0" xfId="0" applyFont="1" applyFill="1" applyAlignment="1">
      <alignment vertical="center" wrapText="1"/>
    </xf>
    <xf numFmtId="0" fontId="0" fillId="14" borderId="0" xfId="0" applyFill="1" applyAlignment="1">
      <alignment vertical="center" wrapText="1"/>
    </xf>
    <xf numFmtId="0" fontId="45" fillId="5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center" vertical="center"/>
    </xf>
    <xf numFmtId="38" fontId="26" fillId="5" borderId="31" xfId="1" applyFont="1" applyFill="1" applyBorder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0" fontId="8" fillId="14" borderId="4" xfId="0" applyFont="1" applyFill="1" applyBorder="1" applyAlignment="1">
      <alignment horizontal="center" vertical="center"/>
    </xf>
    <xf numFmtId="0" fontId="19" fillId="14" borderId="0" xfId="0" applyFont="1" applyFill="1" applyBorder="1" applyAlignment="1">
      <alignment horizontal="center" vertical="center" shrinkToFit="1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6" xfId="0" applyFont="1" applyFill="1" applyBorder="1" applyAlignment="1" applyProtection="1">
      <alignment horizontal="center" vertical="center"/>
      <protection locked="0"/>
    </xf>
    <xf numFmtId="0" fontId="19" fillId="14" borderId="0" xfId="0" applyFont="1" applyFill="1" applyBorder="1" applyAlignment="1">
      <alignment horizontal="left" vertical="center" wrapText="1"/>
    </xf>
    <xf numFmtId="0" fontId="16" fillId="14" borderId="0" xfId="0" applyFont="1" applyFill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38" fontId="26" fillId="5" borderId="30" xfId="1" applyFont="1" applyFill="1" applyBorder="1" applyAlignment="1">
      <alignment horizontal="center" vertical="center" shrinkToFit="1"/>
    </xf>
    <xf numFmtId="38" fontId="26" fillId="5" borderId="31" xfId="1" applyFont="1" applyFill="1" applyBorder="1" applyAlignment="1">
      <alignment horizontal="center" vertical="center" shrinkToFit="1"/>
    </xf>
    <xf numFmtId="0" fontId="2" fillId="14" borderId="4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top" shrinkToFit="1"/>
    </xf>
    <xf numFmtId="0" fontId="4" fillId="8" borderId="18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8" fillId="3" borderId="0" xfId="0" applyFont="1" applyFill="1" applyBorder="1" applyAlignment="1">
      <alignment horizontal="left" vertical="top" shrinkToFit="1"/>
    </xf>
    <xf numFmtId="0" fontId="50" fillId="3" borderId="0" xfId="0" applyFont="1" applyFill="1" applyBorder="1" applyAlignment="1">
      <alignment horizontal="left" vertical="center" wrapText="1"/>
    </xf>
    <xf numFmtId="0" fontId="52" fillId="3" borderId="0" xfId="0" applyFont="1" applyFill="1" applyAlignment="1">
      <alignment horizontal="left" vertical="center" wrapText="1"/>
    </xf>
    <xf numFmtId="0" fontId="25" fillId="10" borderId="0" xfId="0" applyFont="1" applyFill="1" applyBorder="1" applyAlignment="1">
      <alignment horizontal="left" vertical="center" wrapText="1" shrinkToFit="1"/>
    </xf>
    <xf numFmtId="0" fontId="10" fillId="10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50" fillId="10" borderId="0" xfId="0" applyFont="1" applyFill="1" applyBorder="1" applyAlignment="1">
      <alignment horizontal="left" vertical="center" wrapText="1"/>
    </xf>
    <xf numFmtId="0" fontId="52" fillId="10" borderId="0" xfId="0" applyFont="1" applyFill="1" applyAlignment="1">
      <alignment horizontal="left" vertical="center" wrapText="1"/>
    </xf>
    <xf numFmtId="0" fontId="0" fillId="10" borderId="0" xfId="0" applyFill="1" applyAlignment="1">
      <alignment vertical="center"/>
    </xf>
    <xf numFmtId="0" fontId="49" fillId="6" borderId="38" xfId="0" applyFont="1" applyFill="1" applyBorder="1" applyAlignment="1">
      <alignment horizontal="center" vertical="center"/>
    </xf>
    <xf numFmtId="0" fontId="53" fillId="6" borderId="38" xfId="0" applyFont="1" applyFill="1" applyBorder="1" applyAlignment="1">
      <alignment horizontal="center" vertical="center"/>
    </xf>
    <xf numFmtId="0" fontId="53" fillId="6" borderId="39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 shrinkToFit="1"/>
    </xf>
    <xf numFmtId="0" fontId="14" fillId="4" borderId="5" xfId="0" applyFont="1" applyFill="1" applyBorder="1" applyAlignment="1">
      <alignment vertical="center" wrapText="1"/>
    </xf>
    <xf numFmtId="0" fontId="33" fillId="4" borderId="0" xfId="0" applyFont="1" applyFill="1" applyAlignment="1">
      <alignment vertical="center"/>
    </xf>
    <xf numFmtId="0" fontId="33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3" fillId="4" borderId="5" xfId="0" applyFont="1" applyFill="1" applyBorder="1" applyAlignment="1">
      <alignment vertical="center"/>
    </xf>
    <xf numFmtId="0" fontId="33" fillId="4" borderId="3" xfId="0" applyFont="1" applyFill="1" applyBorder="1" applyAlignment="1">
      <alignment vertical="center"/>
    </xf>
    <xf numFmtId="0" fontId="33" fillId="4" borderId="2" xfId="0" applyFont="1" applyFill="1" applyBorder="1" applyAlignment="1">
      <alignment vertical="center"/>
    </xf>
    <xf numFmtId="0" fontId="33" fillId="4" borderId="1" xfId="0" applyFont="1" applyFill="1" applyBorder="1" applyAlignment="1">
      <alignment vertical="center"/>
    </xf>
    <xf numFmtId="0" fontId="25" fillId="14" borderId="0" xfId="0" applyFont="1" applyFill="1" applyBorder="1" applyAlignment="1">
      <alignment horizontal="left" vertical="center" wrapText="1" shrinkToFit="1"/>
    </xf>
    <xf numFmtId="0" fontId="10" fillId="14" borderId="0" xfId="0" applyFont="1" applyFill="1" applyAlignment="1">
      <alignment horizontal="left" vertical="center" wrapText="1"/>
    </xf>
    <xf numFmtId="0" fontId="10" fillId="14" borderId="0" xfId="0" applyFont="1" applyFill="1" applyAlignment="1">
      <alignment vertical="center"/>
    </xf>
    <xf numFmtId="0" fontId="50" fillId="14" borderId="0" xfId="0" applyFont="1" applyFill="1" applyBorder="1" applyAlignment="1">
      <alignment horizontal="left" vertical="center" wrapText="1"/>
    </xf>
    <xf numFmtId="0" fontId="52" fillId="14" borderId="0" xfId="0" applyFont="1" applyFill="1" applyAlignment="1">
      <alignment horizontal="left" vertical="center" wrapText="1"/>
    </xf>
    <xf numFmtId="0" fontId="34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36" fillId="3" borderId="0" xfId="0" applyFont="1" applyFill="1" applyAlignment="1">
      <alignment horizontal="right" vertical="center"/>
    </xf>
    <xf numFmtId="0" fontId="49" fillId="12" borderId="38" xfId="0" applyFont="1" applyFill="1" applyBorder="1" applyAlignment="1">
      <alignment horizontal="center" vertical="center" shrinkToFit="1"/>
    </xf>
    <xf numFmtId="0" fontId="53" fillId="12" borderId="38" xfId="0" applyFont="1" applyFill="1" applyBorder="1" applyAlignment="1">
      <alignment horizontal="center" vertical="center" shrinkToFit="1"/>
    </xf>
    <xf numFmtId="0" fontId="53" fillId="12" borderId="39" xfId="0" applyFont="1" applyFill="1" applyBorder="1" applyAlignment="1">
      <alignment horizontal="center" vertical="center" shrinkToFit="1"/>
    </xf>
    <xf numFmtId="38" fontId="26" fillId="5" borderId="30" xfId="1" applyFont="1" applyFill="1" applyBorder="1" applyAlignment="1">
      <alignment horizontal="right" vertical="center" shrinkToFit="1"/>
    </xf>
    <xf numFmtId="38" fontId="26" fillId="5" borderId="31" xfId="1" applyFont="1" applyFill="1" applyBorder="1" applyAlignment="1">
      <alignment horizontal="right" vertical="center" shrinkToFi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16" xfId="0" applyFont="1" applyFill="1" applyBorder="1" applyAlignment="1" applyProtection="1">
      <alignment horizontal="center" vertical="center"/>
      <protection locked="0"/>
    </xf>
    <xf numFmtId="38" fontId="26" fillId="5" borderId="30" xfId="1" applyFont="1" applyFill="1" applyBorder="1" applyAlignment="1">
      <alignment horizontal="right" vertical="center"/>
    </xf>
    <xf numFmtId="38" fontId="26" fillId="5" borderId="31" xfId="1" applyFont="1" applyFill="1" applyBorder="1" applyAlignment="1">
      <alignment horizontal="right" vertical="center"/>
    </xf>
    <xf numFmtId="0" fontId="56" fillId="11" borderId="44" xfId="0" applyFont="1" applyFill="1" applyBorder="1" applyAlignment="1">
      <alignment horizontal="center" vertical="center" wrapText="1"/>
    </xf>
    <xf numFmtId="0" fontId="49" fillId="11" borderId="40" xfId="0" applyFont="1" applyFill="1" applyBorder="1" applyAlignment="1">
      <alignment horizontal="center" vertical="center"/>
    </xf>
    <xf numFmtId="0" fontId="53" fillId="11" borderId="40" xfId="0" applyFont="1" applyFill="1" applyBorder="1" applyAlignment="1">
      <alignment horizontal="center" vertical="center"/>
    </xf>
    <xf numFmtId="0" fontId="53" fillId="11" borderId="45" xfId="0" applyFont="1" applyFill="1" applyBorder="1" applyAlignment="1">
      <alignment horizontal="center" vertical="center"/>
    </xf>
    <xf numFmtId="179" fontId="50" fillId="10" borderId="42" xfId="0" applyNumberFormat="1" applyFont="1" applyFill="1" applyBorder="1" applyAlignment="1">
      <alignment horizontal="right" vertical="center" wrapText="1" shrinkToFit="1"/>
    </xf>
    <xf numFmtId="179" fontId="50" fillId="10" borderId="42" xfId="0" applyNumberFormat="1" applyFont="1" applyFill="1" applyBorder="1" applyAlignment="1">
      <alignment horizontal="right" vertical="center" shrinkToFit="1"/>
    </xf>
    <xf numFmtId="179" fontId="51" fillId="10" borderId="42" xfId="0" applyNumberFormat="1" applyFont="1" applyFill="1" applyBorder="1" applyAlignment="1">
      <alignment horizontal="right" vertical="center" shrinkToFit="1"/>
    </xf>
    <xf numFmtId="0" fontId="52" fillId="10" borderId="42" xfId="0" applyFont="1" applyFill="1" applyBorder="1" applyAlignment="1">
      <alignment vertical="center"/>
    </xf>
    <xf numFmtId="0" fontId="48" fillId="11" borderId="41" xfId="0" applyFont="1" applyFill="1" applyBorder="1" applyAlignment="1">
      <alignment horizontal="center" vertical="center" wrapText="1"/>
    </xf>
    <xf numFmtId="0" fontId="35" fillId="11" borderId="42" xfId="0" applyFont="1" applyFill="1" applyBorder="1" applyAlignment="1">
      <alignment horizontal="center" vertical="center"/>
    </xf>
    <xf numFmtId="0" fontId="36" fillId="11" borderId="42" xfId="0" applyFont="1" applyFill="1" applyBorder="1" applyAlignment="1">
      <alignment horizontal="center" vertical="center"/>
    </xf>
    <xf numFmtId="0" fontId="36" fillId="11" borderId="43" xfId="0" applyFont="1" applyFill="1" applyBorder="1" applyAlignment="1">
      <alignment horizontal="center" vertical="center"/>
    </xf>
    <xf numFmtId="0" fontId="26" fillId="10" borderId="40" xfId="0" applyFont="1" applyFill="1" applyBorder="1" applyAlignment="1">
      <alignment horizontal="center" vertical="center" shrinkToFit="1"/>
    </xf>
    <xf numFmtId="0" fontId="46" fillId="10" borderId="40" xfId="0" applyFont="1" applyFill="1" applyBorder="1" applyAlignment="1">
      <alignment horizontal="center" vertical="center" shrinkToFit="1"/>
    </xf>
    <xf numFmtId="178" fontId="5" fillId="0" borderId="9" xfId="1" applyNumberFormat="1" applyFont="1" applyFill="1" applyBorder="1" applyAlignment="1">
      <alignment horizontal="center"/>
    </xf>
    <xf numFmtId="178" fontId="5" fillId="0" borderId="7" xfId="1" applyNumberFormat="1" applyFont="1" applyFill="1" applyBorder="1" applyAlignment="1">
      <alignment horizontal="center"/>
    </xf>
    <xf numFmtId="38" fontId="5" fillId="0" borderId="11" xfId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9" xfId="1" applyFont="1" applyFill="1" applyBorder="1" applyAlignment="1">
      <alignment horizontal="center"/>
    </xf>
    <xf numFmtId="38" fontId="5" fillId="0" borderId="18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6" xfId="1" applyFont="1" applyFill="1" applyBorder="1" applyAlignment="1">
      <alignment horizontal="center"/>
    </xf>
    <xf numFmtId="0" fontId="16" fillId="10" borderId="0" xfId="0" applyFont="1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7" fillId="13" borderId="44" xfId="0" applyFont="1" applyFill="1" applyBorder="1" applyAlignment="1">
      <alignment horizontal="center" vertical="top" wrapText="1" shrinkToFit="1"/>
    </xf>
    <xf numFmtId="0" fontId="35" fillId="13" borderId="40" xfId="0" applyFont="1" applyFill="1" applyBorder="1" applyAlignment="1">
      <alignment horizontal="center" vertical="top" shrinkToFit="1"/>
    </xf>
    <xf numFmtId="0" fontId="36" fillId="13" borderId="40" xfId="0" applyFont="1" applyFill="1" applyBorder="1" applyAlignment="1">
      <alignment horizontal="center" vertical="top" shrinkToFit="1"/>
    </xf>
    <xf numFmtId="0" fontId="37" fillId="13" borderId="45" xfId="0" applyFont="1" applyFill="1" applyBorder="1" applyAlignment="1">
      <alignment vertical="top" shrinkToFit="1"/>
    </xf>
    <xf numFmtId="0" fontId="26" fillId="14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shrinkToFit="1"/>
    </xf>
    <xf numFmtId="0" fontId="0" fillId="5" borderId="0" xfId="0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8F8F8"/>
      <color rgb="FFDBB9FD"/>
      <color rgb="FF00FFFF"/>
      <color rgb="FFB20CFC"/>
      <color rgb="FFF7B9FD"/>
      <color rgb="FFCCFF99"/>
      <color rgb="FF99FF99"/>
      <color rgb="FFFF6699"/>
      <color rgb="FF00CC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24</xdr:row>
      <xdr:rowOff>9525</xdr:rowOff>
    </xdr:from>
    <xdr:to>
      <xdr:col>26</xdr:col>
      <xdr:colOff>114300</xdr:colOff>
      <xdr:row>25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267325" y="53149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35</xdr:row>
      <xdr:rowOff>104775</xdr:rowOff>
    </xdr:from>
    <xdr:to>
      <xdr:col>30</xdr:col>
      <xdr:colOff>28575</xdr:colOff>
      <xdr:row>38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733550" y="95154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10</xdr:row>
      <xdr:rowOff>152400</xdr:rowOff>
    </xdr:from>
    <xdr:to>
      <xdr:col>14</xdr:col>
      <xdr:colOff>19050</xdr:colOff>
      <xdr:row>14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23900" y="3190875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5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55</xdr:row>
      <xdr:rowOff>9525</xdr:rowOff>
    </xdr:from>
    <xdr:to>
      <xdr:col>29</xdr:col>
      <xdr:colOff>142875</xdr:colOff>
      <xdr:row>56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895975" y="11401425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43</xdr:row>
      <xdr:rowOff>0</xdr:rowOff>
    </xdr:from>
    <xdr:to>
      <xdr:col>37</xdr:col>
      <xdr:colOff>180975</xdr:colOff>
      <xdr:row>44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1474" y="9867900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2</xdr:row>
      <xdr:rowOff>66675</xdr:rowOff>
    </xdr:from>
    <xdr:to>
      <xdr:col>37</xdr:col>
      <xdr:colOff>47625</xdr:colOff>
      <xdr:row>2</xdr:row>
      <xdr:rowOff>895350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0" y="1019175"/>
          <a:ext cx="7465919" cy="828675"/>
          <a:chOff x="0" y="1019175"/>
          <a:chExt cx="7400925" cy="828675"/>
        </a:xfrm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2228850" y="1057276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/>
        </xdr:nvSpPr>
        <xdr:spPr>
          <a:xfrm>
            <a:off x="2219325" y="1533525"/>
            <a:ext cx="285749" cy="295274"/>
          </a:xfrm>
          <a:prstGeom prst="rect">
            <a:avLst/>
          </a:prstGeom>
          <a:solidFill>
            <a:sysClr val="window" lastClr="FFFFFF"/>
          </a:solidFill>
          <a:ln w="190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2533650" y="1038225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期間１（令和４年１月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27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2524125" y="1485900"/>
            <a:ext cx="3543300" cy="3524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期間２（令和４年２月</a:t>
            </a:r>
            <a:r>
              <a: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21</a:t>
            </a:r>
            <a:r>
              <a:rPr kumimoji="1" lang="ja-JP" altLang="en-US" sz="16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日～３月６日）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342899" y="1104901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このシートは、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6115050" y="1219200"/>
            <a:ext cx="1285875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4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のものです。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0" y="1447800"/>
            <a:ext cx="2009774" cy="4000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（あてはまる期間にチェック）</a:t>
            </a:r>
          </a:p>
        </xdr:txBody>
      </xdr:sp>
      <xdr:sp macro="" textlink="">
        <xdr:nvSpPr>
          <xdr:cNvPr id="8" name="大かっこ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962150" y="1019175"/>
            <a:ext cx="4162425" cy="819150"/>
          </a:xfrm>
          <a:prstGeom prst="bracketPair">
            <a:avLst/>
          </a:prstGeom>
          <a:ln w="285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</xdr:row>
          <xdr:rowOff>171450</xdr:rowOff>
        </xdr:from>
        <xdr:to>
          <xdr:col>12</xdr:col>
          <xdr:colOff>104775</xdr:colOff>
          <xdr:row>2</xdr:row>
          <xdr:rowOff>323850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</xdr:row>
          <xdr:rowOff>647700</xdr:rowOff>
        </xdr:from>
        <xdr:to>
          <xdr:col>12</xdr:col>
          <xdr:colOff>104775</xdr:colOff>
          <xdr:row>2</xdr:row>
          <xdr:rowOff>800100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5267325" y="68103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33550" y="89725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3900" y="45529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895975" y="132588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19049</xdr:colOff>
      <xdr:row>47</xdr:row>
      <xdr:rowOff>0</xdr:rowOff>
    </xdr:from>
    <xdr:to>
      <xdr:col>37</xdr:col>
      <xdr:colOff>180975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474" y="10906125"/>
          <a:ext cx="7162801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0</xdr:colOff>
      <xdr:row>0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7625" y="47625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10583</xdr:rowOff>
    </xdr:from>
    <xdr:to>
      <xdr:col>14</xdr:col>
      <xdr:colOff>190500</xdr:colOff>
      <xdr:row>19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52475" y="487785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29</xdr:row>
      <xdr:rowOff>9525</xdr:rowOff>
    </xdr:from>
    <xdr:to>
      <xdr:col>26</xdr:col>
      <xdr:colOff>114300</xdr:colOff>
      <xdr:row>30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5267325" y="71056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62</xdr:row>
      <xdr:rowOff>9525</xdr:rowOff>
    </xdr:from>
    <xdr:to>
      <xdr:col>29</xdr:col>
      <xdr:colOff>142875</xdr:colOff>
      <xdr:row>64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95975" y="135826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40</xdr:row>
      <xdr:rowOff>0</xdr:rowOff>
    </xdr:from>
    <xdr:to>
      <xdr:col>30</xdr:col>
      <xdr:colOff>28575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733550" y="91630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190500</xdr:colOff>
      <xdr:row>50</xdr:row>
      <xdr:rowOff>0</xdr:rowOff>
    </xdr:from>
    <xdr:to>
      <xdr:col>38</xdr:col>
      <xdr:colOff>38099</xdr:colOff>
      <xdr:row>51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2900" y="11172825"/>
          <a:ext cx="72485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38100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9524</xdr:rowOff>
    </xdr:from>
    <xdr:to>
      <xdr:col>14</xdr:col>
      <xdr:colOff>171450</xdr:colOff>
      <xdr:row>18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52450" y="4543424"/>
          <a:ext cx="2371725" cy="6572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28</xdr:row>
      <xdr:rowOff>0</xdr:rowOff>
    </xdr:from>
    <xdr:to>
      <xdr:col>6</xdr:col>
      <xdr:colOff>114300</xdr:colOff>
      <xdr:row>29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126682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22</xdr:row>
      <xdr:rowOff>0</xdr:rowOff>
    </xdr:from>
    <xdr:to>
      <xdr:col>29</xdr:col>
      <xdr:colOff>85725</xdr:colOff>
      <xdr:row>22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5838825" y="58007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29</xdr:col>
      <xdr:colOff>85727</xdr:colOff>
      <xdr:row>23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352425" y="59817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32</xdr:row>
      <xdr:rowOff>19050</xdr:rowOff>
    </xdr:from>
    <xdr:to>
      <xdr:col>33</xdr:col>
      <xdr:colOff>161926</xdr:colOff>
      <xdr:row>33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15125" y="76295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28</xdr:row>
      <xdr:rowOff>95250</xdr:rowOff>
    </xdr:from>
    <xdr:to>
      <xdr:col>26</xdr:col>
      <xdr:colOff>104775</xdr:colOff>
      <xdr:row>32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57175" y="69818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27</xdr:row>
      <xdr:rowOff>0</xdr:rowOff>
    </xdr:from>
    <xdr:to>
      <xdr:col>29</xdr:col>
      <xdr:colOff>123825</xdr:colOff>
      <xdr:row>28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5876925" y="67056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27</xdr:row>
      <xdr:rowOff>176964</xdr:rowOff>
    </xdr:from>
    <xdr:to>
      <xdr:col>29</xdr:col>
      <xdr:colOff>128337</xdr:colOff>
      <xdr:row>27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flipH="1">
          <a:off x="4076700" y="68825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27</xdr:row>
      <xdr:rowOff>176964</xdr:rowOff>
    </xdr:from>
    <xdr:to>
      <xdr:col>6</xdr:col>
      <xdr:colOff>108451</xdr:colOff>
      <xdr:row>27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352425" y="68825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0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flipV="1">
          <a:off x="352425" y="59817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28</xdr:row>
      <xdr:rowOff>0</xdr:rowOff>
    </xdr:from>
    <xdr:to>
      <xdr:col>20</xdr:col>
      <xdr:colOff>127000</xdr:colOff>
      <xdr:row>29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flipH="1">
          <a:off x="4079875" y="68865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52</xdr:row>
      <xdr:rowOff>123825</xdr:rowOff>
    </xdr:from>
    <xdr:to>
      <xdr:col>30</xdr:col>
      <xdr:colOff>19050</xdr:colOff>
      <xdr:row>55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1724025" y="11430000"/>
          <a:ext cx="4248150" cy="523875"/>
        </a:xfrm>
        <a:prstGeom prst="rect">
          <a:avLst/>
        </a:prstGeom>
        <a:solidFill>
          <a:schemeClr val="accent3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31</xdr:col>
      <xdr:colOff>0</xdr:colOff>
      <xdr:row>39</xdr:row>
      <xdr:rowOff>171450</xdr:rowOff>
    </xdr:from>
    <xdr:to>
      <xdr:col>32</xdr:col>
      <xdr:colOff>171450</xdr:colOff>
      <xdr:row>39</xdr:row>
      <xdr:rowOff>171450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153150" y="9048750"/>
          <a:ext cx="371475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77</xdr:row>
      <xdr:rowOff>152400</xdr:rowOff>
    </xdr:from>
    <xdr:to>
      <xdr:col>33</xdr:col>
      <xdr:colOff>15975</xdr:colOff>
      <xdr:row>77</xdr:row>
      <xdr:rowOff>152401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V="1">
          <a:off x="6353175" y="16449675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80</xdr:row>
      <xdr:rowOff>152400</xdr:rowOff>
    </xdr:from>
    <xdr:to>
      <xdr:col>33</xdr:col>
      <xdr:colOff>15975</xdr:colOff>
      <xdr:row>80</xdr:row>
      <xdr:rowOff>152401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flipV="1">
          <a:off x="6353175" y="17125950"/>
          <a:ext cx="216000" cy="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63</xdr:row>
      <xdr:rowOff>0</xdr:rowOff>
    </xdr:from>
    <xdr:to>
      <xdr:col>38</xdr:col>
      <xdr:colOff>180975</xdr:colOff>
      <xdr:row>64</xdr:row>
      <xdr:rowOff>171450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323850" y="13515975"/>
          <a:ext cx="7429500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114300</xdr:colOff>
      <xdr:row>26</xdr:row>
      <xdr:rowOff>9525</xdr:rowOff>
    </xdr:from>
    <xdr:to>
      <xdr:col>26</xdr:col>
      <xdr:colOff>114300</xdr:colOff>
      <xdr:row>27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5267325" y="6657975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37</xdr:row>
      <xdr:rowOff>104775</xdr:rowOff>
    </xdr:from>
    <xdr:to>
      <xdr:col>30</xdr:col>
      <xdr:colOff>28575</xdr:colOff>
      <xdr:row>40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733550" y="8820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3</xdr:col>
      <xdr:colOff>171450</xdr:colOff>
      <xdr:row>12</xdr:row>
      <xdr:rowOff>152400</xdr:rowOff>
    </xdr:from>
    <xdr:to>
      <xdr:col>14</xdr:col>
      <xdr:colOff>19050</xdr:colOff>
      <xdr:row>16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723900" y="4400550"/>
          <a:ext cx="2047875" cy="7048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29</xdr:col>
      <xdr:colOff>142875</xdr:colOff>
      <xdr:row>59</xdr:row>
      <xdr:rowOff>9525</xdr:rowOff>
    </xdr:from>
    <xdr:to>
      <xdr:col>29</xdr:col>
      <xdr:colOff>142875</xdr:colOff>
      <xdr:row>60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5895975" y="1310640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47</xdr:row>
      <xdr:rowOff>0</xdr:rowOff>
    </xdr:from>
    <xdr:to>
      <xdr:col>38</xdr:col>
      <xdr:colOff>38099</xdr:colOff>
      <xdr:row>48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323850" y="10753725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10583</xdr:rowOff>
    </xdr:from>
    <xdr:to>
      <xdr:col>14</xdr:col>
      <xdr:colOff>190500</xdr:colOff>
      <xdr:row>20</xdr:row>
      <xdr:rowOff>126999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752475" y="5049308"/>
          <a:ext cx="2190750" cy="66886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②は消費税及び地方消費税を除いた、申請店舗の飲食部門の</a:t>
          </a:r>
          <a:endParaRPr kumimoji="1" lang="en-US" altLang="ja-JP" sz="11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売上高を入力してください。</a:t>
          </a:r>
        </a:p>
      </xdr:txBody>
    </xdr:sp>
    <xdr:clientData/>
  </xdr:twoCellAnchor>
  <xdr:twoCellAnchor>
    <xdr:from>
      <xdr:col>26</xdr:col>
      <xdr:colOff>114300</xdr:colOff>
      <xdr:row>28</xdr:row>
      <xdr:rowOff>9525</xdr:rowOff>
    </xdr:from>
    <xdr:to>
      <xdr:col>26</xdr:col>
      <xdr:colOff>114300</xdr:colOff>
      <xdr:row>29</xdr:row>
      <xdr:rowOff>171450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5267325" y="71437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142875</xdr:colOff>
      <xdr:row>61</xdr:row>
      <xdr:rowOff>9525</xdr:rowOff>
    </xdr:from>
    <xdr:to>
      <xdr:col>29</xdr:col>
      <xdr:colOff>142875</xdr:colOff>
      <xdr:row>62</xdr:row>
      <xdr:rowOff>238125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5895975" y="13620750"/>
          <a:ext cx="0" cy="4381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39</xdr:row>
      <xdr:rowOff>0</xdr:rowOff>
    </xdr:from>
    <xdr:to>
      <xdr:col>30</xdr:col>
      <xdr:colOff>28575</xdr:colOff>
      <xdr:row>41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1733550" y="9201150"/>
          <a:ext cx="4248150" cy="4857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180975</xdr:colOff>
      <xdr:row>49</xdr:row>
      <xdr:rowOff>0</xdr:rowOff>
    </xdr:from>
    <xdr:to>
      <xdr:col>38</xdr:col>
      <xdr:colOff>38099</xdr:colOff>
      <xdr:row>50</xdr:row>
      <xdr:rowOff>171450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33375" y="11210925"/>
          <a:ext cx="7258049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28575</xdr:colOff>
      <xdr:row>0</xdr:row>
      <xdr:rowOff>38100</xdr:rowOff>
    </xdr:from>
    <xdr:to>
      <xdr:col>3</xdr:col>
      <xdr:colOff>180975</xdr:colOff>
      <xdr:row>0</xdr:row>
      <xdr:rowOff>361950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8575" y="38100"/>
          <a:ext cx="704850" cy="3238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3174</xdr:colOff>
      <xdr:row>11</xdr:row>
      <xdr:rowOff>66674</xdr:rowOff>
    </xdr:from>
    <xdr:to>
      <xdr:col>15</xdr:col>
      <xdr:colOff>180974</xdr:colOff>
      <xdr:row>15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55624" y="3629024"/>
          <a:ext cx="2578100" cy="71437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27</xdr:row>
      <xdr:rowOff>0</xdr:rowOff>
    </xdr:from>
    <xdr:to>
      <xdr:col>6</xdr:col>
      <xdr:colOff>114300</xdr:colOff>
      <xdr:row>27</xdr:row>
      <xdr:rowOff>180000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1266825" y="6172200"/>
          <a:ext cx="0" cy="1800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21</xdr:row>
      <xdr:rowOff>0</xdr:rowOff>
    </xdr:from>
    <xdr:to>
      <xdr:col>29</xdr:col>
      <xdr:colOff>85725</xdr:colOff>
      <xdr:row>21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5838825" y="50863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29</xdr:col>
      <xdr:colOff>85727</xdr:colOff>
      <xdr:row>22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flipH="1">
          <a:off x="352425" y="5267325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31</xdr:row>
      <xdr:rowOff>19050</xdr:rowOff>
    </xdr:from>
    <xdr:to>
      <xdr:col>33</xdr:col>
      <xdr:colOff>161926</xdr:colOff>
      <xdr:row>32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6715125" y="6915150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27</xdr:row>
      <xdr:rowOff>95250</xdr:rowOff>
    </xdr:from>
    <xdr:to>
      <xdr:col>26</xdr:col>
      <xdr:colOff>104775</xdr:colOff>
      <xdr:row>31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57175" y="6267450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120149</xdr:colOff>
      <xdr:row>26</xdr:row>
      <xdr:rowOff>177800</xdr:rowOff>
    </xdr:from>
    <xdr:to>
      <xdr:col>20</xdr:col>
      <xdr:colOff>120149</xdr:colOff>
      <xdr:row>27</xdr:row>
      <xdr:rowOff>167940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4073024" y="6169025"/>
          <a:ext cx="0" cy="17111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26</xdr:row>
      <xdr:rowOff>0</xdr:rowOff>
    </xdr:from>
    <xdr:to>
      <xdr:col>29</xdr:col>
      <xdr:colOff>123825</xdr:colOff>
      <xdr:row>27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5876925" y="5991225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26</xdr:row>
      <xdr:rowOff>176964</xdr:rowOff>
    </xdr:from>
    <xdr:to>
      <xdr:col>29</xdr:col>
      <xdr:colOff>128337</xdr:colOff>
      <xdr:row>26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flipH="1">
          <a:off x="4076700" y="6168189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</xdr:row>
      <xdr:rowOff>176964</xdr:rowOff>
    </xdr:from>
    <xdr:to>
      <xdr:col>6</xdr:col>
      <xdr:colOff>108451</xdr:colOff>
      <xdr:row>26</xdr:row>
      <xdr:rowOff>176964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flipH="1">
          <a:off x="352425" y="6168189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0</xdr:colOff>
      <xdr:row>27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flipV="1">
          <a:off x="352425" y="5267325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66</xdr:row>
      <xdr:rowOff>295277</xdr:rowOff>
    </xdr:from>
    <xdr:to>
      <xdr:col>28</xdr:col>
      <xdr:colOff>9525</xdr:colOff>
      <xdr:row>69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5562600" y="14125577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41</xdr:row>
      <xdr:rowOff>123825</xdr:rowOff>
    </xdr:from>
    <xdr:to>
      <xdr:col>30</xdr:col>
      <xdr:colOff>19050</xdr:colOff>
      <xdr:row>44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1724025" y="8905875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52</xdr:row>
      <xdr:rowOff>0</xdr:rowOff>
    </xdr:from>
    <xdr:to>
      <xdr:col>38</xdr:col>
      <xdr:colOff>38099</xdr:colOff>
      <xdr:row>53</xdr:row>
      <xdr:rowOff>171450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323850" y="10991850"/>
          <a:ext cx="726757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</xdr:row>
      <xdr:rowOff>38100</xdr:rowOff>
    </xdr:from>
    <xdr:to>
      <xdr:col>14</xdr:col>
      <xdr:colOff>171450</xdr:colOff>
      <xdr:row>19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52450" y="4991100"/>
          <a:ext cx="2371725" cy="62865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②・⑤は消費税及び地方消費税を除いた、申請店舗の飲食部門の売上高を入力してください。</a:t>
          </a:r>
        </a:p>
      </xdr:txBody>
    </xdr:sp>
    <xdr:clientData/>
  </xdr:twoCellAnchor>
  <xdr:twoCellAnchor>
    <xdr:from>
      <xdr:col>6</xdr:col>
      <xdr:colOff>114300</xdr:colOff>
      <xdr:row>29</xdr:row>
      <xdr:rowOff>0</xdr:rowOff>
    </xdr:from>
    <xdr:to>
      <xdr:col>6</xdr:col>
      <xdr:colOff>114300</xdr:colOff>
      <xdr:row>30</xdr:row>
      <xdr:rowOff>19050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126682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23</xdr:row>
      <xdr:rowOff>0</xdr:rowOff>
    </xdr:from>
    <xdr:to>
      <xdr:col>29</xdr:col>
      <xdr:colOff>85725</xdr:colOff>
      <xdr:row>23</xdr:row>
      <xdr:rowOff>180000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5838825" y="6219825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29</xdr:col>
      <xdr:colOff>85727</xdr:colOff>
      <xdr:row>24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flipH="1">
          <a:off x="352425" y="6400800"/>
          <a:ext cx="54864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161925</xdr:colOff>
      <xdr:row>33</xdr:row>
      <xdr:rowOff>19050</xdr:rowOff>
    </xdr:from>
    <xdr:to>
      <xdr:col>33</xdr:col>
      <xdr:colOff>161926</xdr:colOff>
      <xdr:row>34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6715125" y="8048625"/>
          <a:ext cx="1" cy="3333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104775</xdr:colOff>
      <xdr:row>29</xdr:row>
      <xdr:rowOff>95250</xdr:rowOff>
    </xdr:from>
    <xdr:to>
      <xdr:col>26</xdr:col>
      <xdr:colOff>104775</xdr:colOff>
      <xdr:row>33</xdr:row>
      <xdr:rowOff>114300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57175" y="7400925"/>
          <a:ext cx="5000625" cy="7429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123825</xdr:colOff>
      <xdr:row>28</xdr:row>
      <xdr:rowOff>0</xdr:rowOff>
    </xdr:from>
    <xdr:to>
      <xdr:col>29</xdr:col>
      <xdr:colOff>123825</xdr:colOff>
      <xdr:row>29</xdr:row>
      <xdr:rowOff>9525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5876925" y="7124700"/>
          <a:ext cx="0" cy="1905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28</xdr:row>
      <xdr:rowOff>176964</xdr:rowOff>
    </xdr:from>
    <xdr:to>
      <xdr:col>29</xdr:col>
      <xdr:colOff>128337</xdr:colOff>
      <xdr:row>28</xdr:row>
      <xdr:rowOff>176964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flipH="1">
          <a:off x="4076700" y="7301664"/>
          <a:ext cx="18047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28</xdr:row>
      <xdr:rowOff>176964</xdr:rowOff>
    </xdr:from>
    <xdr:to>
      <xdr:col>6</xdr:col>
      <xdr:colOff>108451</xdr:colOff>
      <xdr:row>28</xdr:row>
      <xdr:rowOff>176964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flipH="1">
          <a:off x="352425" y="7301664"/>
          <a:ext cx="9085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flipV="1">
          <a:off x="352425" y="6400800"/>
          <a:ext cx="0" cy="9048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127000</xdr:colOff>
      <xdr:row>29</xdr:row>
      <xdr:rowOff>0</xdr:rowOff>
    </xdr:from>
    <xdr:to>
      <xdr:col>20</xdr:col>
      <xdr:colOff>127000</xdr:colOff>
      <xdr:row>30</xdr:row>
      <xdr:rowOff>19050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flipH="1">
          <a:off x="4079875" y="7305675"/>
          <a:ext cx="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43</xdr:row>
      <xdr:rowOff>123825</xdr:rowOff>
    </xdr:from>
    <xdr:to>
      <xdr:col>30</xdr:col>
      <xdr:colOff>19050</xdr:colOff>
      <xdr:row>46</xdr:row>
      <xdr:rowOff>76200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1724025" y="100393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</xdr:col>
      <xdr:colOff>171450</xdr:colOff>
      <xdr:row>54</xdr:row>
      <xdr:rowOff>0</xdr:rowOff>
    </xdr:from>
    <xdr:to>
      <xdr:col>38</xdr:col>
      <xdr:colOff>38099</xdr:colOff>
      <xdr:row>55</xdr:row>
      <xdr:rowOff>171450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323850" y="12125325"/>
          <a:ext cx="7286624" cy="371475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</xdr:colOff>
      <xdr:row>68</xdr:row>
      <xdr:rowOff>295277</xdr:rowOff>
    </xdr:from>
    <xdr:to>
      <xdr:col>28</xdr:col>
      <xdr:colOff>9525</xdr:colOff>
      <xdr:row>71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5562600" y="15201902"/>
          <a:ext cx="0" cy="457198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0</xdr:row>
      <xdr:rowOff>38100</xdr:rowOff>
    </xdr:from>
    <xdr:to>
      <xdr:col>3</xdr:col>
      <xdr:colOff>190500</xdr:colOff>
      <xdr:row>0</xdr:row>
      <xdr:rowOff>361950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/>
      </xdr:nvSpPr>
      <xdr:spPr>
        <a:xfrm>
          <a:off x="38100" y="38100"/>
          <a:ext cx="704850" cy="29527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様式４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7" tint="0.79998168889431442"/>
    <pageSetUpPr fitToPage="1"/>
  </sheetPr>
  <dimension ref="A1:BO59"/>
  <sheetViews>
    <sheetView showZeros="0" tabSelected="1" view="pageBreakPreview" zoomScale="85" zoomScaleNormal="100" zoomScaleSheetLayoutView="85" workbookViewId="0">
      <selection activeCell="M53" sqref="M53:S53 W53:Y53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1" width="3.625" style="1" customWidth="1"/>
    <col min="42" max="43" width="15.625" style="1" hidden="1" customWidth="1"/>
    <col min="44" max="59" width="3.625" style="1" customWidth="1"/>
    <col min="60" max="16384" width="8.625" style="1"/>
  </cols>
  <sheetData>
    <row r="1" spans="1:43" ht="45" customHeight="1" x14ac:dyDescent="0.4">
      <c r="A1" s="329" t="s">
        <v>128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  <c r="AG1" s="331"/>
      <c r="AH1" s="331"/>
      <c r="AI1" s="331"/>
      <c r="AJ1" s="331"/>
      <c r="AK1" s="331"/>
      <c r="AL1" s="331"/>
      <c r="AM1" s="332"/>
      <c r="AP1" s="30"/>
      <c r="AQ1" s="30"/>
    </row>
    <row r="2" spans="1:43" ht="30" customHeight="1" thickBot="1" x14ac:dyDescent="0.45">
      <c r="A2" s="333" t="s">
        <v>129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34"/>
      <c r="AB2" s="334"/>
      <c r="AC2" s="334"/>
      <c r="AD2" s="334"/>
      <c r="AE2" s="334"/>
      <c r="AF2" s="334"/>
      <c r="AG2" s="334"/>
      <c r="AH2" s="334"/>
      <c r="AI2" s="334"/>
      <c r="AJ2" s="334"/>
      <c r="AK2" s="334"/>
      <c r="AL2" s="334"/>
      <c r="AM2" s="335"/>
      <c r="AP2" s="30"/>
      <c r="AQ2" s="30"/>
    </row>
    <row r="3" spans="1:43" ht="75" customHeight="1" x14ac:dyDescent="0.4">
      <c r="A3" s="326"/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8"/>
      <c r="AH3" s="328"/>
      <c r="AI3" s="328"/>
      <c r="AJ3" s="328"/>
      <c r="AK3" s="328"/>
      <c r="AL3" s="328"/>
      <c r="AM3" s="328"/>
      <c r="AP3" s="30"/>
      <c r="AQ3" s="30"/>
    </row>
    <row r="4" spans="1:43" ht="24.75" customHeight="1" x14ac:dyDescent="0.4">
      <c r="A4" s="45"/>
      <c r="B4" s="351" t="s">
        <v>76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</row>
    <row r="5" spans="1:43" ht="24.75" customHeight="1" x14ac:dyDescent="0.4">
      <c r="A5" s="45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</row>
    <row r="6" spans="1:43" ht="24.75" customHeight="1" x14ac:dyDescent="0.4">
      <c r="A6" s="45"/>
      <c r="B6" s="352" t="s">
        <v>19</v>
      </c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3" t="s">
        <v>20</v>
      </c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P6" s="30"/>
      <c r="AQ6" s="30"/>
    </row>
    <row r="7" spans="1:43" ht="15" customHeight="1" x14ac:dyDescent="0.4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P7" s="30"/>
      <c r="AQ7" s="30"/>
    </row>
    <row r="8" spans="1:43" s="35" customFormat="1" ht="30" customHeight="1" thickBot="1" x14ac:dyDescent="0.45">
      <c r="A8" s="47"/>
      <c r="B8" s="349" t="s">
        <v>132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50" t="s">
        <v>67</v>
      </c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</row>
    <row r="9" spans="1:43" s="4" customFormat="1" ht="26.25" customHeight="1" x14ac:dyDescent="0.4">
      <c r="A9" s="45"/>
      <c r="B9" s="336" t="s">
        <v>130</v>
      </c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8"/>
    </row>
    <row r="10" spans="1:43" s="3" customFormat="1" ht="6" customHeight="1" x14ac:dyDescent="0.4">
      <c r="A10" s="45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50"/>
    </row>
    <row r="11" spans="1:43" s="3" customFormat="1" ht="14.25" customHeight="1" x14ac:dyDescent="0.4">
      <c r="A11" s="45"/>
      <c r="B11" s="51"/>
      <c r="C11" s="52"/>
      <c r="D11" s="52"/>
      <c r="E11" s="53"/>
      <c r="F11" s="53"/>
      <c r="G11" s="53"/>
      <c r="H11" s="53"/>
      <c r="I11" s="53"/>
      <c r="J11" s="53"/>
      <c r="K11" s="53"/>
      <c r="L11" s="53"/>
      <c r="M11" s="52"/>
      <c r="N11" s="52"/>
      <c r="O11" s="52"/>
      <c r="P11" s="339" t="s">
        <v>24</v>
      </c>
      <c r="Q11" s="339"/>
      <c r="R11" s="339"/>
      <c r="S11" s="339"/>
      <c r="T11" s="339"/>
      <c r="U11" s="339"/>
      <c r="V11" s="339"/>
      <c r="W11" s="340"/>
      <c r="X11" s="340"/>
      <c r="Y11" s="52"/>
      <c r="Z11" s="354" t="s">
        <v>66</v>
      </c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6"/>
      <c r="AP11" s="3" t="s">
        <v>133</v>
      </c>
      <c r="AQ11" s="3">
        <v>28</v>
      </c>
    </row>
    <row r="12" spans="1:43" s="3" customFormat="1" ht="14.25" customHeight="1" x14ac:dyDescent="0.4">
      <c r="A12" s="45"/>
      <c r="B12" s="51"/>
      <c r="C12" s="52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2"/>
      <c r="O12" s="52"/>
      <c r="P12" s="341" t="s">
        <v>9</v>
      </c>
      <c r="Q12" s="343"/>
      <c r="R12" s="343"/>
      <c r="S12" s="343"/>
      <c r="T12" s="343"/>
      <c r="U12" s="343"/>
      <c r="V12" s="343"/>
      <c r="W12" s="345" t="s">
        <v>11</v>
      </c>
      <c r="X12" s="346"/>
      <c r="Y12" s="52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6"/>
      <c r="AP12" s="3" t="s">
        <v>134</v>
      </c>
      <c r="AQ12" s="3">
        <v>29</v>
      </c>
    </row>
    <row r="13" spans="1:43" s="3" customFormat="1" ht="14.25" customHeight="1" x14ac:dyDescent="0.4">
      <c r="A13" s="45"/>
      <c r="B13" s="51"/>
      <c r="C13" s="52"/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2"/>
      <c r="O13" s="54"/>
      <c r="P13" s="342"/>
      <c r="Q13" s="344"/>
      <c r="R13" s="344"/>
      <c r="S13" s="344"/>
      <c r="T13" s="344"/>
      <c r="U13" s="344"/>
      <c r="V13" s="344"/>
      <c r="W13" s="347"/>
      <c r="X13" s="348"/>
      <c r="Y13" s="52"/>
      <c r="Z13" s="355"/>
      <c r="AA13" s="355"/>
      <c r="AB13" s="355"/>
      <c r="AC13" s="355"/>
      <c r="AD13" s="355"/>
      <c r="AE13" s="355"/>
      <c r="AF13" s="355"/>
      <c r="AG13" s="355"/>
      <c r="AH13" s="355"/>
      <c r="AI13" s="355"/>
      <c r="AJ13" s="355"/>
      <c r="AK13" s="355"/>
      <c r="AL13" s="355"/>
      <c r="AM13" s="356"/>
      <c r="AP13" s="3" t="s">
        <v>135</v>
      </c>
      <c r="AQ13" s="3">
        <v>28</v>
      </c>
    </row>
    <row r="14" spans="1:43" s="3" customFormat="1" ht="14.25" customHeight="1" x14ac:dyDescent="0.4">
      <c r="A14" s="45"/>
      <c r="B14" s="51"/>
      <c r="C14" s="52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2"/>
      <c r="O14" s="54"/>
      <c r="P14" s="52"/>
      <c r="Q14" s="52"/>
      <c r="R14" s="52"/>
      <c r="S14" s="52"/>
      <c r="T14" s="52"/>
      <c r="U14" s="52"/>
      <c r="V14" s="52"/>
      <c r="W14" s="59"/>
      <c r="X14" s="59"/>
      <c r="Y14" s="52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56"/>
      <c r="AN14" s="1"/>
      <c r="AP14" s="3" t="s">
        <v>136</v>
      </c>
      <c r="AQ14" s="3">
        <v>28</v>
      </c>
    </row>
    <row r="15" spans="1:43" s="3" customFormat="1" ht="14.25" customHeight="1" x14ac:dyDescent="0.4">
      <c r="A15" s="45"/>
      <c r="B15" s="51"/>
      <c r="C15" s="52"/>
      <c r="D15" s="52"/>
      <c r="E15" s="55"/>
      <c r="F15" s="55"/>
      <c r="G15" s="55"/>
      <c r="H15" s="55"/>
      <c r="I15" s="55"/>
      <c r="J15" s="55"/>
      <c r="K15" s="55"/>
      <c r="L15" s="55"/>
      <c r="M15" s="53"/>
      <c r="N15" s="52"/>
      <c r="O15" s="54"/>
      <c r="P15" s="60"/>
      <c r="Q15" s="61"/>
      <c r="R15" s="60"/>
      <c r="S15" s="60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8"/>
      <c r="AH15" s="58"/>
      <c r="AI15" s="52"/>
      <c r="AJ15" s="52"/>
      <c r="AK15" s="52"/>
      <c r="AL15" s="52"/>
      <c r="AM15" s="56"/>
      <c r="AN15" s="1"/>
      <c r="AP15" s="3" t="s">
        <v>137</v>
      </c>
      <c r="AQ15" s="3">
        <v>28</v>
      </c>
    </row>
    <row r="16" spans="1:43" ht="17.25" customHeight="1" x14ac:dyDescent="0.4">
      <c r="A16" s="45"/>
      <c r="B16" s="51"/>
      <c r="C16" s="52"/>
      <c r="D16" s="52"/>
      <c r="E16" s="382" t="s">
        <v>63</v>
      </c>
      <c r="F16" s="361"/>
      <c r="G16" s="361"/>
      <c r="H16" s="361"/>
      <c r="I16" s="361"/>
      <c r="J16" s="361"/>
      <c r="K16" s="361"/>
      <c r="L16" s="361"/>
      <c r="M16" s="361"/>
      <c r="N16" s="362"/>
      <c r="O16" s="66"/>
      <c r="P16" s="52"/>
      <c r="Q16" s="357" t="s">
        <v>68</v>
      </c>
      <c r="R16" s="358"/>
      <c r="S16" s="358"/>
      <c r="T16" s="358"/>
      <c r="U16" s="359"/>
      <c r="V16" s="52"/>
      <c r="W16" s="52"/>
      <c r="X16" s="360" t="s">
        <v>40</v>
      </c>
      <c r="Y16" s="361"/>
      <c r="Z16" s="361"/>
      <c r="AA16" s="361"/>
      <c r="AB16" s="361"/>
      <c r="AC16" s="361"/>
      <c r="AD16" s="361"/>
      <c r="AE16" s="361"/>
      <c r="AF16" s="361"/>
      <c r="AG16" s="361"/>
      <c r="AH16" s="362"/>
      <c r="AI16" s="64"/>
      <c r="AJ16" s="64"/>
      <c r="AK16" s="64"/>
      <c r="AL16" s="64"/>
      <c r="AM16" s="56"/>
    </row>
    <row r="17" spans="1:40" ht="9.9499999999999993" customHeight="1" x14ac:dyDescent="0.4">
      <c r="A17" s="45"/>
      <c r="B17" s="51"/>
      <c r="C17" s="52"/>
      <c r="D17" s="52"/>
      <c r="E17" s="363" t="s">
        <v>8</v>
      </c>
      <c r="F17" s="364">
        <v>0</v>
      </c>
      <c r="G17" s="364"/>
      <c r="H17" s="364"/>
      <c r="I17" s="364"/>
      <c r="J17" s="364"/>
      <c r="K17" s="364"/>
      <c r="L17" s="364"/>
      <c r="M17" s="367" t="s">
        <v>0</v>
      </c>
      <c r="N17" s="368"/>
      <c r="O17" s="371" t="s">
        <v>5</v>
      </c>
      <c r="P17" s="371"/>
      <c r="Q17" s="341" t="s">
        <v>6</v>
      </c>
      <c r="R17" s="383" t="str">
        <f>IFERROR(VLOOKUP(Q12,$AP$11:$AQ$15,2,FALSE),"")</f>
        <v/>
      </c>
      <c r="S17" s="384"/>
      <c r="T17" s="372" t="s">
        <v>2</v>
      </c>
      <c r="U17" s="373"/>
      <c r="V17" s="378" t="s">
        <v>1</v>
      </c>
      <c r="W17" s="378"/>
      <c r="X17" s="363" t="s">
        <v>7</v>
      </c>
      <c r="Y17" s="379" t="str">
        <f>IFERROR(ROUNDUP(F17/R17,0),"")</f>
        <v/>
      </c>
      <c r="Z17" s="379"/>
      <c r="AA17" s="379"/>
      <c r="AB17" s="379"/>
      <c r="AC17" s="379"/>
      <c r="AD17" s="379"/>
      <c r="AE17" s="379"/>
      <c r="AF17" s="379"/>
      <c r="AG17" s="367" t="s">
        <v>0</v>
      </c>
      <c r="AH17" s="368"/>
      <c r="AI17" s="65"/>
      <c r="AJ17" s="65"/>
      <c r="AK17" s="65"/>
      <c r="AL17" s="65"/>
      <c r="AM17" s="56"/>
      <c r="AN17" s="30"/>
    </row>
    <row r="18" spans="1:40" ht="9.9499999999999993" customHeight="1" x14ac:dyDescent="0.4">
      <c r="A18" s="45"/>
      <c r="B18" s="51"/>
      <c r="C18" s="52"/>
      <c r="D18" s="52"/>
      <c r="E18" s="363"/>
      <c r="F18" s="365"/>
      <c r="G18" s="365"/>
      <c r="H18" s="365"/>
      <c r="I18" s="365"/>
      <c r="J18" s="365"/>
      <c r="K18" s="365"/>
      <c r="L18" s="365"/>
      <c r="M18" s="367"/>
      <c r="N18" s="368"/>
      <c r="O18" s="371"/>
      <c r="P18" s="371"/>
      <c r="Q18" s="363"/>
      <c r="R18" s="385"/>
      <c r="S18" s="386"/>
      <c r="T18" s="374"/>
      <c r="U18" s="375"/>
      <c r="V18" s="378"/>
      <c r="W18" s="378"/>
      <c r="X18" s="363"/>
      <c r="Y18" s="380"/>
      <c r="Z18" s="380"/>
      <c r="AA18" s="380"/>
      <c r="AB18" s="380"/>
      <c r="AC18" s="380"/>
      <c r="AD18" s="380"/>
      <c r="AE18" s="380"/>
      <c r="AF18" s="380"/>
      <c r="AG18" s="367"/>
      <c r="AH18" s="368"/>
      <c r="AI18" s="65"/>
      <c r="AJ18" s="65"/>
      <c r="AK18" s="65"/>
      <c r="AL18" s="65"/>
      <c r="AM18" s="56"/>
      <c r="AN18" s="30"/>
    </row>
    <row r="19" spans="1:40" ht="9.9499999999999993" customHeight="1" x14ac:dyDescent="0.4">
      <c r="A19" s="45"/>
      <c r="B19" s="51"/>
      <c r="C19" s="52"/>
      <c r="D19" s="52"/>
      <c r="E19" s="363"/>
      <c r="F19" s="365"/>
      <c r="G19" s="365"/>
      <c r="H19" s="365"/>
      <c r="I19" s="365"/>
      <c r="J19" s="365"/>
      <c r="K19" s="365"/>
      <c r="L19" s="365"/>
      <c r="M19" s="367"/>
      <c r="N19" s="368"/>
      <c r="O19" s="371"/>
      <c r="P19" s="371"/>
      <c r="Q19" s="363"/>
      <c r="R19" s="385"/>
      <c r="S19" s="386"/>
      <c r="T19" s="374"/>
      <c r="U19" s="375"/>
      <c r="V19" s="378"/>
      <c r="W19" s="378"/>
      <c r="X19" s="363"/>
      <c r="Y19" s="380"/>
      <c r="Z19" s="380"/>
      <c r="AA19" s="380"/>
      <c r="AB19" s="380"/>
      <c r="AC19" s="380"/>
      <c r="AD19" s="380"/>
      <c r="AE19" s="380"/>
      <c r="AF19" s="380"/>
      <c r="AG19" s="367"/>
      <c r="AH19" s="368"/>
      <c r="AI19" s="65"/>
      <c r="AJ19" s="65"/>
      <c r="AK19" s="65"/>
      <c r="AL19" s="65"/>
      <c r="AM19" s="56"/>
      <c r="AN19" s="30"/>
    </row>
    <row r="20" spans="1:40" ht="9.9499999999999993" customHeight="1" x14ac:dyDescent="0.4">
      <c r="A20" s="45"/>
      <c r="B20" s="51"/>
      <c r="C20" s="52"/>
      <c r="D20" s="52"/>
      <c r="E20" s="342"/>
      <c r="F20" s="366"/>
      <c r="G20" s="366"/>
      <c r="H20" s="366"/>
      <c r="I20" s="366"/>
      <c r="J20" s="366"/>
      <c r="K20" s="366"/>
      <c r="L20" s="366"/>
      <c r="M20" s="369"/>
      <c r="N20" s="370"/>
      <c r="O20" s="371"/>
      <c r="P20" s="371"/>
      <c r="Q20" s="342"/>
      <c r="R20" s="387"/>
      <c r="S20" s="388"/>
      <c r="T20" s="376"/>
      <c r="U20" s="377"/>
      <c r="V20" s="378"/>
      <c r="W20" s="378"/>
      <c r="X20" s="342"/>
      <c r="Y20" s="381"/>
      <c r="Z20" s="381"/>
      <c r="AA20" s="381"/>
      <c r="AB20" s="381"/>
      <c r="AC20" s="381"/>
      <c r="AD20" s="381"/>
      <c r="AE20" s="381"/>
      <c r="AF20" s="381"/>
      <c r="AG20" s="369"/>
      <c r="AH20" s="370"/>
      <c r="AI20" s="65"/>
      <c r="AJ20" s="65"/>
      <c r="AK20" s="65"/>
      <c r="AL20" s="65"/>
      <c r="AM20" s="56"/>
    </row>
    <row r="21" spans="1:40" ht="14.25" customHeight="1" x14ac:dyDescent="0.4">
      <c r="A21" s="45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6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389" t="s">
        <v>41</v>
      </c>
      <c r="AC21" s="389"/>
      <c r="AD21" s="389"/>
      <c r="AE21" s="389"/>
      <c r="AF21" s="389"/>
      <c r="AG21" s="389"/>
      <c r="AH21" s="389"/>
      <c r="AI21" s="63"/>
      <c r="AJ21" s="63"/>
      <c r="AK21" s="63"/>
      <c r="AL21" s="63"/>
      <c r="AM21" s="56"/>
    </row>
    <row r="22" spans="1:40" ht="18.75" customHeight="1" x14ac:dyDescent="0.4">
      <c r="A22" s="45"/>
      <c r="B22" s="51"/>
      <c r="C22" s="52"/>
      <c r="D22" s="52"/>
      <c r="E22" s="360" t="s">
        <v>40</v>
      </c>
      <c r="F22" s="361"/>
      <c r="G22" s="361"/>
      <c r="H22" s="361"/>
      <c r="I22" s="361"/>
      <c r="J22" s="361"/>
      <c r="K22" s="361"/>
      <c r="L22" s="361"/>
      <c r="M22" s="361"/>
      <c r="N22" s="361"/>
      <c r="O22" s="362"/>
      <c r="P22" s="52"/>
      <c r="Q22" s="52"/>
      <c r="R22" s="52"/>
      <c r="S22" s="52"/>
      <c r="T22" s="52"/>
      <c r="U22" s="52"/>
      <c r="V22" s="52"/>
      <c r="W22" s="52"/>
      <c r="X22" s="360" t="s">
        <v>31</v>
      </c>
      <c r="Y22" s="361"/>
      <c r="Z22" s="361"/>
      <c r="AA22" s="361"/>
      <c r="AB22" s="361"/>
      <c r="AC22" s="361"/>
      <c r="AD22" s="361"/>
      <c r="AE22" s="361"/>
      <c r="AF22" s="361"/>
      <c r="AG22" s="361"/>
      <c r="AH22" s="362"/>
      <c r="AI22" s="64"/>
      <c r="AJ22" s="64"/>
      <c r="AK22" s="64"/>
      <c r="AL22" s="64"/>
      <c r="AM22" s="56"/>
    </row>
    <row r="23" spans="1:40" ht="14.25" customHeight="1" x14ac:dyDescent="0.4">
      <c r="A23" s="45"/>
      <c r="B23" s="51"/>
      <c r="C23" s="52"/>
      <c r="D23" s="52"/>
      <c r="E23" s="363" t="s">
        <v>7</v>
      </c>
      <c r="F23" s="403" t="str">
        <f>Y17</f>
        <v/>
      </c>
      <c r="G23" s="403"/>
      <c r="H23" s="403"/>
      <c r="I23" s="403"/>
      <c r="J23" s="403"/>
      <c r="K23" s="403"/>
      <c r="L23" s="403"/>
      <c r="M23" s="403"/>
      <c r="N23" s="367" t="s">
        <v>0</v>
      </c>
      <c r="O23" s="368"/>
      <c r="P23" s="371" t="s">
        <v>3</v>
      </c>
      <c r="Q23" s="371"/>
      <c r="R23" s="324"/>
      <c r="S23" s="371">
        <v>0.3</v>
      </c>
      <c r="T23" s="371"/>
      <c r="U23" s="371"/>
      <c r="V23" s="378" t="s">
        <v>1</v>
      </c>
      <c r="W23" s="378"/>
      <c r="X23" s="390" t="str">
        <f>IFERROR(ROUNDUP(F23*S23,0),"")</f>
        <v/>
      </c>
      <c r="Y23" s="391"/>
      <c r="Z23" s="391"/>
      <c r="AA23" s="391"/>
      <c r="AB23" s="391"/>
      <c r="AC23" s="391"/>
      <c r="AD23" s="391"/>
      <c r="AE23" s="391"/>
      <c r="AF23" s="391"/>
      <c r="AG23" s="367" t="s">
        <v>0</v>
      </c>
      <c r="AH23" s="368"/>
      <c r="AI23" s="65"/>
      <c r="AJ23" s="65"/>
      <c r="AK23" s="65"/>
      <c r="AL23" s="65"/>
      <c r="AM23" s="56"/>
    </row>
    <row r="24" spans="1:40" ht="14.25" customHeight="1" x14ac:dyDescent="0.4">
      <c r="A24" s="45"/>
      <c r="B24" s="51"/>
      <c r="C24" s="52"/>
      <c r="D24" s="52"/>
      <c r="E24" s="342"/>
      <c r="F24" s="404"/>
      <c r="G24" s="404"/>
      <c r="H24" s="404"/>
      <c r="I24" s="404"/>
      <c r="J24" s="404"/>
      <c r="K24" s="404"/>
      <c r="L24" s="404"/>
      <c r="M24" s="404"/>
      <c r="N24" s="369"/>
      <c r="O24" s="370"/>
      <c r="P24" s="371"/>
      <c r="Q24" s="371"/>
      <c r="R24" s="324"/>
      <c r="S24" s="371"/>
      <c r="T24" s="371"/>
      <c r="U24" s="371"/>
      <c r="V24" s="378"/>
      <c r="W24" s="378"/>
      <c r="X24" s="392"/>
      <c r="Y24" s="393"/>
      <c r="Z24" s="393"/>
      <c r="AA24" s="393"/>
      <c r="AB24" s="393"/>
      <c r="AC24" s="393"/>
      <c r="AD24" s="393"/>
      <c r="AE24" s="393"/>
      <c r="AF24" s="393"/>
      <c r="AG24" s="369"/>
      <c r="AH24" s="370"/>
      <c r="AI24" s="65"/>
      <c r="AJ24" s="65"/>
      <c r="AK24" s="65"/>
      <c r="AL24" s="65"/>
      <c r="AM24" s="56"/>
    </row>
    <row r="25" spans="1:40" ht="14.25" customHeight="1" x14ac:dyDescent="0.4">
      <c r="A25" s="45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394" t="s">
        <v>102</v>
      </c>
      <c r="AC25" s="394"/>
      <c r="AD25" s="394"/>
      <c r="AE25" s="394"/>
      <c r="AF25" s="394"/>
      <c r="AG25" s="394"/>
      <c r="AH25" s="394"/>
      <c r="AI25" s="395"/>
      <c r="AJ25" s="395"/>
      <c r="AK25" s="395"/>
      <c r="AL25" s="395"/>
      <c r="AM25" s="56"/>
    </row>
    <row r="26" spans="1:40" ht="14.25" customHeight="1" thickBot="1" x14ac:dyDescent="0.45">
      <c r="A26" s="45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396"/>
      <c r="AC26" s="396"/>
      <c r="AD26" s="396"/>
      <c r="AE26" s="396"/>
      <c r="AF26" s="396"/>
      <c r="AG26" s="396"/>
      <c r="AH26" s="396"/>
      <c r="AI26" s="395"/>
      <c r="AJ26" s="395"/>
      <c r="AK26" s="395"/>
      <c r="AL26" s="395"/>
      <c r="AM26" s="56"/>
    </row>
    <row r="27" spans="1:40" ht="14.25" customHeight="1" thickTop="1" x14ac:dyDescent="0.4">
      <c r="A27" s="45"/>
      <c r="B27" s="51"/>
      <c r="C27" s="52"/>
      <c r="D27" s="52"/>
      <c r="E27" s="405" t="str">
        <f>IF(X23&lt;=25000,"１日当たりの支給額は一律2.5万円となります。"&amp;CHAR(10)&amp;"よって算定シートの提出は不要です。","")</f>
        <v/>
      </c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52"/>
      <c r="X27" s="397" t="s">
        <v>25</v>
      </c>
      <c r="Y27" s="398"/>
      <c r="Z27" s="398"/>
      <c r="AA27" s="398"/>
      <c r="AB27" s="398"/>
      <c r="AC27" s="398"/>
      <c r="AD27" s="398"/>
      <c r="AE27" s="398"/>
      <c r="AF27" s="398"/>
      <c r="AG27" s="398"/>
      <c r="AH27" s="399"/>
      <c r="AI27" s="68"/>
      <c r="AJ27" s="52"/>
      <c r="AK27" s="52"/>
      <c r="AL27" s="52"/>
      <c r="AM27" s="56"/>
    </row>
    <row r="28" spans="1:40" ht="14.25" customHeight="1" x14ac:dyDescent="0.4">
      <c r="A28" s="45"/>
      <c r="B28" s="51"/>
      <c r="C28" s="52"/>
      <c r="D28" s="52"/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52"/>
      <c r="X28" s="437" t="str">
        <f>IFERROR(IF(X23&lt;=25000,"シート不要",MIN(ROUNDUP(X23,-3),75000)),"")</f>
        <v/>
      </c>
      <c r="Y28" s="438"/>
      <c r="Z28" s="438"/>
      <c r="AA28" s="438"/>
      <c r="AB28" s="438"/>
      <c r="AC28" s="438"/>
      <c r="AD28" s="438"/>
      <c r="AE28" s="438"/>
      <c r="AF28" s="438"/>
      <c r="AG28" s="367" t="s">
        <v>0</v>
      </c>
      <c r="AH28" s="400"/>
      <c r="AI28" s="68"/>
      <c r="AJ28" s="52"/>
      <c r="AK28" s="52"/>
      <c r="AL28" s="52"/>
      <c r="AM28" s="56"/>
    </row>
    <row r="29" spans="1:40" ht="15" customHeight="1" thickBot="1" x14ac:dyDescent="0.45">
      <c r="A29" s="45"/>
      <c r="B29" s="51"/>
      <c r="C29" s="52"/>
      <c r="D29" s="52"/>
      <c r="E29" s="405"/>
      <c r="F29" s="405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405"/>
      <c r="R29" s="405"/>
      <c r="S29" s="405"/>
      <c r="T29" s="405"/>
      <c r="U29" s="405"/>
      <c r="V29" s="405"/>
      <c r="W29" s="52"/>
      <c r="X29" s="439"/>
      <c r="Y29" s="440"/>
      <c r="Z29" s="440"/>
      <c r="AA29" s="440"/>
      <c r="AB29" s="440"/>
      <c r="AC29" s="440"/>
      <c r="AD29" s="440"/>
      <c r="AE29" s="440"/>
      <c r="AF29" s="440"/>
      <c r="AG29" s="401"/>
      <c r="AH29" s="402"/>
      <c r="AI29" s="68"/>
      <c r="AJ29" s="52"/>
      <c r="AK29" s="52"/>
      <c r="AL29" s="52"/>
      <c r="AM29" s="56"/>
    </row>
    <row r="30" spans="1:40" ht="18" thickTop="1" x14ac:dyDescent="0.4">
      <c r="A30" s="45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323" t="s">
        <v>58</v>
      </c>
      <c r="AD30" s="323"/>
      <c r="AE30" s="323"/>
      <c r="AF30" s="323"/>
      <c r="AG30" s="323"/>
      <c r="AH30" s="323"/>
      <c r="AI30" s="323"/>
      <c r="AJ30" s="52"/>
      <c r="AK30" s="52"/>
      <c r="AL30" s="52"/>
      <c r="AM30" s="56"/>
    </row>
    <row r="31" spans="1:40" x14ac:dyDescent="0.4">
      <c r="A31" s="45"/>
      <c r="B31" s="408" t="s">
        <v>131</v>
      </c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09"/>
      <c r="AC31" s="409"/>
      <c r="AD31" s="409"/>
      <c r="AE31" s="409"/>
      <c r="AF31" s="409"/>
      <c r="AG31" s="409"/>
      <c r="AH31" s="409"/>
      <c r="AI31" s="409"/>
      <c r="AJ31" s="409"/>
      <c r="AK31" s="409"/>
      <c r="AL31" s="409"/>
      <c r="AM31" s="410"/>
    </row>
    <row r="32" spans="1:40" x14ac:dyDescent="0.4">
      <c r="A32" s="45"/>
      <c r="B32" s="411"/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409"/>
      <c r="Y32" s="409"/>
      <c r="Z32" s="409"/>
      <c r="AA32" s="409"/>
      <c r="AB32" s="409"/>
      <c r="AC32" s="409"/>
      <c r="AD32" s="409"/>
      <c r="AE32" s="409"/>
      <c r="AF32" s="409"/>
      <c r="AG32" s="409"/>
      <c r="AH32" s="409"/>
      <c r="AI32" s="409"/>
      <c r="AJ32" s="409"/>
      <c r="AK32" s="409"/>
      <c r="AL32" s="409"/>
      <c r="AM32" s="410"/>
    </row>
    <row r="33" spans="1:43" x14ac:dyDescent="0.4">
      <c r="A33" s="45"/>
      <c r="B33" s="412"/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09"/>
      <c r="AC33" s="409"/>
      <c r="AD33" s="409"/>
      <c r="AE33" s="409"/>
      <c r="AF33" s="409"/>
      <c r="AG33" s="409"/>
      <c r="AH33" s="409"/>
      <c r="AI33" s="409"/>
      <c r="AJ33" s="409"/>
      <c r="AK33" s="409"/>
      <c r="AL33" s="409"/>
      <c r="AM33" s="410"/>
    </row>
    <row r="34" spans="1:43" ht="15" customHeight="1" thickBot="1" x14ac:dyDescent="0.45">
      <c r="A34" s="45"/>
      <c r="B34" s="413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5"/>
    </row>
    <row r="35" spans="1:43" ht="15" customHeight="1" x14ac:dyDescent="0.4">
      <c r="A35" s="45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69"/>
      <c r="Q35" s="70"/>
      <c r="R35" s="70"/>
      <c r="S35" s="70"/>
      <c r="T35" s="70"/>
      <c r="U35" s="70"/>
      <c r="V35" s="70"/>
      <c r="W35" s="70"/>
      <c r="X35" s="71"/>
      <c r="Y35" s="70"/>
      <c r="Z35" s="70"/>
      <c r="AA35" s="70"/>
      <c r="AB35" s="70"/>
      <c r="AC35" s="70"/>
      <c r="AD35" s="52"/>
      <c r="AE35" s="52"/>
      <c r="AF35" s="52"/>
      <c r="AG35" s="52"/>
      <c r="AH35" s="52"/>
      <c r="AI35" s="52"/>
      <c r="AJ35" s="52"/>
      <c r="AK35" s="52"/>
      <c r="AL35" s="52"/>
      <c r="AM35" s="54"/>
    </row>
    <row r="36" spans="1:43" ht="15.75" customHeight="1" x14ac:dyDescent="0.4">
      <c r="A36" s="45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</row>
    <row r="37" spans="1:43" ht="15.75" customHeight="1" x14ac:dyDescent="0.4">
      <c r="A37" s="4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</row>
    <row r="38" spans="1:43" ht="15.75" customHeight="1" x14ac:dyDescent="0.4">
      <c r="A38" s="4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43" ht="15.75" customHeight="1" x14ac:dyDescent="0.4">
      <c r="A39" s="45"/>
      <c r="B39" s="434" t="s">
        <v>59</v>
      </c>
      <c r="C39" s="434"/>
      <c r="D39" s="434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72"/>
      <c r="AN39" s="39"/>
    </row>
    <row r="40" spans="1:43" ht="15.75" customHeight="1" x14ac:dyDescent="0.4">
      <c r="A40" s="45"/>
      <c r="B40" s="434"/>
      <c r="C40" s="434"/>
      <c r="D40" s="434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72"/>
      <c r="AN40" s="39"/>
    </row>
    <row r="41" spans="1:43" ht="15.75" customHeight="1" x14ac:dyDescent="0.4">
      <c r="A41" s="45"/>
      <c r="B41" s="45" t="s">
        <v>42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2"/>
      <c r="AN41" s="42"/>
    </row>
    <row r="42" spans="1:43" ht="18.75" customHeight="1" x14ac:dyDescent="0.15">
      <c r="A42" s="45"/>
      <c r="B42" s="435" t="s">
        <v>103</v>
      </c>
      <c r="C42" s="435"/>
      <c r="D42" s="435"/>
      <c r="E42" s="435"/>
      <c r="F42" s="435"/>
      <c r="G42" s="435"/>
      <c r="H42" s="435"/>
      <c r="I42" s="435"/>
      <c r="J42" s="435"/>
      <c r="K42" s="435"/>
      <c r="L42" s="435"/>
      <c r="M42" s="435"/>
      <c r="N42" s="435"/>
      <c r="O42" s="435"/>
      <c r="P42" s="435"/>
      <c r="Q42" s="435"/>
      <c r="R42" s="435"/>
      <c r="S42" s="435"/>
      <c r="T42" s="435"/>
      <c r="U42" s="435"/>
      <c r="V42" s="435"/>
      <c r="W42" s="435"/>
      <c r="X42" s="435"/>
      <c r="Y42" s="435"/>
      <c r="Z42" s="435"/>
      <c r="AA42" s="435"/>
      <c r="AB42" s="435"/>
      <c r="AC42" s="435"/>
      <c r="AD42" s="435"/>
      <c r="AE42" s="435"/>
      <c r="AF42" s="435"/>
      <c r="AG42" s="435"/>
      <c r="AH42" s="435"/>
      <c r="AI42" s="435"/>
      <c r="AJ42" s="435"/>
      <c r="AK42" s="74"/>
      <c r="AL42" s="74"/>
      <c r="AM42" s="74"/>
      <c r="AN42" s="7"/>
    </row>
    <row r="43" spans="1:43" ht="15.75" customHeight="1" x14ac:dyDescent="0.4">
      <c r="A43" s="45"/>
      <c r="B43" s="72"/>
      <c r="C43" s="75" t="s">
        <v>70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37"/>
    </row>
    <row r="44" spans="1:43" ht="15.75" customHeight="1" x14ac:dyDescent="0.4">
      <c r="A44" s="45"/>
      <c r="B44" s="72"/>
      <c r="C44" s="436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  <c r="Q44" s="436"/>
      <c r="R44" s="436"/>
      <c r="S44" s="436"/>
      <c r="T44" s="436"/>
      <c r="U44" s="436"/>
      <c r="V44" s="436"/>
      <c r="W44" s="436"/>
      <c r="X44" s="436"/>
      <c r="Y44" s="436"/>
      <c r="Z44" s="436"/>
      <c r="AA44" s="436"/>
      <c r="AB44" s="436"/>
      <c r="AC44" s="436"/>
      <c r="AD44" s="436"/>
      <c r="AE44" s="436"/>
      <c r="AF44" s="436"/>
      <c r="AG44" s="436"/>
      <c r="AH44" s="436"/>
      <c r="AI44" s="436"/>
      <c r="AJ44" s="436"/>
      <c r="AK44" s="436"/>
      <c r="AL44" s="436"/>
      <c r="AM44" s="72"/>
      <c r="AN44" s="42"/>
      <c r="AP44" s="3" t="s">
        <v>138</v>
      </c>
      <c r="AQ44" s="3">
        <v>365</v>
      </c>
    </row>
    <row r="45" spans="1:43" x14ac:dyDescent="0.15">
      <c r="A45" s="45"/>
      <c r="B45" s="45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6"/>
      <c r="R45" s="436"/>
      <c r="S45" s="436"/>
      <c r="T45" s="436"/>
      <c r="U45" s="436"/>
      <c r="V45" s="436"/>
      <c r="W45" s="436"/>
      <c r="X45" s="436"/>
      <c r="Y45" s="436"/>
      <c r="Z45" s="436"/>
      <c r="AA45" s="436"/>
      <c r="AB45" s="436"/>
      <c r="AC45" s="436"/>
      <c r="AD45" s="436"/>
      <c r="AE45" s="436"/>
      <c r="AF45" s="436"/>
      <c r="AG45" s="436"/>
      <c r="AH45" s="436"/>
      <c r="AI45" s="436"/>
      <c r="AJ45" s="436"/>
      <c r="AK45" s="436"/>
      <c r="AL45" s="436"/>
      <c r="AM45" s="74"/>
      <c r="AN45" s="8"/>
      <c r="AP45" s="3" t="s">
        <v>139</v>
      </c>
      <c r="AQ45" s="3">
        <v>366</v>
      </c>
    </row>
    <row r="46" spans="1:43" ht="16.5" customHeight="1" x14ac:dyDescent="0.15">
      <c r="A46" s="45"/>
      <c r="B46" s="45" t="s">
        <v>117</v>
      </c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  <c r="AL46" s="74"/>
      <c r="AM46" s="74"/>
      <c r="AN46" s="8"/>
      <c r="AP46" s="3" t="s">
        <v>140</v>
      </c>
      <c r="AQ46" s="3">
        <v>365</v>
      </c>
    </row>
    <row r="47" spans="1:43" x14ac:dyDescent="0.15">
      <c r="A47" s="45"/>
      <c r="B47" s="45" t="s">
        <v>114</v>
      </c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74"/>
      <c r="AM47" s="74"/>
      <c r="AN47" s="8"/>
      <c r="AP47" s="3" t="s">
        <v>141</v>
      </c>
      <c r="AQ47" s="3">
        <v>365</v>
      </c>
    </row>
    <row r="48" spans="1:43" s="3" customFormat="1" ht="14.25" customHeight="1" x14ac:dyDescent="0.4">
      <c r="A48" s="45"/>
      <c r="B48" s="52"/>
      <c r="C48" s="53"/>
      <c r="D48" s="53"/>
      <c r="E48" s="53"/>
      <c r="F48" s="53"/>
      <c r="G48" s="53"/>
      <c r="H48" s="53"/>
      <c r="I48" s="53"/>
      <c r="J48" s="52"/>
      <c r="K48" s="52"/>
      <c r="L48" s="52"/>
      <c r="M48" s="340" t="s">
        <v>29</v>
      </c>
      <c r="N48" s="340"/>
      <c r="O48" s="340"/>
      <c r="P48" s="340"/>
      <c r="Q48" s="340"/>
      <c r="R48" s="340"/>
      <c r="S48" s="340"/>
      <c r="T48" s="340"/>
      <c r="U48" s="340"/>
      <c r="V48" s="416" t="s">
        <v>73</v>
      </c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5"/>
      <c r="AP48" s="3" t="s">
        <v>142</v>
      </c>
      <c r="AQ48" s="3">
        <v>365</v>
      </c>
    </row>
    <row r="49" spans="1:67" s="3" customFormat="1" ht="14.25" customHeight="1" x14ac:dyDescent="0.4">
      <c r="A49" s="45"/>
      <c r="B49" s="52"/>
      <c r="C49" s="53"/>
      <c r="D49" s="53"/>
      <c r="E49" s="53"/>
      <c r="F49" s="53"/>
      <c r="G49" s="53"/>
      <c r="H49" s="53"/>
      <c r="I49" s="53"/>
      <c r="J49" s="52"/>
      <c r="K49" s="54"/>
      <c r="L49" s="54"/>
      <c r="M49" s="418" t="s">
        <v>138</v>
      </c>
      <c r="N49" s="419"/>
      <c r="O49" s="420"/>
      <c r="P49" s="420"/>
      <c r="Q49" s="420"/>
      <c r="R49" s="420"/>
      <c r="S49" s="420"/>
      <c r="T49" s="420"/>
      <c r="U49" s="421"/>
      <c r="V49" s="416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5"/>
    </row>
    <row r="50" spans="1:67" s="3" customFormat="1" ht="14.25" customHeight="1" x14ac:dyDescent="0.4">
      <c r="A50" s="45"/>
      <c r="B50" s="52"/>
      <c r="C50" s="53"/>
      <c r="D50" s="53"/>
      <c r="E50" s="53"/>
      <c r="F50" s="53"/>
      <c r="G50" s="53"/>
      <c r="H50" s="53"/>
      <c r="I50" s="53"/>
      <c r="J50" s="52"/>
      <c r="K50" s="54"/>
      <c r="L50" s="54"/>
      <c r="M50" s="422"/>
      <c r="N50" s="423"/>
      <c r="O50" s="424"/>
      <c r="P50" s="424"/>
      <c r="Q50" s="424"/>
      <c r="R50" s="424"/>
      <c r="S50" s="424"/>
      <c r="T50" s="424"/>
      <c r="U50" s="425"/>
      <c r="V50" s="416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5"/>
      <c r="AO50" s="13"/>
    </row>
    <row r="51" spans="1:67" ht="9.9499999999999993" customHeight="1" x14ac:dyDescent="0.4">
      <c r="A51" s="45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45"/>
    </row>
    <row r="52" spans="1:67" x14ac:dyDescent="0.4">
      <c r="A52" s="45"/>
      <c r="B52" s="52" t="s">
        <v>33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</row>
    <row r="53" spans="1:67" s="5" customFormat="1" ht="18.75" customHeight="1" x14ac:dyDescent="0.15">
      <c r="A53" s="76"/>
      <c r="B53" s="58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426"/>
      <c r="N53" s="427"/>
      <c r="O53" s="427"/>
      <c r="P53" s="427"/>
      <c r="Q53" s="427"/>
      <c r="R53" s="427"/>
      <c r="S53" s="427"/>
      <c r="T53" s="428" t="s">
        <v>0</v>
      </c>
      <c r="U53" s="429"/>
      <c r="V53" s="89" t="s">
        <v>5</v>
      </c>
      <c r="W53" s="430">
        <f>VLOOKUP(M49,$AP$44:$AQ$48,2,FALSE)</f>
        <v>365</v>
      </c>
      <c r="X53" s="431"/>
      <c r="Y53" s="431"/>
      <c r="Z53" s="428" t="s">
        <v>2</v>
      </c>
      <c r="AA53" s="429"/>
      <c r="AB53" s="89" t="s">
        <v>1</v>
      </c>
      <c r="AC53" s="59"/>
      <c r="AD53" s="432" t="str">
        <f>IF(M53="","",IFERROR(IF(W53="","",ROUNDUP(M53/W53,0)),""))</f>
        <v/>
      </c>
      <c r="AE53" s="433"/>
      <c r="AF53" s="433"/>
      <c r="AG53" s="433"/>
      <c r="AH53" s="433"/>
      <c r="AI53" s="433"/>
      <c r="AJ53" s="406" t="s">
        <v>0</v>
      </c>
      <c r="AK53" s="407"/>
      <c r="AL53" s="58"/>
      <c r="AM53" s="58"/>
      <c r="AN53" s="7"/>
      <c r="AO53" s="7"/>
      <c r="AP53" s="7"/>
      <c r="AR53" s="11"/>
    </row>
    <row r="54" spans="1:67" s="5" customFormat="1" ht="18.75" customHeight="1" thickBot="1" x14ac:dyDescent="0.2">
      <c r="A54" s="76"/>
      <c r="B54" s="76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79" t="s">
        <v>28</v>
      </c>
      <c r="N54" s="58"/>
      <c r="O54" s="58"/>
      <c r="P54" s="58"/>
      <c r="Q54" s="58"/>
      <c r="R54" s="58"/>
      <c r="S54" s="58"/>
      <c r="T54" s="58"/>
      <c r="U54" s="58"/>
      <c r="V54" s="58"/>
      <c r="W54" s="80" t="s">
        <v>34</v>
      </c>
      <c r="X54" s="81"/>
      <c r="Y54" s="81"/>
      <c r="Z54" s="81"/>
      <c r="AA54" s="81"/>
      <c r="AB54" s="81"/>
      <c r="AC54" s="81"/>
      <c r="AD54" s="87"/>
      <c r="AE54" s="446" t="s">
        <v>41</v>
      </c>
      <c r="AF54" s="446"/>
      <c r="AG54" s="446"/>
      <c r="AH54" s="446"/>
      <c r="AI54" s="446"/>
      <c r="AJ54" s="446"/>
      <c r="AK54" s="446"/>
      <c r="AL54" s="85"/>
      <c r="AM54" s="85"/>
      <c r="AO54" s="14"/>
      <c r="AP54" s="7"/>
      <c r="AQ54" s="7"/>
      <c r="AR54" s="7"/>
      <c r="AT54" s="11"/>
      <c r="AU54" s="11"/>
      <c r="AV54" s="11"/>
      <c r="AW54" s="11"/>
      <c r="AX54" s="11"/>
    </row>
    <row r="55" spans="1:67" s="5" customFormat="1" ht="21.75" thickBot="1" x14ac:dyDescent="0.45">
      <c r="A55" s="76"/>
      <c r="B55" s="76"/>
      <c r="C55" s="76"/>
      <c r="D55" s="76"/>
      <c r="E55" s="78" t="s">
        <v>93</v>
      </c>
      <c r="F55" s="76"/>
      <c r="G55" s="76"/>
      <c r="H55" s="76"/>
      <c r="I55" s="76"/>
      <c r="J55" s="76"/>
      <c r="K55" s="76"/>
      <c r="L55" s="76"/>
      <c r="M55" s="76"/>
      <c r="N55" s="447" t="s">
        <v>47</v>
      </c>
      <c r="O55" s="448"/>
      <c r="P55" s="448"/>
      <c r="Q55" s="448"/>
      <c r="R55" s="448"/>
      <c r="S55" s="448"/>
      <c r="T55" s="448"/>
      <c r="U55" s="448"/>
      <c r="V55" s="448"/>
      <c r="W55" s="448"/>
      <c r="X55" s="448"/>
      <c r="Y55" s="448"/>
      <c r="Z55" s="448"/>
      <c r="AA55" s="448"/>
      <c r="AB55" s="448"/>
      <c r="AC55" s="449"/>
      <c r="AD55" s="450" t="str">
        <f>IF(M53="","",IFERROR(IF(W53="","",ROUNDUP(AD53*0.3,0)),""))</f>
        <v/>
      </c>
      <c r="AE55" s="451"/>
      <c r="AF55" s="451"/>
      <c r="AG55" s="451"/>
      <c r="AH55" s="451"/>
      <c r="AI55" s="451"/>
      <c r="AJ55" s="443" t="s">
        <v>0</v>
      </c>
      <c r="AK55" s="444"/>
      <c r="AL55" s="86"/>
      <c r="AM55" s="86"/>
      <c r="AN55" s="16"/>
      <c r="AQ55" s="11"/>
      <c r="AR55" s="11"/>
      <c r="AS55" s="11"/>
      <c r="AT55" s="11"/>
      <c r="AU55" s="11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</row>
    <row r="56" spans="1:67" s="5" customFormat="1" ht="17.25" customHeight="1" x14ac:dyDescent="0.4">
      <c r="A56" s="76"/>
      <c r="B56" s="76"/>
      <c r="C56" s="76"/>
      <c r="D56" s="76"/>
      <c r="E56" s="76"/>
      <c r="F56" s="76"/>
      <c r="G56" s="76"/>
      <c r="H56" s="76"/>
      <c r="I56" s="78"/>
      <c r="J56" s="76"/>
      <c r="K56" s="76"/>
      <c r="L56" s="76"/>
      <c r="M56" s="76"/>
      <c r="N56" s="82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4"/>
      <c r="AD56" s="88"/>
      <c r="AE56" s="394" t="s">
        <v>102</v>
      </c>
      <c r="AF56" s="452"/>
      <c r="AG56" s="452"/>
      <c r="AH56" s="452"/>
      <c r="AI56" s="452"/>
      <c r="AJ56" s="452"/>
      <c r="AK56" s="452"/>
      <c r="AL56" s="452"/>
      <c r="AM56" s="453"/>
      <c r="AN56" s="16"/>
      <c r="AQ56" s="11"/>
      <c r="AR56" s="11"/>
      <c r="AS56" s="11"/>
      <c r="AT56" s="11"/>
      <c r="AU56" s="11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</row>
    <row r="57" spans="1:67" s="5" customFormat="1" ht="18" thickBot="1" x14ac:dyDescent="0.45">
      <c r="A57" s="76"/>
      <c r="B57" s="76"/>
      <c r="C57" s="76"/>
      <c r="D57" s="76"/>
      <c r="E57" s="454" t="str">
        <f>IF(AD55&lt;=25000,"１日当たりの支給額は一律2.5万円となります。"&amp;CHAR(10)&amp;"よって算定シートの提出は不要です。","")</f>
        <v/>
      </c>
      <c r="F57" s="454"/>
      <c r="G57" s="454"/>
      <c r="H57" s="454"/>
      <c r="I57" s="454"/>
      <c r="J57" s="454"/>
      <c r="K57" s="454"/>
      <c r="L57" s="454"/>
      <c r="M57" s="454"/>
      <c r="N57" s="454"/>
      <c r="O57" s="454"/>
      <c r="P57" s="454"/>
      <c r="Q57" s="454"/>
      <c r="R57" s="454"/>
      <c r="S57" s="454"/>
      <c r="T57" s="454"/>
      <c r="U57" s="454"/>
      <c r="V57" s="83"/>
      <c r="W57" s="83"/>
      <c r="X57" s="83"/>
      <c r="Y57" s="83"/>
      <c r="Z57" s="83"/>
      <c r="AA57" s="83"/>
      <c r="AB57" s="83"/>
      <c r="AC57" s="84"/>
      <c r="AD57" s="88"/>
      <c r="AE57" s="452"/>
      <c r="AF57" s="452"/>
      <c r="AG57" s="452"/>
      <c r="AH57" s="452"/>
      <c r="AI57" s="452"/>
      <c r="AJ57" s="452"/>
      <c r="AK57" s="452"/>
      <c r="AL57" s="452"/>
      <c r="AM57" s="453"/>
      <c r="AN57" s="16"/>
      <c r="AQ57" s="11"/>
      <c r="AR57" s="11"/>
      <c r="AS57" s="11"/>
      <c r="AT57" s="11"/>
      <c r="AU57" s="11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</row>
    <row r="58" spans="1:67" s="5" customFormat="1" ht="18.75" customHeight="1" thickBot="1" x14ac:dyDescent="0.2">
      <c r="A58" s="76"/>
      <c r="B58" s="76"/>
      <c r="C58" s="58"/>
      <c r="D58" s="58"/>
      <c r="E58" s="454"/>
      <c r="F58" s="454"/>
      <c r="G58" s="454"/>
      <c r="H58" s="454"/>
      <c r="I58" s="454"/>
      <c r="J58" s="454"/>
      <c r="K58" s="454"/>
      <c r="L58" s="454"/>
      <c r="M58" s="454"/>
      <c r="N58" s="454"/>
      <c r="O58" s="454"/>
      <c r="P58" s="454"/>
      <c r="Q58" s="454"/>
      <c r="R58" s="454"/>
      <c r="S58" s="454"/>
      <c r="T58" s="454"/>
      <c r="U58" s="454"/>
      <c r="V58" s="57" t="s">
        <v>91</v>
      </c>
      <c r="W58" s="81"/>
      <c r="X58" s="81"/>
      <c r="Y58" s="81"/>
      <c r="Z58" s="81"/>
      <c r="AA58" s="81"/>
      <c r="AB58" s="81"/>
      <c r="AC58" s="81"/>
      <c r="AD58" s="441" t="str">
        <f>IFERROR(IF(AD55&lt;=25000,"シート不要",MIN(ROUNDUP(AD55,-3),75000)),"")</f>
        <v/>
      </c>
      <c r="AE58" s="442"/>
      <c r="AF58" s="442"/>
      <c r="AG58" s="442"/>
      <c r="AH58" s="442"/>
      <c r="AI58" s="442"/>
      <c r="AJ58" s="443" t="s">
        <v>0</v>
      </c>
      <c r="AK58" s="444"/>
      <c r="AL58" s="85"/>
      <c r="AM58" s="85"/>
      <c r="AO58" s="14"/>
      <c r="AP58" s="7"/>
      <c r="AQ58" s="7"/>
      <c r="AR58" s="7"/>
      <c r="AT58" s="11"/>
      <c r="AU58" s="11"/>
      <c r="AV58" s="11"/>
      <c r="AW58" s="11"/>
      <c r="AX58" s="11"/>
    </row>
    <row r="59" spans="1:67" ht="17.25" x14ac:dyDescent="0.4">
      <c r="A59" s="45"/>
      <c r="B59" s="52"/>
      <c r="C59" s="52"/>
      <c r="D59" s="52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52"/>
      <c r="W59" s="52"/>
      <c r="X59" s="52"/>
      <c r="Y59" s="52"/>
      <c r="Z59" s="52"/>
      <c r="AA59" s="52"/>
      <c r="AB59" s="52"/>
      <c r="AC59" s="52"/>
      <c r="AD59" s="52"/>
      <c r="AE59" s="445" t="s">
        <v>58</v>
      </c>
      <c r="AF59" s="445"/>
      <c r="AG59" s="445"/>
      <c r="AH59" s="445"/>
      <c r="AI59" s="445"/>
      <c r="AJ59" s="445"/>
      <c r="AK59" s="445"/>
      <c r="AL59" s="52"/>
      <c r="AM59" s="45"/>
    </row>
  </sheetData>
  <sheetProtection algorithmName="SHA-512" hashValue="U0e3s/p00He/h2v06XSBwHtAEXptgW60L/hTkfVt1yS1qpoVlTa4Zvl8CChWZn4d+bRzvvAYlYy5OFMZV78vIQ==" saltValue="j+IaLOOX9hVfqHXMqCpFUg==" spinCount="100000" sheet="1" objects="1" scenarios="1"/>
  <mergeCells count="65">
    <mergeCell ref="AD58:AI58"/>
    <mergeCell ref="AJ58:AK58"/>
    <mergeCell ref="AE59:AK59"/>
    <mergeCell ref="AE54:AK54"/>
    <mergeCell ref="N55:AC55"/>
    <mergeCell ref="AD55:AI55"/>
    <mergeCell ref="AJ55:AK55"/>
    <mergeCell ref="AE56:AM57"/>
    <mergeCell ref="E57:U58"/>
    <mergeCell ref="E22:O22"/>
    <mergeCell ref="X22:AH22"/>
    <mergeCell ref="AJ53:AK53"/>
    <mergeCell ref="B31:AM34"/>
    <mergeCell ref="M48:U48"/>
    <mergeCell ref="V48:AL50"/>
    <mergeCell ref="M49:U50"/>
    <mergeCell ref="M53:S53"/>
    <mergeCell ref="T53:U53"/>
    <mergeCell ref="W53:Y53"/>
    <mergeCell ref="Z53:AA53"/>
    <mergeCell ref="AD53:AI53"/>
    <mergeCell ref="B39:AL40"/>
    <mergeCell ref="B42:AJ42"/>
    <mergeCell ref="C44:AL45"/>
    <mergeCell ref="X28:AF29"/>
    <mergeCell ref="AG28:AH29"/>
    <mergeCell ref="E23:E24"/>
    <mergeCell ref="F23:M24"/>
    <mergeCell ref="N23:O24"/>
    <mergeCell ref="P23:Q24"/>
    <mergeCell ref="S23:U24"/>
    <mergeCell ref="V23:W24"/>
    <mergeCell ref="E27:V29"/>
    <mergeCell ref="AB21:AH21"/>
    <mergeCell ref="X23:AF24"/>
    <mergeCell ref="AG23:AH24"/>
    <mergeCell ref="AB25:AL26"/>
    <mergeCell ref="X27:AH27"/>
    <mergeCell ref="Q16:U16"/>
    <mergeCell ref="X16:AH16"/>
    <mergeCell ref="E17:E20"/>
    <mergeCell ref="F17:L20"/>
    <mergeCell ref="M17:N20"/>
    <mergeCell ref="O17:P20"/>
    <mergeCell ref="Q17:Q20"/>
    <mergeCell ref="T17:U20"/>
    <mergeCell ref="V17:W20"/>
    <mergeCell ref="X17:X20"/>
    <mergeCell ref="Y17:AF20"/>
    <mergeCell ref="AG17:AH20"/>
    <mergeCell ref="E16:N16"/>
    <mergeCell ref="R17:S20"/>
    <mergeCell ref="A1:AM1"/>
    <mergeCell ref="A2:AM2"/>
    <mergeCell ref="B9:AM9"/>
    <mergeCell ref="P11:X11"/>
    <mergeCell ref="P12:P13"/>
    <mergeCell ref="Q12:V13"/>
    <mergeCell ref="W12:X13"/>
    <mergeCell ref="B8:W8"/>
    <mergeCell ref="X8:AM8"/>
    <mergeCell ref="B4:AM5"/>
    <mergeCell ref="B6:N6"/>
    <mergeCell ref="O6:AM6"/>
    <mergeCell ref="Z11:AM13"/>
  </mergeCells>
  <phoneticPr fontId="3"/>
  <dataValidations count="2">
    <dataValidation type="list" allowBlank="1" showInputMessage="1" showErrorMessage="1" sqref="Q12:V13">
      <formula1>AP$11:AP$15</formula1>
    </dataValidation>
    <dataValidation type="list" allowBlank="1" showInputMessage="1" showErrorMessage="1" sqref="M49:U50">
      <formula1>$AP$44:$AP$48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rowBreaks count="1" manualBreakCount="1">
    <brk id="16" max="38" man="1"/>
  </rowBreaks>
  <colBreaks count="1" manualBreakCount="1">
    <brk id="17" max="5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11</xdr:col>
                    <xdr:colOff>114300</xdr:colOff>
                    <xdr:row>2</xdr:row>
                    <xdr:rowOff>171450</xdr:rowOff>
                  </from>
                  <to>
                    <xdr:col>12</xdr:col>
                    <xdr:colOff>104775</xdr:colOff>
                    <xdr:row>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2</xdr:row>
                    <xdr:rowOff>647700</xdr:rowOff>
                  </from>
                  <to>
                    <xdr:col>12</xdr:col>
                    <xdr:colOff>104775</xdr:colOff>
                    <xdr:row>2</xdr:row>
                    <xdr:rowOff>800100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activeCell="A4" sqref="A4:XFD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56"/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8"/>
      <c r="AH1" s="458"/>
      <c r="AI1" s="458"/>
      <c r="AJ1" s="458"/>
      <c r="AK1" s="458"/>
      <c r="AL1" s="458"/>
      <c r="AM1" s="458"/>
      <c r="AR1" s="30"/>
      <c r="AS1" s="30"/>
    </row>
    <row r="2" spans="1:45" ht="32.25" x14ac:dyDescent="0.4">
      <c r="A2" s="459" t="s">
        <v>112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330"/>
      <c r="AG2" s="331"/>
      <c r="AH2" s="331"/>
      <c r="AI2" s="331"/>
      <c r="AJ2" s="331"/>
      <c r="AK2" s="331"/>
      <c r="AL2" s="331"/>
      <c r="AM2" s="332"/>
      <c r="AR2" s="30"/>
      <c r="AS2" s="30"/>
    </row>
    <row r="3" spans="1:45" ht="55.5" customHeight="1" thickBot="1" x14ac:dyDescent="0.45">
      <c r="A3" s="460" t="s">
        <v>111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2"/>
      <c r="AH3" s="462"/>
      <c r="AI3" s="462"/>
      <c r="AJ3" s="462"/>
      <c r="AK3" s="462"/>
      <c r="AL3" s="462"/>
      <c r="AM3" s="463"/>
      <c r="AR3" s="30"/>
      <c r="AS3" s="30"/>
    </row>
    <row r="4" spans="1:45" ht="25.5" customHeight="1" x14ac:dyDescent="0.4">
      <c r="A4" s="464" t="s">
        <v>107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4"/>
      <c r="AR4" s="30"/>
      <c r="AS4" s="30"/>
    </row>
    <row r="5" spans="1:45" ht="25.5" customHeight="1" x14ac:dyDescent="0.4">
      <c r="A5" s="288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R5" s="30"/>
      <c r="AS5" s="30"/>
    </row>
    <row r="6" spans="1:45" ht="24.75" customHeight="1" x14ac:dyDescent="0.4">
      <c r="A6" s="45"/>
      <c r="B6" s="351" t="s">
        <v>76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</row>
    <row r="7" spans="1:45" ht="24.75" customHeight="1" x14ac:dyDescent="0.4">
      <c r="A7" s="45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</row>
    <row r="8" spans="1:45" ht="24.75" customHeight="1" x14ac:dyDescent="0.4">
      <c r="A8" s="45"/>
      <c r="B8" s="352" t="s">
        <v>19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455" t="s">
        <v>20</v>
      </c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R8" s="30"/>
      <c r="AS8" s="30"/>
    </row>
    <row r="9" spans="1:45" ht="15" customHeight="1" x14ac:dyDescent="0.4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R9" s="30"/>
      <c r="AS9" s="30"/>
    </row>
    <row r="10" spans="1:45" s="35" customFormat="1" ht="30" customHeight="1" thickBot="1" x14ac:dyDescent="0.45">
      <c r="A10" s="47"/>
      <c r="B10" s="465" t="s">
        <v>57</v>
      </c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6" t="s">
        <v>67</v>
      </c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</row>
    <row r="11" spans="1:45" s="4" customFormat="1" ht="26.25" customHeight="1" x14ac:dyDescent="0.4">
      <c r="A11" s="45"/>
      <c r="B11" s="336" t="s">
        <v>26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8"/>
      <c r="AN11" s="1"/>
    </row>
    <row r="12" spans="1:45" s="3" customFormat="1" ht="6" customHeight="1" x14ac:dyDescent="0.4">
      <c r="A12" s="45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0"/>
      <c r="AN12" s="1"/>
    </row>
    <row r="13" spans="1:45" s="3" customFormat="1" ht="14.25" customHeight="1" x14ac:dyDescent="0.4">
      <c r="A13" s="45"/>
      <c r="B13" s="51"/>
      <c r="C13" s="52"/>
      <c r="D13" s="52"/>
      <c r="E13" s="53"/>
      <c r="F13" s="53"/>
      <c r="G13" s="53"/>
      <c r="H13" s="53"/>
      <c r="I13" s="53"/>
      <c r="J13" s="53"/>
      <c r="K13" s="53"/>
      <c r="L13" s="53"/>
      <c r="M13" s="52"/>
      <c r="N13" s="52"/>
      <c r="O13" s="52"/>
      <c r="P13" s="339" t="s">
        <v>24</v>
      </c>
      <c r="Q13" s="339"/>
      <c r="R13" s="339"/>
      <c r="S13" s="339"/>
      <c r="T13" s="339"/>
      <c r="U13" s="339"/>
      <c r="V13" s="339"/>
      <c r="W13" s="340"/>
      <c r="X13" s="340"/>
      <c r="Y13" s="52"/>
      <c r="Z13" s="354" t="s">
        <v>66</v>
      </c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467"/>
    </row>
    <row r="14" spans="1:45" s="3" customFormat="1" ht="14.25" customHeight="1" x14ac:dyDescent="0.4">
      <c r="A14" s="45"/>
      <c r="B14" s="51"/>
      <c r="C14" s="52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2"/>
      <c r="O14" s="52"/>
      <c r="P14" s="341" t="s">
        <v>9</v>
      </c>
      <c r="Q14" s="468"/>
      <c r="R14" s="468"/>
      <c r="S14" s="468"/>
      <c r="T14" s="468"/>
      <c r="U14" s="468"/>
      <c r="V14" s="468"/>
      <c r="W14" s="345" t="s">
        <v>11</v>
      </c>
      <c r="X14" s="346"/>
      <c r="Y14" s="52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467"/>
    </row>
    <row r="15" spans="1:45" s="3" customFormat="1" ht="14.25" customHeight="1" x14ac:dyDescent="0.4">
      <c r="A15" s="45"/>
      <c r="B15" s="51"/>
      <c r="C15" s="52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2"/>
      <c r="O15" s="54"/>
      <c r="P15" s="342"/>
      <c r="Q15" s="469"/>
      <c r="R15" s="469"/>
      <c r="S15" s="469"/>
      <c r="T15" s="469"/>
      <c r="U15" s="469"/>
      <c r="V15" s="469"/>
      <c r="W15" s="347"/>
      <c r="X15" s="348"/>
      <c r="Y15" s="52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467"/>
    </row>
    <row r="16" spans="1:45" s="3" customFormat="1" ht="14.25" customHeight="1" x14ac:dyDescent="0.4">
      <c r="A16" s="45"/>
      <c r="B16" s="51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2"/>
      <c r="O16" s="54"/>
      <c r="P16" s="52"/>
      <c r="Q16" s="52"/>
      <c r="R16" s="52"/>
      <c r="S16" s="52"/>
      <c r="T16" s="52"/>
      <c r="U16" s="52"/>
      <c r="V16" s="52"/>
      <c r="W16" s="59"/>
      <c r="X16" s="59"/>
      <c r="Y16" s="52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56"/>
      <c r="AN16" s="53"/>
      <c r="AO16" s="45"/>
      <c r="AP16" s="1"/>
    </row>
    <row r="17" spans="1:42" s="3" customFormat="1" ht="14.25" customHeight="1" x14ac:dyDescent="0.4">
      <c r="A17" s="45"/>
      <c r="B17" s="51"/>
      <c r="C17" s="52"/>
      <c r="D17" s="52"/>
      <c r="E17" s="55"/>
      <c r="F17" s="55"/>
      <c r="G17" s="55"/>
      <c r="H17" s="55"/>
      <c r="I17" s="55"/>
      <c r="J17" s="55"/>
      <c r="K17" s="55"/>
      <c r="L17" s="55"/>
      <c r="M17" s="53"/>
      <c r="N17" s="52"/>
      <c r="O17" s="54"/>
      <c r="P17" s="60"/>
      <c r="Q17" s="61"/>
      <c r="R17" s="60"/>
      <c r="S17" s="60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58"/>
      <c r="AI17" s="52"/>
      <c r="AJ17" s="52"/>
      <c r="AK17" s="52"/>
      <c r="AL17" s="52"/>
      <c r="AM17" s="56"/>
      <c r="AN17" s="53"/>
      <c r="AO17" s="45"/>
      <c r="AP17" s="1"/>
    </row>
    <row r="18" spans="1:42" ht="17.25" customHeight="1" x14ac:dyDescent="0.4">
      <c r="A18" s="45"/>
      <c r="B18" s="51"/>
      <c r="C18" s="52"/>
      <c r="D18" s="52"/>
      <c r="E18" s="382" t="s">
        <v>63</v>
      </c>
      <c r="F18" s="361"/>
      <c r="G18" s="361"/>
      <c r="H18" s="361"/>
      <c r="I18" s="361"/>
      <c r="J18" s="361"/>
      <c r="K18" s="361"/>
      <c r="L18" s="361"/>
      <c r="M18" s="361"/>
      <c r="N18" s="362"/>
      <c r="O18" s="66"/>
      <c r="P18" s="52"/>
      <c r="Q18" s="357" t="s">
        <v>68</v>
      </c>
      <c r="R18" s="358"/>
      <c r="S18" s="358"/>
      <c r="T18" s="358"/>
      <c r="U18" s="359"/>
      <c r="V18" s="52"/>
      <c r="W18" s="52"/>
      <c r="X18" s="360" t="s">
        <v>40</v>
      </c>
      <c r="Y18" s="361"/>
      <c r="Z18" s="361"/>
      <c r="AA18" s="361"/>
      <c r="AB18" s="361"/>
      <c r="AC18" s="361"/>
      <c r="AD18" s="361"/>
      <c r="AE18" s="361"/>
      <c r="AF18" s="361"/>
      <c r="AG18" s="361"/>
      <c r="AH18" s="362"/>
      <c r="AI18" s="64"/>
      <c r="AJ18" s="64"/>
      <c r="AK18" s="64"/>
      <c r="AL18" s="64"/>
      <c r="AM18" s="56"/>
      <c r="AO18" s="5"/>
    </row>
    <row r="19" spans="1:42" ht="9.9499999999999993" customHeight="1" x14ac:dyDescent="0.4">
      <c r="A19" s="45"/>
      <c r="B19" s="51"/>
      <c r="C19" s="52"/>
      <c r="D19" s="52"/>
      <c r="E19" s="363" t="s">
        <v>8</v>
      </c>
      <c r="F19" s="470"/>
      <c r="G19" s="470"/>
      <c r="H19" s="470"/>
      <c r="I19" s="470"/>
      <c r="J19" s="470"/>
      <c r="K19" s="470"/>
      <c r="L19" s="470"/>
      <c r="M19" s="367" t="s">
        <v>0</v>
      </c>
      <c r="N19" s="368"/>
      <c r="O19" s="371" t="s">
        <v>5</v>
      </c>
      <c r="P19" s="371"/>
      <c r="Q19" s="341" t="s">
        <v>6</v>
      </c>
      <c r="R19" s="473">
        <v>28</v>
      </c>
      <c r="S19" s="474"/>
      <c r="T19" s="372" t="s">
        <v>2</v>
      </c>
      <c r="U19" s="373"/>
      <c r="V19" s="378" t="s">
        <v>1</v>
      </c>
      <c r="W19" s="378"/>
      <c r="X19" s="363" t="s">
        <v>7</v>
      </c>
      <c r="Y19" s="477"/>
      <c r="Z19" s="477"/>
      <c r="AA19" s="477"/>
      <c r="AB19" s="477"/>
      <c r="AC19" s="477"/>
      <c r="AD19" s="477"/>
      <c r="AE19" s="477"/>
      <c r="AF19" s="477"/>
      <c r="AG19" s="367" t="s">
        <v>0</v>
      </c>
      <c r="AH19" s="368"/>
      <c r="AI19" s="65"/>
      <c r="AJ19" s="65"/>
      <c r="AK19" s="65"/>
      <c r="AL19" s="65"/>
      <c r="AM19" s="56"/>
      <c r="AO19" s="36"/>
      <c r="AP19" s="30"/>
    </row>
    <row r="20" spans="1:42" ht="9.9499999999999993" customHeight="1" x14ac:dyDescent="0.4">
      <c r="A20" s="45"/>
      <c r="B20" s="51"/>
      <c r="C20" s="52"/>
      <c r="D20" s="52"/>
      <c r="E20" s="363"/>
      <c r="F20" s="471"/>
      <c r="G20" s="471"/>
      <c r="H20" s="471"/>
      <c r="I20" s="471"/>
      <c r="J20" s="471"/>
      <c r="K20" s="471"/>
      <c r="L20" s="471"/>
      <c r="M20" s="367"/>
      <c r="N20" s="368"/>
      <c r="O20" s="371"/>
      <c r="P20" s="371"/>
      <c r="Q20" s="363"/>
      <c r="R20" s="475"/>
      <c r="S20" s="476"/>
      <c r="T20" s="374"/>
      <c r="U20" s="375"/>
      <c r="V20" s="378"/>
      <c r="W20" s="378"/>
      <c r="X20" s="363"/>
      <c r="Y20" s="478"/>
      <c r="Z20" s="478"/>
      <c r="AA20" s="478"/>
      <c r="AB20" s="478"/>
      <c r="AC20" s="478"/>
      <c r="AD20" s="478"/>
      <c r="AE20" s="478"/>
      <c r="AF20" s="478"/>
      <c r="AG20" s="367"/>
      <c r="AH20" s="368"/>
      <c r="AI20" s="65"/>
      <c r="AJ20" s="65"/>
      <c r="AK20" s="65"/>
      <c r="AL20" s="65"/>
      <c r="AM20" s="56"/>
      <c r="AO20" s="36"/>
      <c r="AP20" s="30"/>
    </row>
    <row r="21" spans="1:42" ht="9.9499999999999993" customHeight="1" x14ac:dyDescent="0.4">
      <c r="A21" s="45"/>
      <c r="B21" s="51"/>
      <c r="C21" s="52"/>
      <c r="D21" s="52"/>
      <c r="E21" s="363"/>
      <c r="F21" s="471"/>
      <c r="G21" s="471"/>
      <c r="H21" s="471"/>
      <c r="I21" s="471"/>
      <c r="J21" s="471"/>
      <c r="K21" s="471"/>
      <c r="L21" s="471"/>
      <c r="M21" s="367"/>
      <c r="N21" s="368"/>
      <c r="O21" s="371"/>
      <c r="P21" s="371"/>
      <c r="Q21" s="363"/>
      <c r="R21" s="473">
        <v>29</v>
      </c>
      <c r="S21" s="474"/>
      <c r="T21" s="374"/>
      <c r="U21" s="375"/>
      <c r="V21" s="378"/>
      <c r="W21" s="378"/>
      <c r="X21" s="363"/>
      <c r="Y21" s="478"/>
      <c r="Z21" s="478"/>
      <c r="AA21" s="478"/>
      <c r="AB21" s="478"/>
      <c r="AC21" s="478"/>
      <c r="AD21" s="478"/>
      <c r="AE21" s="478"/>
      <c r="AF21" s="478"/>
      <c r="AG21" s="367"/>
      <c r="AH21" s="368"/>
      <c r="AI21" s="65"/>
      <c r="AJ21" s="65"/>
      <c r="AK21" s="65"/>
      <c r="AL21" s="65"/>
      <c r="AM21" s="56"/>
      <c r="AO21" s="36"/>
      <c r="AP21" s="30"/>
    </row>
    <row r="22" spans="1:42" ht="9.9499999999999993" customHeight="1" x14ac:dyDescent="0.4">
      <c r="A22" s="45"/>
      <c r="B22" s="51"/>
      <c r="C22" s="52"/>
      <c r="D22" s="52"/>
      <c r="E22" s="342"/>
      <c r="F22" s="472"/>
      <c r="G22" s="472"/>
      <c r="H22" s="472"/>
      <c r="I22" s="472"/>
      <c r="J22" s="472"/>
      <c r="K22" s="472"/>
      <c r="L22" s="472"/>
      <c r="M22" s="369"/>
      <c r="N22" s="370"/>
      <c r="O22" s="371"/>
      <c r="P22" s="371"/>
      <c r="Q22" s="342"/>
      <c r="R22" s="480"/>
      <c r="S22" s="481"/>
      <c r="T22" s="376"/>
      <c r="U22" s="377"/>
      <c r="V22" s="378"/>
      <c r="W22" s="378"/>
      <c r="X22" s="342"/>
      <c r="Y22" s="479"/>
      <c r="Z22" s="479"/>
      <c r="AA22" s="479"/>
      <c r="AB22" s="479"/>
      <c r="AC22" s="479"/>
      <c r="AD22" s="479"/>
      <c r="AE22" s="479"/>
      <c r="AF22" s="479"/>
      <c r="AG22" s="369"/>
      <c r="AH22" s="370"/>
      <c r="AI22" s="65"/>
      <c r="AJ22" s="65"/>
      <c r="AK22" s="65"/>
      <c r="AL22" s="65"/>
      <c r="AM22" s="56"/>
    </row>
    <row r="23" spans="1:42" ht="14.25" customHeight="1" x14ac:dyDescent="0.4">
      <c r="A23" s="45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62" t="s">
        <v>64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389" t="s">
        <v>41</v>
      </c>
      <c r="AC23" s="389"/>
      <c r="AD23" s="389"/>
      <c r="AE23" s="389"/>
      <c r="AF23" s="389"/>
      <c r="AG23" s="389"/>
      <c r="AH23" s="389"/>
      <c r="AI23" s="63"/>
      <c r="AJ23" s="63"/>
      <c r="AK23" s="63"/>
      <c r="AL23" s="63"/>
      <c r="AM23" s="56"/>
    </row>
    <row r="24" spans="1:42" ht="18.75" customHeight="1" x14ac:dyDescent="0.4">
      <c r="A24" s="45"/>
      <c r="B24" s="51"/>
      <c r="C24" s="52"/>
      <c r="D24" s="52"/>
      <c r="E24" s="360" t="s">
        <v>40</v>
      </c>
      <c r="F24" s="361"/>
      <c r="G24" s="361"/>
      <c r="H24" s="361"/>
      <c r="I24" s="361"/>
      <c r="J24" s="361"/>
      <c r="K24" s="361"/>
      <c r="L24" s="361"/>
      <c r="M24" s="361"/>
      <c r="N24" s="361"/>
      <c r="O24" s="362"/>
      <c r="P24" s="52"/>
      <c r="Q24" s="52"/>
      <c r="R24" s="52"/>
      <c r="S24" s="52"/>
      <c r="T24" s="52"/>
      <c r="U24" s="52"/>
      <c r="V24" s="52"/>
      <c r="W24" s="52"/>
      <c r="X24" s="360" t="s">
        <v>31</v>
      </c>
      <c r="Y24" s="361"/>
      <c r="Z24" s="361"/>
      <c r="AA24" s="361"/>
      <c r="AB24" s="361"/>
      <c r="AC24" s="361"/>
      <c r="AD24" s="361"/>
      <c r="AE24" s="361"/>
      <c r="AF24" s="361"/>
      <c r="AG24" s="361"/>
      <c r="AH24" s="362"/>
      <c r="AI24" s="64"/>
      <c r="AJ24" s="64"/>
      <c r="AK24" s="64"/>
      <c r="AL24" s="64"/>
      <c r="AM24" s="56"/>
    </row>
    <row r="25" spans="1:42" ht="14.25" customHeight="1" x14ac:dyDescent="0.4">
      <c r="A25" s="45"/>
      <c r="B25" s="51"/>
      <c r="C25" s="52"/>
      <c r="D25" s="52"/>
      <c r="E25" s="363" t="s">
        <v>7</v>
      </c>
      <c r="F25" s="482">
        <f>Y19</f>
        <v>0</v>
      </c>
      <c r="G25" s="482"/>
      <c r="H25" s="482"/>
      <c r="I25" s="482"/>
      <c r="J25" s="482"/>
      <c r="K25" s="482"/>
      <c r="L25" s="482"/>
      <c r="M25" s="482"/>
      <c r="N25" s="367" t="s">
        <v>0</v>
      </c>
      <c r="O25" s="368"/>
      <c r="P25" s="371" t="s">
        <v>3</v>
      </c>
      <c r="Q25" s="371"/>
      <c r="R25" s="286"/>
      <c r="S25" s="371">
        <v>0.3</v>
      </c>
      <c r="T25" s="371"/>
      <c r="U25" s="371"/>
      <c r="V25" s="378" t="s">
        <v>1</v>
      </c>
      <c r="W25" s="378"/>
      <c r="X25" s="484" t="str">
        <f>IF(F19="","",IFERROR(IF(R21="","",ROUNDUP(F25*S25,0)),""))</f>
        <v/>
      </c>
      <c r="Y25" s="468"/>
      <c r="Z25" s="468"/>
      <c r="AA25" s="468"/>
      <c r="AB25" s="468"/>
      <c r="AC25" s="468"/>
      <c r="AD25" s="468"/>
      <c r="AE25" s="468"/>
      <c r="AF25" s="468"/>
      <c r="AG25" s="367" t="s">
        <v>0</v>
      </c>
      <c r="AH25" s="368"/>
      <c r="AI25" s="65"/>
      <c r="AJ25" s="65"/>
      <c r="AK25" s="65"/>
      <c r="AL25" s="65"/>
      <c r="AM25" s="56"/>
    </row>
    <row r="26" spans="1:42" ht="14.25" customHeight="1" x14ac:dyDescent="0.4">
      <c r="A26" s="45"/>
      <c r="B26" s="51"/>
      <c r="C26" s="52"/>
      <c r="D26" s="52"/>
      <c r="E26" s="342"/>
      <c r="F26" s="483"/>
      <c r="G26" s="483"/>
      <c r="H26" s="483"/>
      <c r="I26" s="483"/>
      <c r="J26" s="483"/>
      <c r="K26" s="483"/>
      <c r="L26" s="483"/>
      <c r="M26" s="483"/>
      <c r="N26" s="369"/>
      <c r="O26" s="370"/>
      <c r="P26" s="371"/>
      <c r="Q26" s="371"/>
      <c r="R26" s="286"/>
      <c r="S26" s="371"/>
      <c r="T26" s="371"/>
      <c r="U26" s="371"/>
      <c r="V26" s="378"/>
      <c r="W26" s="378"/>
      <c r="X26" s="485"/>
      <c r="Y26" s="469"/>
      <c r="Z26" s="469"/>
      <c r="AA26" s="469"/>
      <c r="AB26" s="469"/>
      <c r="AC26" s="469"/>
      <c r="AD26" s="469"/>
      <c r="AE26" s="469"/>
      <c r="AF26" s="469"/>
      <c r="AG26" s="369"/>
      <c r="AH26" s="370"/>
      <c r="AI26" s="65"/>
      <c r="AJ26" s="65"/>
      <c r="AK26" s="65"/>
      <c r="AL26" s="65"/>
      <c r="AM26" s="56"/>
    </row>
    <row r="27" spans="1:42" ht="14.25" customHeight="1" x14ac:dyDescent="0.4">
      <c r="A27" s="45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94" t="s">
        <v>102</v>
      </c>
      <c r="AC27" s="394"/>
      <c r="AD27" s="394"/>
      <c r="AE27" s="394"/>
      <c r="AF27" s="394"/>
      <c r="AG27" s="394"/>
      <c r="AH27" s="394"/>
      <c r="AI27" s="395"/>
      <c r="AJ27" s="395"/>
      <c r="AK27" s="395"/>
      <c r="AL27" s="395"/>
      <c r="AM27" s="56"/>
    </row>
    <row r="28" spans="1:42" ht="14.25" customHeight="1" thickBot="1" x14ac:dyDescent="0.45">
      <c r="A28" s="45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396"/>
      <c r="AC28" s="396"/>
      <c r="AD28" s="396"/>
      <c r="AE28" s="396"/>
      <c r="AF28" s="396"/>
      <c r="AG28" s="396"/>
      <c r="AH28" s="396"/>
      <c r="AI28" s="395"/>
      <c r="AJ28" s="395"/>
      <c r="AK28" s="395"/>
      <c r="AL28" s="395"/>
      <c r="AM28" s="56"/>
    </row>
    <row r="29" spans="1:42" ht="14.25" customHeight="1" thickTop="1" x14ac:dyDescent="0.4">
      <c r="A29" s="45"/>
      <c r="B29" s="51"/>
      <c r="C29" s="52"/>
      <c r="D29" s="52"/>
      <c r="E29" s="67" t="str">
        <f>IF(X25&lt;=25000,"１日当たりの支給額は一律2.5万円となります。"&amp;CHAR(10)&amp;"よって算定シートの提出は不要です。","")</f>
        <v/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58"/>
      <c r="W29" s="52"/>
      <c r="X29" s="397" t="s">
        <v>25</v>
      </c>
      <c r="Y29" s="398"/>
      <c r="Z29" s="398"/>
      <c r="AA29" s="398"/>
      <c r="AB29" s="398"/>
      <c r="AC29" s="398"/>
      <c r="AD29" s="398"/>
      <c r="AE29" s="398"/>
      <c r="AF29" s="398"/>
      <c r="AG29" s="398"/>
      <c r="AH29" s="399"/>
      <c r="AI29" s="68"/>
      <c r="AJ29" s="52"/>
      <c r="AK29" s="52"/>
      <c r="AL29" s="52"/>
      <c r="AM29" s="56"/>
    </row>
    <row r="30" spans="1:42" ht="14.25" customHeight="1" x14ac:dyDescent="0.4">
      <c r="A30" s="45"/>
      <c r="B30" s="51"/>
      <c r="C30" s="52"/>
      <c r="D30" s="5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52"/>
      <c r="W30" s="52"/>
      <c r="X30" s="486" t="str">
        <f>IFERROR(IF(X25&lt;=25000,"ERROR",MIN(ROUNDUP(X25,-3),75000)),"")</f>
        <v/>
      </c>
      <c r="Y30" s="487"/>
      <c r="Z30" s="487"/>
      <c r="AA30" s="487"/>
      <c r="AB30" s="487"/>
      <c r="AC30" s="487"/>
      <c r="AD30" s="487"/>
      <c r="AE30" s="487"/>
      <c r="AF30" s="487"/>
      <c r="AG30" s="367" t="s">
        <v>0</v>
      </c>
      <c r="AH30" s="400"/>
      <c r="AI30" s="68"/>
      <c r="AJ30" s="52"/>
      <c r="AK30" s="52"/>
      <c r="AL30" s="52"/>
      <c r="AM30" s="56"/>
    </row>
    <row r="31" spans="1:42" ht="15" customHeight="1" thickBot="1" x14ac:dyDescent="0.45">
      <c r="A31" s="45"/>
      <c r="B31" s="51"/>
      <c r="C31" s="52"/>
      <c r="D31" s="5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52"/>
      <c r="W31" s="52"/>
      <c r="X31" s="488"/>
      <c r="Y31" s="489"/>
      <c r="Z31" s="489"/>
      <c r="AA31" s="489"/>
      <c r="AB31" s="489"/>
      <c r="AC31" s="489"/>
      <c r="AD31" s="489"/>
      <c r="AE31" s="489"/>
      <c r="AF31" s="489"/>
      <c r="AG31" s="401"/>
      <c r="AH31" s="402"/>
      <c r="AI31" s="68"/>
      <c r="AJ31" s="52"/>
      <c r="AK31" s="52"/>
      <c r="AL31" s="52"/>
      <c r="AM31" s="56"/>
    </row>
    <row r="32" spans="1:42" ht="18" thickTop="1" x14ac:dyDescent="0.4">
      <c r="A32" s="45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281" t="s">
        <v>58</v>
      </c>
      <c r="AD32" s="281"/>
      <c r="AE32" s="281"/>
      <c r="AF32" s="281"/>
      <c r="AG32" s="281"/>
      <c r="AH32" s="281"/>
      <c r="AI32" s="281"/>
      <c r="AJ32" s="52"/>
      <c r="AK32" s="52"/>
      <c r="AL32" s="52"/>
      <c r="AM32" s="56"/>
    </row>
    <row r="33" spans="1:42" x14ac:dyDescent="0.4">
      <c r="A33" s="45"/>
      <c r="B33" s="408" t="s">
        <v>104</v>
      </c>
      <c r="C33" s="490"/>
      <c r="D33" s="490"/>
      <c r="E33" s="490"/>
      <c r="F33" s="490"/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/>
      <c r="AG33" s="490"/>
      <c r="AH33" s="490"/>
      <c r="AI33" s="490"/>
      <c r="AJ33" s="490"/>
      <c r="AK33" s="490"/>
      <c r="AL33" s="490"/>
      <c r="AM33" s="410"/>
    </row>
    <row r="34" spans="1:42" x14ac:dyDescent="0.4">
      <c r="A34" s="45"/>
      <c r="B34" s="411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410"/>
    </row>
    <row r="35" spans="1:42" x14ac:dyDescent="0.4">
      <c r="A35" s="45"/>
      <c r="B35" s="412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/>
      <c r="AG35" s="490"/>
      <c r="AH35" s="490"/>
      <c r="AI35" s="490"/>
      <c r="AJ35" s="490"/>
      <c r="AK35" s="490"/>
      <c r="AL35" s="490"/>
      <c r="AM35" s="410"/>
    </row>
    <row r="36" spans="1:42" ht="15" customHeight="1" thickBot="1" x14ac:dyDescent="0.45">
      <c r="A36" s="45"/>
      <c r="B36" s="413"/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4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5"/>
    </row>
    <row r="37" spans="1:42" ht="15" customHeight="1" x14ac:dyDescent="0.4">
      <c r="A37" s="4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69"/>
      <c r="Q37" s="70"/>
      <c r="R37" s="70"/>
      <c r="S37" s="70"/>
      <c r="T37" s="70"/>
      <c r="U37" s="70"/>
      <c r="V37" s="70"/>
      <c r="W37" s="70"/>
      <c r="X37" s="71"/>
      <c r="Y37" s="70"/>
      <c r="Z37" s="70"/>
      <c r="AA37" s="70"/>
      <c r="AB37" s="70"/>
      <c r="AC37" s="70"/>
      <c r="AD37" s="52"/>
      <c r="AE37" s="52"/>
      <c r="AF37" s="52"/>
      <c r="AG37" s="52"/>
      <c r="AH37" s="52"/>
      <c r="AI37" s="52"/>
      <c r="AJ37" s="52"/>
      <c r="AK37" s="52"/>
      <c r="AL37" s="52"/>
      <c r="AM37" s="54"/>
    </row>
    <row r="38" spans="1:42" ht="15.75" customHeight="1" x14ac:dyDescent="0.4">
      <c r="A38" s="4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</row>
    <row r="39" spans="1:42" ht="15.75" customHeight="1" x14ac:dyDescent="0.4">
      <c r="A39" s="45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</row>
    <row r="40" spans="1:42" ht="15.75" customHeight="1" x14ac:dyDescent="0.4">
      <c r="A40" s="45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</row>
    <row r="41" spans="1:42" ht="15.75" customHeight="1" x14ac:dyDescent="0.4">
      <c r="A41" s="45"/>
      <c r="B41" s="434" t="s">
        <v>59</v>
      </c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72"/>
      <c r="AN41" s="42"/>
      <c r="AO41" s="42"/>
      <c r="AP41" s="42"/>
    </row>
    <row r="42" spans="1:42" ht="15.75" customHeight="1" x14ac:dyDescent="0.4">
      <c r="A42" s="45"/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72"/>
      <c r="AN42" s="42"/>
      <c r="AO42" s="42"/>
      <c r="AP42" s="42"/>
    </row>
    <row r="43" spans="1:42" ht="15.75" customHeight="1" x14ac:dyDescent="0.4">
      <c r="A43" s="45"/>
      <c r="B43" s="45" t="s">
        <v>42</v>
      </c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72"/>
      <c r="AN43" s="42"/>
      <c r="AO43" s="42"/>
      <c r="AP43" s="42"/>
    </row>
    <row r="44" spans="1:42" ht="18.75" customHeight="1" x14ac:dyDescent="0.15">
      <c r="A44" s="45"/>
      <c r="B44" s="435" t="s">
        <v>103</v>
      </c>
      <c r="C44" s="435"/>
      <c r="D44" s="435"/>
      <c r="E44" s="435"/>
      <c r="F44" s="435"/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74"/>
      <c r="AL44" s="74"/>
      <c r="AM44" s="74"/>
      <c r="AN44" s="8"/>
      <c r="AO44" s="8"/>
      <c r="AP44" s="7"/>
    </row>
    <row r="45" spans="1:42" ht="15.75" customHeight="1" x14ac:dyDescent="0.4">
      <c r="A45" s="45"/>
      <c r="B45" s="72"/>
      <c r="C45" s="75" t="s">
        <v>70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42"/>
      <c r="AO45" s="42"/>
      <c r="AP45" s="42"/>
    </row>
    <row r="46" spans="1:42" ht="15.75" customHeight="1" x14ac:dyDescent="0.4">
      <c r="A46" s="45"/>
      <c r="B46" s="72"/>
      <c r="C46" s="491" t="s">
        <v>110</v>
      </c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2"/>
      <c r="AO46" s="42"/>
      <c r="AP46" s="42"/>
    </row>
    <row r="47" spans="1:42" ht="15.75" customHeight="1" x14ac:dyDescent="0.4">
      <c r="A47" s="45"/>
      <c r="B47" s="7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92"/>
      <c r="Y47" s="492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2"/>
      <c r="AO47" s="42"/>
      <c r="AP47" s="42"/>
    </row>
    <row r="48" spans="1:42" ht="15.75" customHeight="1" x14ac:dyDescent="0.4">
      <c r="A48" s="45"/>
      <c r="B48" s="72"/>
      <c r="C48" s="493"/>
      <c r="D48" s="493"/>
      <c r="E48" s="493"/>
      <c r="F48" s="493"/>
      <c r="G48" s="493"/>
      <c r="H48" s="493"/>
      <c r="I48" s="493"/>
      <c r="J48" s="493"/>
      <c r="K48" s="493"/>
      <c r="L48" s="493"/>
      <c r="M48" s="493"/>
      <c r="N48" s="493"/>
      <c r="O48" s="493"/>
      <c r="P48" s="493"/>
      <c r="Q48" s="493"/>
      <c r="R48" s="493"/>
      <c r="S48" s="493"/>
      <c r="T48" s="493"/>
      <c r="U48" s="493"/>
      <c r="V48" s="493"/>
      <c r="W48" s="493"/>
      <c r="X48" s="493"/>
      <c r="Y48" s="493"/>
      <c r="Z48" s="493"/>
      <c r="AA48" s="493"/>
      <c r="AB48" s="493"/>
      <c r="AC48" s="493"/>
      <c r="AD48" s="493"/>
      <c r="AE48" s="493"/>
      <c r="AF48" s="493"/>
      <c r="AG48" s="493"/>
      <c r="AH48" s="493"/>
      <c r="AI48" s="493"/>
      <c r="AJ48" s="493"/>
      <c r="AK48" s="493"/>
      <c r="AL48" s="493"/>
      <c r="AM48" s="72"/>
      <c r="AN48" s="42"/>
      <c r="AO48" s="42"/>
      <c r="AP48" s="42"/>
    </row>
    <row r="49" spans="1:69" x14ac:dyDescent="0.15">
      <c r="A49" s="45"/>
      <c r="B49" s="45"/>
      <c r="C49" s="493"/>
      <c r="D49" s="493"/>
      <c r="E49" s="493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493"/>
      <c r="X49" s="493"/>
      <c r="Y49" s="493"/>
      <c r="Z49" s="493"/>
      <c r="AA49" s="493"/>
      <c r="AB49" s="493"/>
      <c r="AC49" s="493"/>
      <c r="AD49" s="493"/>
      <c r="AE49" s="493"/>
      <c r="AF49" s="493"/>
      <c r="AG49" s="493"/>
      <c r="AH49" s="493"/>
      <c r="AI49" s="493"/>
      <c r="AJ49" s="493"/>
      <c r="AK49" s="493"/>
      <c r="AL49" s="493"/>
      <c r="AM49" s="74"/>
      <c r="AN49" s="8"/>
      <c r="AO49" s="8"/>
      <c r="AP49" s="8"/>
    </row>
    <row r="50" spans="1:69" ht="16.5" customHeight="1" x14ac:dyDescent="0.15">
      <c r="A50" s="45"/>
      <c r="B50" s="45" t="s">
        <v>117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74"/>
      <c r="AM50" s="74"/>
      <c r="AN50" s="8"/>
      <c r="AO50" s="8"/>
      <c r="AP50" s="8"/>
    </row>
    <row r="51" spans="1:69" x14ac:dyDescent="0.15">
      <c r="A51" s="45"/>
      <c r="B51" s="45" t="s">
        <v>114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74"/>
      <c r="AM51" s="74"/>
      <c r="AN51" s="8"/>
      <c r="AO51" s="8"/>
      <c r="AP51" s="8"/>
    </row>
    <row r="52" spans="1:69" s="3" customFormat="1" ht="14.25" customHeight="1" x14ac:dyDescent="0.4">
      <c r="A52" s="45"/>
      <c r="B52" s="52"/>
      <c r="C52" s="53"/>
      <c r="D52" s="53"/>
      <c r="E52" s="53"/>
      <c r="F52" s="53"/>
      <c r="G52" s="53"/>
      <c r="H52" s="53"/>
      <c r="I52" s="53"/>
      <c r="J52" s="52"/>
      <c r="K52" s="52"/>
      <c r="L52" s="52"/>
      <c r="M52" s="340" t="s">
        <v>29</v>
      </c>
      <c r="N52" s="340"/>
      <c r="O52" s="340"/>
      <c r="P52" s="340"/>
      <c r="Q52" s="340"/>
      <c r="R52" s="340"/>
      <c r="S52" s="340"/>
      <c r="T52" s="340"/>
      <c r="U52" s="340"/>
      <c r="V52" s="416" t="s">
        <v>73</v>
      </c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5"/>
    </row>
    <row r="53" spans="1:69" s="3" customFormat="1" ht="14.25" customHeight="1" x14ac:dyDescent="0.4">
      <c r="A53" s="45"/>
      <c r="B53" s="52"/>
      <c r="C53" s="53"/>
      <c r="D53" s="53"/>
      <c r="E53" s="53"/>
      <c r="F53" s="53"/>
      <c r="G53" s="53"/>
      <c r="H53" s="53"/>
      <c r="I53" s="53"/>
      <c r="J53" s="52"/>
      <c r="K53" s="54"/>
      <c r="L53" s="54"/>
      <c r="M53" s="484"/>
      <c r="N53" s="470"/>
      <c r="O53" s="468"/>
      <c r="P53" s="468"/>
      <c r="Q53" s="468"/>
      <c r="R53" s="468"/>
      <c r="S53" s="468"/>
      <c r="T53" s="468"/>
      <c r="U53" s="494"/>
      <c r="V53" s="416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5"/>
    </row>
    <row r="54" spans="1:69" s="3" customFormat="1" ht="14.25" customHeight="1" x14ac:dyDescent="0.4">
      <c r="A54" s="45"/>
      <c r="B54" s="52"/>
      <c r="C54" s="53"/>
      <c r="D54" s="53"/>
      <c r="E54" s="53"/>
      <c r="F54" s="53"/>
      <c r="G54" s="53"/>
      <c r="H54" s="53"/>
      <c r="I54" s="53"/>
      <c r="J54" s="52"/>
      <c r="K54" s="54"/>
      <c r="L54" s="54"/>
      <c r="M54" s="485"/>
      <c r="N54" s="472"/>
      <c r="O54" s="469"/>
      <c r="P54" s="469"/>
      <c r="Q54" s="469"/>
      <c r="R54" s="469"/>
      <c r="S54" s="469"/>
      <c r="T54" s="469"/>
      <c r="U54" s="495"/>
      <c r="V54" s="416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5"/>
      <c r="AQ54" s="13"/>
    </row>
    <row r="55" spans="1:69" ht="9.9499999999999993" customHeight="1" x14ac:dyDescent="0.4">
      <c r="A55" s="45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45"/>
    </row>
    <row r="56" spans="1:69" x14ac:dyDescent="0.4">
      <c r="A56" s="45"/>
      <c r="B56" s="52" t="s">
        <v>33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69" s="5" customFormat="1" ht="18.75" customHeight="1" x14ac:dyDescent="0.15">
      <c r="A57" s="76"/>
      <c r="B57" s="58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426"/>
      <c r="N57" s="427"/>
      <c r="O57" s="427"/>
      <c r="P57" s="427"/>
      <c r="Q57" s="427"/>
      <c r="R57" s="427"/>
      <c r="S57" s="427"/>
      <c r="T57" s="428" t="s">
        <v>0</v>
      </c>
      <c r="U57" s="429"/>
      <c r="V57" s="89" t="s">
        <v>5</v>
      </c>
      <c r="W57" s="496"/>
      <c r="X57" s="497"/>
      <c r="Y57" s="497"/>
      <c r="Z57" s="428" t="s">
        <v>2</v>
      </c>
      <c r="AA57" s="429"/>
      <c r="AB57" s="89" t="s">
        <v>1</v>
      </c>
      <c r="AC57" s="59"/>
      <c r="AD57" s="498" t="str">
        <f>IF(W57="","",ROUNDUP(M57/W57,0))</f>
        <v/>
      </c>
      <c r="AE57" s="499"/>
      <c r="AF57" s="499"/>
      <c r="AG57" s="499"/>
      <c r="AH57" s="499"/>
      <c r="AI57" s="499"/>
      <c r="AJ57" s="406" t="s">
        <v>0</v>
      </c>
      <c r="AK57" s="407"/>
      <c r="AL57" s="58"/>
      <c r="AM57" s="58"/>
      <c r="AO57" s="7"/>
      <c r="AP57" s="7"/>
      <c r="AQ57" s="7"/>
      <c r="AR57" s="7"/>
      <c r="AT57" s="11"/>
    </row>
    <row r="58" spans="1:69" s="5" customFormat="1" ht="18.75" customHeight="1" thickBot="1" x14ac:dyDescent="0.2">
      <c r="A58" s="76"/>
      <c r="B58" s="76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79" t="s">
        <v>28</v>
      </c>
      <c r="N58" s="58"/>
      <c r="O58" s="58"/>
      <c r="P58" s="58"/>
      <c r="Q58" s="58"/>
      <c r="R58" s="58"/>
      <c r="S58" s="58"/>
      <c r="T58" s="58"/>
      <c r="U58" s="58"/>
      <c r="V58" s="58"/>
      <c r="W58" s="80" t="s">
        <v>34</v>
      </c>
      <c r="X58" s="81"/>
      <c r="Y58" s="81"/>
      <c r="Z58" s="81"/>
      <c r="AA58" s="81"/>
      <c r="AB58" s="81"/>
      <c r="AC58" s="81"/>
      <c r="AD58" s="287"/>
      <c r="AE58" s="446" t="s">
        <v>41</v>
      </c>
      <c r="AF58" s="446"/>
      <c r="AG58" s="446"/>
      <c r="AH58" s="446"/>
      <c r="AI58" s="446"/>
      <c r="AJ58" s="446"/>
      <c r="AK58" s="446"/>
      <c r="AL58" s="85"/>
      <c r="AM58" s="85"/>
      <c r="AN58" s="15"/>
      <c r="AO58" s="14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6"/>
      <c r="B59" s="76"/>
      <c r="C59" s="76"/>
      <c r="D59" s="76"/>
      <c r="E59" s="78" t="s">
        <v>93</v>
      </c>
      <c r="F59" s="76"/>
      <c r="G59" s="76"/>
      <c r="H59" s="76"/>
      <c r="I59" s="76"/>
      <c r="J59" s="76"/>
      <c r="K59" s="76"/>
      <c r="L59" s="76"/>
      <c r="M59" s="76"/>
      <c r="N59" s="447" t="s">
        <v>47</v>
      </c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9"/>
      <c r="AD59" s="500" t="str">
        <f>IF(M57="","",IFERROR(IF(W57="","",ROUNDUP(AD57*0.3,0)),""))</f>
        <v/>
      </c>
      <c r="AE59" s="501"/>
      <c r="AF59" s="501"/>
      <c r="AG59" s="501"/>
      <c r="AH59" s="501"/>
      <c r="AI59" s="501"/>
      <c r="AJ59" s="443" t="s">
        <v>0</v>
      </c>
      <c r="AK59" s="444"/>
      <c r="AL59" s="86"/>
      <c r="AM59" s="86"/>
      <c r="AN59" s="16"/>
      <c r="AO59" s="16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6"/>
      <c r="B60" s="76"/>
      <c r="C60" s="76"/>
      <c r="D60" s="76"/>
      <c r="E60" s="76"/>
      <c r="F60" s="76"/>
      <c r="G60" s="76"/>
      <c r="H60" s="76"/>
      <c r="I60" s="78"/>
      <c r="J60" s="76"/>
      <c r="K60" s="76"/>
      <c r="L60" s="76"/>
      <c r="M60" s="76"/>
      <c r="N60" s="282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84"/>
      <c r="AD60" s="88"/>
      <c r="AE60" s="394" t="s">
        <v>102</v>
      </c>
      <c r="AF60" s="452"/>
      <c r="AG60" s="452"/>
      <c r="AH60" s="452"/>
      <c r="AI60" s="452"/>
      <c r="AJ60" s="452"/>
      <c r="AK60" s="452"/>
      <c r="AL60" s="452"/>
      <c r="AM60" s="453"/>
      <c r="AN60" s="29"/>
      <c r="AO60" s="29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6"/>
      <c r="B61" s="76"/>
      <c r="C61" s="76"/>
      <c r="D61" s="76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283"/>
      <c r="W61" s="283"/>
      <c r="X61" s="283"/>
      <c r="Y61" s="283"/>
      <c r="Z61" s="283"/>
      <c r="AA61" s="283"/>
      <c r="AB61" s="283"/>
      <c r="AC61" s="84"/>
      <c r="AD61" s="88"/>
      <c r="AE61" s="452"/>
      <c r="AF61" s="452"/>
      <c r="AG61" s="452"/>
      <c r="AH61" s="452"/>
      <c r="AI61" s="452"/>
      <c r="AJ61" s="452"/>
      <c r="AK61" s="452"/>
      <c r="AL61" s="452"/>
      <c r="AM61" s="453"/>
      <c r="AN61" s="29"/>
      <c r="AO61" s="29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6"/>
      <c r="B62" s="76"/>
      <c r="C62" s="58"/>
      <c r="D62" s="58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57" t="s">
        <v>91</v>
      </c>
      <c r="W62" s="81"/>
      <c r="X62" s="81"/>
      <c r="Y62" s="81"/>
      <c r="Z62" s="81"/>
      <c r="AA62" s="81"/>
      <c r="AB62" s="81"/>
      <c r="AC62" s="81"/>
      <c r="AD62" s="502" t="str">
        <f>IFERROR(IF(AD59&lt;=25000,"ERROR",MIN(ROUNDUP(AD59,-3),75000)),"")</f>
        <v/>
      </c>
      <c r="AE62" s="503"/>
      <c r="AF62" s="503"/>
      <c r="AG62" s="503"/>
      <c r="AH62" s="503"/>
      <c r="AI62" s="503"/>
      <c r="AJ62" s="443" t="s">
        <v>0</v>
      </c>
      <c r="AK62" s="444"/>
      <c r="AL62" s="85"/>
      <c r="AM62" s="85"/>
      <c r="AN62" s="15"/>
      <c r="AO62" s="14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5"/>
      <c r="B63" s="52"/>
      <c r="C63" s="52"/>
      <c r="D63" s="52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52"/>
      <c r="W63" s="52"/>
      <c r="X63" s="52"/>
      <c r="Y63" s="52"/>
      <c r="Z63" s="52"/>
      <c r="AA63" s="52"/>
      <c r="AB63" s="52"/>
      <c r="AC63" s="52"/>
      <c r="AD63" s="52"/>
      <c r="AE63" s="445" t="s">
        <v>58</v>
      </c>
      <c r="AF63" s="445"/>
      <c r="AG63" s="445"/>
      <c r="AH63" s="445"/>
      <c r="AI63" s="445"/>
      <c r="AJ63" s="445"/>
      <c r="AK63" s="445"/>
      <c r="AL63" s="52"/>
      <c r="AM63" s="45"/>
    </row>
  </sheetData>
  <mergeCells count="67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10:W10"/>
    <mergeCell ref="X10:AM10"/>
    <mergeCell ref="B11:AM11"/>
    <mergeCell ref="P13:X13"/>
    <mergeCell ref="Z13:AO15"/>
    <mergeCell ref="P14:P15"/>
    <mergeCell ref="Q14:V15"/>
    <mergeCell ref="W14:X15"/>
    <mergeCell ref="B8:N8"/>
    <mergeCell ref="O8:AM8"/>
    <mergeCell ref="A1:AM1"/>
    <mergeCell ref="A2:AM2"/>
    <mergeCell ref="A3:AM3"/>
    <mergeCell ref="A4:AM4"/>
    <mergeCell ref="B6:AM7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 tint="0.79998168889431442"/>
    <pageSetUpPr fitToPage="1"/>
  </sheetPr>
  <dimension ref="A1:BN67"/>
  <sheetViews>
    <sheetView showZeros="0" view="pageBreakPreview" zoomScaleNormal="100" zoomScaleSheetLayoutView="100" workbookViewId="0">
      <selection activeCell="A4" sqref="A4:AM4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" style="1" customWidth="1"/>
    <col min="43" max="58" width="3.625" style="1" customWidth="1"/>
    <col min="59" max="16384" width="8.625" style="1"/>
  </cols>
  <sheetData>
    <row r="1" spans="1:47" ht="33" thickBot="1" x14ac:dyDescent="0.45">
      <c r="A1" s="581"/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3"/>
      <c r="AH1" s="583"/>
      <c r="AI1" s="583"/>
      <c r="AJ1" s="583"/>
      <c r="AK1" s="583"/>
      <c r="AL1" s="583"/>
      <c r="AM1" s="583"/>
      <c r="AN1" s="32"/>
      <c r="AO1" s="32"/>
      <c r="AP1" s="32"/>
      <c r="AR1" s="30"/>
      <c r="AS1" s="30"/>
    </row>
    <row r="2" spans="1:47" ht="32.25" x14ac:dyDescent="0.4">
      <c r="A2" s="584" t="s">
        <v>120</v>
      </c>
      <c r="B2" s="572"/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3"/>
      <c r="AH2" s="573"/>
      <c r="AI2" s="573"/>
      <c r="AJ2" s="573"/>
      <c r="AK2" s="573"/>
      <c r="AL2" s="573"/>
      <c r="AM2" s="574"/>
      <c r="AN2" s="32"/>
      <c r="AO2" s="90"/>
      <c r="AP2" s="90"/>
    </row>
    <row r="3" spans="1:47" ht="55.5" customHeight="1" thickBot="1" x14ac:dyDescent="0.45">
      <c r="A3" s="585" t="s">
        <v>115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  <c r="AG3" s="587"/>
      <c r="AH3" s="587"/>
      <c r="AI3" s="587"/>
      <c r="AJ3" s="587"/>
      <c r="AK3" s="587"/>
      <c r="AL3" s="587"/>
      <c r="AM3" s="588"/>
      <c r="AN3" s="32"/>
      <c r="AO3" s="90"/>
      <c r="AP3" s="90"/>
    </row>
    <row r="4" spans="1:47" ht="25.5" customHeight="1" x14ac:dyDescent="0.4">
      <c r="A4" s="577" t="s">
        <v>107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32"/>
      <c r="AO4" s="32"/>
      <c r="AP4" s="32"/>
      <c r="AR4" s="30"/>
      <c r="AS4" s="30"/>
    </row>
    <row r="5" spans="1:47" ht="24.75" customHeight="1" x14ac:dyDescent="0.4">
      <c r="A5" s="106"/>
      <c r="B5" s="575" t="s">
        <v>78</v>
      </c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  <c r="X5" s="575"/>
      <c r="Y5" s="575"/>
      <c r="Z5" s="575"/>
      <c r="AA5" s="575"/>
      <c r="AB5" s="575"/>
      <c r="AC5" s="575"/>
      <c r="AD5" s="575"/>
      <c r="AE5" s="575"/>
      <c r="AF5" s="575"/>
      <c r="AG5" s="575"/>
      <c r="AH5" s="575"/>
      <c r="AI5" s="575"/>
      <c r="AJ5" s="575"/>
      <c r="AK5" s="575"/>
      <c r="AL5" s="575"/>
      <c r="AM5" s="575"/>
      <c r="AN5" s="32"/>
      <c r="AO5" s="32"/>
      <c r="AP5" s="32"/>
    </row>
    <row r="6" spans="1:47" ht="44.25" customHeight="1" x14ac:dyDescent="0.4">
      <c r="A6" s="106"/>
      <c r="B6" s="575"/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32"/>
      <c r="AO6" s="32"/>
      <c r="AP6" s="32"/>
    </row>
    <row r="7" spans="1:47" ht="24.75" customHeight="1" x14ac:dyDescent="0.4">
      <c r="A7" s="106"/>
      <c r="B7" s="576" t="s">
        <v>19</v>
      </c>
      <c r="C7" s="576"/>
      <c r="D7" s="576"/>
      <c r="E7" s="576"/>
      <c r="F7" s="576"/>
      <c r="G7" s="576"/>
      <c r="H7" s="576"/>
      <c r="I7" s="576"/>
      <c r="J7" s="576"/>
      <c r="K7" s="576"/>
      <c r="L7" s="576"/>
      <c r="M7" s="576"/>
      <c r="N7" s="576"/>
      <c r="O7" s="455" t="s">
        <v>20</v>
      </c>
      <c r="P7" s="455"/>
      <c r="Q7" s="455"/>
      <c r="R7" s="455"/>
      <c r="S7" s="455"/>
      <c r="T7" s="455"/>
      <c r="U7" s="455"/>
      <c r="V7" s="455"/>
      <c r="W7" s="455"/>
      <c r="X7" s="455"/>
      <c r="Y7" s="455"/>
      <c r="Z7" s="455"/>
      <c r="AA7" s="455"/>
      <c r="AB7" s="455"/>
      <c r="AC7" s="455"/>
      <c r="AD7" s="455"/>
      <c r="AE7" s="455"/>
      <c r="AF7" s="455"/>
      <c r="AG7" s="455"/>
      <c r="AH7" s="455"/>
      <c r="AI7" s="455"/>
      <c r="AJ7" s="455"/>
      <c r="AK7" s="455"/>
      <c r="AL7" s="455"/>
      <c r="AM7" s="455"/>
      <c r="AN7" s="32"/>
      <c r="AO7" s="90"/>
      <c r="AP7" s="90"/>
    </row>
    <row r="8" spans="1:47" ht="9" customHeight="1" x14ac:dyDescent="0.4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32"/>
      <c r="AO8" s="90"/>
      <c r="AP8" s="90"/>
    </row>
    <row r="9" spans="1:47" s="35" customFormat="1" ht="30" customHeight="1" thickBot="1" x14ac:dyDescent="0.45">
      <c r="A9" s="108"/>
      <c r="B9" s="570" t="s">
        <v>60</v>
      </c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1" t="s">
        <v>74</v>
      </c>
      <c r="Y9" s="571"/>
      <c r="Z9" s="571"/>
      <c r="AA9" s="571"/>
      <c r="AB9" s="571"/>
      <c r="AC9" s="571"/>
      <c r="AD9" s="571"/>
      <c r="AE9" s="571"/>
      <c r="AF9" s="571"/>
      <c r="AG9" s="571"/>
      <c r="AH9" s="571"/>
      <c r="AI9" s="571"/>
      <c r="AJ9" s="571"/>
      <c r="AK9" s="571"/>
      <c r="AL9" s="571"/>
      <c r="AM9" s="571"/>
      <c r="AN9" s="91"/>
      <c r="AO9" s="92"/>
      <c r="AP9" s="93"/>
      <c r="AQ9" s="4"/>
      <c r="AR9" s="4"/>
      <c r="AS9" s="4"/>
      <c r="AT9" s="4"/>
      <c r="AU9" s="4"/>
    </row>
    <row r="10" spans="1:47" s="4" customFormat="1" ht="26.25" customHeight="1" x14ac:dyDescent="0.4">
      <c r="A10" s="106"/>
      <c r="B10" s="578" t="s">
        <v>26</v>
      </c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X10" s="579"/>
      <c r="Y10" s="579"/>
      <c r="Z10" s="579"/>
      <c r="AA10" s="579"/>
      <c r="AB10" s="579"/>
      <c r="AC10" s="579"/>
      <c r="AD10" s="579"/>
      <c r="AE10" s="579"/>
      <c r="AF10" s="579"/>
      <c r="AG10" s="579"/>
      <c r="AH10" s="579"/>
      <c r="AI10" s="579"/>
      <c r="AJ10" s="579"/>
      <c r="AK10" s="579"/>
      <c r="AL10" s="579"/>
      <c r="AM10" s="580"/>
      <c r="AN10" s="93"/>
      <c r="AO10" s="92"/>
      <c r="AP10" s="93"/>
    </row>
    <row r="11" spans="1:47" s="3" customFormat="1" ht="6" customHeight="1" x14ac:dyDescent="0.4">
      <c r="A11" s="106"/>
      <c r="B11" s="109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1"/>
      <c r="AN11" s="12"/>
      <c r="AO11" s="92"/>
      <c r="AP11" s="290"/>
    </row>
    <row r="12" spans="1:47" ht="14.25" customHeight="1" x14ac:dyDescent="0.4">
      <c r="A12" s="106"/>
      <c r="B12" s="112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529" t="s">
        <v>16</v>
      </c>
      <c r="P12" s="530"/>
      <c r="Q12" s="530"/>
      <c r="R12" s="530"/>
      <c r="S12" s="530"/>
      <c r="T12" s="530"/>
      <c r="U12" s="530"/>
      <c r="V12" s="530"/>
      <c r="W12" s="530"/>
      <c r="X12" s="531"/>
      <c r="Y12" s="115"/>
      <c r="Z12" s="565" t="s">
        <v>101</v>
      </c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66"/>
      <c r="AN12" s="32"/>
      <c r="AO12" s="32"/>
      <c r="AP12" s="32"/>
    </row>
    <row r="13" spans="1:47" ht="14.25" customHeight="1" x14ac:dyDescent="0.4">
      <c r="A13" s="106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589" t="s">
        <v>15</v>
      </c>
      <c r="P13" s="590"/>
      <c r="Q13" s="590"/>
      <c r="R13" s="522" t="s">
        <v>11</v>
      </c>
      <c r="S13" s="590"/>
      <c r="T13" s="593"/>
      <c r="U13" s="522" t="s">
        <v>12</v>
      </c>
      <c r="V13" s="590"/>
      <c r="W13" s="590"/>
      <c r="X13" s="524" t="s">
        <v>2</v>
      </c>
      <c r="Y13" s="295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1"/>
      <c r="AL13" s="521"/>
      <c r="AM13" s="566"/>
      <c r="AN13" s="32"/>
      <c r="AO13" s="92" t="s">
        <v>13</v>
      </c>
      <c r="AP13" s="94"/>
    </row>
    <row r="14" spans="1:47" ht="14.25" customHeight="1" x14ac:dyDescent="0.4">
      <c r="A14" s="106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591"/>
      <c r="P14" s="592"/>
      <c r="Q14" s="592"/>
      <c r="R14" s="523"/>
      <c r="S14" s="594"/>
      <c r="T14" s="594"/>
      <c r="U14" s="523"/>
      <c r="V14" s="592"/>
      <c r="W14" s="592"/>
      <c r="X14" s="525"/>
      <c r="Y14" s="295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66"/>
      <c r="AN14" s="32"/>
      <c r="AO14" s="92" t="s">
        <v>14</v>
      </c>
      <c r="AP14" s="95" t="str">
        <f>IFERROR(DATEVALUE(AP13),"")</f>
        <v/>
      </c>
    </row>
    <row r="15" spans="1:47" s="3" customFormat="1" ht="6" customHeight="1" x14ac:dyDescent="0.4">
      <c r="A15" s="106"/>
      <c r="B15" s="112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6"/>
      <c r="AN15" s="12"/>
      <c r="AO15" s="92"/>
      <c r="AP15" s="290"/>
    </row>
    <row r="16" spans="1:47" s="3" customFormat="1" ht="14.25" customHeight="1" x14ac:dyDescent="0.4">
      <c r="A16" s="106"/>
      <c r="B16" s="112"/>
      <c r="C16" s="113"/>
      <c r="D16" s="113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564" t="s">
        <v>17</v>
      </c>
      <c r="R16" s="530"/>
      <c r="S16" s="530"/>
      <c r="T16" s="530"/>
      <c r="U16" s="530"/>
      <c r="V16" s="530"/>
      <c r="W16" s="530"/>
      <c r="X16" s="531"/>
      <c r="Y16" s="114"/>
      <c r="Z16" s="565" t="s">
        <v>116</v>
      </c>
      <c r="AA16" s="521"/>
      <c r="AB16" s="521"/>
      <c r="AC16" s="521"/>
      <c r="AD16" s="521"/>
      <c r="AE16" s="521"/>
      <c r="AF16" s="521"/>
      <c r="AG16" s="521"/>
      <c r="AH16" s="521"/>
      <c r="AI16" s="521"/>
      <c r="AJ16" s="521"/>
      <c r="AK16" s="521"/>
      <c r="AL16" s="521"/>
      <c r="AM16" s="566"/>
      <c r="AN16" s="12"/>
      <c r="AO16" s="92"/>
      <c r="AP16" s="94"/>
      <c r="AQ16" s="1"/>
      <c r="AR16" s="1"/>
      <c r="AS16" s="1"/>
      <c r="AT16" s="1"/>
      <c r="AU16" s="1"/>
    </row>
    <row r="17" spans="1:47" s="3" customFormat="1" ht="14.25" customHeight="1" x14ac:dyDescent="0.4">
      <c r="A17" s="106"/>
      <c r="B17" s="112"/>
      <c r="C17" s="113"/>
      <c r="D17" s="113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567" t="s">
        <v>9</v>
      </c>
      <c r="R17" s="595" t="s">
        <v>15</v>
      </c>
      <c r="S17" s="595"/>
      <c r="T17" s="595"/>
      <c r="U17" s="568" t="s">
        <v>11</v>
      </c>
      <c r="V17" s="595"/>
      <c r="W17" s="595"/>
      <c r="X17" s="558" t="s">
        <v>12</v>
      </c>
      <c r="Y17" s="114"/>
      <c r="Z17" s="521"/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66"/>
      <c r="AN17" s="12"/>
      <c r="AO17" s="92"/>
      <c r="AP17" s="95"/>
      <c r="AQ17" s="1"/>
      <c r="AR17" s="1"/>
      <c r="AS17" s="1"/>
      <c r="AT17" s="1"/>
      <c r="AU17" s="1"/>
    </row>
    <row r="18" spans="1:47" s="3" customFormat="1" ht="14.25" customHeight="1" x14ac:dyDescent="0.4">
      <c r="A18" s="106"/>
      <c r="B18" s="112"/>
      <c r="C18" s="113"/>
      <c r="D18" s="113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549"/>
      <c r="R18" s="596"/>
      <c r="S18" s="596"/>
      <c r="T18" s="596"/>
      <c r="U18" s="569"/>
      <c r="V18" s="596"/>
      <c r="W18" s="596"/>
      <c r="X18" s="559"/>
      <c r="Y18" s="114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66"/>
      <c r="AN18" s="12"/>
      <c r="AO18" s="92"/>
      <c r="AP18" s="92"/>
      <c r="AQ18" s="1"/>
      <c r="AR18" s="1"/>
      <c r="AS18" s="1"/>
      <c r="AT18" s="1"/>
      <c r="AU18" s="1"/>
    </row>
    <row r="19" spans="1:47" s="3" customFormat="1" ht="0.75" customHeight="1" x14ac:dyDescent="0.4">
      <c r="A19" s="106"/>
      <c r="B19" s="112"/>
      <c r="C19" s="113"/>
      <c r="D19" s="113"/>
      <c r="E19" s="43"/>
      <c r="F19" s="43"/>
      <c r="G19" s="43"/>
      <c r="H19" s="43"/>
      <c r="I19" s="43"/>
      <c r="J19" s="43"/>
      <c r="K19" s="43"/>
      <c r="L19" s="43"/>
      <c r="M19" s="114"/>
      <c r="N19" s="113"/>
      <c r="O19" s="119"/>
      <c r="P19" s="120"/>
      <c r="Q19" s="6"/>
      <c r="R19" s="6"/>
      <c r="S19" s="6"/>
      <c r="T19" s="44"/>
      <c r="U19" s="44"/>
      <c r="V19" s="44"/>
      <c r="W19" s="44"/>
      <c r="X19" s="44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117"/>
      <c r="AK19" s="117"/>
      <c r="AL19" s="113"/>
      <c r="AM19" s="116"/>
      <c r="AN19" s="12"/>
      <c r="AO19" s="96"/>
      <c r="AP19" s="32"/>
      <c r="AQ19" s="1"/>
      <c r="AR19" s="1"/>
      <c r="AS19" s="1"/>
      <c r="AT19" s="1"/>
      <c r="AU19" s="1"/>
    </row>
    <row r="20" spans="1:47" ht="14.25" customHeight="1" x14ac:dyDescent="0.4">
      <c r="A20" s="106"/>
      <c r="B20" s="112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8"/>
      <c r="R20" s="118"/>
      <c r="S20" s="118"/>
      <c r="T20" s="118"/>
      <c r="U20" s="118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6"/>
      <c r="AN20" s="32"/>
      <c r="AO20" s="96"/>
      <c r="AP20" s="32"/>
    </row>
    <row r="21" spans="1:47" ht="17.25" customHeight="1" x14ac:dyDescent="0.4">
      <c r="A21" s="106"/>
      <c r="B21" s="112"/>
      <c r="C21" s="113"/>
      <c r="D21" s="113"/>
      <c r="E21" s="560" t="s">
        <v>43</v>
      </c>
      <c r="F21" s="546"/>
      <c r="G21" s="546"/>
      <c r="H21" s="546"/>
      <c r="I21" s="546"/>
      <c r="J21" s="546"/>
      <c r="K21" s="546"/>
      <c r="L21" s="546"/>
      <c r="M21" s="546"/>
      <c r="N21" s="547"/>
      <c r="O21" s="115"/>
      <c r="P21" s="113"/>
      <c r="Q21" s="561" t="s">
        <v>39</v>
      </c>
      <c r="R21" s="562"/>
      <c r="S21" s="562"/>
      <c r="T21" s="562"/>
      <c r="U21" s="563"/>
      <c r="V21" s="113"/>
      <c r="W21" s="113"/>
      <c r="X21" s="529" t="s">
        <v>40</v>
      </c>
      <c r="Y21" s="546"/>
      <c r="Z21" s="546"/>
      <c r="AA21" s="546"/>
      <c r="AB21" s="546"/>
      <c r="AC21" s="546"/>
      <c r="AD21" s="546"/>
      <c r="AE21" s="546"/>
      <c r="AF21" s="546"/>
      <c r="AG21" s="546"/>
      <c r="AH21" s="547"/>
      <c r="AI21" s="121"/>
      <c r="AJ21" s="121"/>
      <c r="AK21" s="121"/>
      <c r="AL21" s="121"/>
      <c r="AM21" s="116"/>
      <c r="AN21" s="32"/>
      <c r="AO21" s="32"/>
      <c r="AP21" s="32"/>
    </row>
    <row r="22" spans="1:47" ht="9.75" customHeight="1" x14ac:dyDescent="0.4">
      <c r="A22" s="106"/>
      <c r="B22" s="112"/>
      <c r="C22" s="113"/>
      <c r="D22" s="113"/>
      <c r="E22" s="548" t="s">
        <v>8</v>
      </c>
      <c r="F22" s="470"/>
      <c r="G22" s="470"/>
      <c r="H22" s="470"/>
      <c r="I22" s="470"/>
      <c r="J22" s="470"/>
      <c r="K22" s="470"/>
      <c r="L22" s="470"/>
      <c r="M22" s="535" t="s">
        <v>0</v>
      </c>
      <c r="N22" s="541"/>
      <c r="O22" s="544" t="s">
        <v>5</v>
      </c>
      <c r="P22" s="544"/>
      <c r="Q22" s="548" t="s">
        <v>6</v>
      </c>
      <c r="R22" s="473"/>
      <c r="S22" s="474"/>
      <c r="T22" s="555" t="s">
        <v>2</v>
      </c>
      <c r="U22" s="556"/>
      <c r="V22" s="545" t="s">
        <v>1</v>
      </c>
      <c r="W22" s="545"/>
      <c r="X22" s="548" t="s">
        <v>7</v>
      </c>
      <c r="Y22" s="482" t="str">
        <f>IF(R22="","",ROUNDUP(F22/R22,0))</f>
        <v/>
      </c>
      <c r="Z22" s="482"/>
      <c r="AA22" s="482"/>
      <c r="AB22" s="482"/>
      <c r="AC22" s="482"/>
      <c r="AD22" s="482"/>
      <c r="AE22" s="482"/>
      <c r="AF22" s="482"/>
      <c r="AG22" s="535" t="s">
        <v>0</v>
      </c>
      <c r="AH22" s="541"/>
      <c r="AI22" s="122"/>
      <c r="AJ22" s="122"/>
      <c r="AK22" s="122"/>
      <c r="AL22" s="122"/>
      <c r="AM22" s="116"/>
      <c r="AN22" s="32"/>
      <c r="AO22" s="32"/>
      <c r="AP22" s="32"/>
    </row>
    <row r="23" spans="1:47" ht="9.75" customHeight="1" x14ac:dyDescent="0.4">
      <c r="A23" s="106"/>
      <c r="B23" s="112"/>
      <c r="C23" s="113"/>
      <c r="D23" s="113"/>
      <c r="E23" s="548"/>
      <c r="F23" s="471"/>
      <c r="G23" s="471"/>
      <c r="H23" s="471"/>
      <c r="I23" s="471"/>
      <c r="J23" s="471"/>
      <c r="K23" s="471"/>
      <c r="L23" s="471"/>
      <c r="M23" s="535"/>
      <c r="N23" s="541"/>
      <c r="O23" s="544"/>
      <c r="P23" s="544"/>
      <c r="Q23" s="548"/>
      <c r="R23" s="475"/>
      <c r="S23" s="476"/>
      <c r="T23" s="555"/>
      <c r="U23" s="556"/>
      <c r="V23" s="545"/>
      <c r="W23" s="545"/>
      <c r="X23" s="548"/>
      <c r="Y23" s="601"/>
      <c r="Z23" s="601"/>
      <c r="AA23" s="601"/>
      <c r="AB23" s="601"/>
      <c r="AC23" s="601"/>
      <c r="AD23" s="601"/>
      <c r="AE23" s="601"/>
      <c r="AF23" s="601"/>
      <c r="AG23" s="535"/>
      <c r="AH23" s="541"/>
      <c r="AI23" s="122"/>
      <c r="AJ23" s="122"/>
      <c r="AK23" s="122"/>
      <c r="AL23" s="122"/>
      <c r="AM23" s="116"/>
      <c r="AN23" s="32"/>
      <c r="AO23" s="32"/>
      <c r="AP23" s="32"/>
    </row>
    <row r="24" spans="1:47" ht="9.75" customHeight="1" x14ac:dyDescent="0.4">
      <c r="A24" s="106"/>
      <c r="B24" s="112"/>
      <c r="C24" s="113"/>
      <c r="D24" s="113"/>
      <c r="E24" s="548"/>
      <c r="F24" s="471"/>
      <c r="G24" s="471"/>
      <c r="H24" s="471"/>
      <c r="I24" s="471"/>
      <c r="J24" s="471"/>
      <c r="K24" s="471"/>
      <c r="L24" s="471"/>
      <c r="M24" s="535"/>
      <c r="N24" s="541"/>
      <c r="O24" s="544"/>
      <c r="P24" s="544"/>
      <c r="Q24" s="548"/>
      <c r="R24" s="597"/>
      <c r="S24" s="598"/>
      <c r="T24" s="555"/>
      <c r="U24" s="556"/>
      <c r="V24" s="545"/>
      <c r="W24" s="545"/>
      <c r="X24" s="548"/>
      <c r="Y24" s="601"/>
      <c r="Z24" s="601"/>
      <c r="AA24" s="601"/>
      <c r="AB24" s="601"/>
      <c r="AC24" s="601"/>
      <c r="AD24" s="601"/>
      <c r="AE24" s="601"/>
      <c r="AF24" s="601"/>
      <c r="AG24" s="535"/>
      <c r="AH24" s="541"/>
      <c r="AI24" s="122"/>
      <c r="AJ24" s="122"/>
      <c r="AK24" s="122"/>
      <c r="AL24" s="122"/>
      <c r="AM24" s="116"/>
      <c r="AN24" s="32"/>
      <c r="AO24" s="32"/>
      <c r="AP24" s="32"/>
    </row>
    <row r="25" spans="1:47" ht="9.75" customHeight="1" x14ac:dyDescent="0.4">
      <c r="A25" s="106"/>
      <c r="B25" s="112"/>
      <c r="C25" s="113"/>
      <c r="D25" s="113"/>
      <c r="E25" s="549"/>
      <c r="F25" s="472"/>
      <c r="G25" s="472"/>
      <c r="H25" s="472"/>
      <c r="I25" s="472"/>
      <c r="J25" s="472"/>
      <c r="K25" s="472"/>
      <c r="L25" s="472"/>
      <c r="M25" s="542"/>
      <c r="N25" s="543"/>
      <c r="O25" s="544"/>
      <c r="P25" s="544"/>
      <c r="Q25" s="549"/>
      <c r="R25" s="599"/>
      <c r="S25" s="600"/>
      <c r="T25" s="552"/>
      <c r="U25" s="557"/>
      <c r="V25" s="545"/>
      <c r="W25" s="545"/>
      <c r="X25" s="549"/>
      <c r="Y25" s="483"/>
      <c r="Z25" s="483"/>
      <c r="AA25" s="483"/>
      <c r="AB25" s="483"/>
      <c r="AC25" s="483"/>
      <c r="AD25" s="483"/>
      <c r="AE25" s="483"/>
      <c r="AF25" s="483"/>
      <c r="AG25" s="542"/>
      <c r="AH25" s="543"/>
      <c r="AI25" s="122"/>
      <c r="AJ25" s="122"/>
      <c r="AK25" s="122"/>
      <c r="AL25" s="122"/>
      <c r="AM25" s="116"/>
      <c r="AN25" s="32"/>
      <c r="AO25" s="32"/>
      <c r="AP25" s="32"/>
    </row>
    <row r="26" spans="1:47" ht="14.25" customHeight="1" x14ac:dyDescent="0.4">
      <c r="A26" s="106"/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24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550" t="s">
        <v>41</v>
      </c>
      <c r="AC26" s="550"/>
      <c r="AD26" s="550"/>
      <c r="AE26" s="550"/>
      <c r="AF26" s="550"/>
      <c r="AG26" s="550"/>
      <c r="AH26" s="550"/>
      <c r="AI26" s="123"/>
      <c r="AJ26" s="123"/>
      <c r="AK26" s="123"/>
      <c r="AL26" s="123"/>
      <c r="AM26" s="116"/>
      <c r="AN26" s="32"/>
      <c r="AO26" s="32"/>
      <c r="AP26" s="32"/>
    </row>
    <row r="27" spans="1:47" ht="18.75" customHeight="1" x14ac:dyDescent="0.4">
      <c r="A27" s="106"/>
      <c r="B27" s="112"/>
      <c r="C27" s="113"/>
      <c r="D27" s="113"/>
      <c r="E27" s="529" t="s">
        <v>40</v>
      </c>
      <c r="F27" s="546"/>
      <c r="G27" s="546"/>
      <c r="H27" s="546"/>
      <c r="I27" s="546"/>
      <c r="J27" s="546"/>
      <c r="K27" s="546"/>
      <c r="L27" s="546"/>
      <c r="M27" s="546"/>
      <c r="N27" s="546"/>
      <c r="O27" s="547"/>
      <c r="P27" s="113"/>
      <c r="Q27" s="113"/>
      <c r="R27" s="113"/>
      <c r="S27" s="113"/>
      <c r="T27" s="113"/>
      <c r="U27" s="113"/>
      <c r="V27" s="113"/>
      <c r="W27" s="113"/>
      <c r="X27" s="529" t="s">
        <v>31</v>
      </c>
      <c r="Y27" s="546"/>
      <c r="Z27" s="546"/>
      <c r="AA27" s="546"/>
      <c r="AB27" s="546"/>
      <c r="AC27" s="546"/>
      <c r="AD27" s="546"/>
      <c r="AE27" s="546"/>
      <c r="AF27" s="546"/>
      <c r="AG27" s="546"/>
      <c r="AH27" s="547"/>
      <c r="AI27" s="121"/>
      <c r="AJ27" s="121"/>
      <c r="AK27" s="121"/>
      <c r="AL27" s="121"/>
      <c r="AM27" s="116"/>
      <c r="AN27" s="32"/>
      <c r="AO27" s="32"/>
      <c r="AP27" s="32"/>
    </row>
    <row r="28" spans="1:47" ht="14.25" customHeight="1" x14ac:dyDescent="0.4">
      <c r="A28" s="106"/>
      <c r="B28" s="112"/>
      <c r="C28" s="113"/>
      <c r="D28" s="113"/>
      <c r="E28" s="548" t="s">
        <v>7</v>
      </c>
      <c r="F28" s="482" t="str">
        <f>Y22</f>
        <v/>
      </c>
      <c r="G28" s="482"/>
      <c r="H28" s="482"/>
      <c r="I28" s="482"/>
      <c r="J28" s="482"/>
      <c r="K28" s="482"/>
      <c r="L28" s="482"/>
      <c r="M28" s="482"/>
      <c r="N28" s="535" t="s">
        <v>0</v>
      </c>
      <c r="O28" s="541"/>
      <c r="P28" s="544" t="s">
        <v>3</v>
      </c>
      <c r="Q28" s="544"/>
      <c r="R28" s="292"/>
      <c r="S28" s="544">
        <v>0.3</v>
      </c>
      <c r="T28" s="544"/>
      <c r="U28" s="544"/>
      <c r="V28" s="545" t="s">
        <v>1</v>
      </c>
      <c r="W28" s="545"/>
      <c r="X28" s="484" t="str">
        <f>IF(F22="","",IFERROR(IF(R22="","",ROUNDUP(F28*S28,0)),""))</f>
        <v/>
      </c>
      <c r="Y28" s="468"/>
      <c r="Z28" s="468"/>
      <c r="AA28" s="468"/>
      <c r="AB28" s="468"/>
      <c r="AC28" s="468"/>
      <c r="AD28" s="468"/>
      <c r="AE28" s="468"/>
      <c r="AF28" s="468"/>
      <c r="AG28" s="535" t="s">
        <v>0</v>
      </c>
      <c r="AH28" s="541"/>
      <c r="AI28" s="122"/>
      <c r="AJ28" s="122"/>
      <c r="AK28" s="122"/>
      <c r="AL28" s="122"/>
      <c r="AM28" s="116"/>
      <c r="AN28" s="32"/>
      <c r="AO28" s="32"/>
      <c r="AP28" s="32"/>
    </row>
    <row r="29" spans="1:47" ht="14.25" customHeight="1" x14ac:dyDescent="0.4">
      <c r="A29" s="106"/>
      <c r="B29" s="112"/>
      <c r="C29" s="113"/>
      <c r="D29" s="113"/>
      <c r="E29" s="549"/>
      <c r="F29" s="483"/>
      <c r="G29" s="483"/>
      <c r="H29" s="483"/>
      <c r="I29" s="483"/>
      <c r="J29" s="483"/>
      <c r="K29" s="483"/>
      <c r="L29" s="483"/>
      <c r="M29" s="483"/>
      <c r="N29" s="542"/>
      <c r="O29" s="543"/>
      <c r="P29" s="544"/>
      <c r="Q29" s="544"/>
      <c r="R29" s="292"/>
      <c r="S29" s="544"/>
      <c r="T29" s="544"/>
      <c r="U29" s="544"/>
      <c r="V29" s="545"/>
      <c r="W29" s="545"/>
      <c r="X29" s="485"/>
      <c r="Y29" s="469"/>
      <c r="Z29" s="469"/>
      <c r="AA29" s="469"/>
      <c r="AB29" s="469"/>
      <c r="AC29" s="469"/>
      <c r="AD29" s="469"/>
      <c r="AE29" s="469"/>
      <c r="AF29" s="469"/>
      <c r="AG29" s="542"/>
      <c r="AH29" s="543"/>
      <c r="AI29" s="122"/>
      <c r="AJ29" s="122"/>
      <c r="AK29" s="122"/>
      <c r="AL29" s="122"/>
      <c r="AM29" s="116"/>
      <c r="AN29" s="32"/>
      <c r="AO29" s="32"/>
      <c r="AP29" s="32"/>
    </row>
    <row r="30" spans="1:47" ht="14.25" customHeight="1" x14ac:dyDescent="0.4">
      <c r="A30" s="106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511" t="s">
        <v>102</v>
      </c>
      <c r="AC30" s="511"/>
      <c r="AD30" s="511"/>
      <c r="AE30" s="511"/>
      <c r="AF30" s="511"/>
      <c r="AG30" s="511"/>
      <c r="AH30" s="511"/>
      <c r="AI30" s="553"/>
      <c r="AJ30" s="553"/>
      <c r="AK30" s="553"/>
      <c r="AL30" s="553"/>
      <c r="AM30" s="116"/>
      <c r="AN30" s="32"/>
      <c r="AO30" s="32"/>
      <c r="AP30" s="32"/>
    </row>
    <row r="31" spans="1:47" ht="14.25" customHeight="1" thickBot="1" x14ac:dyDescent="0.45">
      <c r="A31" s="106"/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554"/>
      <c r="AC31" s="554"/>
      <c r="AD31" s="554"/>
      <c r="AE31" s="554"/>
      <c r="AF31" s="554"/>
      <c r="AG31" s="554"/>
      <c r="AH31" s="554"/>
      <c r="AI31" s="553"/>
      <c r="AJ31" s="553"/>
      <c r="AK31" s="553"/>
      <c r="AL31" s="553"/>
      <c r="AM31" s="116"/>
      <c r="AN31" s="32"/>
      <c r="AO31" s="32"/>
      <c r="AP31" s="32"/>
    </row>
    <row r="32" spans="1:47" ht="14.25" customHeight="1" thickTop="1" x14ac:dyDescent="0.4">
      <c r="A32" s="106"/>
      <c r="B32" s="112"/>
      <c r="C32" s="113"/>
      <c r="D32" s="113"/>
      <c r="E32" s="126" t="str">
        <f>IF(X28&lt;=25000,"１日当たりの支給額は一律2.5万円となります。"&amp;CHAR(10)&amp;"よって算定シートの提出は不要です。","")</f>
        <v/>
      </c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13"/>
      <c r="W32" s="113"/>
      <c r="X32" s="532" t="s">
        <v>25</v>
      </c>
      <c r="Y32" s="533"/>
      <c r="Z32" s="533"/>
      <c r="AA32" s="533"/>
      <c r="AB32" s="533"/>
      <c r="AC32" s="533"/>
      <c r="AD32" s="533"/>
      <c r="AE32" s="533"/>
      <c r="AF32" s="533"/>
      <c r="AG32" s="533"/>
      <c r="AH32" s="534"/>
      <c r="AI32" s="125"/>
      <c r="AJ32" s="113"/>
      <c r="AK32" s="113"/>
      <c r="AL32" s="113"/>
      <c r="AM32" s="116"/>
      <c r="AN32" s="32"/>
      <c r="AO32" s="32"/>
      <c r="AP32" s="32"/>
    </row>
    <row r="33" spans="1:42" ht="14.25" customHeight="1" x14ac:dyDescent="0.4">
      <c r="A33" s="106"/>
      <c r="B33" s="112"/>
      <c r="C33" s="113"/>
      <c r="D33" s="113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13"/>
      <c r="W33" s="113"/>
      <c r="X33" s="486" t="str">
        <f>IFERROR(IF(X28&lt;=25000,"ERROR",MIN(ROUNDUP(X28,-3),75000)),"")</f>
        <v/>
      </c>
      <c r="Y33" s="487"/>
      <c r="Z33" s="487"/>
      <c r="AA33" s="487"/>
      <c r="AB33" s="487"/>
      <c r="AC33" s="487"/>
      <c r="AD33" s="487"/>
      <c r="AE33" s="487"/>
      <c r="AF33" s="487"/>
      <c r="AG33" s="535" t="s">
        <v>0</v>
      </c>
      <c r="AH33" s="536"/>
      <c r="AI33" s="125"/>
      <c r="AJ33" s="113"/>
      <c r="AK33" s="113"/>
      <c r="AL33" s="113"/>
      <c r="AM33" s="116"/>
      <c r="AN33" s="32"/>
      <c r="AO33" s="32"/>
      <c r="AP33" s="32"/>
    </row>
    <row r="34" spans="1:42" ht="15" customHeight="1" thickBot="1" x14ac:dyDescent="0.45">
      <c r="A34" s="106"/>
      <c r="B34" s="112"/>
      <c r="C34" s="113"/>
      <c r="D34" s="113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13"/>
      <c r="W34" s="113"/>
      <c r="X34" s="488"/>
      <c r="Y34" s="489"/>
      <c r="Z34" s="489"/>
      <c r="AA34" s="489"/>
      <c r="AB34" s="489"/>
      <c r="AC34" s="489"/>
      <c r="AD34" s="489"/>
      <c r="AE34" s="489"/>
      <c r="AF34" s="489"/>
      <c r="AG34" s="537"/>
      <c r="AH34" s="538"/>
      <c r="AI34" s="125"/>
      <c r="AJ34" s="113"/>
      <c r="AK34" s="113"/>
      <c r="AL34" s="113"/>
      <c r="AM34" s="116"/>
      <c r="AN34" s="32"/>
      <c r="AO34" s="32"/>
      <c r="AP34" s="32"/>
    </row>
    <row r="35" spans="1:42" ht="18" thickTop="1" x14ac:dyDescent="0.4">
      <c r="A35" s="106"/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297" t="s">
        <v>58</v>
      </c>
      <c r="AD35" s="297"/>
      <c r="AE35" s="297"/>
      <c r="AF35" s="297"/>
      <c r="AG35" s="297"/>
      <c r="AH35" s="297"/>
      <c r="AI35" s="297"/>
      <c r="AJ35" s="113"/>
      <c r="AK35" s="113"/>
      <c r="AL35" s="113"/>
      <c r="AM35" s="116"/>
      <c r="AN35" s="32"/>
      <c r="AO35" s="32"/>
      <c r="AP35" s="32"/>
    </row>
    <row r="36" spans="1:42" x14ac:dyDescent="0.4">
      <c r="A36" s="106"/>
      <c r="B36" s="408" t="s">
        <v>65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0"/>
      <c r="AL36" s="490"/>
      <c r="AM36" s="410"/>
      <c r="AN36" s="32"/>
      <c r="AO36" s="32"/>
      <c r="AP36" s="32"/>
    </row>
    <row r="37" spans="1:42" x14ac:dyDescent="0.4">
      <c r="A37" s="106"/>
      <c r="B37" s="411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10"/>
      <c r="AN37" s="32"/>
      <c r="AO37" s="32"/>
      <c r="AP37" s="32"/>
    </row>
    <row r="38" spans="1:42" x14ac:dyDescent="0.4">
      <c r="A38" s="106"/>
      <c r="B38" s="412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10"/>
      <c r="AN38" s="32"/>
      <c r="AO38" s="32"/>
      <c r="AP38" s="32"/>
    </row>
    <row r="39" spans="1:42" ht="15" customHeight="1" thickBot="1" x14ac:dyDescent="0.45">
      <c r="A39" s="106"/>
      <c r="B39" s="413"/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5"/>
      <c r="AN39" s="32"/>
      <c r="AO39" s="32"/>
      <c r="AP39" s="32"/>
    </row>
    <row r="40" spans="1:42" ht="15" customHeight="1" x14ac:dyDescent="0.4">
      <c r="A40" s="106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32"/>
      <c r="AO40" s="92"/>
      <c r="AP40" s="290"/>
    </row>
    <row r="41" spans="1:42" ht="15" customHeight="1" x14ac:dyDescent="0.4">
      <c r="A41" s="106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32"/>
      <c r="AO41" s="92"/>
      <c r="AP41" s="290"/>
    </row>
    <row r="42" spans="1:42" ht="15" customHeight="1" x14ac:dyDescent="0.4">
      <c r="A42" s="106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32"/>
      <c r="AO42" s="92"/>
      <c r="AP42" s="290"/>
    </row>
    <row r="43" spans="1:42" ht="15" customHeight="1" x14ac:dyDescent="0.4">
      <c r="A43" s="106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32"/>
      <c r="AO43" s="92"/>
      <c r="AP43" s="290"/>
    </row>
    <row r="44" spans="1:42" ht="15.75" customHeight="1" x14ac:dyDescent="0.4">
      <c r="A44" s="106"/>
      <c r="B44" s="540" t="s">
        <v>61</v>
      </c>
      <c r="C44" s="540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  <c r="W44" s="540"/>
      <c r="X44" s="540"/>
      <c r="Y44" s="540"/>
      <c r="Z44" s="540"/>
      <c r="AA44" s="540"/>
      <c r="AB44" s="540"/>
      <c r="AC44" s="540"/>
      <c r="AD44" s="540"/>
      <c r="AE44" s="540"/>
      <c r="AF44" s="540"/>
      <c r="AG44" s="540"/>
      <c r="AH44" s="540"/>
      <c r="AI44" s="540"/>
      <c r="AJ44" s="540"/>
      <c r="AK44" s="540"/>
      <c r="AL44" s="540"/>
      <c r="AM44" s="540"/>
      <c r="AN44" s="127"/>
      <c r="AO44" s="127"/>
      <c r="AP44" s="127"/>
    </row>
    <row r="45" spans="1:42" ht="15.75" customHeight="1" x14ac:dyDescent="0.4">
      <c r="A45" s="106"/>
      <c r="B45" s="540"/>
      <c r="C45" s="540"/>
      <c r="D45" s="540"/>
      <c r="E45" s="540"/>
      <c r="F45" s="540"/>
      <c r="G45" s="540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  <c r="AA45" s="540"/>
      <c r="AB45" s="540"/>
      <c r="AC45" s="540"/>
      <c r="AD45" s="540"/>
      <c r="AE45" s="540"/>
      <c r="AF45" s="540"/>
      <c r="AG45" s="540"/>
      <c r="AH45" s="540"/>
      <c r="AI45" s="540"/>
      <c r="AJ45" s="540"/>
      <c r="AK45" s="540"/>
      <c r="AL45" s="540"/>
      <c r="AM45" s="540"/>
      <c r="AN45" s="127"/>
      <c r="AO45" s="127"/>
      <c r="AP45" s="127"/>
    </row>
    <row r="46" spans="1:42" ht="15.75" customHeight="1" x14ac:dyDescent="0.4">
      <c r="A46" s="106"/>
      <c r="B46" s="106" t="s">
        <v>42</v>
      </c>
      <c r="C46" s="294"/>
      <c r="D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129"/>
      <c r="AN46" s="97"/>
      <c r="AO46" s="97"/>
      <c r="AP46" s="97"/>
    </row>
    <row r="47" spans="1:42" ht="18.75" customHeight="1" x14ac:dyDescent="0.15">
      <c r="A47" s="106"/>
      <c r="B47" s="539" t="s">
        <v>103</v>
      </c>
      <c r="C47" s="539"/>
      <c r="D47" s="539"/>
      <c r="E47" s="539"/>
      <c r="F47" s="539"/>
      <c r="G47" s="539"/>
      <c r="H47" s="539"/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539"/>
      <c r="AF47" s="539"/>
      <c r="AG47" s="539"/>
      <c r="AH47" s="539"/>
      <c r="AI47" s="539"/>
      <c r="AJ47" s="539"/>
      <c r="AK47" s="130"/>
      <c r="AL47" s="130"/>
      <c r="AM47" s="130"/>
      <c r="AN47" s="98"/>
      <c r="AO47" s="98"/>
      <c r="AP47" s="99"/>
    </row>
    <row r="48" spans="1:42" ht="15.75" customHeight="1" x14ac:dyDescent="0.4">
      <c r="A48" s="106"/>
      <c r="B48" s="129"/>
      <c r="C48" s="131" t="s">
        <v>70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97"/>
      <c r="AO48" s="97"/>
      <c r="AP48" s="97"/>
    </row>
    <row r="49" spans="1:66" ht="15.75" customHeight="1" x14ac:dyDescent="0.4">
      <c r="A49" s="106"/>
      <c r="B49" s="129"/>
      <c r="C49" s="602" t="s">
        <v>105</v>
      </c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603"/>
      <c r="AD49" s="603"/>
      <c r="AE49" s="603"/>
      <c r="AF49" s="603"/>
      <c r="AG49" s="603"/>
      <c r="AH49" s="603"/>
      <c r="AI49" s="603"/>
      <c r="AJ49" s="603"/>
      <c r="AK49" s="603"/>
      <c r="AL49" s="603"/>
      <c r="AM49" s="603"/>
      <c r="AN49" s="97"/>
      <c r="AO49" s="97"/>
      <c r="AP49" s="97"/>
    </row>
    <row r="50" spans="1:66" ht="15.75" customHeight="1" x14ac:dyDescent="0.4">
      <c r="A50" s="106"/>
      <c r="B50" s="129"/>
      <c r="C50" s="603"/>
      <c r="D50" s="603"/>
      <c r="E50" s="603"/>
      <c r="F50" s="603"/>
      <c r="G50" s="603"/>
      <c r="H50" s="603"/>
      <c r="I50" s="603"/>
      <c r="J50" s="603"/>
      <c r="K50" s="603"/>
      <c r="L50" s="603"/>
      <c r="M50" s="603"/>
      <c r="N50" s="603"/>
      <c r="O50" s="603"/>
      <c r="P50" s="603"/>
      <c r="Q50" s="603"/>
      <c r="R50" s="603"/>
      <c r="S50" s="603"/>
      <c r="T50" s="603"/>
      <c r="U50" s="603"/>
      <c r="V50" s="603"/>
      <c r="W50" s="603"/>
      <c r="X50" s="603"/>
      <c r="Y50" s="603"/>
      <c r="Z50" s="603"/>
      <c r="AA50" s="603"/>
      <c r="AB50" s="603"/>
      <c r="AC50" s="603"/>
      <c r="AD50" s="603"/>
      <c r="AE50" s="603"/>
      <c r="AF50" s="603"/>
      <c r="AG50" s="603"/>
      <c r="AH50" s="603"/>
      <c r="AI50" s="603"/>
      <c r="AJ50" s="603"/>
      <c r="AK50" s="603"/>
      <c r="AL50" s="603"/>
      <c r="AM50" s="603"/>
      <c r="AN50" s="97"/>
      <c r="AO50" s="97"/>
      <c r="AP50" s="97"/>
    </row>
    <row r="51" spans="1:66" ht="15.75" customHeight="1" x14ac:dyDescent="0.4">
      <c r="A51" s="106"/>
      <c r="B51" s="129"/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W51" s="604"/>
      <c r="X51" s="604"/>
      <c r="Y51" s="604"/>
      <c r="Z51" s="604"/>
      <c r="AA51" s="604"/>
      <c r="AB51" s="604"/>
      <c r="AC51" s="604"/>
      <c r="AD51" s="604"/>
      <c r="AE51" s="604"/>
      <c r="AF51" s="604"/>
      <c r="AG51" s="604"/>
      <c r="AH51" s="604"/>
      <c r="AI51" s="604"/>
      <c r="AJ51" s="604"/>
      <c r="AK51" s="604"/>
      <c r="AL51" s="604"/>
      <c r="AM51" s="129"/>
      <c r="AN51" s="97"/>
      <c r="AO51" s="97"/>
      <c r="AP51" s="97"/>
    </row>
    <row r="52" spans="1:66" x14ac:dyDescent="0.15">
      <c r="A52" s="106"/>
      <c r="B52" s="106"/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  <c r="N52" s="604"/>
      <c r="O52" s="604"/>
      <c r="P52" s="604"/>
      <c r="Q52" s="604"/>
      <c r="R52" s="604"/>
      <c r="S52" s="604"/>
      <c r="T52" s="604"/>
      <c r="U52" s="604"/>
      <c r="V52" s="604"/>
      <c r="W52" s="604"/>
      <c r="X52" s="604"/>
      <c r="Y52" s="604"/>
      <c r="Z52" s="604"/>
      <c r="AA52" s="604"/>
      <c r="AB52" s="604"/>
      <c r="AC52" s="604"/>
      <c r="AD52" s="604"/>
      <c r="AE52" s="604"/>
      <c r="AF52" s="604"/>
      <c r="AG52" s="604"/>
      <c r="AH52" s="604"/>
      <c r="AI52" s="604"/>
      <c r="AJ52" s="604"/>
      <c r="AK52" s="604"/>
      <c r="AL52" s="604"/>
      <c r="AM52" s="130"/>
      <c r="AN52" s="98"/>
      <c r="AO52" s="98"/>
      <c r="AP52" s="98"/>
    </row>
    <row r="53" spans="1:66" x14ac:dyDescent="0.15">
      <c r="A53" s="106"/>
      <c r="B53" s="106" t="s">
        <v>117</v>
      </c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130"/>
      <c r="AM53" s="130"/>
      <c r="AN53" s="98"/>
      <c r="AO53" s="98"/>
      <c r="AP53" s="98"/>
    </row>
    <row r="54" spans="1:66" x14ac:dyDescent="0.15">
      <c r="A54" s="106"/>
      <c r="B54" s="106" t="s">
        <v>113</v>
      </c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130"/>
      <c r="AM54" s="130"/>
      <c r="AN54" s="98"/>
      <c r="AO54" s="98"/>
      <c r="AP54" s="98"/>
    </row>
    <row r="55" spans="1:66" ht="14.25" customHeight="1" x14ac:dyDescent="0.4">
      <c r="A55" s="106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529" t="s">
        <v>16</v>
      </c>
      <c r="P55" s="530"/>
      <c r="Q55" s="530"/>
      <c r="R55" s="530"/>
      <c r="S55" s="530"/>
      <c r="T55" s="530"/>
      <c r="U55" s="530"/>
      <c r="V55" s="530"/>
      <c r="W55" s="530"/>
      <c r="X55" s="531"/>
      <c r="Y55" s="115"/>
      <c r="Z55" s="113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3"/>
      <c r="AM55" s="113"/>
      <c r="AN55" s="32"/>
      <c r="AO55" s="32"/>
      <c r="AP55" s="32"/>
    </row>
    <row r="56" spans="1:66" ht="14.25" customHeight="1" x14ac:dyDescent="0.4">
      <c r="A56" s="106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589" t="s">
        <v>15</v>
      </c>
      <c r="P56" s="590"/>
      <c r="Q56" s="590"/>
      <c r="R56" s="522" t="s">
        <v>11</v>
      </c>
      <c r="S56" s="590"/>
      <c r="T56" s="593"/>
      <c r="U56" s="522" t="s">
        <v>12</v>
      </c>
      <c r="V56" s="590"/>
      <c r="W56" s="590"/>
      <c r="X56" s="524" t="s">
        <v>2</v>
      </c>
      <c r="Y56" s="526" t="s">
        <v>18</v>
      </c>
      <c r="Z56" s="527"/>
      <c r="AA56" s="527"/>
      <c r="AB56" s="527"/>
      <c r="AC56" s="527"/>
      <c r="AD56" s="528" t="s">
        <v>75</v>
      </c>
      <c r="AE56" s="528"/>
      <c r="AF56" s="528"/>
      <c r="AG56" s="528"/>
      <c r="AH56" s="528"/>
      <c r="AI56" s="528"/>
      <c r="AJ56" s="528"/>
      <c r="AK56" s="528"/>
      <c r="AL56" s="528"/>
      <c r="AM56" s="113"/>
      <c r="AN56" s="32"/>
      <c r="AO56" s="92" t="s">
        <v>13</v>
      </c>
      <c r="AP56" s="94"/>
    </row>
    <row r="57" spans="1:66" ht="14.25" customHeight="1" x14ac:dyDescent="0.4">
      <c r="A57" s="106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591"/>
      <c r="P57" s="592"/>
      <c r="Q57" s="592"/>
      <c r="R57" s="523"/>
      <c r="S57" s="594"/>
      <c r="T57" s="594"/>
      <c r="U57" s="523"/>
      <c r="V57" s="592"/>
      <c r="W57" s="592"/>
      <c r="X57" s="525"/>
      <c r="Y57" s="526"/>
      <c r="Z57" s="527"/>
      <c r="AA57" s="527"/>
      <c r="AB57" s="527"/>
      <c r="AC57" s="527"/>
      <c r="AD57" s="528"/>
      <c r="AE57" s="528"/>
      <c r="AF57" s="528"/>
      <c r="AG57" s="528"/>
      <c r="AH57" s="528"/>
      <c r="AI57" s="528"/>
      <c r="AJ57" s="528"/>
      <c r="AK57" s="528"/>
      <c r="AL57" s="528"/>
      <c r="AM57" s="113"/>
      <c r="AN57" s="32"/>
      <c r="AO57" s="92" t="s">
        <v>14</v>
      </c>
      <c r="AP57" s="95" t="str">
        <f>IFERROR(DATEVALUE(AP56),"")</f>
        <v/>
      </c>
    </row>
    <row r="58" spans="1:66" ht="9.9499999999999993" customHeight="1" x14ac:dyDescent="0.15">
      <c r="A58" s="106"/>
      <c r="B58" s="11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132"/>
      <c r="AA58" s="133"/>
      <c r="AB58" s="133"/>
      <c r="AC58" s="133"/>
      <c r="AD58" s="133"/>
      <c r="AE58" s="133"/>
      <c r="AF58" s="133"/>
      <c r="AG58" s="134"/>
      <c r="AH58" s="134"/>
      <c r="AI58" s="135"/>
      <c r="AJ58" s="135"/>
      <c r="AK58" s="135"/>
      <c r="AL58" s="135"/>
      <c r="AM58" s="135"/>
      <c r="AN58" s="32"/>
      <c r="AO58" s="92"/>
      <c r="AP58" s="290" t="str">
        <f>IFERROR((DATE(2022,1,31)-AP57+1),"")</f>
        <v/>
      </c>
    </row>
    <row r="59" spans="1:66" s="5" customFormat="1" ht="18.75" customHeight="1" x14ac:dyDescent="0.4">
      <c r="A59" s="137"/>
      <c r="B59" s="117" t="s">
        <v>30</v>
      </c>
      <c r="C59" s="138"/>
      <c r="D59" s="138"/>
      <c r="E59" s="138"/>
      <c r="F59" s="138"/>
      <c r="G59" s="138"/>
      <c r="H59" s="138"/>
      <c r="I59" s="138"/>
      <c r="J59" s="138"/>
      <c r="K59" s="520" t="s">
        <v>38</v>
      </c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521"/>
      <c r="W59" s="521"/>
      <c r="X59" s="521"/>
      <c r="Y59" s="521"/>
      <c r="Z59" s="521"/>
      <c r="AA59" s="521"/>
      <c r="AB59" s="521"/>
      <c r="AC59" s="521"/>
      <c r="AD59" s="521"/>
      <c r="AE59" s="117"/>
      <c r="AF59" s="117"/>
      <c r="AG59" s="117"/>
      <c r="AH59" s="117"/>
      <c r="AI59" s="117"/>
      <c r="AJ59" s="117"/>
      <c r="AK59" s="117"/>
      <c r="AL59" s="117"/>
      <c r="AM59" s="117"/>
      <c r="AN59" s="32"/>
      <c r="AO59" s="32"/>
      <c r="AP59" s="32"/>
      <c r="AR59" s="20"/>
    </row>
    <row r="60" spans="1:66" s="5" customFormat="1" ht="18.75" customHeight="1" x14ac:dyDescent="0.15">
      <c r="A60" s="13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507"/>
      <c r="O60" s="508"/>
      <c r="P60" s="508"/>
      <c r="Q60" s="508"/>
      <c r="R60" s="508"/>
      <c r="S60" s="508"/>
      <c r="T60" s="508"/>
      <c r="U60" s="509" t="s">
        <v>0</v>
      </c>
      <c r="V60" s="510"/>
      <c r="W60" s="117" t="s">
        <v>5</v>
      </c>
      <c r="X60" s="496" t="str">
        <f>AP58</f>
        <v/>
      </c>
      <c r="Y60" s="497"/>
      <c r="Z60" s="497"/>
      <c r="AA60" s="509" t="s">
        <v>2</v>
      </c>
      <c r="AB60" s="510"/>
      <c r="AC60" s="149" t="s">
        <v>1</v>
      </c>
      <c r="AD60" s="605" t="str">
        <f>IF(X60="","",ROUNDUP(N60/X60,0))</f>
        <v/>
      </c>
      <c r="AE60" s="606"/>
      <c r="AF60" s="606"/>
      <c r="AG60" s="606"/>
      <c r="AH60" s="606"/>
      <c r="AI60" s="606"/>
      <c r="AJ60" s="509" t="s">
        <v>0</v>
      </c>
      <c r="AK60" s="510"/>
      <c r="AL60" s="136"/>
      <c r="AM60" s="106"/>
      <c r="AN60" s="32"/>
      <c r="AO60" s="32"/>
      <c r="AP60" s="99"/>
      <c r="AQ60" s="7"/>
      <c r="AS60" s="11"/>
      <c r="AT60" s="11"/>
      <c r="AU60" s="11"/>
      <c r="AV60" s="11"/>
      <c r="AW60" s="11"/>
    </row>
    <row r="61" spans="1:66" s="5" customFormat="1" ht="18.75" customHeight="1" thickBot="1" x14ac:dyDescent="0.2">
      <c r="A61" s="13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45" t="s">
        <v>28</v>
      </c>
      <c r="O61" s="117"/>
      <c r="P61" s="117"/>
      <c r="Q61" s="117"/>
      <c r="R61" s="117"/>
      <c r="S61" s="117"/>
      <c r="T61" s="117"/>
      <c r="U61" s="117"/>
      <c r="V61" s="117"/>
      <c r="W61" s="117"/>
      <c r="X61" s="143"/>
      <c r="Y61" s="143"/>
      <c r="Z61" s="143"/>
      <c r="AA61" s="143"/>
      <c r="AB61" s="143"/>
      <c r="AC61" s="143"/>
      <c r="AD61" s="143"/>
      <c r="AE61" s="291"/>
      <c r="AF61" s="517" t="s">
        <v>23</v>
      </c>
      <c r="AG61" s="518"/>
      <c r="AH61" s="518"/>
      <c r="AI61" s="518"/>
      <c r="AJ61" s="518"/>
      <c r="AK61" s="518"/>
      <c r="AL61" s="519"/>
      <c r="AM61" s="146"/>
      <c r="AN61" s="96"/>
      <c r="AO61" s="22"/>
      <c r="AP61" s="99"/>
      <c r="AQ61" s="7"/>
      <c r="AR61" s="7"/>
      <c r="AT61" s="11"/>
      <c r="AU61" s="11"/>
      <c r="AV61" s="11"/>
      <c r="AW61" s="11"/>
      <c r="AX61" s="11"/>
    </row>
    <row r="62" spans="1:66" s="5" customFormat="1" ht="21.75" thickBot="1" x14ac:dyDescent="0.45">
      <c r="A62" s="137"/>
      <c r="B62" s="137"/>
      <c r="C62" s="137"/>
      <c r="D62" s="137"/>
      <c r="E62" s="139" t="s">
        <v>93</v>
      </c>
      <c r="F62" s="137"/>
      <c r="G62" s="137"/>
      <c r="H62" s="137"/>
      <c r="I62" s="139"/>
      <c r="J62" s="137"/>
      <c r="K62" s="137"/>
      <c r="L62" s="137"/>
      <c r="M62" s="137"/>
      <c r="N62" s="504" t="s">
        <v>48</v>
      </c>
      <c r="O62" s="505"/>
      <c r="P62" s="505"/>
      <c r="Q62" s="505"/>
      <c r="R62" s="505"/>
      <c r="S62" s="505"/>
      <c r="T62" s="505"/>
      <c r="U62" s="505"/>
      <c r="V62" s="505"/>
      <c r="W62" s="505"/>
      <c r="X62" s="505"/>
      <c r="Y62" s="505"/>
      <c r="Z62" s="505"/>
      <c r="AA62" s="505"/>
      <c r="AB62" s="505"/>
      <c r="AC62" s="506"/>
      <c r="AD62" s="500" t="str">
        <f>IF(N60="","",IFERROR(IF(X60="","",ROUNDUP(AD60*0.4,0)),""))</f>
        <v/>
      </c>
      <c r="AE62" s="501"/>
      <c r="AF62" s="501"/>
      <c r="AG62" s="501"/>
      <c r="AH62" s="501"/>
      <c r="AI62" s="501"/>
      <c r="AJ62" s="514" t="s">
        <v>0</v>
      </c>
      <c r="AK62" s="515"/>
      <c r="AL62" s="147"/>
      <c r="AM62" s="148"/>
      <c r="AN62" s="96"/>
      <c r="AO62" s="96"/>
      <c r="AP62" s="102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7.25" customHeight="1" x14ac:dyDescent="0.4">
      <c r="A63" s="137"/>
      <c r="B63" s="137"/>
      <c r="C63" s="137"/>
      <c r="D63" s="137"/>
      <c r="E63" s="137"/>
      <c r="F63" s="137"/>
      <c r="G63" s="137"/>
      <c r="H63" s="137"/>
      <c r="I63" s="139"/>
      <c r="J63" s="137"/>
      <c r="K63" s="137"/>
      <c r="L63" s="137"/>
      <c r="M63" s="137"/>
      <c r="N63" s="140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2"/>
      <c r="AD63" s="144"/>
      <c r="AE63" s="511" t="s">
        <v>102</v>
      </c>
      <c r="AF63" s="512"/>
      <c r="AG63" s="512"/>
      <c r="AH63" s="512"/>
      <c r="AI63" s="512"/>
      <c r="AJ63" s="512"/>
      <c r="AK63" s="512"/>
      <c r="AL63" s="512"/>
      <c r="AM63" s="513"/>
      <c r="AN63" s="96"/>
      <c r="AO63" s="96"/>
      <c r="AP63" s="102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" thickBot="1" x14ac:dyDescent="0.45">
      <c r="A64" s="137"/>
      <c r="B64" s="137"/>
      <c r="C64" s="137"/>
      <c r="D64" s="137"/>
      <c r="E64" s="137"/>
      <c r="F64" s="137"/>
      <c r="G64" s="137"/>
      <c r="H64" s="137"/>
      <c r="I64" s="139"/>
      <c r="J64" s="137"/>
      <c r="K64" s="137"/>
      <c r="L64" s="137"/>
      <c r="M64" s="137"/>
      <c r="N64" s="140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2"/>
      <c r="AD64" s="144"/>
      <c r="AE64" s="512"/>
      <c r="AF64" s="512"/>
      <c r="AG64" s="512"/>
      <c r="AH64" s="512"/>
      <c r="AI64" s="512"/>
      <c r="AJ64" s="512"/>
      <c r="AK64" s="512"/>
      <c r="AL64" s="512"/>
      <c r="AM64" s="513"/>
      <c r="AN64" s="96"/>
      <c r="AO64" s="96"/>
      <c r="AP64" s="102"/>
      <c r="AQ64" s="11"/>
      <c r="AR64" s="11"/>
      <c r="AS64" s="11"/>
      <c r="AT64" s="11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</row>
    <row r="65" spans="1:49" s="5" customFormat="1" ht="18.75" customHeight="1" thickBot="1" x14ac:dyDescent="0.2">
      <c r="A65" s="137"/>
      <c r="B65" s="137"/>
      <c r="C65" s="117"/>
      <c r="D65" s="117"/>
      <c r="E65" s="126" t="str">
        <f>IF(AD62&lt;=25000,"１日当たりの支給額は一律2.5万円となります。"&amp;CHAR(10)&amp;"よって算定シートの提出は不要です。","")</f>
        <v/>
      </c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296" t="s">
        <v>91</v>
      </c>
      <c r="W65" s="143"/>
      <c r="X65" s="143"/>
      <c r="Y65" s="143"/>
      <c r="Z65" s="143"/>
      <c r="AA65" s="143"/>
      <c r="AB65" s="143"/>
      <c r="AC65" s="143"/>
      <c r="AD65" s="502" t="str">
        <f>IFERROR(IF(AD62&lt;=25000,"ERROR",MIN(ROUNDUP(AD62,-3),75000)),"")</f>
        <v/>
      </c>
      <c r="AE65" s="503"/>
      <c r="AF65" s="503"/>
      <c r="AG65" s="503"/>
      <c r="AH65" s="503"/>
      <c r="AI65" s="503"/>
      <c r="AJ65" s="514" t="s">
        <v>0</v>
      </c>
      <c r="AK65" s="515"/>
      <c r="AL65" s="146"/>
      <c r="AM65" s="146"/>
      <c r="AN65" s="22"/>
      <c r="AO65" s="99"/>
      <c r="AP65" s="99"/>
      <c r="AQ65" s="7"/>
      <c r="AS65" s="11"/>
      <c r="AT65" s="11"/>
      <c r="AU65" s="11"/>
      <c r="AV65" s="11"/>
      <c r="AW65" s="11"/>
    </row>
    <row r="66" spans="1:49" ht="17.25" x14ac:dyDescent="0.4">
      <c r="A66" s="106"/>
      <c r="B66" s="113"/>
      <c r="C66" s="113"/>
      <c r="D66" s="113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13"/>
      <c r="W66" s="113"/>
      <c r="X66" s="113"/>
      <c r="Y66" s="113"/>
      <c r="Z66" s="113"/>
      <c r="AA66" s="113"/>
      <c r="AB66" s="113"/>
      <c r="AC66" s="113"/>
      <c r="AD66" s="113"/>
      <c r="AE66" s="516" t="s">
        <v>58</v>
      </c>
      <c r="AF66" s="516"/>
      <c r="AG66" s="516"/>
      <c r="AH66" s="516"/>
      <c r="AI66" s="516"/>
      <c r="AJ66" s="516"/>
      <c r="AK66" s="516"/>
      <c r="AL66" s="113"/>
      <c r="AM66" s="106"/>
      <c r="AN66" s="32"/>
      <c r="AO66" s="32"/>
      <c r="AP66" s="32"/>
    </row>
    <row r="67" spans="1:49" x14ac:dyDescent="0.4">
      <c r="A67" s="106"/>
      <c r="B67" s="106"/>
      <c r="C67" s="106"/>
      <c r="D67" s="10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06"/>
      <c r="W67" s="106"/>
      <c r="X67" s="106"/>
      <c r="Y67" s="106"/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32"/>
      <c r="AO67" s="32"/>
      <c r="AP67" s="32"/>
    </row>
  </sheetData>
  <mergeCells count="86">
    <mergeCell ref="AE66:AK66"/>
    <mergeCell ref="AF61:AL61"/>
    <mergeCell ref="N62:AC62"/>
    <mergeCell ref="AD62:AI62"/>
    <mergeCell ref="AJ62:AK62"/>
    <mergeCell ref="AE63:AM64"/>
    <mergeCell ref="AD65:AI65"/>
    <mergeCell ref="AJ65:AK65"/>
    <mergeCell ref="X56:X57"/>
    <mergeCell ref="Y56:AC57"/>
    <mergeCell ref="AD56:AL57"/>
    <mergeCell ref="K59:AD59"/>
    <mergeCell ref="N60:T60"/>
    <mergeCell ref="U60:V60"/>
    <mergeCell ref="X60:Z60"/>
    <mergeCell ref="AA60:AB60"/>
    <mergeCell ref="AD60:AI60"/>
    <mergeCell ref="AJ60:AK60"/>
    <mergeCell ref="O56:P57"/>
    <mergeCell ref="Q56:Q57"/>
    <mergeCell ref="R56:R57"/>
    <mergeCell ref="S56:T57"/>
    <mergeCell ref="U56:U57"/>
    <mergeCell ref="V56:W57"/>
    <mergeCell ref="O55:X55"/>
    <mergeCell ref="X28:AF29"/>
    <mergeCell ref="AG28:AH29"/>
    <mergeCell ref="AB30:AL31"/>
    <mergeCell ref="X32:AH32"/>
    <mergeCell ref="X33:AF34"/>
    <mergeCell ref="AG33:AH34"/>
    <mergeCell ref="V28:W29"/>
    <mergeCell ref="B36:AM39"/>
    <mergeCell ref="B44:AM45"/>
    <mergeCell ref="B47:AJ47"/>
    <mergeCell ref="C49:AM50"/>
    <mergeCell ref="C51:AL52"/>
    <mergeCell ref="AB26:AH26"/>
    <mergeCell ref="E28:E29"/>
    <mergeCell ref="F28:M29"/>
    <mergeCell ref="N28:O29"/>
    <mergeCell ref="P28:Q29"/>
    <mergeCell ref="S28:U29"/>
    <mergeCell ref="E27:O27"/>
    <mergeCell ref="X27:AH27"/>
    <mergeCell ref="E21:N21"/>
    <mergeCell ref="Q21:U21"/>
    <mergeCell ref="X21:AH21"/>
    <mergeCell ref="E22:E25"/>
    <mergeCell ref="F22:L25"/>
    <mergeCell ref="M22:N25"/>
    <mergeCell ref="O22:P25"/>
    <mergeCell ref="Q22:Q25"/>
    <mergeCell ref="R22:S25"/>
    <mergeCell ref="T22:U25"/>
    <mergeCell ref="V22:W25"/>
    <mergeCell ref="X22:X25"/>
    <mergeCell ref="Y22:AF25"/>
    <mergeCell ref="AG22:AH25"/>
    <mergeCell ref="Q16:X16"/>
    <mergeCell ref="Z16:AM18"/>
    <mergeCell ref="Q17:Q18"/>
    <mergeCell ref="R17:S18"/>
    <mergeCell ref="T17:T18"/>
    <mergeCell ref="U17:U18"/>
    <mergeCell ref="V17:W18"/>
    <mergeCell ref="X17:X18"/>
    <mergeCell ref="B9:W9"/>
    <mergeCell ref="X9:AM9"/>
    <mergeCell ref="B10:AM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B7:N7"/>
    <mergeCell ref="O7:AM7"/>
    <mergeCell ref="A1:AM1"/>
    <mergeCell ref="A2:AM2"/>
    <mergeCell ref="A3:AM3"/>
    <mergeCell ref="A4:AM4"/>
    <mergeCell ref="B5:AM6"/>
  </mergeCells>
  <phoneticPr fontId="3"/>
  <dataValidations count="3">
    <dataValidation type="list" allowBlank="1" showInputMessage="1" showErrorMessage="1" sqref="Q56:Q57 Q13:Q14">
      <formula1>"3,4"</formula1>
    </dataValidation>
    <dataValidation type="list" allowBlank="1" showInputMessage="1" showErrorMessage="1" sqref="T17">
      <formula1>"　,2,3"</formula1>
    </dataValidation>
    <dataValidation type="list" showInputMessage="1" showErrorMessage="1" sqref="R17 O56:P57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C99FF"/>
    <pageSetUpPr fitToPage="1"/>
  </sheetPr>
  <dimension ref="A1:BZ86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69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1"/>
      <c r="AH1" s="671"/>
      <c r="AI1" s="671"/>
      <c r="AJ1" s="671"/>
      <c r="AK1" s="671"/>
      <c r="AL1" s="671"/>
      <c r="AM1" s="671"/>
      <c r="AN1" s="672"/>
      <c r="AO1" s="672"/>
      <c r="AP1" s="672"/>
      <c r="AQ1" s="672"/>
      <c r="AR1" s="30"/>
      <c r="AS1" s="30"/>
    </row>
    <row r="2" spans="1:54" ht="45" thickTop="1" x14ac:dyDescent="0.4">
      <c r="A2" s="673" t="s">
        <v>122</v>
      </c>
      <c r="B2" s="674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674"/>
      <c r="S2" s="674"/>
      <c r="T2" s="674"/>
      <c r="U2" s="674"/>
      <c r="V2" s="674"/>
      <c r="W2" s="674"/>
      <c r="X2" s="674"/>
      <c r="Y2" s="674"/>
      <c r="Z2" s="674"/>
      <c r="AA2" s="674"/>
      <c r="AB2" s="674"/>
      <c r="AC2" s="674"/>
      <c r="AD2" s="674"/>
      <c r="AE2" s="674"/>
      <c r="AF2" s="674"/>
      <c r="AG2" s="675"/>
      <c r="AH2" s="675"/>
      <c r="AI2" s="675"/>
      <c r="AJ2" s="675"/>
      <c r="AK2" s="675"/>
      <c r="AL2" s="675"/>
      <c r="AM2" s="675"/>
      <c r="AN2" s="675"/>
      <c r="AO2" s="675"/>
      <c r="AP2" s="675"/>
      <c r="AQ2" s="676"/>
    </row>
    <row r="3" spans="1:54" ht="62.25" customHeight="1" thickBot="1" x14ac:dyDescent="0.45">
      <c r="A3" s="677" t="s">
        <v>121</v>
      </c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678"/>
      <c r="AF3" s="678"/>
      <c r="AG3" s="679"/>
      <c r="AH3" s="679"/>
      <c r="AI3" s="679"/>
      <c r="AJ3" s="679"/>
      <c r="AK3" s="679"/>
      <c r="AL3" s="679"/>
      <c r="AM3" s="679"/>
      <c r="AN3" s="679"/>
      <c r="AO3" s="679"/>
      <c r="AP3" s="679"/>
      <c r="AQ3" s="680"/>
    </row>
    <row r="4" spans="1:54" ht="25.5" customHeight="1" thickTop="1" x14ac:dyDescent="0.4">
      <c r="A4" s="681" t="s">
        <v>107</v>
      </c>
      <c r="B4" s="681"/>
      <c r="C4" s="681"/>
      <c r="D4" s="681"/>
      <c r="E4" s="681"/>
      <c r="F4" s="681"/>
      <c r="G4" s="681"/>
      <c r="H4" s="681"/>
      <c r="I4" s="681"/>
      <c r="J4" s="681"/>
      <c r="K4" s="681"/>
      <c r="L4" s="681"/>
      <c r="M4" s="681"/>
      <c r="N4" s="681"/>
      <c r="O4" s="681"/>
      <c r="P4" s="681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1"/>
      <c r="AE4" s="681"/>
      <c r="AF4" s="681"/>
      <c r="AG4" s="681"/>
      <c r="AH4" s="681"/>
      <c r="AI4" s="681"/>
      <c r="AJ4" s="681"/>
      <c r="AK4" s="681"/>
      <c r="AL4" s="681"/>
      <c r="AM4" s="681"/>
      <c r="AN4" s="202"/>
      <c r="AO4" s="202"/>
      <c r="AP4" s="202"/>
      <c r="AQ4" s="202"/>
      <c r="AR4" s="30"/>
      <c r="AS4" s="30"/>
    </row>
    <row r="5" spans="1:54" ht="17.25" customHeight="1" x14ac:dyDescent="0.4">
      <c r="A5" s="203"/>
      <c r="B5" s="682" t="s">
        <v>96</v>
      </c>
      <c r="C5" s="682"/>
      <c r="D5" s="682"/>
      <c r="E5" s="682"/>
      <c r="F5" s="682"/>
      <c r="G5" s="682"/>
      <c r="H5" s="682"/>
      <c r="I5" s="682"/>
      <c r="J5" s="682"/>
      <c r="K5" s="682"/>
      <c r="L5" s="682"/>
      <c r="M5" s="682"/>
      <c r="N5" s="682"/>
      <c r="O5" s="682"/>
      <c r="P5" s="682"/>
      <c r="Q5" s="682"/>
      <c r="R5" s="682"/>
      <c r="S5" s="682"/>
      <c r="T5" s="682"/>
      <c r="U5" s="682"/>
      <c r="V5" s="682"/>
      <c r="W5" s="682"/>
      <c r="X5" s="682"/>
      <c r="Y5" s="682"/>
      <c r="Z5" s="682"/>
      <c r="AA5" s="682"/>
      <c r="AB5" s="682"/>
      <c r="AC5" s="682"/>
      <c r="AD5" s="682"/>
      <c r="AE5" s="682"/>
      <c r="AF5" s="682"/>
      <c r="AG5" s="682"/>
      <c r="AH5" s="682"/>
      <c r="AI5" s="682"/>
      <c r="AJ5" s="682"/>
      <c r="AK5" s="682"/>
      <c r="AL5" s="682"/>
      <c r="AM5" s="682"/>
      <c r="AN5" s="682"/>
      <c r="AO5" s="682"/>
      <c r="AP5" s="203"/>
      <c r="AQ5" s="203"/>
    </row>
    <row r="6" spans="1:54" ht="28.5" customHeight="1" x14ac:dyDescent="0.4">
      <c r="A6" s="203"/>
      <c r="B6" s="682"/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682"/>
      <c r="P6" s="682"/>
      <c r="Q6" s="682"/>
      <c r="R6" s="682"/>
      <c r="S6" s="682"/>
      <c r="T6" s="682"/>
      <c r="U6" s="682"/>
      <c r="V6" s="682"/>
      <c r="W6" s="682"/>
      <c r="X6" s="682"/>
      <c r="Y6" s="682"/>
      <c r="Z6" s="682"/>
      <c r="AA6" s="682"/>
      <c r="AB6" s="682"/>
      <c r="AC6" s="682"/>
      <c r="AD6" s="682"/>
      <c r="AE6" s="682"/>
      <c r="AF6" s="682"/>
      <c r="AG6" s="682"/>
      <c r="AH6" s="682"/>
      <c r="AI6" s="682"/>
      <c r="AJ6" s="682"/>
      <c r="AK6" s="682"/>
      <c r="AL6" s="682"/>
      <c r="AM6" s="682"/>
      <c r="AN6" s="682"/>
      <c r="AO6" s="682"/>
      <c r="AP6" s="203"/>
      <c r="AQ6" s="203"/>
    </row>
    <row r="7" spans="1:54" ht="24.75" customHeight="1" x14ac:dyDescent="0.4">
      <c r="A7" s="203"/>
      <c r="B7" s="683" t="s">
        <v>19</v>
      </c>
      <c r="C7" s="683"/>
      <c r="D7" s="683"/>
      <c r="E7" s="683"/>
      <c r="F7" s="683"/>
      <c r="G7" s="683"/>
      <c r="H7" s="683"/>
      <c r="I7" s="683"/>
      <c r="J7" s="683"/>
      <c r="K7" s="683"/>
      <c r="L7" s="683"/>
      <c r="M7" s="683"/>
      <c r="N7" s="683"/>
      <c r="O7" s="683"/>
      <c r="P7" s="683"/>
      <c r="Q7" s="684" t="s">
        <v>20</v>
      </c>
      <c r="R7" s="684"/>
      <c r="S7" s="684"/>
      <c r="T7" s="684"/>
      <c r="U7" s="684"/>
      <c r="V7" s="684"/>
      <c r="W7" s="684"/>
      <c r="X7" s="684"/>
      <c r="Y7" s="684"/>
      <c r="Z7" s="684"/>
      <c r="AA7" s="684"/>
      <c r="AB7" s="684"/>
      <c r="AC7" s="684"/>
      <c r="AD7" s="684"/>
      <c r="AE7" s="684"/>
      <c r="AF7" s="684"/>
      <c r="AG7" s="684"/>
      <c r="AH7" s="684"/>
      <c r="AI7" s="684"/>
      <c r="AJ7" s="684"/>
      <c r="AK7" s="684"/>
      <c r="AL7" s="684"/>
      <c r="AM7" s="684"/>
      <c r="AN7" s="684"/>
      <c r="AO7" s="684"/>
      <c r="AP7" s="685"/>
      <c r="AQ7" s="685"/>
      <c r="AS7" s="30"/>
      <c r="AT7" s="30"/>
    </row>
    <row r="8" spans="1:54" ht="30" customHeight="1" thickBot="1" x14ac:dyDescent="0.45">
      <c r="A8" s="203"/>
      <c r="B8" s="686" t="s">
        <v>46</v>
      </c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  <c r="O8" s="686"/>
      <c r="P8" s="686"/>
      <c r="Q8" s="686"/>
      <c r="R8" s="686"/>
      <c r="S8" s="686"/>
      <c r="T8" s="686"/>
      <c r="U8" s="686"/>
      <c r="V8" s="686"/>
      <c r="W8" s="687" t="s">
        <v>97</v>
      </c>
      <c r="X8" s="687"/>
      <c r="Y8" s="687"/>
      <c r="Z8" s="687"/>
      <c r="AA8" s="687"/>
      <c r="AB8" s="687"/>
      <c r="AC8" s="687"/>
      <c r="AD8" s="687"/>
      <c r="AE8" s="687"/>
      <c r="AF8" s="687"/>
      <c r="AG8" s="687"/>
      <c r="AH8" s="687"/>
      <c r="AI8" s="687"/>
      <c r="AJ8" s="687"/>
      <c r="AK8" s="687"/>
      <c r="AL8" s="687"/>
      <c r="AM8" s="687"/>
      <c r="AN8" s="687"/>
      <c r="AO8" s="687"/>
      <c r="AP8" s="687"/>
      <c r="AQ8" s="688"/>
      <c r="AR8" s="10"/>
      <c r="AS8" s="4"/>
      <c r="AT8" s="31"/>
      <c r="AU8" s="31"/>
      <c r="AV8" s="31"/>
      <c r="AW8" s="31"/>
      <c r="AX8" s="31"/>
      <c r="AY8" s="31"/>
      <c r="AZ8" s="31"/>
      <c r="BA8" s="31"/>
    </row>
    <row r="9" spans="1:54" ht="26.25" customHeight="1" x14ac:dyDescent="0.4">
      <c r="A9" s="203"/>
      <c r="B9" s="689" t="s">
        <v>26</v>
      </c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  <c r="O9" s="690"/>
      <c r="P9" s="690"/>
      <c r="Q9" s="690"/>
      <c r="R9" s="690"/>
      <c r="S9" s="690"/>
      <c r="T9" s="690"/>
      <c r="U9" s="690"/>
      <c r="V9" s="690"/>
      <c r="W9" s="690"/>
      <c r="X9" s="690"/>
      <c r="Y9" s="690"/>
      <c r="Z9" s="690"/>
      <c r="AA9" s="690"/>
      <c r="AB9" s="690"/>
      <c r="AC9" s="690"/>
      <c r="AD9" s="690"/>
      <c r="AE9" s="690"/>
      <c r="AF9" s="690"/>
      <c r="AG9" s="690"/>
      <c r="AH9" s="690"/>
      <c r="AI9" s="690"/>
      <c r="AJ9" s="690"/>
      <c r="AK9" s="690"/>
      <c r="AL9" s="690"/>
      <c r="AM9" s="690"/>
      <c r="AN9" s="690"/>
      <c r="AO9" s="690"/>
      <c r="AP9" s="690"/>
      <c r="AQ9" s="691"/>
      <c r="AR9" s="10"/>
      <c r="AS9" s="4"/>
      <c r="AT9" s="4"/>
      <c r="AU9" s="31"/>
      <c r="AV9" s="31"/>
      <c r="AW9" s="31"/>
      <c r="AX9" s="31"/>
      <c r="AY9" s="31"/>
      <c r="AZ9" s="31"/>
      <c r="BA9" s="31"/>
      <c r="BB9" s="31"/>
    </row>
    <row r="10" spans="1:54" x14ac:dyDescent="0.4">
      <c r="A10" s="203"/>
      <c r="B10" s="204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6"/>
      <c r="S10" s="206"/>
      <c r="T10" s="206"/>
      <c r="U10" s="206"/>
      <c r="V10" s="206"/>
      <c r="W10" s="206"/>
      <c r="X10" s="206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311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ht="14.25" customHeight="1" x14ac:dyDescent="0.4">
      <c r="A11" s="203"/>
      <c r="B11" s="207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529" t="s">
        <v>16</v>
      </c>
      <c r="P11" s="530"/>
      <c r="Q11" s="530"/>
      <c r="R11" s="530"/>
      <c r="S11" s="530"/>
      <c r="T11" s="530"/>
      <c r="U11" s="530"/>
      <c r="V11" s="530"/>
      <c r="W11" s="530"/>
      <c r="X11" s="531"/>
      <c r="Y11" s="209"/>
      <c r="Z11" s="692" t="s">
        <v>101</v>
      </c>
      <c r="AA11" s="693"/>
      <c r="AB11" s="693"/>
      <c r="AC11" s="693"/>
      <c r="AD11" s="693"/>
      <c r="AE11" s="693"/>
      <c r="AF11" s="693"/>
      <c r="AG11" s="693"/>
      <c r="AH11" s="693"/>
      <c r="AI11" s="693"/>
      <c r="AJ11" s="693"/>
      <c r="AK11" s="693"/>
      <c r="AL11" s="693"/>
      <c r="AM11" s="693"/>
      <c r="AN11" s="208"/>
      <c r="AO11" s="208"/>
      <c r="AP11" s="208"/>
      <c r="AQ11" s="210"/>
    </row>
    <row r="12" spans="1:54" ht="14.25" customHeight="1" x14ac:dyDescent="0.4">
      <c r="A12" s="203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694" t="s">
        <v>15</v>
      </c>
      <c r="P12" s="695"/>
      <c r="Q12" s="695"/>
      <c r="R12" s="522" t="s">
        <v>11</v>
      </c>
      <c r="S12" s="695"/>
      <c r="T12" s="698"/>
      <c r="U12" s="522" t="s">
        <v>12</v>
      </c>
      <c r="V12" s="695"/>
      <c r="W12" s="695"/>
      <c r="X12" s="524" t="s">
        <v>2</v>
      </c>
      <c r="Y12" s="316"/>
      <c r="Z12" s="693"/>
      <c r="AA12" s="693"/>
      <c r="AB12" s="693"/>
      <c r="AC12" s="693"/>
      <c r="AD12" s="693"/>
      <c r="AE12" s="693"/>
      <c r="AF12" s="693"/>
      <c r="AG12" s="693"/>
      <c r="AH12" s="693"/>
      <c r="AI12" s="693"/>
      <c r="AJ12" s="693"/>
      <c r="AK12" s="693"/>
      <c r="AL12" s="693"/>
      <c r="AM12" s="693"/>
      <c r="AN12" s="208"/>
      <c r="AO12" s="211"/>
      <c r="AP12" s="212"/>
      <c r="AQ12" s="210"/>
    </row>
    <row r="13" spans="1:54" ht="14.25" customHeight="1" x14ac:dyDescent="0.4">
      <c r="A13" s="203"/>
      <c r="B13" s="207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696"/>
      <c r="P13" s="697"/>
      <c r="Q13" s="697"/>
      <c r="R13" s="523"/>
      <c r="S13" s="699"/>
      <c r="T13" s="699"/>
      <c r="U13" s="523"/>
      <c r="V13" s="697"/>
      <c r="W13" s="697"/>
      <c r="X13" s="525"/>
      <c r="Y13" s="316"/>
      <c r="Z13" s="693"/>
      <c r="AA13" s="693"/>
      <c r="AB13" s="693"/>
      <c r="AC13" s="693"/>
      <c r="AD13" s="693"/>
      <c r="AE13" s="693"/>
      <c r="AF13" s="693"/>
      <c r="AG13" s="693"/>
      <c r="AH13" s="693"/>
      <c r="AI13" s="693"/>
      <c r="AJ13" s="693"/>
      <c r="AK13" s="693"/>
      <c r="AL13" s="693"/>
      <c r="AM13" s="693"/>
      <c r="AN13" s="208"/>
      <c r="AO13" s="211"/>
      <c r="AP13" s="213" t="str">
        <f>IFERROR(DATEVALUE(AP12),"")</f>
        <v/>
      </c>
      <c r="AQ13" s="210"/>
    </row>
    <row r="14" spans="1:54" x14ac:dyDescent="0.4">
      <c r="A14" s="203"/>
      <c r="B14" s="204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6"/>
      <c r="S14" s="206"/>
      <c r="T14" s="206"/>
      <c r="U14" s="206"/>
      <c r="V14" s="206"/>
      <c r="W14" s="206"/>
      <c r="X14" s="206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311"/>
      <c r="AR14" s="10"/>
      <c r="AS14" s="4"/>
      <c r="AT14" s="4"/>
      <c r="AU14" s="31"/>
      <c r="AV14" s="31"/>
      <c r="AW14" s="31"/>
      <c r="AX14" s="31"/>
      <c r="AY14" s="31"/>
      <c r="AZ14" s="31"/>
      <c r="BA14" s="31"/>
      <c r="BB14" s="31"/>
    </row>
    <row r="15" spans="1:54" s="3" customFormat="1" ht="14.25" customHeight="1" x14ac:dyDescent="0.4">
      <c r="A15" s="203"/>
      <c r="B15" s="207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529" t="s">
        <v>17</v>
      </c>
      <c r="S15" s="546"/>
      <c r="T15" s="546"/>
      <c r="U15" s="546"/>
      <c r="V15" s="546"/>
      <c r="W15" s="546"/>
      <c r="X15" s="547"/>
      <c r="Y15" s="214"/>
      <c r="Z15" s="692" t="s">
        <v>116</v>
      </c>
      <c r="AA15" s="693"/>
      <c r="AB15" s="693"/>
      <c r="AC15" s="693"/>
      <c r="AD15" s="693"/>
      <c r="AE15" s="693"/>
      <c r="AF15" s="693"/>
      <c r="AG15" s="693"/>
      <c r="AH15" s="693"/>
      <c r="AI15" s="693"/>
      <c r="AJ15" s="693"/>
      <c r="AK15" s="693"/>
      <c r="AL15" s="693"/>
      <c r="AM15" s="693"/>
      <c r="AN15" s="208"/>
      <c r="AO15" s="214"/>
      <c r="AP15" s="214"/>
      <c r="AQ15" s="215"/>
      <c r="AR15" s="10"/>
      <c r="AS15" s="1"/>
      <c r="AT15" s="1"/>
      <c r="AU15" s="1"/>
      <c r="AV15" s="1"/>
      <c r="AW15" s="1"/>
    </row>
    <row r="16" spans="1:54" s="3" customFormat="1" ht="14.25" customHeight="1" x14ac:dyDescent="0.4">
      <c r="A16" s="203"/>
      <c r="B16" s="207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700" t="s">
        <v>15</v>
      </c>
      <c r="S16" s="701"/>
      <c r="T16" s="704"/>
      <c r="U16" s="568" t="s">
        <v>11</v>
      </c>
      <c r="V16" s="706"/>
      <c r="W16" s="706"/>
      <c r="X16" s="558" t="s">
        <v>12</v>
      </c>
      <c r="Y16" s="214"/>
      <c r="Z16" s="693"/>
      <c r="AA16" s="693"/>
      <c r="AB16" s="693"/>
      <c r="AC16" s="693"/>
      <c r="AD16" s="693"/>
      <c r="AE16" s="693"/>
      <c r="AF16" s="693"/>
      <c r="AG16" s="693"/>
      <c r="AH16" s="693"/>
      <c r="AI16" s="693"/>
      <c r="AJ16" s="693"/>
      <c r="AK16" s="693"/>
      <c r="AL16" s="693"/>
      <c r="AM16" s="693"/>
      <c r="AN16" s="208"/>
      <c r="AO16" s="214"/>
      <c r="AP16" s="214"/>
      <c r="AQ16" s="215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3"/>
      <c r="B17" s="207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702"/>
      <c r="S17" s="703"/>
      <c r="T17" s="705"/>
      <c r="U17" s="569"/>
      <c r="V17" s="705"/>
      <c r="W17" s="705"/>
      <c r="X17" s="559"/>
      <c r="Y17" s="214"/>
      <c r="Z17" s="693"/>
      <c r="AA17" s="693"/>
      <c r="AB17" s="693"/>
      <c r="AC17" s="693"/>
      <c r="AD17" s="693"/>
      <c r="AE17" s="693"/>
      <c r="AF17" s="693"/>
      <c r="AG17" s="693"/>
      <c r="AH17" s="693"/>
      <c r="AI17" s="693"/>
      <c r="AJ17" s="693"/>
      <c r="AK17" s="693"/>
      <c r="AL17" s="693"/>
      <c r="AM17" s="693"/>
      <c r="AN17" s="208"/>
      <c r="AO17" s="214"/>
      <c r="AP17" s="214"/>
      <c r="AQ17" s="215"/>
      <c r="AR17" s="10"/>
      <c r="AS17" s="1"/>
      <c r="AT17" s="1"/>
      <c r="AU17" s="1"/>
      <c r="AV17" s="1"/>
      <c r="AW17" s="1"/>
    </row>
    <row r="18" spans="1:49" s="3" customFormat="1" ht="14.25" hidden="1" customHeight="1" x14ac:dyDescent="0.4">
      <c r="A18" s="203"/>
      <c r="B18" s="207"/>
      <c r="C18" s="216"/>
      <c r="D18" s="216"/>
      <c r="E18" s="216"/>
      <c r="F18" s="216"/>
      <c r="G18" s="216"/>
      <c r="H18" s="216"/>
      <c r="I18" s="216"/>
      <c r="J18" s="216"/>
      <c r="K18" s="214"/>
      <c r="L18" s="208"/>
      <c r="M18" s="217"/>
      <c r="N18" s="218"/>
      <c r="O18" s="218"/>
      <c r="P18" s="218"/>
      <c r="Q18" s="218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219"/>
      <c r="AI18" s="219"/>
      <c r="AJ18" s="208"/>
      <c r="AK18" s="208"/>
      <c r="AL18" s="208"/>
      <c r="AM18" s="208"/>
      <c r="AN18" s="208"/>
      <c r="AO18" s="214"/>
      <c r="AP18" s="214"/>
      <c r="AQ18" s="215"/>
      <c r="AR18" s="5"/>
      <c r="AS18" s="1"/>
      <c r="AT18" s="1"/>
      <c r="AU18" s="1"/>
      <c r="AV18" s="1"/>
      <c r="AW18" s="1"/>
    </row>
    <row r="19" spans="1:49" ht="14.25" customHeight="1" x14ac:dyDescent="0.4">
      <c r="A19" s="203"/>
      <c r="B19" s="207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20"/>
      <c r="Q19" s="220"/>
      <c r="R19" s="220"/>
      <c r="S19" s="220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10"/>
      <c r="AR19" s="5"/>
    </row>
    <row r="20" spans="1:49" ht="14.25" customHeight="1" x14ac:dyDescent="0.4">
      <c r="A20" s="203"/>
      <c r="B20" s="207"/>
      <c r="C20" s="208"/>
      <c r="D20" s="529" t="s">
        <v>21</v>
      </c>
      <c r="E20" s="546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7"/>
      <c r="Q20" s="208"/>
      <c r="R20" s="208"/>
      <c r="S20" s="561" t="s">
        <v>62</v>
      </c>
      <c r="T20" s="562"/>
      <c r="U20" s="562"/>
      <c r="V20" s="562"/>
      <c r="W20" s="563"/>
      <c r="X20" s="208"/>
      <c r="Y20" s="208"/>
      <c r="Z20" s="623" t="s">
        <v>27</v>
      </c>
      <c r="AA20" s="624"/>
      <c r="AB20" s="624"/>
      <c r="AC20" s="624"/>
      <c r="AD20" s="624"/>
      <c r="AE20" s="624"/>
      <c r="AF20" s="624"/>
      <c r="AG20" s="624"/>
      <c r="AH20" s="624"/>
      <c r="AI20" s="624"/>
      <c r="AJ20" s="624"/>
      <c r="AK20" s="624"/>
      <c r="AL20" s="625"/>
      <c r="AM20" s="208"/>
      <c r="AN20" s="208"/>
      <c r="AO20" s="208"/>
      <c r="AP20" s="208"/>
      <c r="AQ20" s="210"/>
    </row>
    <row r="21" spans="1:49" ht="14.25" customHeight="1" x14ac:dyDescent="0.4">
      <c r="A21" s="203"/>
      <c r="B21" s="207"/>
      <c r="C21" s="208"/>
      <c r="D21" s="567" t="s">
        <v>8</v>
      </c>
      <c r="E21" s="714"/>
      <c r="F21" s="714"/>
      <c r="G21" s="714"/>
      <c r="H21" s="714"/>
      <c r="I21" s="714"/>
      <c r="J21" s="714"/>
      <c r="K21" s="714"/>
      <c r="L21" s="714"/>
      <c r="M21" s="714"/>
      <c r="N21" s="714"/>
      <c r="O21" s="535" t="s">
        <v>0</v>
      </c>
      <c r="P21" s="541"/>
      <c r="Q21" s="716" t="s">
        <v>5</v>
      </c>
      <c r="R21" s="716"/>
      <c r="S21" s="548" t="s">
        <v>6</v>
      </c>
      <c r="T21" s="717"/>
      <c r="U21" s="717"/>
      <c r="V21" s="555" t="s">
        <v>2</v>
      </c>
      <c r="W21" s="556"/>
      <c r="X21" s="707" t="s">
        <v>1</v>
      </c>
      <c r="Y21" s="707"/>
      <c r="Z21" s="548" t="s">
        <v>7</v>
      </c>
      <c r="AA21" s="708" t="str">
        <f>IFERROR(ROUNDUP(E21/T21,0),"")</f>
        <v/>
      </c>
      <c r="AB21" s="708"/>
      <c r="AC21" s="708"/>
      <c r="AD21" s="708"/>
      <c r="AE21" s="708"/>
      <c r="AF21" s="708"/>
      <c r="AG21" s="708"/>
      <c r="AH21" s="708"/>
      <c r="AI21" s="708"/>
      <c r="AJ21" s="708"/>
      <c r="AK21" s="632" t="s">
        <v>0</v>
      </c>
      <c r="AL21" s="633"/>
      <c r="AM21" s="208"/>
      <c r="AN21" s="208"/>
      <c r="AO21" s="208"/>
      <c r="AP21" s="208"/>
      <c r="AQ21" s="210"/>
    </row>
    <row r="22" spans="1:49" ht="14.25" customHeight="1" x14ac:dyDescent="0.4">
      <c r="A22" s="203"/>
      <c r="B22" s="207"/>
      <c r="C22" s="208"/>
      <c r="D22" s="549"/>
      <c r="E22" s="715"/>
      <c r="F22" s="715"/>
      <c r="G22" s="715"/>
      <c r="H22" s="715"/>
      <c r="I22" s="715"/>
      <c r="J22" s="715"/>
      <c r="K22" s="715"/>
      <c r="L22" s="715"/>
      <c r="M22" s="715"/>
      <c r="N22" s="715"/>
      <c r="O22" s="542"/>
      <c r="P22" s="543"/>
      <c r="Q22" s="716"/>
      <c r="R22" s="716"/>
      <c r="S22" s="549"/>
      <c r="T22" s="718"/>
      <c r="U22" s="718"/>
      <c r="V22" s="552"/>
      <c r="W22" s="557"/>
      <c r="X22" s="707"/>
      <c r="Y22" s="707"/>
      <c r="Z22" s="549"/>
      <c r="AA22" s="709"/>
      <c r="AB22" s="709"/>
      <c r="AC22" s="709"/>
      <c r="AD22" s="709"/>
      <c r="AE22" s="709"/>
      <c r="AF22" s="709"/>
      <c r="AG22" s="709"/>
      <c r="AH22" s="709"/>
      <c r="AI22" s="709"/>
      <c r="AJ22" s="709"/>
      <c r="AK22" s="542"/>
      <c r="AL22" s="543"/>
      <c r="AM22" s="208"/>
      <c r="AN22" s="208"/>
      <c r="AO22" s="208"/>
      <c r="AP22" s="208"/>
      <c r="AQ22" s="210"/>
    </row>
    <row r="23" spans="1:49" ht="14.25" customHeight="1" x14ac:dyDescent="0.4">
      <c r="A23" s="203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21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710" t="s">
        <v>41</v>
      </c>
      <c r="AF23" s="711"/>
      <c r="AG23" s="711"/>
      <c r="AH23" s="711"/>
      <c r="AI23" s="711"/>
      <c r="AJ23" s="711"/>
      <c r="AK23" s="711"/>
      <c r="AL23" s="208"/>
      <c r="AM23" s="208"/>
      <c r="AN23" s="208"/>
      <c r="AO23" s="208"/>
      <c r="AP23" s="208"/>
      <c r="AQ23" s="210"/>
    </row>
    <row r="24" spans="1:49" ht="14.25" customHeight="1" x14ac:dyDescent="0.4">
      <c r="A24" s="203"/>
      <c r="B24" s="207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10"/>
    </row>
    <row r="25" spans="1:49" ht="14.25" customHeight="1" x14ac:dyDescent="0.4">
      <c r="A25" s="203"/>
      <c r="B25" s="207"/>
      <c r="C25" s="208"/>
      <c r="D25" s="627" t="s">
        <v>98</v>
      </c>
      <c r="E25" s="562"/>
      <c r="F25" s="562"/>
      <c r="G25" s="562"/>
      <c r="H25" s="562"/>
      <c r="I25" s="562"/>
      <c r="J25" s="562"/>
      <c r="K25" s="562"/>
      <c r="L25" s="562"/>
      <c r="M25" s="562"/>
      <c r="N25" s="562"/>
      <c r="O25" s="562"/>
      <c r="P25" s="563"/>
      <c r="Q25" s="208"/>
      <c r="R25" s="208"/>
      <c r="S25" s="634" t="s">
        <v>86</v>
      </c>
      <c r="T25" s="712"/>
      <c r="U25" s="712"/>
      <c r="V25" s="712"/>
      <c r="W25" s="713"/>
      <c r="X25" s="208"/>
      <c r="Y25" s="208"/>
      <c r="Z25" s="627" t="s">
        <v>99</v>
      </c>
      <c r="AA25" s="562"/>
      <c r="AB25" s="562"/>
      <c r="AC25" s="562"/>
      <c r="AD25" s="562"/>
      <c r="AE25" s="562"/>
      <c r="AF25" s="562"/>
      <c r="AG25" s="562"/>
      <c r="AH25" s="562"/>
      <c r="AI25" s="562"/>
      <c r="AJ25" s="562"/>
      <c r="AK25" s="562"/>
      <c r="AL25" s="563"/>
      <c r="AM25" s="209"/>
      <c r="AN25" s="209"/>
      <c r="AO25" s="209"/>
      <c r="AP25" s="209"/>
      <c r="AQ25" s="222"/>
    </row>
    <row r="26" spans="1:49" ht="14.25" customHeight="1" x14ac:dyDescent="0.2">
      <c r="A26" s="203"/>
      <c r="B26" s="207"/>
      <c r="C26" s="208"/>
      <c r="D26" s="567" t="s">
        <v>4</v>
      </c>
      <c r="E26" s="719"/>
      <c r="F26" s="719"/>
      <c r="G26" s="719"/>
      <c r="H26" s="719"/>
      <c r="I26" s="719"/>
      <c r="J26" s="719"/>
      <c r="K26" s="719"/>
      <c r="L26" s="719"/>
      <c r="M26" s="719"/>
      <c r="N26" s="719"/>
      <c r="O26" s="535" t="s">
        <v>0</v>
      </c>
      <c r="P26" s="541"/>
      <c r="Q26" s="716" t="s">
        <v>5</v>
      </c>
      <c r="R26" s="716"/>
      <c r="S26" s="548" t="s">
        <v>44</v>
      </c>
      <c r="T26" s="551">
        <v>28</v>
      </c>
      <c r="U26" s="551"/>
      <c r="V26" s="555" t="s">
        <v>2</v>
      </c>
      <c r="W26" s="556"/>
      <c r="X26" s="707" t="s">
        <v>1</v>
      </c>
      <c r="Y26" s="707"/>
      <c r="Z26" s="548" t="s">
        <v>45</v>
      </c>
      <c r="AA26" s="717">
        <f>IFERROR(ROUNDUP(E26/T26,0),"")</f>
        <v>0</v>
      </c>
      <c r="AB26" s="717"/>
      <c r="AC26" s="717"/>
      <c r="AD26" s="717"/>
      <c r="AE26" s="717"/>
      <c r="AF26" s="717"/>
      <c r="AG26" s="717"/>
      <c r="AH26" s="717"/>
      <c r="AI26" s="717"/>
      <c r="AJ26" s="717"/>
      <c r="AK26" s="632" t="s">
        <v>0</v>
      </c>
      <c r="AL26" s="633"/>
      <c r="AM26" s="223"/>
      <c r="AN26" s="223"/>
      <c r="AO26" s="223"/>
      <c r="AP26" s="224"/>
      <c r="AQ26" s="225"/>
    </row>
    <row r="27" spans="1:49" ht="14.25" customHeight="1" x14ac:dyDescent="0.2">
      <c r="A27" s="203"/>
      <c r="B27" s="207"/>
      <c r="C27" s="208"/>
      <c r="D27" s="549"/>
      <c r="E27" s="720"/>
      <c r="F27" s="720"/>
      <c r="G27" s="720"/>
      <c r="H27" s="720"/>
      <c r="I27" s="720"/>
      <c r="J27" s="720"/>
      <c r="K27" s="720"/>
      <c r="L27" s="720"/>
      <c r="M27" s="720"/>
      <c r="N27" s="720"/>
      <c r="O27" s="542"/>
      <c r="P27" s="543"/>
      <c r="Q27" s="716"/>
      <c r="R27" s="716"/>
      <c r="S27" s="549"/>
      <c r="T27" s="552"/>
      <c r="U27" s="552"/>
      <c r="V27" s="552"/>
      <c r="W27" s="557"/>
      <c r="X27" s="707"/>
      <c r="Y27" s="707"/>
      <c r="Z27" s="549"/>
      <c r="AA27" s="718"/>
      <c r="AB27" s="718"/>
      <c r="AC27" s="718"/>
      <c r="AD27" s="718"/>
      <c r="AE27" s="718"/>
      <c r="AF27" s="718"/>
      <c r="AG27" s="718"/>
      <c r="AH27" s="718"/>
      <c r="AI27" s="718"/>
      <c r="AJ27" s="718"/>
      <c r="AK27" s="542"/>
      <c r="AL27" s="543"/>
      <c r="AM27" s="223"/>
      <c r="AN27" s="223"/>
      <c r="AO27" s="223"/>
      <c r="AP27" s="224"/>
      <c r="AQ27" s="225"/>
    </row>
    <row r="28" spans="1:49" ht="14.25" customHeight="1" x14ac:dyDescent="0.4">
      <c r="A28" s="203"/>
      <c r="B28" s="207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21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710" t="s">
        <v>41</v>
      </c>
      <c r="AF28" s="711"/>
      <c r="AG28" s="711"/>
      <c r="AH28" s="711"/>
      <c r="AI28" s="711"/>
      <c r="AJ28" s="711"/>
      <c r="AK28" s="711"/>
      <c r="AL28" s="208"/>
      <c r="AM28" s="208"/>
      <c r="AN28" s="208"/>
      <c r="AO28" s="208"/>
      <c r="AP28" s="208"/>
      <c r="AQ28" s="210"/>
    </row>
    <row r="29" spans="1:49" ht="14.25" customHeight="1" x14ac:dyDescent="0.4">
      <c r="A29" s="203"/>
      <c r="B29" s="207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26"/>
      <c r="AQ29" s="210"/>
    </row>
    <row r="30" spans="1:49" ht="14.25" customHeight="1" x14ac:dyDescent="0.4">
      <c r="A30" s="203"/>
      <c r="B30" s="207"/>
      <c r="C30" s="623" t="s">
        <v>27</v>
      </c>
      <c r="D30" s="624"/>
      <c r="E30" s="624"/>
      <c r="F30" s="624"/>
      <c r="G30" s="624"/>
      <c r="H30" s="624"/>
      <c r="I30" s="624"/>
      <c r="J30" s="624"/>
      <c r="K30" s="624"/>
      <c r="L30" s="624"/>
      <c r="M30" s="625"/>
      <c r="N30" s="209"/>
      <c r="O30" s="208"/>
      <c r="P30" s="623" t="s">
        <v>88</v>
      </c>
      <c r="Q30" s="624"/>
      <c r="R30" s="624"/>
      <c r="S30" s="624"/>
      <c r="T30" s="624"/>
      <c r="U30" s="624"/>
      <c r="V30" s="624"/>
      <c r="W30" s="624"/>
      <c r="X30" s="624"/>
      <c r="Y30" s="624"/>
      <c r="Z30" s="625"/>
      <c r="AA30" s="208"/>
      <c r="AB30" s="227"/>
      <c r="AC30" s="208"/>
      <c r="AD30" s="208"/>
      <c r="AE30" s="208"/>
      <c r="AF30" s="208"/>
      <c r="AG30" s="209"/>
      <c r="AH30" s="623" t="s">
        <v>49</v>
      </c>
      <c r="AI30" s="624"/>
      <c r="AJ30" s="624"/>
      <c r="AK30" s="624"/>
      <c r="AL30" s="624"/>
      <c r="AM30" s="624"/>
      <c r="AN30" s="624"/>
      <c r="AO30" s="624"/>
      <c r="AP30" s="625"/>
      <c r="AQ30" s="210"/>
    </row>
    <row r="31" spans="1:49" ht="14.25" customHeight="1" x14ac:dyDescent="0.4">
      <c r="A31" s="203"/>
      <c r="B31" s="207"/>
      <c r="C31" s="548" t="s">
        <v>7</v>
      </c>
      <c r="D31" s="729" t="str">
        <f>AA21</f>
        <v/>
      </c>
      <c r="E31" s="729"/>
      <c r="F31" s="729"/>
      <c r="G31" s="729"/>
      <c r="H31" s="729"/>
      <c r="I31" s="729"/>
      <c r="J31" s="729"/>
      <c r="K31" s="729"/>
      <c r="L31" s="535" t="s">
        <v>0</v>
      </c>
      <c r="M31" s="541"/>
      <c r="N31" s="716" t="s">
        <v>10</v>
      </c>
      <c r="O31" s="716"/>
      <c r="P31" s="548" t="s">
        <v>45</v>
      </c>
      <c r="Q31" s="729">
        <f>AA26</f>
        <v>0</v>
      </c>
      <c r="R31" s="729"/>
      <c r="S31" s="729"/>
      <c r="T31" s="729"/>
      <c r="U31" s="729"/>
      <c r="V31" s="729"/>
      <c r="W31" s="729"/>
      <c r="X31" s="729"/>
      <c r="Y31" s="535" t="s">
        <v>0</v>
      </c>
      <c r="Z31" s="541"/>
      <c r="AA31" s="721" t="s">
        <v>3</v>
      </c>
      <c r="AB31" s="721"/>
      <c r="AC31" s="716">
        <v>0.4</v>
      </c>
      <c r="AD31" s="716"/>
      <c r="AE31" s="716"/>
      <c r="AF31" s="707" t="s">
        <v>1</v>
      </c>
      <c r="AG31" s="722"/>
      <c r="AH31" s="723" t="str">
        <f>IF(E21="","",IFERROR(ROUNDUP((D31-Q31)*AC31,0),""))</f>
        <v/>
      </c>
      <c r="AI31" s="724"/>
      <c r="AJ31" s="724"/>
      <c r="AK31" s="724"/>
      <c r="AL31" s="724"/>
      <c r="AM31" s="724"/>
      <c r="AN31" s="724"/>
      <c r="AO31" s="535" t="s">
        <v>0</v>
      </c>
      <c r="AP31" s="541"/>
      <c r="AQ31" s="210"/>
    </row>
    <row r="32" spans="1:49" ht="14.25" customHeight="1" x14ac:dyDescent="0.4">
      <c r="A32" s="203"/>
      <c r="B32" s="207"/>
      <c r="C32" s="549"/>
      <c r="D32" s="715"/>
      <c r="E32" s="715"/>
      <c r="F32" s="715"/>
      <c r="G32" s="715"/>
      <c r="H32" s="715"/>
      <c r="I32" s="715"/>
      <c r="J32" s="715"/>
      <c r="K32" s="715"/>
      <c r="L32" s="542"/>
      <c r="M32" s="543"/>
      <c r="N32" s="716"/>
      <c r="O32" s="716"/>
      <c r="P32" s="549"/>
      <c r="Q32" s="715"/>
      <c r="R32" s="715"/>
      <c r="S32" s="715"/>
      <c r="T32" s="715"/>
      <c r="U32" s="715"/>
      <c r="V32" s="715"/>
      <c r="W32" s="715"/>
      <c r="X32" s="715"/>
      <c r="Y32" s="542"/>
      <c r="Z32" s="543"/>
      <c r="AA32" s="721"/>
      <c r="AB32" s="721"/>
      <c r="AC32" s="716"/>
      <c r="AD32" s="716"/>
      <c r="AE32" s="716"/>
      <c r="AF32" s="722"/>
      <c r="AG32" s="722"/>
      <c r="AH32" s="725"/>
      <c r="AI32" s="726"/>
      <c r="AJ32" s="726"/>
      <c r="AK32" s="726"/>
      <c r="AL32" s="726"/>
      <c r="AM32" s="726"/>
      <c r="AN32" s="726"/>
      <c r="AO32" s="542"/>
      <c r="AP32" s="543"/>
      <c r="AQ32" s="210"/>
    </row>
    <row r="33" spans="1:44" s="32" customFormat="1" ht="14.25" customHeight="1" x14ac:dyDescent="0.2">
      <c r="A33" s="203"/>
      <c r="B33" s="207"/>
      <c r="C33" s="228"/>
      <c r="D33" s="229"/>
      <c r="E33" s="229"/>
      <c r="F33" s="229"/>
      <c r="G33" s="229"/>
      <c r="H33" s="229"/>
      <c r="I33" s="229"/>
      <c r="J33" s="229"/>
      <c r="K33" s="229"/>
      <c r="L33" s="230"/>
      <c r="M33" s="230"/>
      <c r="N33" s="312"/>
      <c r="O33" s="312"/>
      <c r="P33" s="228"/>
      <c r="Q33" s="229"/>
      <c r="R33" s="229"/>
      <c r="S33" s="229"/>
      <c r="T33" s="229"/>
      <c r="U33" s="229"/>
      <c r="V33" s="229"/>
      <c r="W33" s="230"/>
      <c r="X33" s="230"/>
      <c r="Y33" s="320"/>
      <c r="Z33" s="320"/>
      <c r="AA33" s="312"/>
      <c r="AB33" s="312"/>
      <c r="AC33" s="312"/>
      <c r="AD33" s="313"/>
      <c r="AE33" s="313"/>
      <c r="AF33" s="313"/>
      <c r="AG33" s="313"/>
      <c r="AH33" s="228"/>
      <c r="AI33" s="727" t="s">
        <v>55</v>
      </c>
      <c r="AJ33" s="693"/>
      <c r="AK33" s="693"/>
      <c r="AL33" s="693"/>
      <c r="AM33" s="693"/>
      <c r="AN33" s="693"/>
      <c r="AO33" s="693"/>
      <c r="AP33" s="693"/>
      <c r="AQ33" s="728"/>
      <c r="AR33" s="40"/>
    </row>
    <row r="34" spans="1:44" ht="14.25" customHeight="1" x14ac:dyDescent="0.4">
      <c r="A34" s="203"/>
      <c r="B34" s="207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693"/>
      <c r="AJ34" s="693"/>
      <c r="AK34" s="693"/>
      <c r="AL34" s="693"/>
      <c r="AM34" s="693"/>
      <c r="AN34" s="693"/>
      <c r="AO34" s="693"/>
      <c r="AP34" s="693"/>
      <c r="AQ34" s="728"/>
      <c r="AR34" s="40"/>
    </row>
    <row r="35" spans="1:44" ht="14.25" customHeight="1" x14ac:dyDescent="0.4">
      <c r="A35" s="203"/>
      <c r="B35" s="207"/>
      <c r="C35" s="208"/>
      <c r="D35" s="208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649" t="s">
        <v>50</v>
      </c>
      <c r="AI35" s="624"/>
      <c r="AJ35" s="624"/>
      <c r="AK35" s="624"/>
      <c r="AL35" s="624"/>
      <c r="AM35" s="624"/>
      <c r="AN35" s="624"/>
      <c r="AO35" s="624"/>
      <c r="AP35" s="625"/>
      <c r="AQ35" s="210"/>
    </row>
    <row r="36" spans="1:44" ht="14.25" customHeight="1" x14ac:dyDescent="0.4">
      <c r="A36" s="203"/>
      <c r="B36" s="207"/>
      <c r="C36" s="208"/>
      <c r="D36" s="208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723" t="str">
        <f>IFERROR(IF(AH31&lt;=0,"ERROR",MIN(ROUNDUP(AH31,-4),200000)),"")</f>
        <v/>
      </c>
      <c r="AI36" s="714"/>
      <c r="AJ36" s="714"/>
      <c r="AK36" s="714"/>
      <c r="AL36" s="714"/>
      <c r="AM36" s="714"/>
      <c r="AN36" s="714"/>
      <c r="AO36" s="535" t="s">
        <v>0</v>
      </c>
      <c r="AP36" s="541"/>
      <c r="AQ36" s="210"/>
    </row>
    <row r="37" spans="1:44" ht="14.25" customHeight="1" x14ac:dyDescent="0.4">
      <c r="A37" s="203"/>
      <c r="B37" s="207"/>
      <c r="C37" s="208"/>
      <c r="D37" s="208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730"/>
      <c r="AI37" s="715"/>
      <c r="AJ37" s="715"/>
      <c r="AK37" s="715"/>
      <c r="AL37" s="715"/>
      <c r="AM37" s="715"/>
      <c r="AN37" s="715"/>
      <c r="AO37" s="542"/>
      <c r="AP37" s="543"/>
      <c r="AQ37" s="210"/>
    </row>
    <row r="38" spans="1:44" ht="14.25" customHeight="1" x14ac:dyDescent="0.2">
      <c r="A38" s="203"/>
      <c r="B38" s="207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309"/>
      <c r="W38" s="309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28"/>
      <c r="AI38" s="229"/>
      <c r="AJ38" s="229"/>
      <c r="AK38" s="229"/>
      <c r="AL38" s="229"/>
      <c r="AM38" s="229"/>
      <c r="AN38" s="229"/>
      <c r="AO38" s="230"/>
      <c r="AP38" s="230"/>
      <c r="AQ38" s="210"/>
    </row>
    <row r="39" spans="1:44" ht="14.25" customHeight="1" x14ac:dyDescent="0.4">
      <c r="A39" s="203"/>
      <c r="B39" s="207"/>
      <c r="C39" s="623" t="s">
        <v>27</v>
      </c>
      <c r="D39" s="624"/>
      <c r="E39" s="624"/>
      <c r="F39" s="624"/>
      <c r="G39" s="624"/>
      <c r="H39" s="624"/>
      <c r="I39" s="624"/>
      <c r="J39" s="624"/>
      <c r="K39" s="624"/>
      <c r="L39" s="624"/>
      <c r="M39" s="625"/>
      <c r="N39" s="208"/>
      <c r="O39" s="208"/>
      <c r="P39" s="208"/>
      <c r="Q39" s="208"/>
      <c r="R39" s="208"/>
      <c r="S39" s="208"/>
      <c r="T39" s="208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03"/>
      <c r="AG39" s="208"/>
      <c r="AH39" s="649" t="s">
        <v>51</v>
      </c>
      <c r="AI39" s="624"/>
      <c r="AJ39" s="624"/>
      <c r="AK39" s="624"/>
      <c r="AL39" s="624"/>
      <c r="AM39" s="624"/>
      <c r="AN39" s="624"/>
      <c r="AO39" s="624"/>
      <c r="AP39" s="625"/>
      <c r="AQ39" s="210"/>
    </row>
    <row r="40" spans="1:44" ht="14.25" customHeight="1" x14ac:dyDescent="0.4">
      <c r="A40" s="203"/>
      <c r="B40" s="207"/>
      <c r="C40" s="548" t="s">
        <v>7</v>
      </c>
      <c r="D40" s="731" t="str">
        <f>AA21</f>
        <v/>
      </c>
      <c r="E40" s="731"/>
      <c r="F40" s="731"/>
      <c r="G40" s="731"/>
      <c r="H40" s="731"/>
      <c r="I40" s="731"/>
      <c r="J40" s="731"/>
      <c r="K40" s="731"/>
      <c r="L40" s="535" t="s">
        <v>0</v>
      </c>
      <c r="M40" s="541"/>
      <c r="N40" s="716" t="s">
        <v>3</v>
      </c>
      <c r="O40" s="716"/>
      <c r="P40" s="716">
        <v>0.3</v>
      </c>
      <c r="Q40" s="716"/>
      <c r="R40" s="716"/>
      <c r="S40" s="707" t="s">
        <v>1</v>
      </c>
      <c r="T40" s="738"/>
      <c r="U40" s="739" t="str">
        <f>IF(E21="","",IFERROR(IF(T21="","",ROUNDUP(D40*P40,0)),""))</f>
        <v/>
      </c>
      <c r="V40" s="706"/>
      <c r="W40" s="706"/>
      <c r="X40" s="706"/>
      <c r="Y40" s="706"/>
      <c r="Z40" s="706"/>
      <c r="AA40" s="706"/>
      <c r="AB40" s="706"/>
      <c r="AC40" s="706"/>
      <c r="AD40" s="535" t="s">
        <v>0</v>
      </c>
      <c r="AE40" s="541"/>
      <c r="AF40" s="203"/>
      <c r="AG40" s="208"/>
      <c r="AH40" s="723" t="str">
        <f>IFERROR((MIN(ROUNDUP(U40,-3),200000)),"")</f>
        <v/>
      </c>
      <c r="AI40" s="714"/>
      <c r="AJ40" s="714"/>
      <c r="AK40" s="714"/>
      <c r="AL40" s="714"/>
      <c r="AM40" s="714"/>
      <c r="AN40" s="714"/>
      <c r="AO40" s="535" t="s">
        <v>0</v>
      </c>
      <c r="AP40" s="541"/>
      <c r="AQ40" s="210"/>
    </row>
    <row r="41" spans="1:44" ht="14.25" customHeight="1" x14ac:dyDescent="0.4">
      <c r="A41" s="203"/>
      <c r="B41" s="207"/>
      <c r="C41" s="549"/>
      <c r="D41" s="732"/>
      <c r="E41" s="732"/>
      <c r="F41" s="732"/>
      <c r="G41" s="732"/>
      <c r="H41" s="732"/>
      <c r="I41" s="732"/>
      <c r="J41" s="732"/>
      <c r="K41" s="732"/>
      <c r="L41" s="542"/>
      <c r="M41" s="543"/>
      <c r="N41" s="716"/>
      <c r="O41" s="716"/>
      <c r="P41" s="716"/>
      <c r="Q41" s="716"/>
      <c r="R41" s="716"/>
      <c r="S41" s="707"/>
      <c r="T41" s="738"/>
      <c r="U41" s="740"/>
      <c r="V41" s="705"/>
      <c r="W41" s="705"/>
      <c r="X41" s="705"/>
      <c r="Y41" s="705"/>
      <c r="Z41" s="705"/>
      <c r="AA41" s="705"/>
      <c r="AB41" s="705"/>
      <c r="AC41" s="705"/>
      <c r="AD41" s="542"/>
      <c r="AE41" s="543"/>
      <c r="AF41" s="203"/>
      <c r="AG41" s="208"/>
      <c r="AH41" s="730"/>
      <c r="AI41" s="715"/>
      <c r="AJ41" s="715"/>
      <c r="AK41" s="715"/>
      <c r="AL41" s="715"/>
      <c r="AM41" s="715"/>
      <c r="AN41" s="715"/>
      <c r="AO41" s="542"/>
      <c r="AP41" s="543"/>
      <c r="AQ41" s="210"/>
    </row>
    <row r="42" spans="1:44" ht="14.25" customHeight="1" x14ac:dyDescent="0.4">
      <c r="A42" s="203"/>
      <c r="B42" s="207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309"/>
      <c r="W42" s="309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727" t="s">
        <v>54</v>
      </c>
      <c r="AJ42" s="693"/>
      <c r="AK42" s="693"/>
      <c r="AL42" s="693"/>
      <c r="AM42" s="693"/>
      <c r="AN42" s="693"/>
      <c r="AO42" s="693"/>
      <c r="AP42" s="693"/>
      <c r="AQ42" s="728"/>
    </row>
    <row r="43" spans="1:44" ht="14.25" customHeight="1" x14ac:dyDescent="0.4">
      <c r="A43" s="203"/>
      <c r="B43" s="207"/>
      <c r="C43" s="203"/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309"/>
      <c r="W43" s="309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693"/>
      <c r="AJ43" s="693"/>
      <c r="AK43" s="693"/>
      <c r="AL43" s="693"/>
      <c r="AM43" s="693"/>
      <c r="AN43" s="693"/>
      <c r="AO43" s="693"/>
      <c r="AP43" s="693"/>
      <c r="AQ43" s="728"/>
    </row>
    <row r="44" spans="1:44" ht="14.25" customHeight="1" x14ac:dyDescent="0.4">
      <c r="A44" s="203"/>
      <c r="B44" s="207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309"/>
      <c r="W44" s="309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321"/>
      <c r="AJ44" s="321"/>
      <c r="AK44" s="321"/>
      <c r="AL44" s="321"/>
      <c r="AM44" s="321"/>
      <c r="AN44" s="321"/>
      <c r="AO44" s="321"/>
      <c r="AP44" s="321"/>
      <c r="AQ44" s="322"/>
    </row>
    <row r="45" spans="1:44" ht="14.25" customHeight="1" thickBot="1" x14ac:dyDescent="0.45">
      <c r="A45" s="203"/>
      <c r="B45" s="207"/>
      <c r="C45" s="233" t="s">
        <v>56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309"/>
      <c r="W45" s="203"/>
      <c r="X45" s="733"/>
      <c r="Y45" s="733"/>
      <c r="Z45" s="733"/>
      <c r="AA45" s="733"/>
      <c r="AB45" s="733"/>
      <c r="AC45" s="733"/>
      <c r="AD45" s="733"/>
      <c r="AE45" s="733"/>
      <c r="AF45" s="733"/>
      <c r="AG45" s="733"/>
      <c r="AH45" s="733"/>
      <c r="AI45" s="733"/>
      <c r="AJ45" s="733"/>
      <c r="AK45" s="733"/>
      <c r="AL45" s="733"/>
      <c r="AM45" s="733"/>
      <c r="AN45" s="733"/>
      <c r="AO45" s="733"/>
      <c r="AP45" s="733"/>
      <c r="AQ45" s="210"/>
      <c r="AR45" s="38">
        <f>MIN(AH36,AH40)</f>
        <v>0</v>
      </c>
    </row>
    <row r="46" spans="1:44" ht="14.25" customHeight="1" x14ac:dyDescent="0.4">
      <c r="A46" s="203"/>
      <c r="B46" s="207"/>
      <c r="C46" s="635" t="s">
        <v>92</v>
      </c>
      <c r="D46" s="636"/>
      <c r="E46" s="636"/>
      <c r="F46" s="636"/>
      <c r="G46" s="636"/>
      <c r="H46" s="636"/>
      <c r="I46" s="636"/>
      <c r="J46" s="636"/>
      <c r="K46" s="636"/>
      <c r="L46" s="636"/>
      <c r="M46" s="734" t="str">
        <f>IF(COUNT(AH36,AH40)=0,"",MIN(AH36,AH40))</f>
        <v/>
      </c>
      <c r="N46" s="734"/>
      <c r="O46" s="734"/>
      <c r="P46" s="734"/>
      <c r="Q46" s="734"/>
      <c r="R46" s="734"/>
      <c r="S46" s="734"/>
      <c r="T46" s="734"/>
      <c r="U46" s="639" t="s">
        <v>0</v>
      </c>
      <c r="V46" s="640"/>
      <c r="W46" s="203"/>
      <c r="X46" s="733"/>
      <c r="Y46" s="733"/>
      <c r="Z46" s="733"/>
      <c r="AA46" s="733"/>
      <c r="AB46" s="733"/>
      <c r="AC46" s="733"/>
      <c r="AD46" s="733"/>
      <c r="AE46" s="733"/>
      <c r="AF46" s="733"/>
      <c r="AG46" s="733"/>
      <c r="AH46" s="733"/>
      <c r="AI46" s="733"/>
      <c r="AJ46" s="733"/>
      <c r="AK46" s="733"/>
      <c r="AL46" s="733"/>
      <c r="AM46" s="733"/>
      <c r="AN46" s="733"/>
      <c r="AO46" s="733"/>
      <c r="AP46" s="733"/>
      <c r="AQ46" s="210"/>
    </row>
    <row r="47" spans="1:44" ht="14.25" customHeight="1" thickBot="1" x14ac:dyDescent="0.45">
      <c r="A47" s="203"/>
      <c r="B47" s="207"/>
      <c r="C47" s="637"/>
      <c r="D47" s="638"/>
      <c r="E47" s="638"/>
      <c r="F47" s="638"/>
      <c r="G47" s="638"/>
      <c r="H47" s="638"/>
      <c r="I47" s="638"/>
      <c r="J47" s="638"/>
      <c r="K47" s="638"/>
      <c r="L47" s="638"/>
      <c r="M47" s="735"/>
      <c r="N47" s="735"/>
      <c r="O47" s="735"/>
      <c r="P47" s="735"/>
      <c r="Q47" s="735"/>
      <c r="R47" s="735"/>
      <c r="S47" s="735"/>
      <c r="T47" s="735"/>
      <c r="U47" s="641"/>
      <c r="V47" s="642"/>
      <c r="W47" s="234"/>
      <c r="X47" s="733"/>
      <c r="Y47" s="733"/>
      <c r="Z47" s="733"/>
      <c r="AA47" s="733"/>
      <c r="AB47" s="733"/>
      <c r="AC47" s="733"/>
      <c r="AD47" s="733"/>
      <c r="AE47" s="733"/>
      <c r="AF47" s="733"/>
      <c r="AG47" s="733"/>
      <c r="AH47" s="733"/>
      <c r="AI47" s="733"/>
      <c r="AJ47" s="733"/>
      <c r="AK47" s="733"/>
      <c r="AL47" s="733"/>
      <c r="AM47" s="733"/>
      <c r="AN47" s="733"/>
      <c r="AO47" s="733"/>
      <c r="AP47" s="733"/>
      <c r="AQ47" s="210"/>
    </row>
    <row r="48" spans="1:44" ht="17.25" x14ac:dyDescent="0.4">
      <c r="A48" s="203"/>
      <c r="B48" s="207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35"/>
      <c r="AL48" s="235"/>
      <c r="AM48" s="235"/>
      <c r="AN48" s="235"/>
      <c r="AO48" s="235"/>
      <c r="AP48" s="235"/>
      <c r="AQ48" s="236"/>
    </row>
    <row r="49" spans="1:44" ht="14.25" customHeight="1" x14ac:dyDescent="0.4">
      <c r="A49" s="203"/>
      <c r="B49" s="408" t="s">
        <v>87</v>
      </c>
      <c r="C49" s="654"/>
      <c r="D49" s="654"/>
      <c r="E49" s="654"/>
      <c r="F49" s="654"/>
      <c r="G49" s="654"/>
      <c r="H49" s="654"/>
      <c r="I49" s="654"/>
      <c r="J49" s="654"/>
      <c r="K49" s="654"/>
      <c r="L49" s="654"/>
      <c r="M49" s="654"/>
      <c r="N49" s="654"/>
      <c r="O49" s="654"/>
      <c r="P49" s="654"/>
      <c r="Q49" s="654"/>
      <c r="R49" s="654"/>
      <c r="S49" s="654"/>
      <c r="T49" s="654"/>
      <c r="U49" s="654"/>
      <c r="V49" s="654"/>
      <c r="W49" s="654"/>
      <c r="X49" s="654"/>
      <c r="Y49" s="654"/>
      <c r="Z49" s="654"/>
      <c r="AA49" s="654"/>
      <c r="AB49" s="654"/>
      <c r="AC49" s="654"/>
      <c r="AD49" s="654"/>
      <c r="AE49" s="654"/>
      <c r="AF49" s="654"/>
      <c r="AG49" s="654"/>
      <c r="AH49" s="654"/>
      <c r="AI49" s="654"/>
      <c r="AJ49" s="654"/>
      <c r="AK49" s="654"/>
      <c r="AL49" s="654"/>
      <c r="AM49" s="654"/>
      <c r="AN49" s="654"/>
      <c r="AO49" s="654"/>
      <c r="AP49" s="654"/>
      <c r="AQ49" s="655"/>
    </row>
    <row r="50" spans="1:44" ht="14.25" customHeight="1" x14ac:dyDescent="0.4">
      <c r="A50" s="203"/>
      <c r="B50" s="656"/>
      <c r="C50" s="654"/>
      <c r="D50" s="654"/>
      <c r="E50" s="654"/>
      <c r="F50" s="654"/>
      <c r="G50" s="654"/>
      <c r="H50" s="654"/>
      <c r="I50" s="654"/>
      <c r="J50" s="654"/>
      <c r="K50" s="654"/>
      <c r="L50" s="654"/>
      <c r="M50" s="654"/>
      <c r="N50" s="654"/>
      <c r="O50" s="654"/>
      <c r="P50" s="654"/>
      <c r="Q50" s="654"/>
      <c r="R50" s="654"/>
      <c r="S50" s="654"/>
      <c r="T50" s="654"/>
      <c r="U50" s="654"/>
      <c r="V50" s="654"/>
      <c r="W50" s="654"/>
      <c r="X50" s="654"/>
      <c r="Y50" s="654"/>
      <c r="Z50" s="654"/>
      <c r="AA50" s="654"/>
      <c r="AB50" s="654"/>
      <c r="AC50" s="654"/>
      <c r="AD50" s="654"/>
      <c r="AE50" s="654"/>
      <c r="AF50" s="654"/>
      <c r="AG50" s="654"/>
      <c r="AH50" s="654"/>
      <c r="AI50" s="654"/>
      <c r="AJ50" s="654"/>
      <c r="AK50" s="654"/>
      <c r="AL50" s="654"/>
      <c r="AM50" s="654"/>
      <c r="AN50" s="654"/>
      <c r="AO50" s="654"/>
      <c r="AP50" s="654"/>
      <c r="AQ50" s="655"/>
    </row>
    <row r="51" spans="1:44" ht="14.25" customHeight="1" x14ac:dyDescent="0.4">
      <c r="A51" s="203"/>
      <c r="B51" s="656"/>
      <c r="C51" s="654"/>
      <c r="D51" s="654"/>
      <c r="E51" s="654"/>
      <c r="F51" s="654"/>
      <c r="G51" s="654"/>
      <c r="H51" s="654"/>
      <c r="I51" s="654"/>
      <c r="J51" s="654"/>
      <c r="K51" s="654"/>
      <c r="L51" s="654"/>
      <c r="M51" s="654"/>
      <c r="N51" s="654"/>
      <c r="O51" s="654"/>
      <c r="P51" s="654"/>
      <c r="Q51" s="654"/>
      <c r="R51" s="654"/>
      <c r="S51" s="654"/>
      <c r="T51" s="654"/>
      <c r="U51" s="654"/>
      <c r="V51" s="654"/>
      <c r="W51" s="654"/>
      <c r="X51" s="654"/>
      <c r="Y51" s="654"/>
      <c r="Z51" s="654"/>
      <c r="AA51" s="654"/>
      <c r="AB51" s="654"/>
      <c r="AC51" s="654"/>
      <c r="AD51" s="654"/>
      <c r="AE51" s="654"/>
      <c r="AF51" s="654"/>
      <c r="AG51" s="654"/>
      <c r="AH51" s="654"/>
      <c r="AI51" s="654"/>
      <c r="AJ51" s="654"/>
      <c r="AK51" s="654"/>
      <c r="AL51" s="654"/>
      <c r="AM51" s="654"/>
      <c r="AN51" s="654"/>
      <c r="AO51" s="654"/>
      <c r="AP51" s="654"/>
      <c r="AQ51" s="655"/>
    </row>
    <row r="52" spans="1:44" ht="17.25" customHeight="1" thickBot="1" x14ac:dyDescent="0.45">
      <c r="A52" s="203"/>
      <c r="B52" s="657"/>
      <c r="C52" s="658"/>
      <c r="D52" s="658"/>
      <c r="E52" s="658"/>
      <c r="F52" s="65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58"/>
      <c r="R52" s="658"/>
      <c r="S52" s="658"/>
      <c r="T52" s="658"/>
      <c r="U52" s="658"/>
      <c r="V52" s="658"/>
      <c r="W52" s="658"/>
      <c r="X52" s="658"/>
      <c r="Y52" s="658"/>
      <c r="Z52" s="658"/>
      <c r="AA52" s="658"/>
      <c r="AB52" s="658"/>
      <c r="AC52" s="658"/>
      <c r="AD52" s="658"/>
      <c r="AE52" s="658"/>
      <c r="AF52" s="658"/>
      <c r="AG52" s="658"/>
      <c r="AH52" s="658"/>
      <c r="AI52" s="658"/>
      <c r="AJ52" s="658"/>
      <c r="AK52" s="658"/>
      <c r="AL52" s="658"/>
      <c r="AM52" s="658"/>
      <c r="AN52" s="658"/>
      <c r="AO52" s="658"/>
      <c r="AP52" s="658"/>
      <c r="AQ52" s="659"/>
      <c r="AR52" s="33"/>
    </row>
    <row r="53" spans="1:44" ht="15" customHeight="1" x14ac:dyDescent="0.4">
      <c r="A53" s="203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37"/>
      <c r="Q53" s="238"/>
      <c r="R53" s="238"/>
      <c r="S53" s="238"/>
      <c r="T53" s="238"/>
      <c r="U53" s="238"/>
      <c r="V53" s="238"/>
      <c r="W53" s="238"/>
      <c r="X53" s="239"/>
      <c r="Y53" s="238"/>
      <c r="Z53" s="238"/>
      <c r="AA53" s="238"/>
      <c r="AB53" s="238"/>
      <c r="AC53" s="238"/>
      <c r="AD53" s="208"/>
      <c r="AE53" s="208"/>
      <c r="AF53" s="208"/>
      <c r="AG53" s="208"/>
      <c r="AH53" s="208"/>
      <c r="AI53" s="208"/>
      <c r="AJ53" s="208"/>
      <c r="AK53" s="208"/>
      <c r="AL53" s="208"/>
      <c r="AM53" s="217"/>
      <c r="AN53" s="203"/>
      <c r="AO53" s="203"/>
      <c r="AP53" s="203"/>
      <c r="AQ53" s="203"/>
    </row>
    <row r="54" spans="1:44" ht="15" customHeight="1" x14ac:dyDescent="0.4">
      <c r="A54" s="203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37"/>
      <c r="Q54" s="238"/>
      <c r="R54" s="238"/>
      <c r="S54" s="238"/>
      <c r="T54" s="238"/>
      <c r="U54" s="238"/>
      <c r="V54" s="238"/>
      <c r="W54" s="238"/>
      <c r="X54" s="239"/>
      <c r="Y54" s="238"/>
      <c r="Z54" s="238"/>
      <c r="AA54" s="238"/>
      <c r="AB54" s="238"/>
      <c r="AC54" s="238"/>
      <c r="AD54" s="208"/>
      <c r="AE54" s="208"/>
      <c r="AF54" s="208"/>
      <c r="AG54" s="208"/>
      <c r="AH54" s="208"/>
      <c r="AI54" s="208"/>
      <c r="AJ54" s="208"/>
      <c r="AK54" s="208"/>
      <c r="AL54" s="208"/>
      <c r="AM54" s="217"/>
      <c r="AN54" s="203"/>
      <c r="AO54" s="203"/>
      <c r="AP54" s="203"/>
      <c r="AQ54" s="203"/>
    </row>
    <row r="55" spans="1:44" ht="15" customHeight="1" x14ac:dyDescent="0.4">
      <c r="A55" s="203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37"/>
      <c r="Q55" s="238"/>
      <c r="R55" s="238"/>
      <c r="S55" s="238"/>
      <c r="T55" s="238"/>
      <c r="U55" s="238"/>
      <c r="V55" s="238"/>
      <c r="W55" s="238"/>
      <c r="X55" s="239"/>
      <c r="Y55" s="238"/>
      <c r="Z55" s="238"/>
      <c r="AA55" s="238"/>
      <c r="AB55" s="238"/>
      <c r="AC55" s="238"/>
      <c r="AD55" s="208"/>
      <c r="AE55" s="208"/>
      <c r="AF55" s="208"/>
      <c r="AG55" s="208"/>
      <c r="AH55" s="208"/>
      <c r="AI55" s="208"/>
      <c r="AJ55" s="208"/>
      <c r="AK55" s="208"/>
      <c r="AL55" s="208"/>
      <c r="AM55" s="217"/>
      <c r="AN55" s="203"/>
      <c r="AO55" s="203"/>
      <c r="AP55" s="203"/>
      <c r="AQ55" s="203"/>
    </row>
    <row r="56" spans="1:44" ht="15.75" customHeight="1" x14ac:dyDescent="0.4">
      <c r="A56" s="203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3"/>
      <c r="AO56" s="203"/>
      <c r="AP56" s="203"/>
      <c r="AQ56" s="203"/>
    </row>
    <row r="57" spans="1:44" ht="15.75" customHeight="1" x14ac:dyDescent="0.4">
      <c r="A57" s="203"/>
      <c r="B57" s="736" t="s">
        <v>61</v>
      </c>
      <c r="C57" s="737"/>
      <c r="D57" s="737"/>
      <c r="E57" s="737"/>
      <c r="F57" s="737"/>
      <c r="G57" s="737"/>
      <c r="H57" s="737"/>
      <c r="I57" s="737"/>
      <c r="J57" s="737"/>
      <c r="K57" s="737"/>
      <c r="L57" s="737"/>
      <c r="M57" s="737"/>
      <c r="N57" s="737"/>
      <c r="O57" s="737"/>
      <c r="P57" s="737"/>
      <c r="Q57" s="737"/>
      <c r="R57" s="737"/>
      <c r="S57" s="737"/>
      <c r="T57" s="737"/>
      <c r="U57" s="737"/>
      <c r="V57" s="737"/>
      <c r="W57" s="737"/>
      <c r="X57" s="737"/>
      <c r="Y57" s="737"/>
      <c r="Z57" s="737"/>
      <c r="AA57" s="737"/>
      <c r="AB57" s="737"/>
      <c r="AC57" s="737"/>
      <c r="AD57" s="737"/>
      <c r="AE57" s="737"/>
      <c r="AF57" s="737"/>
      <c r="AG57" s="737"/>
      <c r="AH57" s="737"/>
      <c r="AI57" s="737"/>
      <c r="AJ57" s="737"/>
      <c r="AK57" s="737"/>
      <c r="AL57" s="737"/>
      <c r="AM57" s="737"/>
      <c r="AN57" s="737"/>
      <c r="AO57" s="737"/>
      <c r="AP57" s="737"/>
      <c r="AQ57" s="203"/>
    </row>
    <row r="58" spans="1:44" ht="15.75" customHeight="1" x14ac:dyDescent="0.4">
      <c r="A58" s="203"/>
      <c r="B58" s="737"/>
      <c r="C58" s="737"/>
      <c r="D58" s="737"/>
      <c r="E58" s="737"/>
      <c r="F58" s="737"/>
      <c r="G58" s="737"/>
      <c r="H58" s="737"/>
      <c r="I58" s="737"/>
      <c r="J58" s="737"/>
      <c r="K58" s="737"/>
      <c r="L58" s="737"/>
      <c r="M58" s="737"/>
      <c r="N58" s="737"/>
      <c r="O58" s="737"/>
      <c r="P58" s="737"/>
      <c r="Q58" s="737"/>
      <c r="R58" s="737"/>
      <c r="S58" s="737"/>
      <c r="T58" s="737"/>
      <c r="U58" s="737"/>
      <c r="V58" s="737"/>
      <c r="W58" s="737"/>
      <c r="X58" s="737"/>
      <c r="Y58" s="737"/>
      <c r="Z58" s="737"/>
      <c r="AA58" s="737"/>
      <c r="AB58" s="737"/>
      <c r="AC58" s="737"/>
      <c r="AD58" s="737"/>
      <c r="AE58" s="737"/>
      <c r="AF58" s="737"/>
      <c r="AG58" s="737"/>
      <c r="AH58" s="737"/>
      <c r="AI58" s="737"/>
      <c r="AJ58" s="737"/>
      <c r="AK58" s="737"/>
      <c r="AL58" s="737"/>
      <c r="AM58" s="737"/>
      <c r="AN58" s="737"/>
      <c r="AO58" s="737"/>
      <c r="AP58" s="737"/>
      <c r="AQ58" s="203"/>
    </row>
    <row r="59" spans="1:44" ht="15.75" customHeight="1" x14ac:dyDescent="0.4">
      <c r="A59" s="203"/>
      <c r="B59" s="203" t="s">
        <v>42</v>
      </c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318"/>
      <c r="AN59" s="318"/>
      <c r="AO59" s="318"/>
      <c r="AP59" s="318"/>
      <c r="AQ59" s="203"/>
    </row>
    <row r="60" spans="1:44" ht="18.75" customHeight="1" x14ac:dyDescent="0.15">
      <c r="A60" s="203"/>
      <c r="B60" s="750" t="s">
        <v>103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0"/>
      <c r="AK60" s="241"/>
      <c r="AL60" s="241"/>
      <c r="AM60" s="241"/>
      <c r="AN60" s="241"/>
      <c r="AO60" s="241"/>
      <c r="AP60" s="242"/>
      <c r="AQ60" s="203"/>
    </row>
    <row r="61" spans="1:44" ht="15.75" customHeight="1" x14ac:dyDescent="0.4">
      <c r="A61" s="203"/>
      <c r="B61" s="318"/>
      <c r="C61" s="243" t="s">
        <v>70</v>
      </c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203"/>
    </row>
    <row r="62" spans="1:44" ht="15.75" customHeight="1" x14ac:dyDescent="0.4">
      <c r="A62" s="203"/>
      <c r="B62" s="318"/>
      <c r="C62" s="751" t="s">
        <v>106</v>
      </c>
      <c r="D62" s="752"/>
      <c r="E62" s="752"/>
      <c r="F62" s="752"/>
      <c r="G62" s="752"/>
      <c r="H62" s="752"/>
      <c r="I62" s="752"/>
      <c r="J62" s="752"/>
      <c r="K62" s="752"/>
      <c r="L62" s="752"/>
      <c r="M62" s="752"/>
      <c r="N62" s="752"/>
      <c r="O62" s="752"/>
      <c r="P62" s="752"/>
      <c r="Q62" s="752"/>
      <c r="R62" s="752"/>
      <c r="S62" s="752"/>
      <c r="T62" s="752"/>
      <c r="U62" s="752"/>
      <c r="V62" s="752"/>
      <c r="W62" s="752"/>
      <c r="X62" s="752"/>
      <c r="Y62" s="752"/>
      <c r="Z62" s="752"/>
      <c r="AA62" s="752"/>
      <c r="AB62" s="752"/>
      <c r="AC62" s="752"/>
      <c r="AD62" s="752"/>
      <c r="AE62" s="752"/>
      <c r="AF62" s="752"/>
      <c r="AG62" s="752"/>
      <c r="AH62" s="752"/>
      <c r="AI62" s="752"/>
      <c r="AJ62" s="752"/>
      <c r="AK62" s="752"/>
      <c r="AL62" s="752"/>
      <c r="AM62" s="752"/>
      <c r="AN62" s="318"/>
      <c r="AO62" s="318"/>
      <c r="AP62" s="318"/>
      <c r="AQ62" s="203"/>
    </row>
    <row r="63" spans="1:44" ht="15.75" customHeight="1" x14ac:dyDescent="0.4">
      <c r="A63" s="203"/>
      <c r="B63" s="318"/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52"/>
      <c r="N63" s="752"/>
      <c r="O63" s="752"/>
      <c r="P63" s="752"/>
      <c r="Q63" s="752"/>
      <c r="R63" s="752"/>
      <c r="S63" s="752"/>
      <c r="T63" s="752"/>
      <c r="U63" s="752"/>
      <c r="V63" s="752"/>
      <c r="W63" s="752"/>
      <c r="X63" s="752"/>
      <c r="Y63" s="752"/>
      <c r="Z63" s="752"/>
      <c r="AA63" s="752"/>
      <c r="AB63" s="752"/>
      <c r="AC63" s="752"/>
      <c r="AD63" s="752"/>
      <c r="AE63" s="752"/>
      <c r="AF63" s="752"/>
      <c r="AG63" s="752"/>
      <c r="AH63" s="752"/>
      <c r="AI63" s="752"/>
      <c r="AJ63" s="752"/>
      <c r="AK63" s="752"/>
      <c r="AL63" s="752"/>
      <c r="AM63" s="752"/>
      <c r="AN63" s="318"/>
      <c r="AO63" s="318"/>
      <c r="AP63" s="318"/>
      <c r="AQ63" s="203"/>
    </row>
    <row r="64" spans="1:44" ht="15.75" customHeight="1" x14ac:dyDescent="0.4">
      <c r="A64" s="203"/>
      <c r="B64" s="318"/>
      <c r="C64" s="753"/>
      <c r="D64" s="753"/>
      <c r="E64" s="753"/>
      <c r="F64" s="753"/>
      <c r="G64" s="753"/>
      <c r="H64" s="753"/>
      <c r="I64" s="753"/>
      <c r="J64" s="753"/>
      <c r="K64" s="753"/>
      <c r="L64" s="753"/>
      <c r="M64" s="753"/>
      <c r="N64" s="753"/>
      <c r="O64" s="753"/>
      <c r="P64" s="753"/>
      <c r="Q64" s="753"/>
      <c r="R64" s="753"/>
      <c r="S64" s="753"/>
      <c r="T64" s="753"/>
      <c r="U64" s="753"/>
      <c r="V64" s="753"/>
      <c r="W64" s="753"/>
      <c r="X64" s="753"/>
      <c r="Y64" s="753"/>
      <c r="Z64" s="753"/>
      <c r="AA64" s="753"/>
      <c r="AB64" s="753"/>
      <c r="AC64" s="753"/>
      <c r="AD64" s="753"/>
      <c r="AE64" s="753"/>
      <c r="AF64" s="753"/>
      <c r="AG64" s="753"/>
      <c r="AH64" s="753"/>
      <c r="AI64" s="753"/>
      <c r="AJ64" s="753"/>
      <c r="AK64" s="753"/>
      <c r="AL64" s="753"/>
      <c r="AM64" s="753"/>
      <c r="AN64" s="318"/>
      <c r="AO64" s="318"/>
      <c r="AP64" s="318"/>
      <c r="AQ64" s="203"/>
    </row>
    <row r="65" spans="1:71" ht="14.25" customHeight="1" x14ac:dyDescent="0.15">
      <c r="A65" s="203"/>
      <c r="B65" s="203"/>
      <c r="C65" s="753"/>
      <c r="D65" s="753"/>
      <c r="E65" s="753"/>
      <c r="F65" s="753"/>
      <c r="G65" s="753"/>
      <c r="H65" s="753"/>
      <c r="I65" s="753"/>
      <c r="J65" s="753"/>
      <c r="K65" s="753"/>
      <c r="L65" s="753"/>
      <c r="M65" s="753"/>
      <c r="N65" s="753"/>
      <c r="O65" s="753"/>
      <c r="P65" s="753"/>
      <c r="Q65" s="753"/>
      <c r="R65" s="753"/>
      <c r="S65" s="753"/>
      <c r="T65" s="753"/>
      <c r="U65" s="753"/>
      <c r="V65" s="753"/>
      <c r="W65" s="753"/>
      <c r="X65" s="753"/>
      <c r="Y65" s="753"/>
      <c r="Z65" s="753"/>
      <c r="AA65" s="753"/>
      <c r="AB65" s="753"/>
      <c r="AC65" s="753"/>
      <c r="AD65" s="753"/>
      <c r="AE65" s="753"/>
      <c r="AF65" s="753"/>
      <c r="AG65" s="753"/>
      <c r="AH65" s="753"/>
      <c r="AI65" s="753"/>
      <c r="AJ65" s="753"/>
      <c r="AK65" s="753"/>
      <c r="AL65" s="753"/>
      <c r="AM65" s="753"/>
      <c r="AN65" s="241"/>
      <c r="AO65" s="241"/>
      <c r="AP65" s="241"/>
      <c r="AQ65" s="203"/>
    </row>
    <row r="66" spans="1:71" x14ac:dyDescent="0.15">
      <c r="A66" s="203"/>
      <c r="B66" s="203" t="s">
        <v>117</v>
      </c>
      <c r="C66" s="319"/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319"/>
      <c r="U66" s="319"/>
      <c r="V66" s="319"/>
      <c r="W66" s="319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241"/>
      <c r="AM66" s="241"/>
      <c r="AN66" s="241"/>
      <c r="AO66" s="241"/>
      <c r="AP66" s="241"/>
      <c r="AQ66" s="203"/>
    </row>
    <row r="67" spans="1:71" x14ac:dyDescent="0.15">
      <c r="A67" s="203"/>
      <c r="B67" s="203" t="s">
        <v>113</v>
      </c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241"/>
      <c r="AM67" s="241"/>
      <c r="AN67" s="241"/>
      <c r="AO67" s="241"/>
      <c r="AP67" s="241"/>
      <c r="AQ67" s="203"/>
    </row>
    <row r="68" spans="1:71" ht="14.25" customHeight="1" x14ac:dyDescent="0.4">
      <c r="A68" s="203"/>
      <c r="B68" s="203"/>
      <c r="C68" s="208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529" t="s">
        <v>16</v>
      </c>
      <c r="Q68" s="530"/>
      <c r="R68" s="530"/>
      <c r="S68" s="530"/>
      <c r="T68" s="530"/>
      <c r="U68" s="530"/>
      <c r="V68" s="530"/>
      <c r="W68" s="530"/>
      <c r="X68" s="530"/>
      <c r="Y68" s="531"/>
      <c r="Z68" s="209"/>
      <c r="AA68" s="208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8"/>
      <c r="AN68" s="208"/>
      <c r="AO68" s="203"/>
      <c r="AP68" s="203"/>
      <c r="AQ68" s="203"/>
    </row>
    <row r="69" spans="1:71" ht="14.25" customHeight="1" x14ac:dyDescent="0.4">
      <c r="A69" s="203"/>
      <c r="B69" s="203"/>
      <c r="C69" s="208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694" t="s">
        <v>15</v>
      </c>
      <c r="Q69" s="695"/>
      <c r="R69" s="695"/>
      <c r="S69" s="522" t="s">
        <v>11</v>
      </c>
      <c r="T69" s="695"/>
      <c r="U69" s="698"/>
      <c r="V69" s="522" t="s">
        <v>12</v>
      </c>
      <c r="W69" s="695"/>
      <c r="X69" s="695"/>
      <c r="Y69" s="524" t="s">
        <v>2</v>
      </c>
      <c r="Z69" s="741" t="s">
        <v>18</v>
      </c>
      <c r="AA69" s="742"/>
      <c r="AB69" s="742"/>
      <c r="AC69" s="742"/>
      <c r="AD69" s="742"/>
      <c r="AE69" s="743" t="s">
        <v>75</v>
      </c>
      <c r="AF69" s="743"/>
      <c r="AG69" s="743"/>
      <c r="AH69" s="743"/>
      <c r="AI69" s="743"/>
      <c r="AJ69" s="743"/>
      <c r="AK69" s="743"/>
      <c r="AL69" s="743"/>
      <c r="AM69" s="743"/>
      <c r="AN69" s="208"/>
      <c r="AO69" s="203"/>
      <c r="AP69" s="203"/>
      <c r="AQ69" s="203"/>
      <c r="AS69" s="14" t="s">
        <v>13</v>
      </c>
      <c r="AT69" s="19" t="str">
        <f>P69&amp;R69&amp;S69&amp;T69&amp;V69&amp;W69&amp;Y69</f>
        <v>令和年月日</v>
      </c>
      <c r="AU69" s="34"/>
    </row>
    <row r="70" spans="1:71" ht="14.25" customHeight="1" x14ac:dyDescent="0.4">
      <c r="A70" s="203"/>
      <c r="B70" s="203"/>
      <c r="C70" s="208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696"/>
      <c r="Q70" s="697"/>
      <c r="R70" s="697"/>
      <c r="S70" s="523"/>
      <c r="T70" s="699"/>
      <c r="U70" s="699"/>
      <c r="V70" s="523"/>
      <c r="W70" s="697"/>
      <c r="X70" s="697"/>
      <c r="Y70" s="525"/>
      <c r="Z70" s="741"/>
      <c r="AA70" s="742"/>
      <c r="AB70" s="742"/>
      <c r="AC70" s="742"/>
      <c r="AD70" s="742"/>
      <c r="AE70" s="743"/>
      <c r="AF70" s="743"/>
      <c r="AG70" s="743"/>
      <c r="AH70" s="743"/>
      <c r="AI70" s="743"/>
      <c r="AJ70" s="743"/>
      <c r="AK70" s="743"/>
      <c r="AL70" s="743"/>
      <c r="AM70" s="743"/>
      <c r="AN70" s="208"/>
      <c r="AO70" s="203"/>
      <c r="AP70" s="203"/>
      <c r="AQ70" s="203"/>
      <c r="AS70" s="14" t="s">
        <v>14</v>
      </c>
      <c r="AT70" s="21" t="str">
        <f>IFERROR(DATEVALUE(AT69),"")</f>
        <v/>
      </c>
    </row>
    <row r="71" spans="1:71" ht="9.9499999999999993" customHeight="1" x14ac:dyDescent="0.15">
      <c r="A71" s="203"/>
      <c r="B71" s="203"/>
      <c r="C71" s="203"/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319"/>
      <c r="U71" s="319"/>
      <c r="V71" s="319"/>
      <c r="W71" s="319"/>
      <c r="X71" s="319"/>
      <c r="Y71" s="319"/>
      <c r="Z71" s="319"/>
      <c r="AA71" s="244"/>
      <c r="AB71" s="245"/>
      <c r="AC71" s="245"/>
      <c r="AD71" s="245"/>
      <c r="AE71" s="245"/>
      <c r="AF71" s="245"/>
      <c r="AG71" s="245"/>
      <c r="AH71" s="205"/>
      <c r="AI71" s="205"/>
      <c r="AJ71" s="246"/>
      <c r="AK71" s="246"/>
      <c r="AL71" s="246"/>
      <c r="AM71" s="246"/>
      <c r="AN71" s="246"/>
      <c r="AO71" s="246"/>
      <c r="AP71" s="246"/>
      <c r="AQ71" s="203"/>
      <c r="AS71" s="25" t="str">
        <f>IFERROR((DATE(2022,1,31)-AT70+1),"")</f>
        <v/>
      </c>
      <c r="AT71" s="7"/>
    </row>
    <row r="72" spans="1:71" x14ac:dyDescent="0.15">
      <c r="A72" s="203"/>
      <c r="B72" s="203"/>
      <c r="C72" s="219" t="s">
        <v>32</v>
      </c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319"/>
      <c r="U72" s="319"/>
      <c r="V72" s="319"/>
      <c r="W72" s="319"/>
      <c r="X72" s="319"/>
      <c r="Y72" s="319"/>
      <c r="Z72" s="319"/>
      <c r="AA72" s="244"/>
      <c r="AB72" s="245"/>
      <c r="AC72" s="245"/>
      <c r="AD72" s="245"/>
      <c r="AE72" s="245"/>
      <c r="AF72" s="245"/>
      <c r="AG72" s="245"/>
      <c r="AH72" s="205"/>
      <c r="AI72" s="205"/>
      <c r="AJ72" s="246"/>
      <c r="AK72" s="246"/>
      <c r="AL72" s="246"/>
      <c r="AM72" s="246"/>
      <c r="AN72" s="246"/>
      <c r="AO72" s="246"/>
      <c r="AP72" s="246"/>
      <c r="AQ72" s="203"/>
      <c r="AS72" s="7"/>
      <c r="AT72" s="7"/>
    </row>
    <row r="73" spans="1:71" s="26" customFormat="1" ht="18.75" customHeight="1" x14ac:dyDescent="0.15">
      <c r="A73" s="247"/>
      <c r="B73" s="247"/>
      <c r="C73" s="203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9"/>
      <c r="O73" s="250"/>
      <c r="P73" s="652"/>
      <c r="Q73" s="653"/>
      <c r="R73" s="653"/>
      <c r="S73" s="653"/>
      <c r="T73" s="653"/>
      <c r="U73" s="653"/>
      <c r="V73" s="653"/>
      <c r="W73" s="509" t="s">
        <v>0</v>
      </c>
      <c r="X73" s="510"/>
      <c r="Y73" s="251" t="s">
        <v>5</v>
      </c>
      <c r="Z73" s="251"/>
      <c r="AA73" s="744" t="str">
        <f>AS71</f>
        <v/>
      </c>
      <c r="AB73" s="745"/>
      <c r="AC73" s="745"/>
      <c r="AD73" s="746" t="s">
        <v>2</v>
      </c>
      <c r="AE73" s="747"/>
      <c r="AF73" s="251"/>
      <c r="AG73" s="252" t="s">
        <v>1</v>
      </c>
      <c r="AH73" s="748" t="str">
        <f>IF(AA73="","",ROUNDUP(P73/AA73,0))</f>
        <v/>
      </c>
      <c r="AI73" s="749"/>
      <c r="AJ73" s="749"/>
      <c r="AK73" s="749"/>
      <c r="AL73" s="749"/>
      <c r="AM73" s="749"/>
      <c r="AN73" s="746" t="s">
        <v>0</v>
      </c>
      <c r="AO73" s="747"/>
      <c r="AP73" s="253"/>
      <c r="AQ73" s="253"/>
      <c r="AS73" s="7"/>
      <c r="AT73" s="7"/>
      <c r="AU73" s="7"/>
      <c r="AW73" s="27"/>
    </row>
    <row r="74" spans="1:71" s="26" customFormat="1" ht="18.75" customHeight="1" x14ac:dyDescent="0.15">
      <c r="A74" s="247"/>
      <c r="B74" s="247"/>
      <c r="C74" s="247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4" t="s">
        <v>28</v>
      </c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5"/>
      <c r="AB74" s="255"/>
      <c r="AC74" s="255"/>
      <c r="AD74" s="255"/>
      <c r="AE74" s="255"/>
      <c r="AF74" s="255"/>
      <c r="AG74" s="255"/>
      <c r="AH74" s="253"/>
      <c r="AI74" s="760" t="s">
        <v>23</v>
      </c>
      <c r="AJ74" s="760"/>
      <c r="AK74" s="760"/>
      <c r="AL74" s="760"/>
      <c r="AM74" s="760"/>
      <c r="AN74" s="760"/>
      <c r="AO74" s="760"/>
      <c r="AP74" s="256"/>
      <c r="AQ74" s="256"/>
      <c r="AR74" s="28"/>
      <c r="AT74" s="24"/>
      <c r="AU74" s="7"/>
      <c r="AV74" s="7"/>
      <c r="AW74" s="7"/>
      <c r="AY74" s="27"/>
      <c r="AZ74" s="27"/>
      <c r="BA74" s="27"/>
      <c r="BB74" s="27"/>
      <c r="BC74" s="27"/>
    </row>
    <row r="75" spans="1:71" s="5" customFormat="1" ht="18.75" customHeight="1" x14ac:dyDescent="0.15">
      <c r="A75" s="257"/>
      <c r="B75" s="257"/>
      <c r="C75" s="219" t="s">
        <v>88</v>
      </c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9" t="s">
        <v>35</v>
      </c>
      <c r="P75" s="257" t="s">
        <v>89</v>
      </c>
      <c r="Q75" s="260"/>
      <c r="R75" s="260"/>
      <c r="S75" s="260"/>
      <c r="T75" s="260"/>
      <c r="U75" s="260"/>
      <c r="V75" s="260"/>
      <c r="W75" s="260"/>
      <c r="X75" s="260"/>
      <c r="Y75" s="260"/>
      <c r="Z75" s="261"/>
      <c r="AA75" s="262"/>
      <c r="AB75" s="262"/>
      <c r="AC75" s="219"/>
      <c r="AD75" s="257"/>
      <c r="AE75" s="219"/>
      <c r="AF75" s="263"/>
      <c r="AG75" s="263"/>
      <c r="AH75" s="263"/>
      <c r="AI75" s="257"/>
      <c r="AJ75" s="264"/>
      <c r="AK75" s="264"/>
      <c r="AL75" s="264"/>
      <c r="AM75" s="264"/>
      <c r="AN75" s="264"/>
      <c r="AO75" s="257"/>
      <c r="AP75" s="257"/>
      <c r="AQ75" s="257"/>
    </row>
    <row r="76" spans="1:71" s="5" customFormat="1" ht="18.75" customHeight="1" x14ac:dyDescent="0.15">
      <c r="A76" s="257"/>
      <c r="B76" s="257"/>
      <c r="C76" s="257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652"/>
      <c r="Q76" s="653"/>
      <c r="R76" s="653"/>
      <c r="S76" s="653"/>
      <c r="T76" s="653"/>
      <c r="U76" s="653"/>
      <c r="V76" s="653"/>
      <c r="W76" s="509" t="s">
        <v>0</v>
      </c>
      <c r="X76" s="510"/>
      <c r="Y76" s="205" t="s">
        <v>5</v>
      </c>
      <c r="Z76" s="219"/>
      <c r="AA76" s="761">
        <v>28</v>
      </c>
      <c r="AB76" s="762"/>
      <c r="AC76" s="762"/>
      <c r="AD76" s="509" t="s">
        <v>2</v>
      </c>
      <c r="AE76" s="510"/>
      <c r="AF76" s="205"/>
      <c r="AG76" s="319" t="s">
        <v>1</v>
      </c>
      <c r="AH76" s="748">
        <f>IF(AA76="","",ROUNDUP(P76/AA76,0))</f>
        <v>0</v>
      </c>
      <c r="AI76" s="749"/>
      <c r="AJ76" s="749"/>
      <c r="AK76" s="749"/>
      <c r="AL76" s="749"/>
      <c r="AM76" s="749"/>
      <c r="AN76" s="509" t="s">
        <v>0</v>
      </c>
      <c r="AO76" s="510"/>
      <c r="AP76" s="257"/>
      <c r="AQ76" s="262"/>
      <c r="AR76" s="15"/>
      <c r="AS76" s="14"/>
      <c r="AU76" s="14"/>
      <c r="AV76" s="18"/>
      <c r="AW76" s="18"/>
      <c r="AX76" s="18"/>
      <c r="AZ76" s="20"/>
      <c r="BA76" s="20"/>
      <c r="BB76" s="20"/>
      <c r="BC76" s="20"/>
      <c r="BD76" s="20"/>
    </row>
    <row r="77" spans="1:71" s="5" customFormat="1" ht="18.75" customHeight="1" thickBot="1" x14ac:dyDescent="0.2">
      <c r="A77" s="257"/>
      <c r="B77" s="257"/>
      <c r="C77" s="257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54" t="s">
        <v>28</v>
      </c>
      <c r="R77" s="265"/>
      <c r="S77" s="265"/>
      <c r="T77" s="265"/>
      <c r="U77" s="265"/>
      <c r="V77" s="265"/>
      <c r="W77" s="265"/>
      <c r="X77" s="205"/>
      <c r="Y77" s="205"/>
      <c r="Z77" s="219"/>
      <c r="AA77" s="266"/>
      <c r="AB77" s="267"/>
      <c r="AC77" s="267"/>
      <c r="AD77" s="205"/>
      <c r="AE77" s="205"/>
      <c r="AF77" s="244"/>
      <c r="AG77" s="244"/>
      <c r="AH77" s="219"/>
      <c r="AI77" s="710" t="s">
        <v>23</v>
      </c>
      <c r="AJ77" s="711"/>
      <c r="AK77" s="711"/>
      <c r="AL77" s="711"/>
      <c r="AM77" s="711"/>
      <c r="AN77" s="711"/>
      <c r="AO77" s="711"/>
      <c r="AP77" s="315"/>
      <c r="AQ77" s="262"/>
      <c r="AR77" s="15"/>
      <c r="AS77" s="14"/>
      <c r="AU77" s="14"/>
      <c r="AV77" s="18"/>
      <c r="AW77" s="18"/>
      <c r="AX77" s="18"/>
      <c r="AZ77" s="20"/>
      <c r="BA77" s="20"/>
      <c r="BB77" s="20"/>
      <c r="BC77" s="20"/>
      <c r="BD77" s="20"/>
    </row>
    <row r="78" spans="1:71" s="5" customFormat="1" ht="24" customHeight="1" thickBot="1" x14ac:dyDescent="0.45">
      <c r="A78" s="257"/>
      <c r="B78" s="257"/>
      <c r="C78" s="754" t="s">
        <v>100</v>
      </c>
      <c r="D78" s="754"/>
      <c r="E78" s="754"/>
      <c r="F78" s="754"/>
      <c r="G78" s="754"/>
      <c r="H78" s="754"/>
      <c r="I78" s="754"/>
      <c r="J78" s="754"/>
      <c r="K78" s="754"/>
      <c r="L78" s="754"/>
      <c r="M78" s="754"/>
      <c r="N78" s="754"/>
      <c r="O78" s="754"/>
      <c r="P78" s="754"/>
      <c r="Q78" s="754"/>
      <c r="R78" s="754"/>
      <c r="S78" s="754"/>
      <c r="T78" s="754"/>
      <c r="U78" s="754"/>
      <c r="V78" s="754"/>
      <c r="W78" s="754"/>
      <c r="X78" s="755"/>
      <c r="Y78" s="756" t="str">
        <f>IF(O73="","",IFERROR(IF(Y76="","",ROUNDUP((AF73-AF76)*0.4,0)),""))</f>
        <v/>
      </c>
      <c r="Z78" s="757"/>
      <c r="AA78" s="757"/>
      <c r="AB78" s="757"/>
      <c r="AC78" s="757"/>
      <c r="AD78" s="757"/>
      <c r="AE78" s="662" t="s">
        <v>0</v>
      </c>
      <c r="AF78" s="663"/>
      <c r="AG78" s="268"/>
      <c r="AH78" s="758" t="s">
        <v>52</v>
      </c>
      <c r="AI78" s="759"/>
      <c r="AJ78" s="756" t="str">
        <f>IFERROR(IF(Y78&lt;=0,"ERROR",MIN(ROUNDUP(Y78,-4),200000)),"")</f>
        <v/>
      </c>
      <c r="AK78" s="757"/>
      <c r="AL78" s="757"/>
      <c r="AM78" s="757"/>
      <c r="AN78" s="757"/>
      <c r="AO78" s="757"/>
      <c r="AP78" s="514" t="s">
        <v>0</v>
      </c>
      <c r="AQ78" s="515"/>
      <c r="AR78" s="23"/>
      <c r="AU78" s="20"/>
      <c r="AV78" s="20"/>
      <c r="AW78" s="20"/>
      <c r="AX78" s="20"/>
      <c r="AY78" s="20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</row>
    <row r="79" spans="1:71" s="5" customFormat="1" ht="14.25" customHeight="1" x14ac:dyDescent="0.4">
      <c r="A79" s="257"/>
      <c r="B79" s="257"/>
      <c r="C79" s="257"/>
      <c r="D79" s="257"/>
      <c r="E79" s="257"/>
      <c r="F79" s="257"/>
      <c r="G79" s="257"/>
      <c r="H79" s="269"/>
      <c r="I79" s="257"/>
      <c r="J79" s="257"/>
      <c r="K79" s="257"/>
      <c r="L79" s="257"/>
      <c r="M79" s="270"/>
      <c r="N79" s="271"/>
      <c r="O79" s="271"/>
      <c r="P79" s="271"/>
      <c r="Q79" s="257"/>
      <c r="R79" s="257"/>
      <c r="S79" s="257"/>
      <c r="T79" s="257"/>
      <c r="U79" s="257"/>
      <c r="V79" s="257"/>
      <c r="W79" s="257"/>
      <c r="X79" s="257"/>
      <c r="Y79" s="257"/>
      <c r="Z79" s="271"/>
      <c r="AA79" s="271"/>
      <c r="AB79" s="271"/>
      <c r="AC79" s="257"/>
      <c r="AD79" s="272"/>
      <c r="AE79" s="272"/>
      <c r="AF79" s="272"/>
      <c r="AG79" s="257"/>
      <c r="AH79" s="272"/>
      <c r="AI79" s="727" t="s">
        <v>54</v>
      </c>
      <c r="AJ79" s="727"/>
      <c r="AK79" s="727"/>
      <c r="AL79" s="727"/>
      <c r="AM79" s="727"/>
      <c r="AN79" s="727"/>
      <c r="AO79" s="727"/>
      <c r="AP79" s="257"/>
      <c r="AQ79" s="257"/>
      <c r="AR79" s="16"/>
      <c r="AU79" s="11"/>
      <c r="AV79" s="11"/>
      <c r="AW79" s="11"/>
      <c r="AX79" s="11"/>
      <c r="AY79" s="11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</row>
    <row r="80" spans="1:71" s="5" customFormat="1" ht="15" thickBot="1" x14ac:dyDescent="0.45">
      <c r="A80" s="257"/>
      <c r="B80" s="257"/>
      <c r="C80" s="257"/>
      <c r="D80" s="257"/>
      <c r="E80" s="257"/>
      <c r="F80" s="257"/>
      <c r="G80" s="257"/>
      <c r="H80" s="269"/>
      <c r="I80" s="257"/>
      <c r="J80" s="257"/>
      <c r="K80" s="257"/>
      <c r="L80" s="257"/>
      <c r="M80" s="270"/>
      <c r="N80" s="271"/>
      <c r="O80" s="271"/>
      <c r="P80" s="271"/>
      <c r="Q80" s="257"/>
      <c r="R80" s="257"/>
      <c r="S80" s="257"/>
      <c r="T80" s="257"/>
      <c r="U80" s="257"/>
      <c r="V80" s="257"/>
      <c r="W80" s="257"/>
      <c r="X80" s="257"/>
      <c r="Y80" s="257"/>
      <c r="Z80" s="271"/>
      <c r="AA80" s="271"/>
      <c r="AB80" s="271"/>
      <c r="AC80" s="272"/>
      <c r="AD80" s="272"/>
      <c r="AE80" s="272"/>
      <c r="AF80" s="272"/>
      <c r="AG80" s="272"/>
      <c r="AH80" s="272"/>
      <c r="AI80" s="727"/>
      <c r="AJ80" s="727"/>
      <c r="AK80" s="727"/>
      <c r="AL80" s="727"/>
      <c r="AM80" s="727"/>
      <c r="AN80" s="727"/>
      <c r="AO80" s="727"/>
      <c r="AP80" s="257"/>
      <c r="AQ80" s="257"/>
      <c r="AR80" s="16"/>
      <c r="AU80" s="11"/>
      <c r="AV80" s="11"/>
      <c r="AW80" s="11"/>
      <c r="AX80" s="11"/>
      <c r="AY80" s="11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</row>
    <row r="81" spans="1:78" s="5" customFormat="1" ht="24" customHeight="1" thickBot="1" x14ac:dyDescent="0.2">
      <c r="A81" s="257"/>
      <c r="B81" s="257"/>
      <c r="C81" s="764" t="s">
        <v>47</v>
      </c>
      <c r="D81" s="764"/>
      <c r="E81" s="764"/>
      <c r="F81" s="764"/>
      <c r="G81" s="764"/>
      <c r="H81" s="764"/>
      <c r="I81" s="764"/>
      <c r="J81" s="764"/>
      <c r="K81" s="764"/>
      <c r="L81" s="764"/>
      <c r="M81" s="764"/>
      <c r="N81" s="764"/>
      <c r="O81" s="764"/>
      <c r="P81" s="764"/>
      <c r="Q81" s="764"/>
      <c r="R81" s="764"/>
      <c r="S81" s="764"/>
      <c r="T81" s="764"/>
      <c r="U81" s="764"/>
      <c r="V81" s="764"/>
      <c r="W81" s="764"/>
      <c r="X81" s="765"/>
      <c r="Y81" s="766" t="str">
        <f>IF(O73="","",IFERROR(IF(Y73="","",ROUNDUP(BB81*0.3,0)),""))</f>
        <v/>
      </c>
      <c r="Z81" s="767"/>
      <c r="AA81" s="767"/>
      <c r="AB81" s="767"/>
      <c r="AC81" s="767"/>
      <c r="AD81" s="767"/>
      <c r="AE81" s="662" t="s">
        <v>0</v>
      </c>
      <c r="AF81" s="663"/>
      <c r="AG81" s="268"/>
      <c r="AH81" s="758" t="s">
        <v>53</v>
      </c>
      <c r="AI81" s="768"/>
      <c r="AJ81" s="756" t="str">
        <f>IFERROR(IF(Y81&lt;=0,"ERROR",MIN(ROUNDUP(Y81,-3),200000)),"")</f>
        <v/>
      </c>
      <c r="AK81" s="757"/>
      <c r="AL81" s="757"/>
      <c r="AM81" s="757"/>
      <c r="AN81" s="757"/>
      <c r="AO81" s="757"/>
      <c r="AP81" s="514" t="s">
        <v>0</v>
      </c>
      <c r="AQ81" s="515"/>
      <c r="AV81" s="9"/>
      <c r="AW81" s="9"/>
      <c r="AX81" s="9"/>
      <c r="AY81" s="9"/>
      <c r="AZ81" s="9"/>
      <c r="BA81" s="9"/>
      <c r="BB81" s="9"/>
      <c r="BC81" s="9"/>
      <c r="BL81" s="15"/>
      <c r="BM81" s="15"/>
      <c r="BN81" s="15"/>
      <c r="BO81" s="14"/>
      <c r="BQ81" s="14"/>
      <c r="BR81" s="7"/>
      <c r="BS81" s="7"/>
      <c r="BT81" s="7"/>
      <c r="BV81" s="11"/>
      <c r="BW81" s="11"/>
      <c r="BX81" s="11"/>
      <c r="BY81" s="11"/>
      <c r="BZ81" s="11"/>
    </row>
    <row r="82" spans="1:78" ht="14.25" customHeight="1" x14ac:dyDescent="0.4">
      <c r="A82" s="203"/>
      <c r="B82" s="203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72"/>
      <c r="AE82" s="272"/>
      <c r="AF82" s="272"/>
      <c r="AG82" s="203"/>
      <c r="AH82" s="272"/>
      <c r="AI82" s="727" t="s">
        <v>54</v>
      </c>
      <c r="AJ82" s="727"/>
      <c r="AK82" s="727"/>
      <c r="AL82" s="727"/>
      <c r="AM82" s="727"/>
      <c r="AN82" s="727"/>
      <c r="AO82" s="727"/>
      <c r="AP82" s="203"/>
      <c r="AQ82" s="203"/>
    </row>
    <row r="83" spans="1:78" s="5" customFormat="1" x14ac:dyDescent="0.4">
      <c r="A83" s="257"/>
      <c r="B83" s="257"/>
      <c r="C83" s="257"/>
      <c r="D83" s="257"/>
      <c r="E83" s="257"/>
      <c r="F83" s="257"/>
      <c r="G83" s="257"/>
      <c r="H83" s="257"/>
      <c r="I83" s="269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72"/>
      <c r="AD83" s="272"/>
      <c r="AE83" s="272"/>
      <c r="AF83" s="272"/>
      <c r="AG83" s="272"/>
      <c r="AH83" s="272"/>
      <c r="AI83" s="727"/>
      <c r="AJ83" s="727"/>
      <c r="AK83" s="727"/>
      <c r="AL83" s="727"/>
      <c r="AM83" s="727"/>
      <c r="AN83" s="727"/>
      <c r="AO83" s="727"/>
      <c r="AP83" s="273"/>
      <c r="AQ83" s="257"/>
      <c r="AS83" s="11"/>
      <c r="AT83" s="11"/>
      <c r="AU83" s="11"/>
      <c r="AV83" s="11"/>
      <c r="AW83" s="11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</row>
    <row r="84" spans="1:78" ht="14.25" customHeight="1" thickBot="1" x14ac:dyDescent="0.45">
      <c r="A84" s="203"/>
      <c r="B84" s="203"/>
      <c r="C84" s="233" t="s">
        <v>56</v>
      </c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309"/>
      <c r="W84" s="203"/>
      <c r="X84" s="763" t="str">
        <f>IF(Y78&lt;=0,"１日当たりの支給額は０円（若しくは０円以下）です。"&amp;CHAR(10)&amp;"申請頂くことができません。","")</f>
        <v/>
      </c>
      <c r="Y84" s="763"/>
      <c r="Z84" s="763"/>
      <c r="AA84" s="763"/>
      <c r="AB84" s="763"/>
      <c r="AC84" s="763"/>
      <c r="AD84" s="763"/>
      <c r="AE84" s="763"/>
      <c r="AF84" s="763"/>
      <c r="AG84" s="763"/>
      <c r="AH84" s="763"/>
      <c r="AI84" s="763"/>
      <c r="AJ84" s="763"/>
      <c r="AK84" s="763"/>
      <c r="AL84" s="763"/>
      <c r="AM84" s="763"/>
      <c r="AN84" s="763"/>
      <c r="AO84" s="763"/>
      <c r="AP84" s="763"/>
      <c r="AQ84" s="203"/>
      <c r="AR84" s="1" t="str">
        <f>IF(COUNT(AJ78,AJ81)=0,"",MIN(AJ78,AJ81))</f>
        <v/>
      </c>
    </row>
    <row r="85" spans="1:78" ht="14.25" customHeight="1" x14ac:dyDescent="0.4">
      <c r="A85" s="203"/>
      <c r="B85" s="203"/>
      <c r="C85" s="635" t="s">
        <v>92</v>
      </c>
      <c r="D85" s="636"/>
      <c r="E85" s="636"/>
      <c r="F85" s="636"/>
      <c r="G85" s="636"/>
      <c r="H85" s="636"/>
      <c r="I85" s="636"/>
      <c r="J85" s="636"/>
      <c r="K85" s="636"/>
      <c r="L85" s="636"/>
      <c r="M85" s="734" t="str">
        <f>IF(COUNT(AJ78,AJ81)=0,"",MIN(AJ78,AJ81))</f>
        <v/>
      </c>
      <c r="N85" s="734"/>
      <c r="O85" s="734"/>
      <c r="P85" s="734"/>
      <c r="Q85" s="734"/>
      <c r="R85" s="734"/>
      <c r="S85" s="734"/>
      <c r="T85" s="734"/>
      <c r="U85" s="639" t="s">
        <v>0</v>
      </c>
      <c r="V85" s="640"/>
      <c r="W85" s="203"/>
      <c r="X85" s="763"/>
      <c r="Y85" s="763"/>
      <c r="Z85" s="763"/>
      <c r="AA85" s="763"/>
      <c r="AB85" s="763"/>
      <c r="AC85" s="763"/>
      <c r="AD85" s="763"/>
      <c r="AE85" s="763"/>
      <c r="AF85" s="763"/>
      <c r="AG85" s="763"/>
      <c r="AH85" s="763"/>
      <c r="AI85" s="763"/>
      <c r="AJ85" s="763"/>
      <c r="AK85" s="763"/>
      <c r="AL85" s="763"/>
      <c r="AM85" s="763"/>
      <c r="AN85" s="763"/>
      <c r="AO85" s="763"/>
      <c r="AP85" s="763"/>
      <c r="AQ85" s="203"/>
    </row>
    <row r="86" spans="1:78" ht="14.25" customHeight="1" thickBot="1" x14ac:dyDescent="0.45">
      <c r="A86" s="203"/>
      <c r="B86" s="203"/>
      <c r="C86" s="637"/>
      <c r="D86" s="638"/>
      <c r="E86" s="638"/>
      <c r="F86" s="638"/>
      <c r="G86" s="638"/>
      <c r="H86" s="638"/>
      <c r="I86" s="638"/>
      <c r="J86" s="638"/>
      <c r="K86" s="638"/>
      <c r="L86" s="638"/>
      <c r="M86" s="735"/>
      <c r="N86" s="735"/>
      <c r="O86" s="735"/>
      <c r="P86" s="735"/>
      <c r="Q86" s="735"/>
      <c r="R86" s="735"/>
      <c r="S86" s="735"/>
      <c r="T86" s="735"/>
      <c r="U86" s="641"/>
      <c r="V86" s="642"/>
      <c r="W86" s="203"/>
      <c r="X86" s="763"/>
      <c r="Y86" s="763"/>
      <c r="Z86" s="763"/>
      <c r="AA86" s="763"/>
      <c r="AB86" s="763"/>
      <c r="AC86" s="763"/>
      <c r="AD86" s="763"/>
      <c r="AE86" s="763"/>
      <c r="AF86" s="763"/>
      <c r="AG86" s="763"/>
      <c r="AH86" s="763"/>
      <c r="AI86" s="763"/>
      <c r="AJ86" s="763"/>
      <c r="AK86" s="763"/>
      <c r="AL86" s="763"/>
      <c r="AM86" s="763"/>
      <c r="AN86" s="763"/>
      <c r="AO86" s="763"/>
      <c r="AP86" s="763"/>
      <c r="AQ86" s="203"/>
    </row>
  </sheetData>
  <mergeCells count="139">
    <mergeCell ref="AI82:AO83"/>
    <mergeCell ref="X84:AP86"/>
    <mergeCell ref="C85:L86"/>
    <mergeCell ref="M85:T86"/>
    <mergeCell ref="U85:V86"/>
    <mergeCell ref="AP78:AQ78"/>
    <mergeCell ref="AI79:AO80"/>
    <mergeCell ref="C81:X81"/>
    <mergeCell ref="Y81:AD81"/>
    <mergeCell ref="AE81:AF81"/>
    <mergeCell ref="AH81:AI81"/>
    <mergeCell ref="AJ81:AO81"/>
    <mergeCell ref="AP81:AQ81"/>
    <mergeCell ref="AI77:AO77"/>
    <mergeCell ref="C78:X78"/>
    <mergeCell ref="Y78:AD78"/>
    <mergeCell ref="AE78:AF78"/>
    <mergeCell ref="AH78:AI78"/>
    <mergeCell ref="AJ78:AO78"/>
    <mergeCell ref="AN73:AO73"/>
    <mergeCell ref="AI74:AO74"/>
    <mergeCell ref="P76:V76"/>
    <mergeCell ref="W76:X76"/>
    <mergeCell ref="AA76:AC76"/>
    <mergeCell ref="AD76:AE76"/>
    <mergeCell ref="AH76:AM76"/>
    <mergeCell ref="AN76:AO76"/>
    <mergeCell ref="Y69:Y70"/>
    <mergeCell ref="Z69:AD70"/>
    <mergeCell ref="AE69:AM70"/>
    <mergeCell ref="P73:V73"/>
    <mergeCell ref="W73:X73"/>
    <mergeCell ref="AA73:AC73"/>
    <mergeCell ref="AD73:AE73"/>
    <mergeCell ref="AH73:AM73"/>
    <mergeCell ref="B60:AJ60"/>
    <mergeCell ref="C62:AM63"/>
    <mergeCell ref="C64:AM65"/>
    <mergeCell ref="P68:Y68"/>
    <mergeCell ref="P69:Q70"/>
    <mergeCell ref="R69:R70"/>
    <mergeCell ref="S69:S70"/>
    <mergeCell ref="T69:U70"/>
    <mergeCell ref="V69:V70"/>
    <mergeCell ref="W69:X70"/>
    <mergeCell ref="X45:AP47"/>
    <mergeCell ref="C46:L47"/>
    <mergeCell ref="M46:T47"/>
    <mergeCell ref="U46:V47"/>
    <mergeCell ref="B49:AQ52"/>
    <mergeCell ref="B57:AP58"/>
    <mergeCell ref="S40:T41"/>
    <mergeCell ref="U40:AC41"/>
    <mergeCell ref="AD40:AE41"/>
    <mergeCell ref="AH40:AN41"/>
    <mergeCell ref="AO40:AP41"/>
    <mergeCell ref="AI42:AQ43"/>
    <mergeCell ref="AH35:AP35"/>
    <mergeCell ref="AH36:AN37"/>
    <mergeCell ref="AO36:AP37"/>
    <mergeCell ref="C39:M39"/>
    <mergeCell ref="AH39:AP39"/>
    <mergeCell ref="C40:C41"/>
    <mergeCell ref="D40:K41"/>
    <mergeCell ref="L40:M41"/>
    <mergeCell ref="N40:O41"/>
    <mergeCell ref="P40:R41"/>
    <mergeCell ref="AA31:AB32"/>
    <mergeCell ref="AC31:AE32"/>
    <mergeCell ref="AF31:AG32"/>
    <mergeCell ref="AH31:AN32"/>
    <mergeCell ref="AO31:AP32"/>
    <mergeCell ref="AI33:AQ34"/>
    <mergeCell ref="C30:M30"/>
    <mergeCell ref="P30:Z30"/>
    <mergeCell ref="AH30:AP30"/>
    <mergeCell ref="C31:C32"/>
    <mergeCell ref="D31:K32"/>
    <mergeCell ref="L31:M32"/>
    <mergeCell ref="N31:O32"/>
    <mergeCell ref="P31:P32"/>
    <mergeCell ref="Q31:X32"/>
    <mergeCell ref="Y31:Z32"/>
    <mergeCell ref="V26:W27"/>
    <mergeCell ref="X26:Y27"/>
    <mergeCell ref="Z26:Z27"/>
    <mergeCell ref="AA26:AJ27"/>
    <mergeCell ref="AK26:AL27"/>
    <mergeCell ref="AE28:AK28"/>
    <mergeCell ref="D26:D27"/>
    <mergeCell ref="E26:N27"/>
    <mergeCell ref="O26:P27"/>
    <mergeCell ref="Q26:R27"/>
    <mergeCell ref="S26:S27"/>
    <mergeCell ref="T26:U27"/>
    <mergeCell ref="AE23:AK23"/>
    <mergeCell ref="D25:P25"/>
    <mergeCell ref="S25:W25"/>
    <mergeCell ref="Z25:AL25"/>
    <mergeCell ref="D20:P20"/>
    <mergeCell ref="S20:W20"/>
    <mergeCell ref="Z20:AL20"/>
    <mergeCell ref="D21:D22"/>
    <mergeCell ref="E21:N22"/>
    <mergeCell ref="O21:P22"/>
    <mergeCell ref="Q21:R22"/>
    <mergeCell ref="S21:S22"/>
    <mergeCell ref="T21:U22"/>
    <mergeCell ref="V21:W22"/>
    <mergeCell ref="R15:X15"/>
    <mergeCell ref="Z15:AM17"/>
    <mergeCell ref="R16:S17"/>
    <mergeCell ref="T16:T17"/>
    <mergeCell ref="U16:U17"/>
    <mergeCell ref="V16:W17"/>
    <mergeCell ref="X16:X17"/>
    <mergeCell ref="X21:Y22"/>
    <mergeCell ref="Z21:Z22"/>
    <mergeCell ref="AA21:AJ22"/>
    <mergeCell ref="AK21:AL22"/>
    <mergeCell ref="B9:AQ9"/>
    <mergeCell ref="O11:X11"/>
    <mergeCell ref="Z11:AM13"/>
    <mergeCell ref="O12:P13"/>
    <mergeCell ref="Q12:Q13"/>
    <mergeCell ref="R12:R13"/>
    <mergeCell ref="S12:T13"/>
    <mergeCell ref="U12:U13"/>
    <mergeCell ref="V12:W13"/>
    <mergeCell ref="X12:X13"/>
    <mergeCell ref="A1:AQ1"/>
    <mergeCell ref="A2:AQ2"/>
    <mergeCell ref="A3:AQ3"/>
    <mergeCell ref="A4:AM4"/>
    <mergeCell ref="B5:AO6"/>
    <mergeCell ref="B7:P7"/>
    <mergeCell ref="Q7:AQ7"/>
    <mergeCell ref="B8:V8"/>
    <mergeCell ref="W8:AQ8"/>
  </mergeCells>
  <phoneticPr fontId="3"/>
  <dataValidations count="3">
    <dataValidation type="list" allowBlank="1" showInputMessage="1" showErrorMessage="1" sqref="Q12:Q13">
      <formula1>"3,4"</formula1>
    </dataValidation>
    <dataValidation type="list" showInputMessage="1" showErrorMessage="1" sqref="R16 P69:Q70 O12:P13">
      <formula1>"　,令和"</formula1>
    </dataValidation>
    <dataValidation type="list" allowBlank="1" showInputMessage="1" showErrorMessage="1" sqref="T16 R69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  <pageSetUpPr fitToPage="1"/>
  </sheetPr>
  <dimension ref="A1:BQ63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5" style="1" hidden="1" customWidth="1"/>
    <col min="41" max="42" width="3.625" style="1" hidden="1" customWidth="1"/>
    <col min="43" max="43" width="3.625" style="1" customWidth="1"/>
    <col min="44" max="44" width="12.125" style="1" customWidth="1"/>
    <col min="45" max="45" width="24.25" style="1" customWidth="1"/>
    <col min="46" max="61" width="3.625" style="1" customWidth="1"/>
    <col min="62" max="16384" width="8.625" style="1"/>
  </cols>
  <sheetData>
    <row r="1" spans="1:45" ht="33" thickBot="1" x14ac:dyDescent="0.45">
      <c r="A1" s="456"/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8"/>
      <c r="AH1" s="458"/>
      <c r="AI1" s="458"/>
      <c r="AJ1" s="458"/>
      <c r="AK1" s="458"/>
      <c r="AL1" s="458"/>
      <c r="AM1" s="458"/>
      <c r="AN1" s="32"/>
      <c r="AO1" s="32"/>
      <c r="AR1" s="30"/>
      <c r="AS1" s="30"/>
    </row>
    <row r="2" spans="1:45" ht="32.25" x14ac:dyDescent="0.4">
      <c r="A2" s="459" t="s">
        <v>120</v>
      </c>
      <c r="B2" s="784"/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  <c r="Y2" s="784"/>
      <c r="Z2" s="784"/>
      <c r="AA2" s="784"/>
      <c r="AB2" s="784"/>
      <c r="AC2" s="784"/>
      <c r="AD2" s="784"/>
      <c r="AE2" s="784"/>
      <c r="AF2" s="784"/>
      <c r="AG2" s="785"/>
      <c r="AH2" s="785"/>
      <c r="AI2" s="785"/>
      <c r="AJ2" s="785"/>
      <c r="AK2" s="785"/>
      <c r="AL2" s="785"/>
      <c r="AM2" s="786"/>
      <c r="AN2" s="32"/>
      <c r="AO2" s="32"/>
      <c r="AR2" s="30"/>
      <c r="AS2" s="30"/>
    </row>
    <row r="3" spans="1:45" ht="55.5" customHeight="1" thickBot="1" x14ac:dyDescent="0.45">
      <c r="A3" s="460" t="s">
        <v>124</v>
      </c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2"/>
      <c r="AH3" s="462"/>
      <c r="AI3" s="462"/>
      <c r="AJ3" s="462"/>
      <c r="AK3" s="462"/>
      <c r="AL3" s="462"/>
      <c r="AM3" s="463"/>
      <c r="AN3" s="32"/>
      <c r="AO3" s="32"/>
      <c r="AR3" s="30"/>
      <c r="AS3" s="30"/>
    </row>
    <row r="4" spans="1:45" ht="25.5" customHeight="1" x14ac:dyDescent="0.4">
      <c r="A4" s="464" t="s">
        <v>108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4"/>
      <c r="AK4" s="464"/>
      <c r="AL4" s="464"/>
      <c r="AM4" s="464"/>
      <c r="AN4" s="32"/>
      <c r="AO4" s="32"/>
      <c r="AR4" s="30"/>
      <c r="AS4" s="30"/>
    </row>
    <row r="5" spans="1:45" ht="36.75" customHeight="1" x14ac:dyDescent="0.4">
      <c r="A5" s="773" t="s">
        <v>123</v>
      </c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4"/>
      <c r="AD5" s="774"/>
      <c r="AE5" s="774"/>
      <c r="AF5" s="774"/>
      <c r="AG5" s="774"/>
      <c r="AH5" s="774"/>
      <c r="AI5" s="774"/>
      <c r="AJ5" s="774"/>
      <c r="AK5" s="774"/>
      <c r="AL5" s="774"/>
      <c r="AM5" s="774"/>
      <c r="AN5" s="32"/>
      <c r="AO5" s="32"/>
      <c r="AR5" s="30"/>
      <c r="AS5" s="30"/>
    </row>
    <row r="6" spans="1:45" ht="24.75" customHeight="1" x14ac:dyDescent="0.4">
      <c r="A6" s="45"/>
      <c r="B6" s="351" t="s">
        <v>77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2"/>
      <c r="AO6" s="32"/>
    </row>
    <row r="7" spans="1:45" ht="24.75" customHeight="1" x14ac:dyDescent="0.4">
      <c r="A7" s="45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2"/>
      <c r="AO7" s="32"/>
    </row>
    <row r="8" spans="1:45" ht="24.75" customHeight="1" x14ac:dyDescent="0.4">
      <c r="A8" s="45"/>
      <c r="B8" s="352" t="s">
        <v>19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787" t="s">
        <v>20</v>
      </c>
      <c r="P8" s="787"/>
      <c r="Q8" s="787"/>
      <c r="R8" s="787"/>
      <c r="S8" s="787"/>
      <c r="T8" s="787"/>
      <c r="U8" s="787"/>
      <c r="V8" s="787"/>
      <c r="W8" s="787"/>
      <c r="X8" s="787"/>
      <c r="Y8" s="787"/>
      <c r="Z8" s="787"/>
      <c r="AA8" s="787"/>
      <c r="AB8" s="787"/>
      <c r="AC8" s="787"/>
      <c r="AD8" s="787"/>
      <c r="AE8" s="787"/>
      <c r="AF8" s="787"/>
      <c r="AG8" s="787"/>
      <c r="AH8" s="787"/>
      <c r="AI8" s="787"/>
      <c r="AJ8" s="787"/>
      <c r="AK8" s="787"/>
      <c r="AL8" s="787"/>
      <c r="AM8" s="787"/>
      <c r="AN8" s="32"/>
      <c r="AO8" s="32"/>
      <c r="AR8" s="30"/>
      <c r="AS8" s="30"/>
    </row>
    <row r="9" spans="1:45" ht="15" customHeight="1" x14ac:dyDescent="0.4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32"/>
      <c r="AO9" s="32"/>
      <c r="AR9" s="30"/>
      <c r="AS9" s="30"/>
    </row>
    <row r="10" spans="1:45" s="35" customFormat="1" ht="30" customHeight="1" thickBot="1" x14ac:dyDescent="0.45">
      <c r="A10" s="47"/>
      <c r="B10" s="465" t="s">
        <v>71</v>
      </c>
      <c r="C10" s="465"/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571" t="s">
        <v>67</v>
      </c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91"/>
      <c r="AO10" s="91"/>
    </row>
    <row r="11" spans="1:45" s="4" customFormat="1" ht="26.25" customHeight="1" x14ac:dyDescent="0.4">
      <c r="A11" s="45"/>
      <c r="B11" s="336" t="s">
        <v>26</v>
      </c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337"/>
      <c r="P11" s="337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8"/>
      <c r="AN11" s="32"/>
      <c r="AO11" s="93"/>
    </row>
    <row r="12" spans="1:45" s="3" customFormat="1" ht="6" customHeight="1" x14ac:dyDescent="0.4">
      <c r="A12" s="45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0"/>
      <c r="AN12" s="32"/>
      <c r="AO12" s="12"/>
    </row>
    <row r="13" spans="1:45" s="3" customFormat="1" ht="14.25" customHeight="1" x14ac:dyDescent="0.4">
      <c r="A13" s="45"/>
      <c r="B13" s="51"/>
      <c r="C13" s="52"/>
      <c r="D13" s="52"/>
      <c r="E13" s="53"/>
      <c r="F13" s="53"/>
      <c r="G13" s="53"/>
      <c r="H13" s="53"/>
      <c r="I13" s="53"/>
      <c r="J13" s="53"/>
      <c r="K13" s="53"/>
      <c r="L13" s="53"/>
      <c r="M13" s="52"/>
      <c r="N13" s="52"/>
      <c r="O13" s="52"/>
      <c r="P13" s="614" t="s">
        <v>24</v>
      </c>
      <c r="Q13" s="614"/>
      <c r="R13" s="614"/>
      <c r="S13" s="614"/>
      <c r="T13" s="614"/>
      <c r="U13" s="614"/>
      <c r="V13" s="614"/>
      <c r="W13" s="615"/>
      <c r="X13" s="615"/>
      <c r="Y13" s="52"/>
      <c r="Z13" s="354" t="s">
        <v>66</v>
      </c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467"/>
    </row>
    <row r="14" spans="1:45" s="3" customFormat="1" ht="14.25" customHeight="1" x14ac:dyDescent="0.4">
      <c r="A14" s="45"/>
      <c r="B14" s="51"/>
      <c r="C14" s="52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2"/>
      <c r="O14" s="52"/>
      <c r="P14" s="567" t="s">
        <v>9</v>
      </c>
      <c r="Q14" s="468"/>
      <c r="R14" s="468"/>
      <c r="S14" s="468"/>
      <c r="T14" s="468"/>
      <c r="U14" s="468"/>
      <c r="V14" s="468"/>
      <c r="W14" s="618" t="s">
        <v>11</v>
      </c>
      <c r="X14" s="619"/>
      <c r="Y14" s="52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467"/>
    </row>
    <row r="15" spans="1:45" s="3" customFormat="1" ht="14.25" customHeight="1" x14ac:dyDescent="0.4">
      <c r="A15" s="45"/>
      <c r="B15" s="51"/>
      <c r="C15" s="52"/>
      <c r="D15" s="52"/>
      <c r="E15" s="53"/>
      <c r="F15" s="53"/>
      <c r="G15" s="53"/>
      <c r="H15" s="53"/>
      <c r="I15" s="53"/>
      <c r="J15" s="53"/>
      <c r="K15" s="53"/>
      <c r="L15" s="53"/>
      <c r="M15" s="53"/>
      <c r="N15" s="52"/>
      <c r="O15" s="54"/>
      <c r="P15" s="549"/>
      <c r="Q15" s="469"/>
      <c r="R15" s="469"/>
      <c r="S15" s="469"/>
      <c r="T15" s="469"/>
      <c r="U15" s="469"/>
      <c r="V15" s="469"/>
      <c r="W15" s="620"/>
      <c r="X15" s="621"/>
      <c r="Y15" s="52"/>
      <c r="Z15" s="354"/>
      <c r="AA15" s="354"/>
      <c r="AB15" s="354"/>
      <c r="AC15" s="354"/>
      <c r="AD15" s="354"/>
      <c r="AE15" s="354"/>
      <c r="AF15" s="354"/>
      <c r="AG15" s="354"/>
      <c r="AH15" s="354"/>
      <c r="AI15" s="354"/>
      <c r="AJ15" s="354"/>
      <c r="AK15" s="354"/>
      <c r="AL15" s="354"/>
      <c r="AM15" s="354"/>
      <c r="AN15" s="354"/>
      <c r="AO15" s="467"/>
    </row>
    <row r="16" spans="1:45" s="3" customFormat="1" ht="14.25" customHeight="1" x14ac:dyDescent="0.4">
      <c r="A16" s="45"/>
      <c r="B16" s="51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2"/>
      <c r="O16" s="54"/>
      <c r="P16" s="52"/>
      <c r="Q16" s="52"/>
      <c r="R16" s="52"/>
      <c r="S16" s="52"/>
      <c r="T16" s="52"/>
      <c r="U16" s="52"/>
      <c r="V16" s="52"/>
      <c r="W16" s="59"/>
      <c r="X16" s="59"/>
      <c r="Y16" s="52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56"/>
      <c r="AN16" s="53"/>
      <c r="AO16" s="45"/>
      <c r="AP16" s="1"/>
    </row>
    <row r="17" spans="1:42" s="3" customFormat="1" ht="14.25" customHeight="1" x14ac:dyDescent="0.4">
      <c r="A17" s="45"/>
      <c r="B17" s="51"/>
      <c r="C17" s="52"/>
      <c r="D17" s="52"/>
      <c r="E17" s="55"/>
      <c r="F17" s="55"/>
      <c r="G17" s="55"/>
      <c r="H17" s="55"/>
      <c r="I17" s="55"/>
      <c r="J17" s="55"/>
      <c r="K17" s="55"/>
      <c r="L17" s="55"/>
      <c r="M17" s="53"/>
      <c r="N17" s="52"/>
      <c r="O17" s="54"/>
      <c r="P17" s="60"/>
      <c r="Q17" s="61"/>
      <c r="R17" s="60"/>
      <c r="S17" s="60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8"/>
      <c r="AH17" s="58"/>
      <c r="AI17" s="52"/>
      <c r="AJ17" s="52"/>
      <c r="AK17" s="52"/>
      <c r="AL17" s="52"/>
      <c r="AM17" s="56"/>
      <c r="AN17" s="12"/>
      <c r="AO17" s="32"/>
      <c r="AP17" s="1"/>
    </row>
    <row r="18" spans="1:42" ht="17.25" customHeight="1" x14ac:dyDescent="0.4">
      <c r="A18" s="45"/>
      <c r="B18" s="51"/>
      <c r="C18" s="52"/>
      <c r="D18" s="52"/>
      <c r="E18" s="560" t="s">
        <v>63</v>
      </c>
      <c r="F18" s="546"/>
      <c r="G18" s="546"/>
      <c r="H18" s="546"/>
      <c r="I18" s="546"/>
      <c r="J18" s="546"/>
      <c r="K18" s="546"/>
      <c r="L18" s="546"/>
      <c r="M18" s="546"/>
      <c r="N18" s="547"/>
      <c r="O18" s="66"/>
      <c r="P18" s="52"/>
      <c r="Q18" s="561" t="s">
        <v>68</v>
      </c>
      <c r="R18" s="562"/>
      <c r="S18" s="562"/>
      <c r="T18" s="562"/>
      <c r="U18" s="563"/>
      <c r="V18" s="52"/>
      <c r="W18" s="52"/>
      <c r="X18" s="529" t="s">
        <v>40</v>
      </c>
      <c r="Y18" s="546"/>
      <c r="Z18" s="546"/>
      <c r="AA18" s="546"/>
      <c r="AB18" s="546"/>
      <c r="AC18" s="546"/>
      <c r="AD18" s="546"/>
      <c r="AE18" s="546"/>
      <c r="AF18" s="546"/>
      <c r="AG18" s="546"/>
      <c r="AH18" s="547"/>
      <c r="AI18" s="64"/>
      <c r="AJ18" s="64"/>
      <c r="AK18" s="64"/>
      <c r="AL18" s="64"/>
      <c r="AM18" s="56"/>
      <c r="AN18" s="32"/>
      <c r="AO18" s="96"/>
    </row>
    <row r="19" spans="1:42" ht="9.9499999999999993" customHeight="1" x14ac:dyDescent="0.4">
      <c r="A19" s="45"/>
      <c r="B19" s="51"/>
      <c r="C19" s="52"/>
      <c r="D19" s="52"/>
      <c r="E19" s="548" t="s">
        <v>8</v>
      </c>
      <c r="F19" s="470"/>
      <c r="G19" s="470"/>
      <c r="H19" s="470"/>
      <c r="I19" s="470"/>
      <c r="J19" s="470"/>
      <c r="K19" s="470"/>
      <c r="L19" s="470"/>
      <c r="M19" s="535" t="s">
        <v>0</v>
      </c>
      <c r="N19" s="541"/>
      <c r="O19" s="371" t="s">
        <v>5</v>
      </c>
      <c r="P19" s="371"/>
      <c r="Q19" s="567" t="s">
        <v>6</v>
      </c>
      <c r="R19" s="473">
        <v>28</v>
      </c>
      <c r="S19" s="474"/>
      <c r="T19" s="551" t="s">
        <v>2</v>
      </c>
      <c r="U19" s="772"/>
      <c r="V19" s="378" t="s">
        <v>1</v>
      </c>
      <c r="W19" s="378"/>
      <c r="X19" s="548" t="s">
        <v>7</v>
      </c>
      <c r="Y19" s="477"/>
      <c r="Z19" s="477"/>
      <c r="AA19" s="477"/>
      <c r="AB19" s="477"/>
      <c r="AC19" s="477"/>
      <c r="AD19" s="477"/>
      <c r="AE19" s="477"/>
      <c r="AF19" s="477"/>
      <c r="AG19" s="535" t="s">
        <v>0</v>
      </c>
      <c r="AH19" s="541"/>
      <c r="AI19" s="65"/>
      <c r="AJ19" s="65"/>
      <c r="AK19" s="65"/>
      <c r="AL19" s="65"/>
      <c r="AM19" s="56"/>
      <c r="AN19" s="32"/>
      <c r="AO19" s="104"/>
      <c r="AP19" s="30"/>
    </row>
    <row r="20" spans="1:42" ht="9.9499999999999993" customHeight="1" x14ac:dyDescent="0.4">
      <c r="A20" s="45"/>
      <c r="B20" s="51"/>
      <c r="C20" s="52"/>
      <c r="D20" s="52"/>
      <c r="E20" s="548"/>
      <c r="F20" s="471"/>
      <c r="G20" s="471"/>
      <c r="H20" s="471"/>
      <c r="I20" s="471"/>
      <c r="J20" s="471"/>
      <c r="K20" s="471"/>
      <c r="L20" s="471"/>
      <c r="M20" s="535"/>
      <c r="N20" s="541"/>
      <c r="O20" s="371"/>
      <c r="P20" s="371"/>
      <c r="Q20" s="548"/>
      <c r="R20" s="475"/>
      <c r="S20" s="476"/>
      <c r="T20" s="555"/>
      <c r="U20" s="556"/>
      <c r="V20" s="378"/>
      <c r="W20" s="378"/>
      <c r="X20" s="548"/>
      <c r="Y20" s="478"/>
      <c r="Z20" s="478"/>
      <c r="AA20" s="478"/>
      <c r="AB20" s="478"/>
      <c r="AC20" s="478"/>
      <c r="AD20" s="478"/>
      <c r="AE20" s="478"/>
      <c r="AF20" s="478"/>
      <c r="AG20" s="535"/>
      <c r="AH20" s="541"/>
      <c r="AI20" s="65"/>
      <c r="AJ20" s="65"/>
      <c r="AK20" s="65"/>
      <c r="AL20" s="65"/>
      <c r="AM20" s="56"/>
      <c r="AN20" s="32"/>
      <c r="AO20" s="104"/>
      <c r="AP20" s="30"/>
    </row>
    <row r="21" spans="1:42" ht="9.9499999999999993" customHeight="1" x14ac:dyDescent="0.4">
      <c r="A21" s="45"/>
      <c r="B21" s="51"/>
      <c r="C21" s="52"/>
      <c r="D21" s="52"/>
      <c r="E21" s="548"/>
      <c r="F21" s="471"/>
      <c r="G21" s="471"/>
      <c r="H21" s="471"/>
      <c r="I21" s="471"/>
      <c r="J21" s="471"/>
      <c r="K21" s="471"/>
      <c r="L21" s="471"/>
      <c r="M21" s="535"/>
      <c r="N21" s="541"/>
      <c r="O21" s="371"/>
      <c r="P21" s="371"/>
      <c r="Q21" s="548"/>
      <c r="R21" s="473">
        <v>29</v>
      </c>
      <c r="S21" s="474"/>
      <c r="T21" s="555"/>
      <c r="U21" s="556"/>
      <c r="V21" s="378"/>
      <c r="W21" s="378"/>
      <c r="X21" s="548"/>
      <c r="Y21" s="478"/>
      <c r="Z21" s="478"/>
      <c r="AA21" s="478"/>
      <c r="AB21" s="478"/>
      <c r="AC21" s="478"/>
      <c r="AD21" s="478"/>
      <c r="AE21" s="478"/>
      <c r="AF21" s="478"/>
      <c r="AG21" s="535"/>
      <c r="AH21" s="541"/>
      <c r="AI21" s="65"/>
      <c r="AJ21" s="65"/>
      <c r="AK21" s="65"/>
      <c r="AL21" s="65"/>
      <c r="AM21" s="56"/>
      <c r="AN21" s="32"/>
      <c r="AO21" s="104"/>
      <c r="AP21" s="30"/>
    </row>
    <row r="22" spans="1:42" ht="9.9499999999999993" customHeight="1" x14ac:dyDescent="0.4">
      <c r="A22" s="45"/>
      <c r="B22" s="51"/>
      <c r="C22" s="52"/>
      <c r="D22" s="52"/>
      <c r="E22" s="549"/>
      <c r="F22" s="472"/>
      <c r="G22" s="472"/>
      <c r="H22" s="472"/>
      <c r="I22" s="472"/>
      <c r="J22" s="472"/>
      <c r="K22" s="472"/>
      <c r="L22" s="472"/>
      <c r="M22" s="542"/>
      <c r="N22" s="543"/>
      <c r="O22" s="371"/>
      <c r="P22" s="371"/>
      <c r="Q22" s="549"/>
      <c r="R22" s="480"/>
      <c r="S22" s="481"/>
      <c r="T22" s="552"/>
      <c r="U22" s="557"/>
      <c r="V22" s="378"/>
      <c r="W22" s="378"/>
      <c r="X22" s="549"/>
      <c r="Y22" s="479"/>
      <c r="Z22" s="479"/>
      <c r="AA22" s="479"/>
      <c r="AB22" s="479"/>
      <c r="AC22" s="479"/>
      <c r="AD22" s="479"/>
      <c r="AE22" s="479"/>
      <c r="AF22" s="479"/>
      <c r="AG22" s="542"/>
      <c r="AH22" s="543"/>
      <c r="AI22" s="65"/>
      <c r="AJ22" s="65"/>
      <c r="AK22" s="65"/>
      <c r="AL22" s="65"/>
      <c r="AM22" s="56"/>
      <c r="AN22" s="32"/>
      <c r="AO22" s="32"/>
    </row>
    <row r="23" spans="1:42" ht="14.25" customHeight="1" x14ac:dyDescent="0.4">
      <c r="A23" s="45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62" t="s">
        <v>64</v>
      </c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389" t="s">
        <v>41</v>
      </c>
      <c r="AC23" s="389"/>
      <c r="AD23" s="389"/>
      <c r="AE23" s="389"/>
      <c r="AF23" s="389"/>
      <c r="AG23" s="389"/>
      <c r="AH23" s="389"/>
      <c r="AI23" s="63"/>
      <c r="AJ23" s="63"/>
      <c r="AK23" s="63"/>
      <c r="AL23" s="63"/>
      <c r="AM23" s="56"/>
      <c r="AN23" s="32"/>
      <c r="AO23" s="32"/>
    </row>
    <row r="24" spans="1:42" ht="18.75" customHeight="1" x14ac:dyDescent="0.4">
      <c r="A24" s="45"/>
      <c r="B24" s="51"/>
      <c r="C24" s="52"/>
      <c r="D24" s="52"/>
      <c r="E24" s="529" t="s">
        <v>40</v>
      </c>
      <c r="F24" s="546"/>
      <c r="G24" s="546"/>
      <c r="H24" s="546"/>
      <c r="I24" s="546"/>
      <c r="J24" s="546"/>
      <c r="K24" s="546"/>
      <c r="L24" s="546"/>
      <c r="M24" s="546"/>
      <c r="N24" s="546"/>
      <c r="O24" s="547"/>
      <c r="P24" s="52"/>
      <c r="Q24" s="52"/>
      <c r="R24" s="52"/>
      <c r="S24" s="52"/>
      <c r="T24" s="52"/>
      <c r="U24" s="52"/>
      <c r="V24" s="52"/>
      <c r="W24" s="52"/>
      <c r="X24" s="529" t="s">
        <v>31</v>
      </c>
      <c r="Y24" s="546"/>
      <c r="Z24" s="546"/>
      <c r="AA24" s="546"/>
      <c r="AB24" s="546"/>
      <c r="AC24" s="546"/>
      <c r="AD24" s="546"/>
      <c r="AE24" s="546"/>
      <c r="AF24" s="546"/>
      <c r="AG24" s="546"/>
      <c r="AH24" s="547"/>
      <c r="AI24" s="64"/>
      <c r="AJ24" s="64"/>
      <c r="AK24" s="64"/>
      <c r="AL24" s="64"/>
      <c r="AM24" s="56"/>
      <c r="AN24" s="32"/>
      <c r="AO24" s="32"/>
    </row>
    <row r="25" spans="1:42" ht="14.25" customHeight="1" x14ac:dyDescent="0.4">
      <c r="A25" s="45"/>
      <c r="B25" s="51"/>
      <c r="C25" s="52"/>
      <c r="D25" s="52"/>
      <c r="E25" s="548" t="s">
        <v>7</v>
      </c>
      <c r="F25" s="482"/>
      <c r="G25" s="482"/>
      <c r="H25" s="482"/>
      <c r="I25" s="482"/>
      <c r="J25" s="482"/>
      <c r="K25" s="482"/>
      <c r="L25" s="482"/>
      <c r="M25" s="482"/>
      <c r="N25" s="535" t="s">
        <v>0</v>
      </c>
      <c r="O25" s="541"/>
      <c r="P25" s="371" t="s">
        <v>3</v>
      </c>
      <c r="Q25" s="371"/>
      <c r="R25" s="286"/>
      <c r="S25" s="371">
        <v>0.4</v>
      </c>
      <c r="T25" s="371"/>
      <c r="U25" s="371"/>
      <c r="V25" s="378" t="s">
        <v>1</v>
      </c>
      <c r="W25" s="378"/>
      <c r="X25" s="484" t="str">
        <f>IF(F19="","",IFERROR(IF(R21="","",ROUNDUP(F25*S25,0)),""))</f>
        <v/>
      </c>
      <c r="Y25" s="468"/>
      <c r="Z25" s="468"/>
      <c r="AA25" s="468"/>
      <c r="AB25" s="468"/>
      <c r="AC25" s="468"/>
      <c r="AD25" s="468"/>
      <c r="AE25" s="468"/>
      <c r="AF25" s="468"/>
      <c r="AG25" s="535" t="s">
        <v>0</v>
      </c>
      <c r="AH25" s="541"/>
      <c r="AI25" s="65"/>
      <c r="AJ25" s="65"/>
      <c r="AK25" s="65"/>
      <c r="AL25" s="65"/>
      <c r="AM25" s="56"/>
      <c r="AN25" s="32"/>
      <c r="AO25" s="32"/>
    </row>
    <row r="26" spans="1:42" ht="14.25" customHeight="1" x14ac:dyDescent="0.4">
      <c r="A26" s="45"/>
      <c r="B26" s="51"/>
      <c r="C26" s="52"/>
      <c r="D26" s="52"/>
      <c r="E26" s="549"/>
      <c r="F26" s="483"/>
      <c r="G26" s="483"/>
      <c r="H26" s="483"/>
      <c r="I26" s="483"/>
      <c r="J26" s="483"/>
      <c r="K26" s="483"/>
      <c r="L26" s="483"/>
      <c r="M26" s="483"/>
      <c r="N26" s="542"/>
      <c r="O26" s="543"/>
      <c r="P26" s="371"/>
      <c r="Q26" s="371"/>
      <c r="R26" s="286"/>
      <c r="S26" s="371"/>
      <c r="T26" s="371"/>
      <c r="U26" s="371"/>
      <c r="V26" s="378"/>
      <c r="W26" s="378"/>
      <c r="X26" s="485"/>
      <c r="Y26" s="469"/>
      <c r="Z26" s="469"/>
      <c r="AA26" s="469"/>
      <c r="AB26" s="469"/>
      <c r="AC26" s="469"/>
      <c r="AD26" s="469"/>
      <c r="AE26" s="469"/>
      <c r="AF26" s="469"/>
      <c r="AG26" s="542"/>
      <c r="AH26" s="543"/>
      <c r="AI26" s="65"/>
      <c r="AJ26" s="65"/>
      <c r="AK26" s="65"/>
      <c r="AL26" s="65"/>
      <c r="AM26" s="56"/>
      <c r="AN26" s="32"/>
      <c r="AO26" s="32"/>
    </row>
    <row r="27" spans="1:42" ht="14.25" customHeight="1" x14ac:dyDescent="0.4">
      <c r="A27" s="45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394" t="s">
        <v>102</v>
      </c>
      <c r="AC27" s="394"/>
      <c r="AD27" s="394"/>
      <c r="AE27" s="394"/>
      <c r="AF27" s="394"/>
      <c r="AG27" s="394"/>
      <c r="AH27" s="394"/>
      <c r="AI27" s="395"/>
      <c r="AJ27" s="395"/>
      <c r="AK27" s="395"/>
      <c r="AL27" s="395"/>
      <c r="AM27" s="56"/>
      <c r="AN27" s="32"/>
      <c r="AO27" s="32"/>
    </row>
    <row r="28" spans="1:42" ht="14.25" customHeight="1" thickBot="1" x14ac:dyDescent="0.45">
      <c r="A28" s="45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396"/>
      <c r="AC28" s="396"/>
      <c r="AD28" s="396"/>
      <c r="AE28" s="396"/>
      <c r="AF28" s="396"/>
      <c r="AG28" s="396"/>
      <c r="AH28" s="396"/>
      <c r="AI28" s="395"/>
      <c r="AJ28" s="395"/>
      <c r="AK28" s="395"/>
      <c r="AL28" s="395"/>
      <c r="AM28" s="56"/>
      <c r="AN28" s="32"/>
      <c r="AO28" s="32"/>
    </row>
    <row r="29" spans="1:42" ht="14.25" customHeight="1" thickTop="1" x14ac:dyDescent="0.4">
      <c r="A29" s="45"/>
      <c r="B29" s="51"/>
      <c r="C29" s="52"/>
      <c r="D29" s="52"/>
      <c r="E29" s="67" t="str">
        <f>IF(X25&lt;=25000,"１日当たりの支給額は一律2.5万円となります。"&amp;CHAR(10)&amp;"よって算定シートの提出は不要です。","")</f>
        <v/>
      </c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58"/>
      <c r="W29" s="52"/>
      <c r="X29" s="532" t="s">
        <v>25</v>
      </c>
      <c r="Y29" s="533"/>
      <c r="Z29" s="533"/>
      <c r="AA29" s="533"/>
      <c r="AB29" s="533"/>
      <c r="AC29" s="533"/>
      <c r="AD29" s="533"/>
      <c r="AE29" s="533"/>
      <c r="AF29" s="533"/>
      <c r="AG29" s="533"/>
      <c r="AH29" s="534"/>
      <c r="AI29" s="68"/>
      <c r="AJ29" s="52"/>
      <c r="AK29" s="52"/>
      <c r="AL29" s="52"/>
      <c r="AM29" s="56"/>
      <c r="AN29" s="32"/>
      <c r="AO29" s="32"/>
    </row>
    <row r="30" spans="1:42" ht="14.25" customHeight="1" x14ac:dyDescent="0.4">
      <c r="A30" s="45"/>
      <c r="B30" s="51"/>
      <c r="C30" s="52"/>
      <c r="D30" s="5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52"/>
      <c r="W30" s="52"/>
      <c r="X30" s="486" t="str">
        <f>IFERROR(IF(X25&lt;=25000,"ERROR",MIN(ROUNDUP(X25,-3),75000)),"")</f>
        <v/>
      </c>
      <c r="Y30" s="487"/>
      <c r="Z30" s="487"/>
      <c r="AA30" s="487"/>
      <c r="AB30" s="487"/>
      <c r="AC30" s="487"/>
      <c r="AD30" s="487"/>
      <c r="AE30" s="487"/>
      <c r="AF30" s="487"/>
      <c r="AG30" s="535" t="s">
        <v>0</v>
      </c>
      <c r="AH30" s="536"/>
      <c r="AI30" s="68"/>
      <c r="AJ30" s="52"/>
      <c r="AK30" s="52"/>
      <c r="AL30" s="52"/>
      <c r="AM30" s="56"/>
      <c r="AN30" s="32"/>
      <c r="AO30" s="32"/>
    </row>
    <row r="31" spans="1:42" ht="15" customHeight="1" thickBot="1" x14ac:dyDescent="0.45">
      <c r="A31" s="45"/>
      <c r="B31" s="51"/>
      <c r="C31" s="52"/>
      <c r="D31" s="52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52"/>
      <c r="W31" s="52"/>
      <c r="X31" s="488"/>
      <c r="Y31" s="489"/>
      <c r="Z31" s="489"/>
      <c r="AA31" s="489"/>
      <c r="AB31" s="489"/>
      <c r="AC31" s="489"/>
      <c r="AD31" s="489"/>
      <c r="AE31" s="489"/>
      <c r="AF31" s="489"/>
      <c r="AG31" s="537"/>
      <c r="AH31" s="538"/>
      <c r="AI31" s="68"/>
      <c r="AJ31" s="52"/>
      <c r="AK31" s="52"/>
      <c r="AL31" s="52"/>
      <c r="AM31" s="56"/>
      <c r="AN31" s="32"/>
      <c r="AO31" s="32"/>
    </row>
    <row r="32" spans="1:42" ht="18" thickTop="1" x14ac:dyDescent="0.4">
      <c r="A32" s="45"/>
      <c r="B32" s="51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281" t="s">
        <v>72</v>
      </c>
      <c r="AD32" s="281"/>
      <c r="AE32" s="281"/>
      <c r="AF32" s="281"/>
      <c r="AG32" s="281"/>
      <c r="AH32" s="281"/>
      <c r="AI32" s="281"/>
      <c r="AJ32" s="52"/>
      <c r="AK32" s="52"/>
      <c r="AL32" s="52"/>
      <c r="AM32" s="56"/>
      <c r="AN32" s="32"/>
      <c r="AO32" s="32"/>
    </row>
    <row r="33" spans="1:42" x14ac:dyDescent="0.4">
      <c r="A33" s="45"/>
      <c r="B33" s="788" t="s">
        <v>65</v>
      </c>
      <c r="C33" s="789"/>
      <c r="D33" s="789"/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89"/>
      <c r="AD33" s="789"/>
      <c r="AE33" s="789"/>
      <c r="AF33" s="789"/>
      <c r="AG33" s="789"/>
      <c r="AH33" s="789"/>
      <c r="AI33" s="789"/>
      <c r="AJ33" s="789"/>
      <c r="AK33" s="789"/>
      <c r="AL33" s="789"/>
      <c r="AM33" s="790"/>
      <c r="AN33" s="32"/>
      <c r="AO33" s="32"/>
    </row>
    <row r="34" spans="1:42" x14ac:dyDescent="0.4">
      <c r="A34" s="45"/>
      <c r="B34" s="791"/>
      <c r="C34" s="789"/>
      <c r="D34" s="789"/>
      <c r="E34" s="789"/>
      <c r="F34" s="789"/>
      <c r="G34" s="789"/>
      <c r="H34" s="789"/>
      <c r="I34" s="789"/>
      <c r="J34" s="789"/>
      <c r="K34" s="789"/>
      <c r="L34" s="789"/>
      <c r="M34" s="789"/>
      <c r="N34" s="789"/>
      <c r="O34" s="789"/>
      <c r="P34" s="789"/>
      <c r="Q34" s="789"/>
      <c r="R34" s="789"/>
      <c r="S34" s="789"/>
      <c r="T34" s="789"/>
      <c r="U34" s="789"/>
      <c r="V34" s="789"/>
      <c r="W34" s="789"/>
      <c r="X34" s="789"/>
      <c r="Y34" s="789"/>
      <c r="Z34" s="789"/>
      <c r="AA34" s="789"/>
      <c r="AB34" s="789"/>
      <c r="AC34" s="789"/>
      <c r="AD34" s="789"/>
      <c r="AE34" s="789"/>
      <c r="AF34" s="789"/>
      <c r="AG34" s="789"/>
      <c r="AH34" s="789"/>
      <c r="AI34" s="789"/>
      <c r="AJ34" s="789"/>
      <c r="AK34" s="789"/>
      <c r="AL34" s="789"/>
      <c r="AM34" s="790"/>
      <c r="AN34" s="32"/>
      <c r="AO34" s="32"/>
    </row>
    <row r="35" spans="1:42" x14ac:dyDescent="0.4">
      <c r="A35" s="45"/>
      <c r="B35" s="792"/>
      <c r="C35" s="789"/>
      <c r="D35" s="789"/>
      <c r="E35" s="789"/>
      <c r="F35" s="789"/>
      <c r="G35" s="789"/>
      <c r="H35" s="789"/>
      <c r="I35" s="789"/>
      <c r="J35" s="789"/>
      <c r="K35" s="789"/>
      <c r="L35" s="789"/>
      <c r="M35" s="789"/>
      <c r="N35" s="789"/>
      <c r="O35" s="789"/>
      <c r="P35" s="789"/>
      <c r="Q35" s="789"/>
      <c r="R35" s="789"/>
      <c r="S35" s="789"/>
      <c r="T35" s="789"/>
      <c r="U35" s="789"/>
      <c r="V35" s="789"/>
      <c r="W35" s="789"/>
      <c r="X35" s="789"/>
      <c r="Y35" s="789"/>
      <c r="Z35" s="789"/>
      <c r="AA35" s="789"/>
      <c r="AB35" s="789"/>
      <c r="AC35" s="789"/>
      <c r="AD35" s="789"/>
      <c r="AE35" s="789"/>
      <c r="AF35" s="789"/>
      <c r="AG35" s="789"/>
      <c r="AH35" s="789"/>
      <c r="AI35" s="789"/>
      <c r="AJ35" s="789"/>
      <c r="AK35" s="789"/>
      <c r="AL35" s="789"/>
      <c r="AM35" s="790"/>
      <c r="AN35" s="32"/>
      <c r="AO35" s="32"/>
    </row>
    <row r="36" spans="1:42" ht="15" customHeight="1" thickBot="1" x14ac:dyDescent="0.45">
      <c r="A36" s="45"/>
      <c r="B36" s="793"/>
      <c r="C36" s="794"/>
      <c r="D36" s="794"/>
      <c r="E36" s="794"/>
      <c r="F36" s="794"/>
      <c r="G36" s="794"/>
      <c r="H36" s="794"/>
      <c r="I36" s="794"/>
      <c r="J36" s="794"/>
      <c r="K36" s="794"/>
      <c r="L36" s="794"/>
      <c r="M36" s="794"/>
      <c r="N36" s="794"/>
      <c r="O36" s="794"/>
      <c r="P36" s="794"/>
      <c r="Q36" s="794"/>
      <c r="R36" s="794"/>
      <c r="S36" s="794"/>
      <c r="T36" s="794"/>
      <c r="U36" s="794"/>
      <c r="V36" s="794"/>
      <c r="W36" s="794"/>
      <c r="X36" s="794"/>
      <c r="Y36" s="794"/>
      <c r="Z36" s="794"/>
      <c r="AA36" s="794"/>
      <c r="AB36" s="794"/>
      <c r="AC36" s="794"/>
      <c r="AD36" s="794"/>
      <c r="AE36" s="794"/>
      <c r="AF36" s="794"/>
      <c r="AG36" s="794"/>
      <c r="AH36" s="794"/>
      <c r="AI36" s="794"/>
      <c r="AJ36" s="794"/>
      <c r="AK36" s="794"/>
      <c r="AL36" s="794"/>
      <c r="AM36" s="795"/>
      <c r="AN36" s="32"/>
      <c r="AO36" s="32"/>
    </row>
    <row r="37" spans="1:42" ht="15" customHeight="1" x14ac:dyDescent="0.4">
      <c r="A37" s="45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69"/>
      <c r="Q37" s="70"/>
      <c r="R37" s="70"/>
      <c r="S37" s="70"/>
      <c r="T37" s="70"/>
      <c r="U37" s="70"/>
      <c r="V37" s="70"/>
      <c r="W37" s="70"/>
      <c r="X37" s="71"/>
      <c r="Y37" s="70"/>
      <c r="Z37" s="70"/>
      <c r="AA37" s="70"/>
      <c r="AB37" s="70"/>
      <c r="AC37" s="70"/>
      <c r="AD37" s="52"/>
      <c r="AE37" s="52"/>
      <c r="AF37" s="52"/>
      <c r="AG37" s="52"/>
      <c r="AH37" s="52"/>
      <c r="AI37" s="52"/>
      <c r="AJ37" s="52"/>
      <c r="AK37" s="52"/>
      <c r="AL37" s="52"/>
      <c r="AM37" s="54"/>
      <c r="AN37" s="32"/>
      <c r="AO37" s="32"/>
    </row>
    <row r="38" spans="1:42" ht="15.75" customHeight="1" x14ac:dyDescent="0.4">
      <c r="A38" s="45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32"/>
      <c r="AO38" s="32"/>
    </row>
    <row r="39" spans="1:42" ht="15.75" customHeight="1" x14ac:dyDescent="0.4">
      <c r="A39" s="45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32"/>
      <c r="AO39" s="32"/>
    </row>
    <row r="40" spans="1:42" ht="15.75" customHeight="1" x14ac:dyDescent="0.4">
      <c r="A40" s="45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32"/>
      <c r="AO40" s="32"/>
    </row>
    <row r="41" spans="1:42" ht="15.75" customHeight="1" x14ac:dyDescent="0.4">
      <c r="A41" s="45"/>
      <c r="B41" s="434" t="s">
        <v>59</v>
      </c>
      <c r="C41" s="434"/>
      <c r="D41" s="434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72"/>
      <c r="AN41" s="97"/>
      <c r="AO41" s="97"/>
      <c r="AP41" s="42"/>
    </row>
    <row r="42" spans="1:42" ht="15.75" customHeight="1" x14ac:dyDescent="0.4">
      <c r="A42" s="45"/>
      <c r="B42" s="434"/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72"/>
      <c r="AN42" s="97"/>
      <c r="AO42" s="97"/>
      <c r="AP42" s="42"/>
    </row>
    <row r="43" spans="1:42" ht="15.75" customHeight="1" x14ac:dyDescent="0.4">
      <c r="A43" s="45"/>
      <c r="B43" s="45" t="s">
        <v>42</v>
      </c>
      <c r="C43" s="284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72"/>
      <c r="AN43" s="97"/>
      <c r="AO43" s="97"/>
      <c r="AP43" s="42"/>
    </row>
    <row r="44" spans="1:42" ht="18.75" customHeight="1" x14ac:dyDescent="0.15">
      <c r="A44" s="45"/>
      <c r="B44" s="435" t="s">
        <v>103</v>
      </c>
      <c r="C44" s="435"/>
      <c r="D44" s="435"/>
      <c r="E44" s="435"/>
      <c r="F44" s="435"/>
      <c r="G44" s="435"/>
      <c r="H44" s="435"/>
      <c r="I44" s="435"/>
      <c r="J44" s="435"/>
      <c r="K44" s="435"/>
      <c r="L44" s="435"/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74"/>
      <c r="AL44" s="74"/>
      <c r="AM44" s="74"/>
      <c r="AN44" s="98"/>
      <c r="AO44" s="98"/>
      <c r="AP44" s="7"/>
    </row>
    <row r="45" spans="1:42" ht="15.75" customHeight="1" x14ac:dyDescent="0.4">
      <c r="A45" s="45"/>
      <c r="B45" s="72"/>
      <c r="C45" s="75" t="s">
        <v>70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97"/>
      <c r="AO45" s="97"/>
      <c r="AP45" s="42"/>
    </row>
    <row r="46" spans="1:42" ht="15.75" customHeight="1" x14ac:dyDescent="0.4">
      <c r="A46" s="45"/>
      <c r="B46" s="72"/>
      <c r="C46" s="491" t="s">
        <v>118</v>
      </c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92"/>
      <c r="Y46" s="492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97"/>
      <c r="AO46" s="97"/>
      <c r="AP46" s="42"/>
    </row>
    <row r="47" spans="1:42" ht="15.75" customHeight="1" x14ac:dyDescent="0.4">
      <c r="A47" s="45"/>
      <c r="B47" s="7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92"/>
      <c r="Y47" s="492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97"/>
      <c r="AO47" s="97"/>
      <c r="AP47" s="42"/>
    </row>
    <row r="48" spans="1:42" ht="15.75" customHeight="1" x14ac:dyDescent="0.4">
      <c r="A48" s="45"/>
      <c r="B48" s="72"/>
      <c r="C48" s="604"/>
      <c r="D48" s="604"/>
      <c r="E48" s="604"/>
      <c r="F48" s="604"/>
      <c r="G48" s="604"/>
      <c r="H48" s="604"/>
      <c r="I48" s="604"/>
      <c r="J48" s="604"/>
      <c r="K48" s="604"/>
      <c r="L48" s="604"/>
      <c r="M48" s="604"/>
      <c r="N48" s="604"/>
      <c r="O48" s="604"/>
      <c r="P48" s="604"/>
      <c r="Q48" s="604"/>
      <c r="R48" s="604"/>
      <c r="S48" s="604"/>
      <c r="T48" s="604"/>
      <c r="U48" s="604"/>
      <c r="V48" s="604"/>
      <c r="W48" s="604"/>
      <c r="X48" s="604"/>
      <c r="Y48" s="604"/>
      <c r="Z48" s="604"/>
      <c r="AA48" s="604"/>
      <c r="AB48" s="604"/>
      <c r="AC48" s="604"/>
      <c r="AD48" s="604"/>
      <c r="AE48" s="604"/>
      <c r="AF48" s="604"/>
      <c r="AG48" s="604"/>
      <c r="AH48" s="604"/>
      <c r="AI48" s="604"/>
      <c r="AJ48" s="604"/>
      <c r="AK48" s="604"/>
      <c r="AL48" s="604"/>
      <c r="AM48" s="72"/>
      <c r="AN48" s="97"/>
      <c r="AO48" s="97"/>
      <c r="AP48" s="42"/>
    </row>
    <row r="49" spans="1:69" x14ac:dyDescent="0.15">
      <c r="A49" s="45"/>
      <c r="B49" s="45"/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4"/>
      <c r="S49" s="604"/>
      <c r="T49" s="604"/>
      <c r="U49" s="604"/>
      <c r="V49" s="604"/>
      <c r="W49" s="604"/>
      <c r="X49" s="604"/>
      <c r="Y49" s="604"/>
      <c r="Z49" s="604"/>
      <c r="AA49" s="604"/>
      <c r="AB49" s="604"/>
      <c r="AC49" s="604"/>
      <c r="AD49" s="604"/>
      <c r="AE49" s="604"/>
      <c r="AF49" s="604"/>
      <c r="AG49" s="604"/>
      <c r="AH49" s="604"/>
      <c r="AI49" s="604"/>
      <c r="AJ49" s="604"/>
      <c r="AK49" s="604"/>
      <c r="AL49" s="604"/>
      <c r="AM49" s="74"/>
      <c r="AN49" s="98"/>
      <c r="AO49" s="98"/>
      <c r="AP49" s="8"/>
    </row>
    <row r="50" spans="1:69" x14ac:dyDescent="0.15">
      <c r="A50" s="45"/>
      <c r="B50" s="45" t="s">
        <v>117</v>
      </c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  <c r="AL50" s="74"/>
      <c r="AM50" s="74"/>
      <c r="AN50" s="98"/>
      <c r="AO50" s="98"/>
      <c r="AP50" s="8"/>
    </row>
    <row r="51" spans="1:69" x14ac:dyDescent="0.15">
      <c r="A51" s="45"/>
      <c r="B51" s="45" t="s">
        <v>113</v>
      </c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74"/>
      <c r="AM51" s="74"/>
      <c r="AN51" s="98"/>
      <c r="AO51" s="98"/>
      <c r="AP51" s="8"/>
    </row>
    <row r="52" spans="1:69" s="3" customFormat="1" ht="14.25" customHeight="1" x14ac:dyDescent="0.4">
      <c r="A52" s="45"/>
      <c r="B52" s="52"/>
      <c r="C52" s="53"/>
      <c r="D52" s="53"/>
      <c r="E52" s="53"/>
      <c r="F52" s="53"/>
      <c r="G52" s="53"/>
      <c r="H52" s="53"/>
      <c r="I52" s="53"/>
      <c r="J52" s="52"/>
      <c r="K52" s="52"/>
      <c r="L52" s="52"/>
      <c r="M52" s="615" t="s">
        <v>29</v>
      </c>
      <c r="N52" s="615"/>
      <c r="O52" s="615"/>
      <c r="P52" s="615"/>
      <c r="Q52" s="615"/>
      <c r="R52" s="615"/>
      <c r="S52" s="615"/>
      <c r="T52" s="615"/>
      <c r="U52" s="615"/>
      <c r="V52" s="416" t="s">
        <v>73</v>
      </c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5"/>
      <c r="AN52" s="12"/>
      <c r="AO52" s="12"/>
    </row>
    <row r="53" spans="1:69" s="3" customFormat="1" ht="14.25" customHeight="1" x14ac:dyDescent="0.4">
      <c r="A53" s="45"/>
      <c r="B53" s="52"/>
      <c r="C53" s="53"/>
      <c r="D53" s="53"/>
      <c r="E53" s="53"/>
      <c r="F53" s="53"/>
      <c r="G53" s="53"/>
      <c r="H53" s="53"/>
      <c r="I53" s="53"/>
      <c r="J53" s="52"/>
      <c r="K53" s="54"/>
      <c r="L53" s="54"/>
      <c r="M53" s="484"/>
      <c r="N53" s="470"/>
      <c r="O53" s="468"/>
      <c r="P53" s="468"/>
      <c r="Q53" s="468"/>
      <c r="R53" s="468"/>
      <c r="S53" s="468"/>
      <c r="T53" s="468"/>
      <c r="U53" s="494"/>
      <c r="V53" s="416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5"/>
      <c r="AN53" s="12"/>
      <c r="AO53" s="12"/>
    </row>
    <row r="54" spans="1:69" s="3" customFormat="1" ht="14.25" customHeight="1" x14ac:dyDescent="0.4">
      <c r="A54" s="45"/>
      <c r="B54" s="52"/>
      <c r="C54" s="53"/>
      <c r="D54" s="53"/>
      <c r="E54" s="53"/>
      <c r="F54" s="53"/>
      <c r="G54" s="53"/>
      <c r="H54" s="53"/>
      <c r="I54" s="53"/>
      <c r="J54" s="52"/>
      <c r="K54" s="54"/>
      <c r="L54" s="54"/>
      <c r="M54" s="485"/>
      <c r="N54" s="472"/>
      <c r="O54" s="469"/>
      <c r="P54" s="469"/>
      <c r="Q54" s="469"/>
      <c r="R54" s="469"/>
      <c r="S54" s="469"/>
      <c r="T54" s="469"/>
      <c r="U54" s="495"/>
      <c r="V54" s="416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5"/>
      <c r="AN54" s="12"/>
      <c r="AO54" s="12"/>
      <c r="AQ54" s="13"/>
    </row>
    <row r="55" spans="1:69" ht="9.9499999999999993" customHeight="1" x14ac:dyDescent="0.4">
      <c r="A55" s="45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45"/>
      <c r="AN55" s="32"/>
      <c r="AO55" s="32"/>
    </row>
    <row r="56" spans="1:69" x14ac:dyDescent="0.4">
      <c r="A56" s="45"/>
      <c r="B56" s="52" t="s">
        <v>33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32"/>
      <c r="AO56" s="32"/>
    </row>
    <row r="57" spans="1:69" s="5" customFormat="1" ht="18.75" customHeight="1" x14ac:dyDescent="0.15">
      <c r="A57" s="76"/>
      <c r="B57" s="58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426"/>
      <c r="N57" s="427"/>
      <c r="O57" s="427"/>
      <c r="P57" s="427"/>
      <c r="Q57" s="427"/>
      <c r="R57" s="427"/>
      <c r="S57" s="427"/>
      <c r="T57" s="509" t="s">
        <v>0</v>
      </c>
      <c r="U57" s="510"/>
      <c r="V57" s="89" t="s">
        <v>5</v>
      </c>
      <c r="W57" s="496"/>
      <c r="X57" s="497"/>
      <c r="Y57" s="497"/>
      <c r="Z57" s="509" t="s">
        <v>2</v>
      </c>
      <c r="AA57" s="510"/>
      <c r="AB57" s="89" t="s">
        <v>1</v>
      </c>
      <c r="AC57" s="59"/>
      <c r="AD57" s="498" t="str">
        <f>IF(W57="","",ROUNDUP(M57/W57,0))</f>
        <v/>
      </c>
      <c r="AE57" s="499"/>
      <c r="AF57" s="499"/>
      <c r="AG57" s="499"/>
      <c r="AH57" s="499"/>
      <c r="AI57" s="499"/>
      <c r="AJ57" s="769" t="s">
        <v>0</v>
      </c>
      <c r="AK57" s="770"/>
      <c r="AL57" s="58"/>
      <c r="AM57" s="58"/>
      <c r="AN57" s="96"/>
      <c r="AO57" s="99"/>
      <c r="AP57" s="7"/>
      <c r="AQ57" s="7"/>
      <c r="AR57" s="7"/>
      <c r="AT57" s="11"/>
    </row>
    <row r="58" spans="1:69" s="5" customFormat="1" ht="18.75" customHeight="1" thickBot="1" x14ac:dyDescent="0.2">
      <c r="A58" s="76"/>
      <c r="B58" s="76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79" t="s">
        <v>28</v>
      </c>
      <c r="N58" s="58"/>
      <c r="O58" s="58"/>
      <c r="P58" s="58"/>
      <c r="Q58" s="58"/>
      <c r="R58" s="58"/>
      <c r="S58" s="58"/>
      <c r="T58" s="58"/>
      <c r="U58" s="58"/>
      <c r="V58" s="58"/>
      <c r="W58" s="80" t="s">
        <v>34</v>
      </c>
      <c r="X58" s="81"/>
      <c r="Y58" s="81"/>
      <c r="Z58" s="81"/>
      <c r="AA58" s="81"/>
      <c r="AB58" s="81"/>
      <c r="AC58" s="81"/>
      <c r="AD58" s="287"/>
      <c r="AE58" s="446" t="s">
        <v>41</v>
      </c>
      <c r="AF58" s="446"/>
      <c r="AG58" s="446"/>
      <c r="AH58" s="446"/>
      <c r="AI58" s="446"/>
      <c r="AJ58" s="446"/>
      <c r="AK58" s="446"/>
      <c r="AL58" s="85"/>
      <c r="AM58" s="85"/>
      <c r="AN58" s="100"/>
      <c r="AO58" s="22"/>
      <c r="AQ58" s="14"/>
      <c r="AR58" s="7"/>
      <c r="AS58" s="7"/>
      <c r="AT58" s="7"/>
      <c r="AV58" s="11"/>
      <c r="AW58" s="11"/>
      <c r="AX58" s="11"/>
      <c r="AY58" s="11"/>
      <c r="AZ58" s="11"/>
    </row>
    <row r="59" spans="1:69" s="5" customFormat="1" ht="21.75" thickBot="1" x14ac:dyDescent="0.45">
      <c r="A59" s="76"/>
      <c r="B59" s="76"/>
      <c r="C59" s="76"/>
      <c r="D59" s="76"/>
      <c r="E59" s="78" t="s">
        <v>93</v>
      </c>
      <c r="F59" s="76"/>
      <c r="G59" s="76"/>
      <c r="H59" s="76"/>
      <c r="I59" s="78"/>
      <c r="J59" s="76"/>
      <c r="K59" s="76"/>
      <c r="L59" s="76"/>
      <c r="M59" s="76"/>
      <c r="N59" s="447" t="s">
        <v>69</v>
      </c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9"/>
      <c r="AD59" s="500" t="str">
        <f>IF(M57="","",IFERROR(IF(W57="","",ROUNDUP(AD57*0.4,0)),""))</f>
        <v/>
      </c>
      <c r="AE59" s="501"/>
      <c r="AF59" s="501"/>
      <c r="AG59" s="501"/>
      <c r="AH59" s="501"/>
      <c r="AI59" s="501"/>
      <c r="AJ59" s="514" t="s">
        <v>0</v>
      </c>
      <c r="AK59" s="515"/>
      <c r="AL59" s="86"/>
      <c r="AM59" s="86"/>
      <c r="AN59" s="101"/>
      <c r="AO59" s="101"/>
      <c r="AP59" s="16"/>
      <c r="AS59" s="11"/>
      <c r="AT59" s="11"/>
      <c r="AU59" s="11"/>
      <c r="AV59" s="11"/>
      <c r="AW59" s="11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</row>
    <row r="60" spans="1:69" s="5" customFormat="1" ht="17.25" customHeight="1" x14ac:dyDescent="0.4">
      <c r="A60" s="76"/>
      <c r="B60" s="76"/>
      <c r="C60" s="76"/>
      <c r="D60" s="76"/>
      <c r="E60" s="76"/>
      <c r="F60" s="76"/>
      <c r="G60" s="76"/>
      <c r="H60" s="76"/>
      <c r="I60" s="78"/>
      <c r="J60" s="76"/>
      <c r="K60" s="76"/>
      <c r="L60" s="76"/>
      <c r="M60" s="76"/>
      <c r="N60" s="282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84"/>
      <c r="AD60" s="88"/>
      <c r="AE60" s="394" t="s">
        <v>102</v>
      </c>
      <c r="AF60" s="452"/>
      <c r="AG60" s="452"/>
      <c r="AH60" s="452"/>
      <c r="AI60" s="452"/>
      <c r="AJ60" s="452"/>
      <c r="AK60" s="452"/>
      <c r="AL60" s="452"/>
      <c r="AM60" s="453"/>
      <c r="AN60" s="103"/>
      <c r="AO60" s="103"/>
      <c r="AP60" s="16"/>
      <c r="AS60" s="11"/>
      <c r="AT60" s="11"/>
      <c r="AU60" s="11"/>
      <c r="AV60" s="11"/>
      <c r="AW60" s="11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</row>
    <row r="61" spans="1:69" s="5" customFormat="1" ht="18" thickBot="1" x14ac:dyDescent="0.45">
      <c r="A61" s="76"/>
      <c r="B61" s="76"/>
      <c r="C61" s="76"/>
      <c r="D61" s="76"/>
      <c r="E61" s="67" t="str">
        <f>IF(AD59&lt;=25000,"１日当たりの支給額は一律2.5万円となります。"&amp;CHAR(10)&amp;"よって算定シートの提出は不要です。","")</f>
        <v/>
      </c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283"/>
      <c r="W61" s="283"/>
      <c r="X61" s="283"/>
      <c r="Y61" s="283"/>
      <c r="Z61" s="283"/>
      <c r="AA61" s="283"/>
      <c r="AB61" s="283"/>
      <c r="AC61" s="84"/>
      <c r="AD61" s="88"/>
      <c r="AE61" s="452"/>
      <c r="AF61" s="452"/>
      <c r="AG61" s="452"/>
      <c r="AH61" s="452"/>
      <c r="AI61" s="452"/>
      <c r="AJ61" s="452"/>
      <c r="AK61" s="452"/>
      <c r="AL61" s="452"/>
      <c r="AM61" s="453"/>
      <c r="AN61" s="103"/>
      <c r="AO61" s="103"/>
      <c r="AP61" s="16"/>
      <c r="AS61" s="11"/>
      <c r="AT61" s="11"/>
      <c r="AU61" s="11"/>
      <c r="AV61" s="11"/>
      <c r="AW61" s="11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</row>
    <row r="62" spans="1:69" s="5" customFormat="1" ht="18.75" customHeight="1" thickBot="1" x14ac:dyDescent="0.2">
      <c r="A62" s="76"/>
      <c r="B62" s="76"/>
      <c r="C62" s="58"/>
      <c r="D62" s="58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57" t="s">
        <v>91</v>
      </c>
      <c r="W62" s="81"/>
      <c r="X62" s="81"/>
      <c r="Y62" s="81"/>
      <c r="Z62" s="81"/>
      <c r="AA62" s="81"/>
      <c r="AB62" s="81"/>
      <c r="AC62" s="81"/>
      <c r="AD62" s="502" t="str">
        <f>IFERROR(IF(AD59&lt;=25000,"ERROR",MIN(ROUNDUP(AD59,-3),75000)),"")</f>
        <v/>
      </c>
      <c r="AE62" s="503"/>
      <c r="AF62" s="503"/>
      <c r="AG62" s="503"/>
      <c r="AH62" s="503"/>
      <c r="AI62" s="503"/>
      <c r="AJ62" s="514" t="s">
        <v>0</v>
      </c>
      <c r="AK62" s="515"/>
      <c r="AL62" s="85"/>
      <c r="AM62" s="85"/>
      <c r="AN62" s="100"/>
      <c r="AO62" s="22"/>
      <c r="AQ62" s="14"/>
      <c r="AR62" s="7"/>
      <c r="AS62" s="7"/>
      <c r="AT62" s="7"/>
      <c r="AV62" s="11"/>
      <c r="AW62" s="11"/>
      <c r="AX62" s="11"/>
      <c r="AY62" s="11"/>
      <c r="AZ62" s="11"/>
    </row>
    <row r="63" spans="1:69" ht="17.25" x14ac:dyDescent="0.4">
      <c r="A63" s="45"/>
      <c r="B63" s="52"/>
      <c r="C63" s="52"/>
      <c r="D63" s="52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52"/>
      <c r="W63" s="52"/>
      <c r="X63" s="52"/>
      <c r="Y63" s="52"/>
      <c r="Z63" s="52"/>
      <c r="AA63" s="52"/>
      <c r="AB63" s="52"/>
      <c r="AC63" s="52"/>
      <c r="AD63" s="52"/>
      <c r="AE63" s="771" t="s">
        <v>72</v>
      </c>
      <c r="AF63" s="771"/>
      <c r="AG63" s="771"/>
      <c r="AH63" s="771"/>
      <c r="AI63" s="771"/>
      <c r="AJ63" s="771"/>
      <c r="AK63" s="771"/>
      <c r="AL63" s="52"/>
      <c r="AM63" s="45"/>
      <c r="AN63" s="32"/>
      <c r="AO63" s="32"/>
    </row>
  </sheetData>
  <mergeCells count="68">
    <mergeCell ref="AE63:AK63"/>
    <mergeCell ref="AE58:AK58"/>
    <mergeCell ref="N59:AC59"/>
    <mergeCell ref="AD59:AI59"/>
    <mergeCell ref="AJ59:AK59"/>
    <mergeCell ref="AE60:AM61"/>
    <mergeCell ref="AD62:AI62"/>
    <mergeCell ref="AJ62:AK62"/>
    <mergeCell ref="AJ57:AK57"/>
    <mergeCell ref="B44:AJ44"/>
    <mergeCell ref="C46:AM47"/>
    <mergeCell ref="C48:AL49"/>
    <mergeCell ref="M52:U52"/>
    <mergeCell ref="V52:AL54"/>
    <mergeCell ref="M53:U54"/>
    <mergeCell ref="M57:S57"/>
    <mergeCell ref="T57:U57"/>
    <mergeCell ref="W57:Y57"/>
    <mergeCell ref="Z57:AA57"/>
    <mergeCell ref="AD57:AI57"/>
    <mergeCell ref="B41:AL42"/>
    <mergeCell ref="E24:O24"/>
    <mergeCell ref="X24:AH24"/>
    <mergeCell ref="E25:E26"/>
    <mergeCell ref="F25:M26"/>
    <mergeCell ref="N25:O26"/>
    <mergeCell ref="P25:Q26"/>
    <mergeCell ref="S25:U26"/>
    <mergeCell ref="V25:W26"/>
    <mergeCell ref="X25:AF26"/>
    <mergeCell ref="AG25:AH26"/>
    <mergeCell ref="AB27:AL28"/>
    <mergeCell ref="X29:AH29"/>
    <mergeCell ref="X30:AF31"/>
    <mergeCell ref="AG30:AH31"/>
    <mergeCell ref="B33:AM36"/>
    <mergeCell ref="AB23:AH23"/>
    <mergeCell ref="E18:N18"/>
    <mergeCell ref="Q18:U18"/>
    <mergeCell ref="X18:AH18"/>
    <mergeCell ref="E19:E22"/>
    <mergeCell ref="F19:L22"/>
    <mergeCell ref="M19:N22"/>
    <mergeCell ref="O19:P22"/>
    <mergeCell ref="Q19:Q22"/>
    <mergeCell ref="R19:S20"/>
    <mergeCell ref="T19:U22"/>
    <mergeCell ref="V19:W22"/>
    <mergeCell ref="X19:X22"/>
    <mergeCell ref="Y19:AF22"/>
    <mergeCell ref="AG19:AH22"/>
    <mergeCell ref="R21:S22"/>
    <mergeCell ref="B8:N8"/>
    <mergeCell ref="O8:AM8"/>
    <mergeCell ref="B10:W10"/>
    <mergeCell ref="X10:AM10"/>
    <mergeCell ref="B11:AM11"/>
    <mergeCell ref="P13:X13"/>
    <mergeCell ref="Z13:AO15"/>
    <mergeCell ref="P14:P15"/>
    <mergeCell ref="Q14:V15"/>
    <mergeCell ref="W14:X15"/>
    <mergeCell ref="B6:AM7"/>
    <mergeCell ref="A1:AM1"/>
    <mergeCell ref="A2:AM2"/>
    <mergeCell ref="A3:AM3"/>
    <mergeCell ref="A4:AM4"/>
    <mergeCell ref="A5:AM5"/>
  </mergeCells>
  <phoneticPr fontId="3"/>
  <dataValidations count="2">
    <dataValidation type="list" allowBlank="1" showInputMessage="1" showErrorMessage="1" sqref="M53:U54">
      <formula1>"平成31年度,令和２年度,令和３年度,平成30年度,平成29年度"</formula1>
    </dataValidation>
    <dataValidation type="list" allowBlank="1" showInputMessage="1" showErrorMessage="1" sqref="Q14:V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79998168889431442"/>
    <pageSetUpPr fitToPage="1"/>
  </sheetPr>
  <dimension ref="A1:BN66"/>
  <sheetViews>
    <sheetView showZeros="0" view="pageBreakPreview" zoomScaleNormal="100" zoomScaleSheetLayoutView="100" workbookViewId="0">
      <selection sqref="A1:AM1"/>
    </sheetView>
  </sheetViews>
  <sheetFormatPr defaultColWidth="8.625" defaultRowHeight="14.25" x14ac:dyDescent="0.4"/>
  <cols>
    <col min="1" max="1" width="2" style="1" customWidth="1"/>
    <col min="2" max="39" width="2.625" style="1" customWidth="1"/>
    <col min="40" max="40" width="3.625" style="1" hidden="1" customWidth="1"/>
    <col min="41" max="41" width="5.5" style="1" hidden="1" customWidth="1"/>
    <col min="42" max="42" width="15.375" style="1" bestFit="1" customWidth="1"/>
    <col min="43" max="58" width="3.625" style="1" customWidth="1"/>
    <col min="59" max="16384" width="8.625" style="1"/>
  </cols>
  <sheetData>
    <row r="1" spans="1:47" ht="33" thickBot="1" x14ac:dyDescent="0.45">
      <c r="A1" s="801"/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3"/>
      <c r="AH1" s="803"/>
      <c r="AI1" s="803"/>
      <c r="AJ1" s="803"/>
      <c r="AK1" s="803"/>
      <c r="AL1" s="803"/>
      <c r="AM1" s="803"/>
      <c r="AN1" s="32"/>
      <c r="AO1" s="32"/>
      <c r="AP1" s="32"/>
      <c r="AR1" s="30"/>
      <c r="AS1" s="30"/>
    </row>
    <row r="2" spans="1:47" ht="32.25" x14ac:dyDescent="0.4">
      <c r="A2" s="584" t="s">
        <v>120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804"/>
      <c r="AA2" s="804"/>
      <c r="AB2" s="804"/>
      <c r="AC2" s="804"/>
      <c r="AD2" s="804"/>
      <c r="AE2" s="804"/>
      <c r="AF2" s="804"/>
      <c r="AG2" s="805"/>
      <c r="AH2" s="805"/>
      <c r="AI2" s="805"/>
      <c r="AJ2" s="805"/>
      <c r="AK2" s="805"/>
      <c r="AL2" s="805"/>
      <c r="AM2" s="806"/>
      <c r="AN2" s="32"/>
      <c r="AO2" s="90"/>
      <c r="AP2" s="90"/>
    </row>
    <row r="3" spans="1:47" ht="55.5" customHeight="1" thickBot="1" x14ac:dyDescent="0.45">
      <c r="A3" s="585" t="s">
        <v>125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  <c r="AC3" s="586"/>
      <c r="AD3" s="586"/>
      <c r="AE3" s="586"/>
      <c r="AF3" s="586"/>
      <c r="AG3" s="587"/>
      <c r="AH3" s="587"/>
      <c r="AI3" s="587"/>
      <c r="AJ3" s="587"/>
      <c r="AK3" s="587"/>
      <c r="AL3" s="587"/>
      <c r="AM3" s="588"/>
      <c r="AN3" s="32"/>
      <c r="AO3" s="90"/>
      <c r="AP3" s="90"/>
    </row>
    <row r="4" spans="1:47" ht="25.5" customHeight="1" x14ac:dyDescent="0.4">
      <c r="A4" s="577" t="s">
        <v>108</v>
      </c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32"/>
      <c r="AO4" s="32"/>
      <c r="AP4" s="32"/>
      <c r="AR4" s="30"/>
      <c r="AS4" s="30"/>
    </row>
    <row r="5" spans="1:47" ht="36.75" customHeight="1" x14ac:dyDescent="0.4">
      <c r="A5" s="776" t="s">
        <v>123</v>
      </c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77"/>
      <c r="AF5" s="777"/>
      <c r="AG5" s="777"/>
      <c r="AH5" s="777"/>
      <c r="AI5" s="777"/>
      <c r="AJ5" s="777"/>
      <c r="AK5" s="777"/>
      <c r="AL5" s="777"/>
      <c r="AM5" s="777"/>
      <c r="AN5" s="32"/>
      <c r="AO5" s="32"/>
      <c r="AR5" s="30"/>
      <c r="AS5" s="30"/>
    </row>
    <row r="6" spans="1:47" ht="24.75" customHeight="1" x14ac:dyDescent="0.4">
      <c r="A6" s="106"/>
      <c r="B6" s="575" t="s">
        <v>78</v>
      </c>
      <c r="C6" s="575"/>
      <c r="D6" s="575"/>
      <c r="E6" s="575"/>
      <c r="F6" s="575"/>
      <c r="G6" s="575"/>
      <c r="H6" s="575"/>
      <c r="I6" s="575"/>
      <c r="J6" s="575"/>
      <c r="K6" s="575"/>
      <c r="L6" s="575"/>
      <c r="M6" s="575"/>
      <c r="N6" s="575"/>
      <c r="O6" s="575"/>
      <c r="P6" s="575"/>
      <c r="Q6" s="575"/>
      <c r="R6" s="575"/>
      <c r="S6" s="575"/>
      <c r="T6" s="575"/>
      <c r="U6" s="575"/>
      <c r="V6" s="575"/>
      <c r="W6" s="575"/>
      <c r="X6" s="575"/>
      <c r="Y6" s="575"/>
      <c r="Z6" s="575"/>
      <c r="AA6" s="575"/>
      <c r="AB6" s="575"/>
      <c r="AC6" s="575"/>
      <c r="AD6" s="575"/>
      <c r="AE6" s="575"/>
      <c r="AF6" s="575"/>
      <c r="AG6" s="575"/>
      <c r="AH6" s="575"/>
      <c r="AI6" s="575"/>
      <c r="AJ6" s="575"/>
      <c r="AK6" s="575"/>
      <c r="AL6" s="575"/>
      <c r="AM6" s="575"/>
      <c r="AN6" s="32"/>
      <c r="AO6" s="32"/>
      <c r="AP6" s="32"/>
    </row>
    <row r="7" spans="1:47" ht="44.25" customHeight="1" x14ac:dyDescent="0.4">
      <c r="A7" s="106"/>
      <c r="B7" s="575"/>
      <c r="C7" s="575"/>
      <c r="D7" s="575"/>
      <c r="E7" s="575"/>
      <c r="F7" s="575"/>
      <c r="G7" s="575"/>
      <c r="H7" s="575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/>
      <c r="AE7" s="575"/>
      <c r="AF7" s="575"/>
      <c r="AG7" s="575"/>
      <c r="AH7" s="575"/>
      <c r="AI7" s="575"/>
      <c r="AJ7" s="575"/>
      <c r="AK7" s="575"/>
      <c r="AL7" s="575"/>
      <c r="AM7" s="575"/>
      <c r="AN7" s="32"/>
      <c r="AO7" s="32"/>
      <c r="AP7" s="32"/>
    </row>
    <row r="8" spans="1:47" ht="24.75" customHeight="1" x14ac:dyDescent="0.4">
      <c r="A8" s="106"/>
      <c r="B8" s="576" t="s">
        <v>19</v>
      </c>
      <c r="C8" s="576"/>
      <c r="D8" s="576"/>
      <c r="E8" s="576"/>
      <c r="F8" s="576"/>
      <c r="G8" s="576"/>
      <c r="H8" s="576"/>
      <c r="I8" s="576"/>
      <c r="J8" s="576"/>
      <c r="K8" s="576"/>
      <c r="L8" s="576"/>
      <c r="M8" s="576"/>
      <c r="N8" s="576"/>
      <c r="O8" s="455" t="s">
        <v>20</v>
      </c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32"/>
      <c r="AO8" s="90"/>
      <c r="AP8" s="90"/>
    </row>
    <row r="9" spans="1:47" ht="9" customHeight="1" x14ac:dyDescent="0.4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32"/>
      <c r="AO9" s="90"/>
      <c r="AP9" s="90"/>
    </row>
    <row r="10" spans="1:47" s="35" customFormat="1" ht="30" customHeight="1" thickBot="1" x14ac:dyDescent="0.45">
      <c r="A10" s="108"/>
      <c r="B10" s="570" t="s">
        <v>71</v>
      </c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1" t="s">
        <v>74</v>
      </c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91"/>
      <c r="AO10" s="92"/>
      <c r="AP10" s="93"/>
      <c r="AQ10" s="4"/>
      <c r="AR10" s="4"/>
      <c r="AS10" s="4"/>
      <c r="AT10" s="4"/>
      <c r="AU10" s="4"/>
    </row>
    <row r="11" spans="1:47" s="4" customFormat="1" ht="26.25" customHeight="1" x14ac:dyDescent="0.4">
      <c r="A11" s="106"/>
      <c r="B11" s="578" t="s">
        <v>26</v>
      </c>
      <c r="C11" s="579"/>
      <c r="D11" s="579"/>
      <c r="E11" s="579"/>
      <c r="F11" s="579"/>
      <c r="G11" s="579"/>
      <c r="H11" s="579"/>
      <c r="I11" s="579"/>
      <c r="J11" s="579"/>
      <c r="K11" s="579"/>
      <c r="L11" s="579"/>
      <c r="M11" s="579"/>
      <c r="N11" s="579"/>
      <c r="O11" s="579"/>
      <c r="P11" s="579"/>
      <c r="Q11" s="579"/>
      <c r="R11" s="579"/>
      <c r="S11" s="579"/>
      <c r="T11" s="579"/>
      <c r="U11" s="579"/>
      <c r="V11" s="579"/>
      <c r="W11" s="579"/>
      <c r="X11" s="579"/>
      <c r="Y11" s="579"/>
      <c r="Z11" s="579"/>
      <c r="AA11" s="579"/>
      <c r="AB11" s="579"/>
      <c r="AC11" s="579"/>
      <c r="AD11" s="579"/>
      <c r="AE11" s="579"/>
      <c r="AF11" s="579"/>
      <c r="AG11" s="579"/>
      <c r="AH11" s="579"/>
      <c r="AI11" s="579"/>
      <c r="AJ11" s="579"/>
      <c r="AK11" s="579"/>
      <c r="AL11" s="579"/>
      <c r="AM11" s="580"/>
      <c r="AN11" s="93"/>
      <c r="AO11" s="92"/>
      <c r="AP11" s="93"/>
    </row>
    <row r="12" spans="1:47" s="3" customFormat="1" ht="6" customHeight="1" x14ac:dyDescent="0.4">
      <c r="A12" s="106"/>
      <c r="B12" s="109"/>
      <c r="C12" s="110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6"/>
      <c r="AN12" s="12"/>
      <c r="AO12" s="92"/>
      <c r="AP12" s="290"/>
    </row>
    <row r="13" spans="1:47" ht="14.25" customHeight="1" x14ac:dyDescent="0.4">
      <c r="A13" s="106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529" t="s">
        <v>16</v>
      </c>
      <c r="P13" s="530"/>
      <c r="Q13" s="530"/>
      <c r="R13" s="530"/>
      <c r="S13" s="530"/>
      <c r="T13" s="530"/>
      <c r="U13" s="530"/>
      <c r="V13" s="530"/>
      <c r="W13" s="530"/>
      <c r="X13" s="531"/>
      <c r="Y13" s="115"/>
      <c r="Z13" s="565" t="s">
        <v>101</v>
      </c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1"/>
      <c r="AL13" s="521"/>
      <c r="AM13" s="566"/>
      <c r="AN13" s="32"/>
      <c r="AO13" s="32"/>
      <c r="AP13" s="32"/>
    </row>
    <row r="14" spans="1:47" ht="14.25" customHeight="1" x14ac:dyDescent="0.4">
      <c r="A14" s="106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589" t="s">
        <v>15</v>
      </c>
      <c r="P14" s="590"/>
      <c r="Q14" s="590"/>
      <c r="R14" s="522" t="s">
        <v>11</v>
      </c>
      <c r="S14" s="590"/>
      <c r="T14" s="593"/>
      <c r="U14" s="522" t="s">
        <v>12</v>
      </c>
      <c r="V14" s="590"/>
      <c r="W14" s="590"/>
      <c r="X14" s="524" t="s">
        <v>2</v>
      </c>
      <c r="Y14" s="295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66"/>
      <c r="AN14" s="32"/>
      <c r="AO14" s="92" t="s">
        <v>13</v>
      </c>
      <c r="AP14" s="94"/>
    </row>
    <row r="15" spans="1:47" ht="14.25" customHeight="1" x14ac:dyDescent="0.4">
      <c r="A15" s="106"/>
      <c r="B15" s="112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591"/>
      <c r="P15" s="592"/>
      <c r="Q15" s="592"/>
      <c r="R15" s="523"/>
      <c r="S15" s="594"/>
      <c r="T15" s="594"/>
      <c r="U15" s="523"/>
      <c r="V15" s="592"/>
      <c r="W15" s="592"/>
      <c r="X15" s="525"/>
      <c r="Y15" s="295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66"/>
      <c r="AN15" s="32"/>
      <c r="AO15" s="92" t="s">
        <v>14</v>
      </c>
      <c r="AP15" s="95" t="str">
        <f>IFERROR(DATEVALUE(AP14),"")</f>
        <v/>
      </c>
    </row>
    <row r="16" spans="1:47" s="3" customFormat="1" ht="6" customHeight="1" x14ac:dyDescent="0.4">
      <c r="A16" s="106"/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6"/>
      <c r="AN16" s="12"/>
      <c r="AO16" s="92"/>
      <c r="AP16" s="290"/>
    </row>
    <row r="17" spans="1:47" s="3" customFormat="1" ht="14.25" customHeight="1" x14ac:dyDescent="0.4">
      <c r="A17" s="106"/>
      <c r="B17" s="112"/>
      <c r="C17" s="113"/>
      <c r="D17" s="113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564" t="s">
        <v>17</v>
      </c>
      <c r="R17" s="530"/>
      <c r="S17" s="530"/>
      <c r="T17" s="530"/>
      <c r="U17" s="530"/>
      <c r="V17" s="530"/>
      <c r="W17" s="530"/>
      <c r="X17" s="531"/>
      <c r="Y17" s="114"/>
      <c r="Z17" s="565" t="s">
        <v>116</v>
      </c>
      <c r="AA17" s="521"/>
      <c r="AB17" s="521"/>
      <c r="AC17" s="521"/>
      <c r="AD17" s="521"/>
      <c r="AE17" s="521"/>
      <c r="AF17" s="521"/>
      <c r="AG17" s="521"/>
      <c r="AH17" s="521"/>
      <c r="AI17" s="521"/>
      <c r="AJ17" s="521"/>
      <c r="AK17" s="521"/>
      <c r="AL17" s="521"/>
      <c r="AM17" s="566"/>
      <c r="AN17" s="12"/>
      <c r="AO17" s="92"/>
      <c r="AP17" s="94"/>
      <c r="AQ17" s="1"/>
      <c r="AR17" s="1"/>
      <c r="AS17" s="1"/>
      <c r="AT17" s="1"/>
      <c r="AU17" s="1"/>
    </row>
    <row r="18" spans="1:47" s="3" customFormat="1" ht="14.25" customHeight="1" x14ac:dyDescent="0.4">
      <c r="A18" s="106"/>
      <c r="B18" s="112"/>
      <c r="C18" s="113"/>
      <c r="D18" s="113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567" t="s">
        <v>9</v>
      </c>
      <c r="R18" s="595" t="s">
        <v>15</v>
      </c>
      <c r="S18" s="595"/>
      <c r="T18" s="595"/>
      <c r="U18" s="568" t="s">
        <v>11</v>
      </c>
      <c r="V18" s="595"/>
      <c r="W18" s="595"/>
      <c r="X18" s="558" t="s">
        <v>12</v>
      </c>
      <c r="Y18" s="114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1"/>
      <c r="AL18" s="521"/>
      <c r="AM18" s="566"/>
      <c r="AN18" s="12"/>
      <c r="AO18" s="92"/>
      <c r="AP18" s="95"/>
      <c r="AQ18" s="1"/>
      <c r="AR18" s="1"/>
      <c r="AS18" s="1"/>
      <c r="AT18" s="1"/>
      <c r="AU18" s="1"/>
    </row>
    <row r="19" spans="1:47" s="3" customFormat="1" ht="14.25" customHeight="1" x14ac:dyDescent="0.4">
      <c r="A19" s="106"/>
      <c r="B19" s="112"/>
      <c r="C19" s="113"/>
      <c r="D19" s="113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549"/>
      <c r="R19" s="596"/>
      <c r="S19" s="596"/>
      <c r="T19" s="596"/>
      <c r="U19" s="569"/>
      <c r="V19" s="596"/>
      <c r="W19" s="596"/>
      <c r="X19" s="559"/>
      <c r="Y19" s="114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66"/>
      <c r="AN19" s="12"/>
      <c r="AO19" s="92"/>
      <c r="AP19" s="92"/>
      <c r="AQ19" s="1"/>
      <c r="AR19" s="1"/>
      <c r="AS19" s="1"/>
      <c r="AT19" s="1"/>
      <c r="AU19" s="1"/>
    </row>
    <row r="20" spans="1:47" s="3" customFormat="1" ht="0.75" customHeight="1" x14ac:dyDescent="0.4">
      <c r="A20" s="106"/>
      <c r="B20" s="112"/>
      <c r="C20" s="113"/>
      <c r="D20" s="113"/>
      <c r="E20" s="43"/>
      <c r="F20" s="43"/>
      <c r="G20" s="43"/>
      <c r="H20" s="43"/>
      <c r="I20" s="43"/>
      <c r="J20" s="43"/>
      <c r="K20" s="43"/>
      <c r="L20" s="43"/>
      <c r="M20" s="114"/>
      <c r="N20" s="113"/>
      <c r="O20" s="119"/>
      <c r="P20" s="120"/>
      <c r="Q20" s="6"/>
      <c r="R20" s="6"/>
      <c r="S20" s="6"/>
      <c r="T20" s="44"/>
      <c r="U20" s="44"/>
      <c r="V20" s="44"/>
      <c r="W20" s="44"/>
      <c r="X20" s="44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117"/>
      <c r="AK20" s="117"/>
      <c r="AL20" s="113"/>
      <c r="AM20" s="116"/>
      <c r="AN20" s="12"/>
      <c r="AO20" s="96"/>
      <c r="AP20" s="32"/>
      <c r="AQ20" s="1"/>
      <c r="AR20" s="1"/>
      <c r="AS20" s="1"/>
      <c r="AT20" s="1"/>
      <c r="AU20" s="1"/>
    </row>
    <row r="21" spans="1:47" ht="14.25" customHeight="1" x14ac:dyDescent="0.4">
      <c r="A21" s="106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8"/>
      <c r="R21" s="118"/>
      <c r="S21" s="118"/>
      <c r="T21" s="118"/>
      <c r="U21" s="118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6"/>
      <c r="AN21" s="32"/>
      <c r="AO21" s="96"/>
      <c r="AP21" s="32"/>
    </row>
    <row r="22" spans="1:47" ht="17.25" customHeight="1" x14ac:dyDescent="0.4">
      <c r="A22" s="106"/>
      <c r="B22" s="112"/>
      <c r="C22" s="113"/>
      <c r="D22" s="113"/>
      <c r="E22" s="560" t="s">
        <v>43</v>
      </c>
      <c r="F22" s="546"/>
      <c r="G22" s="546"/>
      <c r="H22" s="546"/>
      <c r="I22" s="546"/>
      <c r="J22" s="546"/>
      <c r="K22" s="546"/>
      <c r="L22" s="546"/>
      <c r="M22" s="546"/>
      <c r="N22" s="547"/>
      <c r="O22" s="115"/>
      <c r="P22" s="113"/>
      <c r="Q22" s="561" t="s">
        <v>39</v>
      </c>
      <c r="R22" s="562"/>
      <c r="S22" s="562"/>
      <c r="T22" s="562"/>
      <c r="U22" s="563"/>
      <c r="V22" s="113"/>
      <c r="W22" s="113"/>
      <c r="X22" s="529" t="s">
        <v>40</v>
      </c>
      <c r="Y22" s="546"/>
      <c r="Z22" s="546"/>
      <c r="AA22" s="546"/>
      <c r="AB22" s="546"/>
      <c r="AC22" s="546"/>
      <c r="AD22" s="546"/>
      <c r="AE22" s="546"/>
      <c r="AF22" s="546"/>
      <c r="AG22" s="546"/>
      <c r="AH22" s="547"/>
      <c r="AI22" s="121"/>
      <c r="AJ22" s="121"/>
      <c r="AK22" s="121"/>
      <c r="AL22" s="121"/>
      <c r="AM22" s="116"/>
      <c r="AN22" s="32"/>
      <c r="AO22" s="32"/>
      <c r="AP22" s="32"/>
    </row>
    <row r="23" spans="1:47" ht="14.25" customHeight="1" x14ac:dyDescent="0.4">
      <c r="A23" s="106"/>
      <c r="B23" s="112"/>
      <c r="C23" s="113"/>
      <c r="D23" s="113"/>
      <c r="E23" s="548" t="s">
        <v>8</v>
      </c>
      <c r="F23" s="470"/>
      <c r="G23" s="470"/>
      <c r="H23" s="470"/>
      <c r="I23" s="470"/>
      <c r="J23" s="470"/>
      <c r="K23" s="470"/>
      <c r="L23" s="470"/>
      <c r="M23" s="535" t="s">
        <v>0</v>
      </c>
      <c r="N23" s="541"/>
      <c r="O23" s="544" t="s">
        <v>5</v>
      </c>
      <c r="P23" s="544"/>
      <c r="Q23" s="548" t="s">
        <v>6</v>
      </c>
      <c r="R23" s="468"/>
      <c r="S23" s="468"/>
      <c r="T23" s="555" t="s">
        <v>2</v>
      </c>
      <c r="U23" s="556"/>
      <c r="V23" s="545" t="s">
        <v>1</v>
      </c>
      <c r="W23" s="545"/>
      <c r="X23" s="548" t="s">
        <v>7</v>
      </c>
      <c r="Y23" s="482" t="str">
        <f>IF(R23="","",ROUNDUP(F23/R23,0))</f>
        <v/>
      </c>
      <c r="Z23" s="482"/>
      <c r="AA23" s="482"/>
      <c r="AB23" s="482"/>
      <c r="AC23" s="482"/>
      <c r="AD23" s="482"/>
      <c r="AE23" s="482"/>
      <c r="AF23" s="482"/>
      <c r="AG23" s="535" t="s">
        <v>0</v>
      </c>
      <c r="AH23" s="541"/>
      <c r="AI23" s="122"/>
      <c r="AJ23" s="122"/>
      <c r="AK23" s="122"/>
      <c r="AL23" s="122"/>
      <c r="AM23" s="116"/>
      <c r="AN23" s="32"/>
      <c r="AO23" s="32"/>
      <c r="AP23" s="32"/>
    </row>
    <row r="24" spans="1:47" ht="14.25" customHeight="1" x14ac:dyDescent="0.4">
      <c r="A24" s="106"/>
      <c r="B24" s="112"/>
      <c r="C24" s="113"/>
      <c r="D24" s="113"/>
      <c r="E24" s="549"/>
      <c r="F24" s="472"/>
      <c r="G24" s="472"/>
      <c r="H24" s="472"/>
      <c r="I24" s="472"/>
      <c r="J24" s="472"/>
      <c r="K24" s="472"/>
      <c r="L24" s="472"/>
      <c r="M24" s="542"/>
      <c r="N24" s="543"/>
      <c r="O24" s="544"/>
      <c r="P24" s="544"/>
      <c r="Q24" s="549"/>
      <c r="R24" s="469"/>
      <c r="S24" s="469"/>
      <c r="T24" s="552"/>
      <c r="U24" s="557"/>
      <c r="V24" s="545"/>
      <c r="W24" s="545"/>
      <c r="X24" s="549"/>
      <c r="Y24" s="483"/>
      <c r="Z24" s="483"/>
      <c r="AA24" s="483"/>
      <c r="AB24" s="483"/>
      <c r="AC24" s="483"/>
      <c r="AD24" s="483"/>
      <c r="AE24" s="483"/>
      <c r="AF24" s="483"/>
      <c r="AG24" s="542"/>
      <c r="AH24" s="543"/>
      <c r="AI24" s="122"/>
      <c r="AJ24" s="122"/>
      <c r="AK24" s="122"/>
      <c r="AL24" s="122"/>
      <c r="AM24" s="116"/>
      <c r="AN24" s="32"/>
      <c r="AO24" s="32"/>
      <c r="AP24" s="32"/>
    </row>
    <row r="25" spans="1:47" ht="14.25" customHeight="1" x14ac:dyDescent="0.4">
      <c r="A25" s="106"/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50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550" t="s">
        <v>41</v>
      </c>
      <c r="AC25" s="550"/>
      <c r="AD25" s="550"/>
      <c r="AE25" s="550"/>
      <c r="AF25" s="550"/>
      <c r="AG25" s="550"/>
      <c r="AH25" s="550"/>
      <c r="AI25" s="123"/>
      <c r="AJ25" s="123"/>
      <c r="AK25" s="123"/>
      <c r="AL25" s="123"/>
      <c r="AM25" s="116"/>
      <c r="AN25" s="32"/>
      <c r="AO25" s="32"/>
      <c r="AP25" s="32"/>
    </row>
    <row r="26" spans="1:47" ht="18.75" customHeight="1" x14ac:dyDescent="0.4">
      <c r="A26" s="106"/>
      <c r="B26" s="112"/>
      <c r="C26" s="113"/>
      <c r="D26" s="113"/>
      <c r="E26" s="529" t="s">
        <v>40</v>
      </c>
      <c r="F26" s="546"/>
      <c r="G26" s="546"/>
      <c r="H26" s="546"/>
      <c r="I26" s="546"/>
      <c r="J26" s="546"/>
      <c r="K26" s="546"/>
      <c r="L26" s="546"/>
      <c r="M26" s="546"/>
      <c r="N26" s="546"/>
      <c r="O26" s="547"/>
      <c r="P26" s="113"/>
      <c r="Q26" s="113"/>
      <c r="R26" s="113"/>
      <c r="S26" s="113"/>
      <c r="T26" s="113"/>
      <c r="U26" s="113"/>
      <c r="V26" s="113"/>
      <c r="W26" s="113"/>
      <c r="X26" s="529" t="s">
        <v>31</v>
      </c>
      <c r="Y26" s="546"/>
      <c r="Z26" s="546"/>
      <c r="AA26" s="546"/>
      <c r="AB26" s="546"/>
      <c r="AC26" s="546"/>
      <c r="AD26" s="546"/>
      <c r="AE26" s="546"/>
      <c r="AF26" s="546"/>
      <c r="AG26" s="546"/>
      <c r="AH26" s="547"/>
      <c r="AI26" s="121"/>
      <c r="AJ26" s="121"/>
      <c r="AK26" s="121"/>
      <c r="AL26" s="121"/>
      <c r="AM26" s="116"/>
      <c r="AN26" s="32"/>
      <c r="AO26" s="32"/>
      <c r="AP26" s="32"/>
    </row>
    <row r="27" spans="1:47" ht="14.25" customHeight="1" x14ac:dyDescent="0.4">
      <c r="A27" s="106"/>
      <c r="B27" s="112"/>
      <c r="C27" s="113"/>
      <c r="D27" s="113"/>
      <c r="E27" s="548" t="s">
        <v>7</v>
      </c>
      <c r="F27" s="482" t="str">
        <f>Y23</f>
        <v/>
      </c>
      <c r="G27" s="482"/>
      <c r="H27" s="482"/>
      <c r="I27" s="482"/>
      <c r="J27" s="482"/>
      <c r="K27" s="482"/>
      <c r="L27" s="482"/>
      <c r="M27" s="482"/>
      <c r="N27" s="535" t="s">
        <v>0</v>
      </c>
      <c r="O27" s="541"/>
      <c r="P27" s="544" t="s">
        <v>3</v>
      </c>
      <c r="Q27" s="544"/>
      <c r="R27" s="292"/>
      <c r="S27" s="544">
        <v>0.4</v>
      </c>
      <c r="T27" s="544"/>
      <c r="U27" s="544"/>
      <c r="V27" s="545" t="s">
        <v>1</v>
      </c>
      <c r="W27" s="545"/>
      <c r="X27" s="484" t="str">
        <f>IF(F23="","",IFERROR(IF(R23="","",ROUNDUP(F27*S27,0)),""))</f>
        <v/>
      </c>
      <c r="Y27" s="468"/>
      <c r="Z27" s="468"/>
      <c r="AA27" s="468"/>
      <c r="AB27" s="468"/>
      <c r="AC27" s="468"/>
      <c r="AD27" s="468"/>
      <c r="AE27" s="468"/>
      <c r="AF27" s="468"/>
      <c r="AG27" s="535" t="s">
        <v>0</v>
      </c>
      <c r="AH27" s="541"/>
      <c r="AI27" s="122"/>
      <c r="AJ27" s="122"/>
      <c r="AK27" s="122"/>
      <c r="AL27" s="122"/>
      <c r="AM27" s="116"/>
      <c r="AN27" s="32"/>
      <c r="AO27" s="32"/>
      <c r="AP27" s="32"/>
    </row>
    <row r="28" spans="1:47" ht="14.25" customHeight="1" x14ac:dyDescent="0.4">
      <c r="A28" s="106"/>
      <c r="B28" s="112"/>
      <c r="C28" s="113"/>
      <c r="D28" s="113"/>
      <c r="E28" s="549"/>
      <c r="F28" s="483"/>
      <c r="G28" s="483"/>
      <c r="H28" s="483"/>
      <c r="I28" s="483"/>
      <c r="J28" s="483"/>
      <c r="K28" s="483"/>
      <c r="L28" s="483"/>
      <c r="M28" s="483"/>
      <c r="N28" s="542"/>
      <c r="O28" s="543"/>
      <c r="P28" s="544"/>
      <c r="Q28" s="544"/>
      <c r="R28" s="292"/>
      <c r="S28" s="544"/>
      <c r="T28" s="544"/>
      <c r="U28" s="544"/>
      <c r="V28" s="545"/>
      <c r="W28" s="545"/>
      <c r="X28" s="485"/>
      <c r="Y28" s="469"/>
      <c r="Z28" s="469"/>
      <c r="AA28" s="469"/>
      <c r="AB28" s="469"/>
      <c r="AC28" s="469"/>
      <c r="AD28" s="469"/>
      <c r="AE28" s="469"/>
      <c r="AF28" s="469"/>
      <c r="AG28" s="542"/>
      <c r="AH28" s="543"/>
      <c r="AI28" s="122"/>
      <c r="AJ28" s="122"/>
      <c r="AK28" s="122"/>
      <c r="AL28" s="122"/>
      <c r="AM28" s="116"/>
      <c r="AN28" s="32"/>
      <c r="AO28" s="32"/>
      <c r="AP28" s="32"/>
    </row>
    <row r="29" spans="1:47" ht="14.25" customHeight="1" x14ac:dyDescent="0.4">
      <c r="A29" s="106"/>
      <c r="B29" s="112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511" t="s">
        <v>102</v>
      </c>
      <c r="AC29" s="511"/>
      <c r="AD29" s="511"/>
      <c r="AE29" s="511"/>
      <c r="AF29" s="511"/>
      <c r="AG29" s="511"/>
      <c r="AH29" s="511"/>
      <c r="AI29" s="553"/>
      <c r="AJ29" s="553"/>
      <c r="AK29" s="553"/>
      <c r="AL29" s="553"/>
      <c r="AM29" s="116"/>
      <c r="AN29" s="32"/>
      <c r="AO29" s="32"/>
      <c r="AP29" s="32"/>
    </row>
    <row r="30" spans="1:47" ht="14.25" customHeight="1" thickBot="1" x14ac:dyDescent="0.45">
      <c r="A30" s="106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554"/>
      <c r="AC30" s="554"/>
      <c r="AD30" s="554"/>
      <c r="AE30" s="554"/>
      <c r="AF30" s="554"/>
      <c r="AG30" s="554"/>
      <c r="AH30" s="554"/>
      <c r="AI30" s="553"/>
      <c r="AJ30" s="553"/>
      <c r="AK30" s="553"/>
      <c r="AL30" s="553"/>
      <c r="AM30" s="116"/>
      <c r="AN30" s="32"/>
      <c r="AO30" s="32"/>
      <c r="AP30" s="32"/>
    </row>
    <row r="31" spans="1:47" ht="14.25" customHeight="1" thickTop="1" x14ac:dyDescent="0.4">
      <c r="A31" s="106"/>
      <c r="B31" s="112"/>
      <c r="C31" s="113"/>
      <c r="D31" s="113"/>
      <c r="E31" s="126" t="str">
        <f>IF(X27&lt;=25000,"１日当たりの支給額は一律2.5万円となります。"&amp;CHAR(10)&amp;"よって算定シートの提出は不要です。","")</f>
        <v/>
      </c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13"/>
      <c r="W31" s="113"/>
      <c r="X31" s="532" t="s">
        <v>25</v>
      </c>
      <c r="Y31" s="533"/>
      <c r="Z31" s="533"/>
      <c r="AA31" s="533"/>
      <c r="AB31" s="533"/>
      <c r="AC31" s="533"/>
      <c r="AD31" s="533"/>
      <c r="AE31" s="533"/>
      <c r="AF31" s="533"/>
      <c r="AG31" s="533"/>
      <c r="AH31" s="534"/>
      <c r="AI31" s="125"/>
      <c r="AJ31" s="113"/>
      <c r="AK31" s="113"/>
      <c r="AL31" s="113"/>
      <c r="AM31" s="116"/>
      <c r="AN31" s="32"/>
      <c r="AO31" s="32"/>
      <c r="AP31" s="32"/>
    </row>
    <row r="32" spans="1:47" ht="14.25" customHeight="1" x14ac:dyDescent="0.4">
      <c r="A32" s="106"/>
      <c r="B32" s="112"/>
      <c r="C32" s="113"/>
      <c r="D32" s="113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13"/>
      <c r="W32" s="113"/>
      <c r="X32" s="486" t="str">
        <f>IFERROR(IF(X27&lt;=25000,"ERROR",MIN(ROUNDUP(X27,-3),75000)),"")</f>
        <v/>
      </c>
      <c r="Y32" s="487"/>
      <c r="Z32" s="487"/>
      <c r="AA32" s="487"/>
      <c r="AB32" s="487"/>
      <c r="AC32" s="487"/>
      <c r="AD32" s="487"/>
      <c r="AE32" s="487"/>
      <c r="AF32" s="487"/>
      <c r="AG32" s="535" t="s">
        <v>0</v>
      </c>
      <c r="AH32" s="536"/>
      <c r="AI32" s="125"/>
      <c r="AJ32" s="113"/>
      <c r="AK32" s="113"/>
      <c r="AL32" s="113"/>
      <c r="AM32" s="116"/>
      <c r="AN32" s="32"/>
      <c r="AO32" s="32"/>
      <c r="AP32" s="32"/>
    </row>
    <row r="33" spans="1:42" ht="15" customHeight="1" thickBot="1" x14ac:dyDescent="0.45">
      <c r="A33" s="106"/>
      <c r="B33" s="112"/>
      <c r="C33" s="113"/>
      <c r="D33" s="113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13"/>
      <c r="W33" s="113"/>
      <c r="X33" s="488"/>
      <c r="Y33" s="489"/>
      <c r="Z33" s="489"/>
      <c r="AA33" s="489"/>
      <c r="AB33" s="489"/>
      <c r="AC33" s="489"/>
      <c r="AD33" s="489"/>
      <c r="AE33" s="489"/>
      <c r="AF33" s="489"/>
      <c r="AG33" s="537"/>
      <c r="AH33" s="538"/>
      <c r="AI33" s="125"/>
      <c r="AJ33" s="113"/>
      <c r="AK33" s="113"/>
      <c r="AL33" s="113"/>
      <c r="AM33" s="116"/>
      <c r="AN33" s="32"/>
      <c r="AO33" s="32"/>
      <c r="AP33" s="32"/>
    </row>
    <row r="34" spans="1:42" ht="18" thickTop="1" x14ac:dyDescent="0.4">
      <c r="A34" s="106"/>
      <c r="B34" s="112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297" t="s">
        <v>72</v>
      </c>
      <c r="AD34" s="297"/>
      <c r="AE34" s="297"/>
      <c r="AF34" s="297"/>
      <c r="AG34" s="297"/>
      <c r="AH34" s="297"/>
      <c r="AI34" s="297"/>
      <c r="AJ34" s="113"/>
      <c r="AK34" s="113"/>
      <c r="AL34" s="113"/>
      <c r="AM34" s="116"/>
      <c r="AN34" s="32"/>
      <c r="AO34" s="32"/>
      <c r="AP34" s="32"/>
    </row>
    <row r="35" spans="1:42" x14ac:dyDescent="0.4">
      <c r="A35" s="106"/>
      <c r="B35" s="408" t="s">
        <v>65</v>
      </c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0"/>
      <c r="T35" s="490"/>
      <c r="U35" s="490"/>
      <c r="V35" s="490"/>
      <c r="W35" s="490"/>
      <c r="X35" s="490"/>
      <c r="Y35" s="490"/>
      <c r="Z35" s="490"/>
      <c r="AA35" s="490"/>
      <c r="AB35" s="490"/>
      <c r="AC35" s="490"/>
      <c r="AD35" s="490"/>
      <c r="AE35" s="490"/>
      <c r="AF35" s="490"/>
      <c r="AG35" s="490"/>
      <c r="AH35" s="490"/>
      <c r="AI35" s="490"/>
      <c r="AJ35" s="490"/>
      <c r="AK35" s="490"/>
      <c r="AL35" s="490"/>
      <c r="AM35" s="410"/>
      <c r="AN35" s="32"/>
      <c r="AO35" s="32"/>
      <c r="AP35" s="32"/>
    </row>
    <row r="36" spans="1:42" x14ac:dyDescent="0.4">
      <c r="A36" s="106"/>
      <c r="B36" s="411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0"/>
      <c r="AL36" s="490"/>
      <c r="AM36" s="410"/>
      <c r="AN36" s="32"/>
      <c r="AO36" s="32"/>
      <c r="AP36" s="32"/>
    </row>
    <row r="37" spans="1:42" x14ac:dyDescent="0.4">
      <c r="A37" s="106"/>
      <c r="B37" s="412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0"/>
      <c r="T37" s="490"/>
      <c r="U37" s="490"/>
      <c r="V37" s="490"/>
      <c r="W37" s="490"/>
      <c r="X37" s="490"/>
      <c r="Y37" s="490"/>
      <c r="Z37" s="490"/>
      <c r="AA37" s="490"/>
      <c r="AB37" s="490"/>
      <c r="AC37" s="490"/>
      <c r="AD37" s="490"/>
      <c r="AE37" s="490"/>
      <c r="AF37" s="490"/>
      <c r="AG37" s="490"/>
      <c r="AH37" s="490"/>
      <c r="AI37" s="490"/>
      <c r="AJ37" s="490"/>
      <c r="AK37" s="490"/>
      <c r="AL37" s="490"/>
      <c r="AM37" s="410"/>
      <c r="AN37" s="32"/>
      <c r="AO37" s="32"/>
      <c r="AP37" s="32"/>
    </row>
    <row r="38" spans="1:42" ht="15" customHeight="1" thickBot="1" x14ac:dyDescent="0.45">
      <c r="A38" s="106"/>
      <c r="B38" s="413"/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5"/>
      <c r="AN38" s="32"/>
      <c r="AO38" s="32"/>
      <c r="AP38" s="32"/>
    </row>
    <row r="39" spans="1:42" ht="15" customHeight="1" x14ac:dyDescent="0.4">
      <c r="A39" s="106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32"/>
      <c r="AO39" s="92"/>
      <c r="AP39" s="290"/>
    </row>
    <row r="40" spans="1:42" ht="15" customHeight="1" x14ac:dyDescent="0.4">
      <c r="A40" s="106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32"/>
      <c r="AO40" s="92"/>
      <c r="AP40" s="290"/>
    </row>
    <row r="41" spans="1:42" ht="15" customHeight="1" x14ac:dyDescent="0.4">
      <c r="A41" s="106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32"/>
      <c r="AO41" s="92"/>
      <c r="AP41" s="290"/>
    </row>
    <row r="42" spans="1:42" ht="15" customHeight="1" x14ac:dyDescent="0.4">
      <c r="A42" s="106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32"/>
      <c r="AO42" s="92"/>
      <c r="AP42" s="290"/>
    </row>
    <row r="43" spans="1:42" ht="15.75" customHeight="1" x14ac:dyDescent="0.4">
      <c r="A43" s="106"/>
      <c r="B43" s="540" t="s">
        <v>61</v>
      </c>
      <c r="C43" s="540"/>
      <c r="D43" s="540"/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  <c r="AD43" s="540"/>
      <c r="AE43" s="540"/>
      <c r="AF43" s="540"/>
      <c r="AG43" s="540"/>
      <c r="AH43" s="540"/>
      <c r="AI43" s="540"/>
      <c r="AJ43" s="540"/>
      <c r="AK43" s="540"/>
      <c r="AL43" s="540"/>
      <c r="AM43" s="540"/>
      <c r="AN43" s="128"/>
      <c r="AO43" s="128"/>
      <c r="AP43" s="128"/>
    </row>
    <row r="44" spans="1:42" ht="15.75" customHeight="1" x14ac:dyDescent="0.4">
      <c r="A44" s="106"/>
      <c r="B44" s="540"/>
      <c r="C44" s="540"/>
      <c r="D44" s="540"/>
      <c r="E44" s="540"/>
      <c r="F44" s="540"/>
      <c r="G44" s="540"/>
      <c r="H44" s="540"/>
      <c r="I44" s="540"/>
      <c r="J44" s="540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  <c r="W44" s="540"/>
      <c r="X44" s="540"/>
      <c r="Y44" s="540"/>
      <c r="Z44" s="540"/>
      <c r="AA44" s="540"/>
      <c r="AB44" s="540"/>
      <c r="AC44" s="540"/>
      <c r="AD44" s="540"/>
      <c r="AE44" s="540"/>
      <c r="AF44" s="540"/>
      <c r="AG44" s="540"/>
      <c r="AH44" s="540"/>
      <c r="AI44" s="540"/>
      <c r="AJ44" s="540"/>
      <c r="AK44" s="540"/>
      <c r="AL44" s="540"/>
      <c r="AM44" s="540"/>
      <c r="AN44" s="128"/>
      <c r="AO44" s="128"/>
      <c r="AP44" s="128"/>
    </row>
    <row r="45" spans="1:42" ht="15.75" customHeight="1" x14ac:dyDescent="0.4">
      <c r="A45" s="106"/>
      <c r="B45" s="106" t="s">
        <v>42</v>
      </c>
      <c r="C45" s="294"/>
      <c r="D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129"/>
      <c r="AN45" s="97"/>
      <c r="AO45" s="97"/>
      <c r="AP45" s="97"/>
    </row>
    <row r="46" spans="1:42" ht="18.75" customHeight="1" x14ac:dyDescent="0.15">
      <c r="A46" s="106"/>
      <c r="B46" s="539" t="s">
        <v>103</v>
      </c>
      <c r="C46" s="539"/>
      <c r="D46" s="539"/>
      <c r="E46" s="539"/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39"/>
      <c r="T46" s="539"/>
      <c r="U46" s="539"/>
      <c r="V46" s="539"/>
      <c r="W46" s="539"/>
      <c r="X46" s="539"/>
      <c r="Y46" s="539"/>
      <c r="Z46" s="539"/>
      <c r="AA46" s="539"/>
      <c r="AB46" s="539"/>
      <c r="AC46" s="539"/>
      <c r="AD46" s="539"/>
      <c r="AE46" s="539"/>
      <c r="AF46" s="539"/>
      <c r="AG46" s="539"/>
      <c r="AH46" s="539"/>
      <c r="AI46" s="539"/>
      <c r="AJ46" s="539"/>
      <c r="AK46" s="130"/>
      <c r="AL46" s="130"/>
      <c r="AM46" s="130"/>
      <c r="AN46" s="98"/>
      <c r="AO46" s="98"/>
      <c r="AP46" s="99"/>
    </row>
    <row r="47" spans="1:42" ht="15.75" customHeight="1" x14ac:dyDescent="0.4">
      <c r="A47" s="106"/>
      <c r="B47" s="129"/>
      <c r="C47" s="131" t="s">
        <v>70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97"/>
      <c r="AO47" s="97"/>
      <c r="AP47" s="97"/>
    </row>
    <row r="48" spans="1:42" ht="15.75" customHeight="1" x14ac:dyDescent="0.4">
      <c r="A48" s="106"/>
      <c r="B48" s="129"/>
      <c r="C48" s="602" t="s">
        <v>119</v>
      </c>
      <c r="D48" s="603"/>
      <c r="E48" s="603"/>
      <c r="F48" s="603"/>
      <c r="G48" s="603"/>
      <c r="H48" s="603"/>
      <c r="I48" s="603"/>
      <c r="J48" s="603"/>
      <c r="K48" s="603"/>
      <c r="L48" s="603"/>
      <c r="M48" s="603"/>
      <c r="N48" s="603"/>
      <c r="O48" s="603"/>
      <c r="P48" s="603"/>
      <c r="Q48" s="603"/>
      <c r="R48" s="603"/>
      <c r="S48" s="603"/>
      <c r="T48" s="603"/>
      <c r="U48" s="603"/>
      <c r="V48" s="603"/>
      <c r="W48" s="603"/>
      <c r="X48" s="603"/>
      <c r="Y48" s="603"/>
      <c r="Z48" s="603"/>
      <c r="AA48" s="603"/>
      <c r="AB48" s="603"/>
      <c r="AC48" s="603"/>
      <c r="AD48" s="603"/>
      <c r="AE48" s="603"/>
      <c r="AF48" s="603"/>
      <c r="AG48" s="603"/>
      <c r="AH48" s="603"/>
      <c r="AI48" s="603"/>
      <c r="AJ48" s="603"/>
      <c r="AK48" s="603"/>
      <c r="AL48" s="603"/>
      <c r="AM48" s="603"/>
      <c r="AN48" s="97"/>
      <c r="AO48" s="97"/>
      <c r="AP48" s="97"/>
    </row>
    <row r="49" spans="1:66" ht="15.75" customHeight="1" x14ac:dyDescent="0.4">
      <c r="A49" s="106"/>
      <c r="B49" s="129"/>
      <c r="C49" s="603"/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3"/>
      <c r="P49" s="603"/>
      <c r="Q49" s="603"/>
      <c r="R49" s="603"/>
      <c r="S49" s="603"/>
      <c r="T49" s="603"/>
      <c r="U49" s="603"/>
      <c r="V49" s="603"/>
      <c r="W49" s="603"/>
      <c r="X49" s="603"/>
      <c r="Y49" s="603"/>
      <c r="Z49" s="603"/>
      <c r="AA49" s="603"/>
      <c r="AB49" s="603"/>
      <c r="AC49" s="603"/>
      <c r="AD49" s="603"/>
      <c r="AE49" s="603"/>
      <c r="AF49" s="603"/>
      <c r="AG49" s="603"/>
      <c r="AH49" s="603"/>
      <c r="AI49" s="603"/>
      <c r="AJ49" s="603"/>
      <c r="AK49" s="603"/>
      <c r="AL49" s="603"/>
      <c r="AM49" s="603"/>
      <c r="AN49" s="97"/>
      <c r="AO49" s="97"/>
      <c r="AP49" s="97"/>
    </row>
    <row r="50" spans="1:66" ht="15.75" customHeight="1" x14ac:dyDescent="0.4">
      <c r="A50" s="106"/>
      <c r="B50" s="129"/>
      <c r="C50" s="604"/>
      <c r="D50" s="604"/>
      <c r="E50" s="604"/>
      <c r="F50" s="604"/>
      <c r="G50" s="604"/>
      <c r="H50" s="604"/>
      <c r="I50" s="604"/>
      <c r="J50" s="604"/>
      <c r="K50" s="604"/>
      <c r="L50" s="604"/>
      <c r="M50" s="604"/>
      <c r="N50" s="604"/>
      <c r="O50" s="604"/>
      <c r="P50" s="604"/>
      <c r="Q50" s="604"/>
      <c r="R50" s="604"/>
      <c r="S50" s="604"/>
      <c r="T50" s="604"/>
      <c r="U50" s="604"/>
      <c r="V50" s="604"/>
      <c r="W50" s="604"/>
      <c r="X50" s="604"/>
      <c r="Y50" s="604"/>
      <c r="Z50" s="604"/>
      <c r="AA50" s="604"/>
      <c r="AB50" s="604"/>
      <c r="AC50" s="604"/>
      <c r="AD50" s="604"/>
      <c r="AE50" s="604"/>
      <c r="AF50" s="604"/>
      <c r="AG50" s="604"/>
      <c r="AH50" s="604"/>
      <c r="AI50" s="604"/>
      <c r="AJ50" s="604"/>
      <c r="AK50" s="604"/>
      <c r="AL50" s="604"/>
      <c r="AM50" s="129"/>
      <c r="AN50" s="97"/>
      <c r="AO50" s="97"/>
      <c r="AP50" s="97"/>
    </row>
    <row r="51" spans="1:66" x14ac:dyDescent="0.15">
      <c r="A51" s="106"/>
      <c r="B51" s="106"/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  <c r="N51" s="604"/>
      <c r="O51" s="604"/>
      <c r="P51" s="604"/>
      <c r="Q51" s="604"/>
      <c r="R51" s="604"/>
      <c r="S51" s="604"/>
      <c r="T51" s="604"/>
      <c r="U51" s="604"/>
      <c r="V51" s="604"/>
      <c r="W51" s="604"/>
      <c r="X51" s="604"/>
      <c r="Y51" s="604"/>
      <c r="Z51" s="604"/>
      <c r="AA51" s="604"/>
      <c r="AB51" s="604"/>
      <c r="AC51" s="604"/>
      <c r="AD51" s="604"/>
      <c r="AE51" s="604"/>
      <c r="AF51" s="604"/>
      <c r="AG51" s="604"/>
      <c r="AH51" s="604"/>
      <c r="AI51" s="604"/>
      <c r="AJ51" s="604"/>
      <c r="AK51" s="604"/>
      <c r="AL51" s="604"/>
      <c r="AM51" s="130"/>
      <c r="AN51" s="98"/>
      <c r="AO51" s="98"/>
      <c r="AP51" s="98"/>
    </row>
    <row r="52" spans="1:66" x14ac:dyDescent="0.15">
      <c r="A52" s="106"/>
      <c r="B52" s="106" t="s">
        <v>117</v>
      </c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130"/>
      <c r="AM52" s="130"/>
      <c r="AN52" s="98"/>
      <c r="AO52" s="98"/>
      <c r="AP52" s="98"/>
    </row>
    <row r="53" spans="1:66" x14ac:dyDescent="0.15">
      <c r="A53" s="106"/>
      <c r="B53" s="106" t="s">
        <v>113</v>
      </c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130"/>
      <c r="AM53" s="130"/>
      <c r="AN53" s="98"/>
      <c r="AO53" s="98"/>
      <c r="AP53" s="98"/>
    </row>
    <row r="54" spans="1:66" ht="14.25" customHeight="1" x14ac:dyDescent="0.4">
      <c r="A54" s="106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529" t="s">
        <v>16</v>
      </c>
      <c r="P54" s="530"/>
      <c r="Q54" s="530"/>
      <c r="R54" s="530"/>
      <c r="S54" s="530"/>
      <c r="T54" s="530"/>
      <c r="U54" s="530"/>
      <c r="V54" s="530"/>
      <c r="W54" s="530"/>
      <c r="X54" s="531"/>
      <c r="Y54" s="115"/>
      <c r="Z54" s="113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3"/>
      <c r="AM54" s="113"/>
      <c r="AN54" s="32"/>
      <c r="AO54" s="32"/>
      <c r="AP54" s="32"/>
    </row>
    <row r="55" spans="1:66" ht="14.25" customHeight="1" x14ac:dyDescent="0.4">
      <c r="A55" s="106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589" t="s">
        <v>15</v>
      </c>
      <c r="P55" s="590"/>
      <c r="Q55" s="590"/>
      <c r="R55" s="522" t="s">
        <v>11</v>
      </c>
      <c r="S55" s="590"/>
      <c r="T55" s="593"/>
      <c r="U55" s="522" t="s">
        <v>12</v>
      </c>
      <c r="V55" s="590"/>
      <c r="W55" s="590"/>
      <c r="X55" s="524" t="s">
        <v>2</v>
      </c>
      <c r="Y55" s="526" t="s">
        <v>18</v>
      </c>
      <c r="Z55" s="527"/>
      <c r="AA55" s="527"/>
      <c r="AB55" s="527"/>
      <c r="AC55" s="527"/>
      <c r="AD55" s="528" t="s">
        <v>75</v>
      </c>
      <c r="AE55" s="528"/>
      <c r="AF55" s="528"/>
      <c r="AG55" s="528"/>
      <c r="AH55" s="528"/>
      <c r="AI55" s="528"/>
      <c r="AJ55" s="528"/>
      <c r="AK55" s="528"/>
      <c r="AL55" s="528"/>
      <c r="AM55" s="113"/>
      <c r="AN55" s="32"/>
      <c r="AO55" s="92" t="s">
        <v>13</v>
      </c>
      <c r="AP55" s="94"/>
    </row>
    <row r="56" spans="1:66" ht="14.25" customHeight="1" x14ac:dyDescent="0.4">
      <c r="A56" s="106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591"/>
      <c r="P56" s="592"/>
      <c r="Q56" s="592"/>
      <c r="R56" s="523"/>
      <c r="S56" s="594"/>
      <c r="T56" s="594"/>
      <c r="U56" s="523"/>
      <c r="V56" s="592"/>
      <c r="W56" s="592"/>
      <c r="X56" s="525"/>
      <c r="Y56" s="526"/>
      <c r="Z56" s="527"/>
      <c r="AA56" s="527"/>
      <c r="AB56" s="527"/>
      <c r="AC56" s="527"/>
      <c r="AD56" s="528"/>
      <c r="AE56" s="528"/>
      <c r="AF56" s="528"/>
      <c r="AG56" s="528"/>
      <c r="AH56" s="528"/>
      <c r="AI56" s="528"/>
      <c r="AJ56" s="528"/>
      <c r="AK56" s="528"/>
      <c r="AL56" s="528"/>
      <c r="AM56" s="113"/>
      <c r="AN56" s="32"/>
      <c r="AO56" s="92" t="s">
        <v>14</v>
      </c>
      <c r="AP56" s="95" t="str">
        <f>IFERROR(DATEVALUE(AP55),"")</f>
        <v/>
      </c>
    </row>
    <row r="57" spans="1:66" ht="9.9499999999999993" customHeight="1" x14ac:dyDescent="0.15">
      <c r="A57" s="106"/>
      <c r="B57" s="113"/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132"/>
      <c r="AA57" s="133"/>
      <c r="AB57" s="133"/>
      <c r="AC57" s="133"/>
      <c r="AD57" s="133"/>
      <c r="AE57" s="133"/>
      <c r="AF57" s="133"/>
      <c r="AG57" s="134"/>
      <c r="AH57" s="134"/>
      <c r="AI57" s="135"/>
      <c r="AJ57" s="135"/>
      <c r="AK57" s="135"/>
      <c r="AL57" s="135"/>
      <c r="AM57" s="135"/>
      <c r="AN57" s="32"/>
      <c r="AO57" s="92"/>
      <c r="AP57" s="290" t="str">
        <f>IFERROR((DATE(2022,1,31)-AP56+1),"")</f>
        <v/>
      </c>
    </row>
    <row r="58" spans="1:66" s="5" customFormat="1" ht="18.75" customHeight="1" x14ac:dyDescent="0.4">
      <c r="A58" s="137"/>
      <c r="B58" s="117" t="s">
        <v>30</v>
      </c>
      <c r="C58" s="138"/>
      <c r="D58" s="138"/>
      <c r="E58" s="138"/>
      <c r="F58" s="138"/>
      <c r="G58" s="138"/>
      <c r="H58" s="138"/>
      <c r="I58" s="138"/>
      <c r="J58" s="138"/>
      <c r="K58" s="520" t="s">
        <v>38</v>
      </c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521"/>
      <c r="X58" s="521"/>
      <c r="Y58" s="521"/>
      <c r="Z58" s="521"/>
      <c r="AA58" s="521"/>
      <c r="AB58" s="521"/>
      <c r="AC58" s="521"/>
      <c r="AD58" s="521"/>
      <c r="AE58" s="117"/>
      <c r="AF58" s="117"/>
      <c r="AG58" s="117"/>
      <c r="AH58" s="117"/>
      <c r="AI58" s="117"/>
      <c r="AJ58" s="117"/>
      <c r="AK58" s="117"/>
      <c r="AL58" s="117"/>
      <c r="AM58" s="117"/>
      <c r="AN58" s="32"/>
      <c r="AO58" s="32"/>
      <c r="AP58" s="32"/>
      <c r="AR58" s="20"/>
    </row>
    <row r="59" spans="1:66" s="5" customFormat="1" ht="18.75" customHeight="1" x14ac:dyDescent="0.15">
      <c r="A59" s="137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652"/>
      <c r="O59" s="653"/>
      <c r="P59" s="653"/>
      <c r="Q59" s="653"/>
      <c r="R59" s="653"/>
      <c r="S59" s="653"/>
      <c r="T59" s="653"/>
      <c r="U59" s="509" t="s">
        <v>0</v>
      </c>
      <c r="V59" s="510"/>
      <c r="W59" s="117" t="s">
        <v>5</v>
      </c>
      <c r="X59" s="809" t="str">
        <f>AP57</f>
        <v/>
      </c>
      <c r="Y59" s="810"/>
      <c r="Z59" s="810"/>
      <c r="AA59" s="509" t="s">
        <v>2</v>
      </c>
      <c r="AB59" s="510"/>
      <c r="AC59" s="149" t="s">
        <v>1</v>
      </c>
      <c r="AD59" s="748" t="str">
        <f>IF(X59="","",ROUNDUP(N59/X59,0))</f>
        <v/>
      </c>
      <c r="AE59" s="749"/>
      <c r="AF59" s="749"/>
      <c r="AG59" s="749"/>
      <c r="AH59" s="749"/>
      <c r="AI59" s="749"/>
      <c r="AJ59" s="509" t="s">
        <v>0</v>
      </c>
      <c r="AK59" s="510"/>
      <c r="AL59" s="136"/>
      <c r="AM59" s="106"/>
      <c r="AN59" s="32"/>
      <c r="AO59" s="32"/>
      <c r="AP59" s="99"/>
      <c r="AQ59" s="7"/>
      <c r="AS59" s="11"/>
      <c r="AT59" s="11"/>
      <c r="AU59" s="11"/>
      <c r="AV59" s="11"/>
      <c r="AW59" s="11"/>
    </row>
    <row r="60" spans="1:66" s="5" customFormat="1" ht="18.75" customHeight="1" thickBot="1" x14ac:dyDescent="0.2">
      <c r="A60" s="137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45" t="s">
        <v>28</v>
      </c>
      <c r="O60" s="117"/>
      <c r="P60" s="117"/>
      <c r="Q60" s="117"/>
      <c r="R60" s="117"/>
      <c r="S60" s="117"/>
      <c r="T60" s="117"/>
      <c r="U60" s="117"/>
      <c r="V60" s="117"/>
      <c r="W60" s="117"/>
      <c r="X60" s="143"/>
      <c r="Y60" s="143"/>
      <c r="Z60" s="143"/>
      <c r="AA60" s="143"/>
      <c r="AB60" s="143"/>
      <c r="AC60" s="143"/>
      <c r="AD60" s="143"/>
      <c r="AE60" s="291"/>
      <c r="AF60" s="517" t="s">
        <v>23</v>
      </c>
      <c r="AG60" s="518"/>
      <c r="AH60" s="518"/>
      <c r="AI60" s="518"/>
      <c r="AJ60" s="518"/>
      <c r="AK60" s="518"/>
      <c r="AL60" s="519"/>
      <c r="AM60" s="146"/>
      <c r="AN60" s="96"/>
      <c r="AO60" s="22"/>
      <c r="AP60" s="99"/>
      <c r="AQ60" s="7"/>
      <c r="AR60" s="7"/>
      <c r="AT60" s="11"/>
      <c r="AU60" s="11"/>
      <c r="AV60" s="11"/>
      <c r="AW60" s="11"/>
      <c r="AX60" s="11"/>
    </row>
    <row r="61" spans="1:66" s="5" customFormat="1" ht="21.75" thickBot="1" x14ac:dyDescent="0.45">
      <c r="A61" s="137"/>
      <c r="B61" s="137"/>
      <c r="C61" s="137"/>
      <c r="D61" s="137"/>
      <c r="E61" s="139" t="s">
        <v>93</v>
      </c>
      <c r="F61" s="137"/>
      <c r="G61" s="137"/>
      <c r="H61" s="137"/>
      <c r="I61" s="139"/>
      <c r="J61" s="137"/>
      <c r="K61" s="137"/>
      <c r="L61" s="137"/>
      <c r="M61" s="137"/>
      <c r="N61" s="504" t="s">
        <v>79</v>
      </c>
      <c r="O61" s="505"/>
      <c r="P61" s="505"/>
      <c r="Q61" s="505"/>
      <c r="R61" s="505"/>
      <c r="S61" s="505"/>
      <c r="T61" s="505"/>
      <c r="U61" s="505"/>
      <c r="V61" s="505"/>
      <c r="W61" s="505"/>
      <c r="X61" s="505"/>
      <c r="Y61" s="505"/>
      <c r="Z61" s="505"/>
      <c r="AA61" s="505"/>
      <c r="AB61" s="505"/>
      <c r="AC61" s="506"/>
      <c r="AD61" s="807" t="str">
        <f>IF(N59="","",IFERROR(IF(X59="","",ROUNDUP(AD59*0.4,0)),""))</f>
        <v/>
      </c>
      <c r="AE61" s="808"/>
      <c r="AF61" s="808"/>
      <c r="AG61" s="808"/>
      <c r="AH61" s="808"/>
      <c r="AI61" s="808"/>
      <c r="AJ61" s="514" t="s">
        <v>0</v>
      </c>
      <c r="AK61" s="515"/>
      <c r="AL61" s="147"/>
      <c r="AM61" s="148"/>
      <c r="AN61" s="96"/>
      <c r="AO61" s="96"/>
      <c r="AP61" s="102"/>
      <c r="AQ61" s="11"/>
      <c r="AR61" s="11"/>
      <c r="AS61" s="11"/>
      <c r="AT61" s="11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</row>
    <row r="62" spans="1:66" s="5" customFormat="1" ht="17.25" customHeight="1" x14ac:dyDescent="0.4">
      <c r="A62" s="137"/>
      <c r="B62" s="137"/>
      <c r="C62" s="137"/>
      <c r="D62" s="137"/>
      <c r="E62" s="137"/>
      <c r="F62" s="137"/>
      <c r="G62" s="137"/>
      <c r="H62" s="137"/>
      <c r="I62" s="139"/>
      <c r="J62" s="137"/>
      <c r="K62" s="137"/>
      <c r="L62" s="137"/>
      <c r="M62" s="137"/>
      <c r="N62" s="140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2"/>
      <c r="AD62" s="144"/>
      <c r="AE62" s="511" t="s">
        <v>102</v>
      </c>
      <c r="AF62" s="512"/>
      <c r="AG62" s="512"/>
      <c r="AH62" s="512"/>
      <c r="AI62" s="512"/>
      <c r="AJ62" s="512"/>
      <c r="AK62" s="512"/>
      <c r="AL62" s="512"/>
      <c r="AM62" s="513"/>
      <c r="AN62" s="96"/>
      <c r="AO62" s="96"/>
      <c r="AP62" s="102"/>
      <c r="AQ62" s="11"/>
      <c r="AR62" s="11"/>
      <c r="AS62" s="11"/>
      <c r="AT62" s="11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</row>
    <row r="63" spans="1:66" s="5" customFormat="1" ht="18" thickBot="1" x14ac:dyDescent="0.45">
      <c r="A63" s="137"/>
      <c r="B63" s="137"/>
      <c r="C63" s="137"/>
      <c r="D63" s="137"/>
      <c r="E63" s="137"/>
      <c r="F63" s="137"/>
      <c r="G63" s="137"/>
      <c r="H63" s="137"/>
      <c r="I63" s="139"/>
      <c r="J63" s="137"/>
      <c r="K63" s="137"/>
      <c r="L63" s="137"/>
      <c r="M63" s="137"/>
      <c r="N63" s="140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2"/>
      <c r="AD63" s="144"/>
      <c r="AE63" s="512"/>
      <c r="AF63" s="512"/>
      <c r="AG63" s="512"/>
      <c r="AH63" s="512"/>
      <c r="AI63" s="512"/>
      <c r="AJ63" s="512"/>
      <c r="AK63" s="512"/>
      <c r="AL63" s="512"/>
      <c r="AM63" s="513"/>
      <c r="AN63" s="96"/>
      <c r="AO63" s="96"/>
      <c r="AP63" s="102"/>
      <c r="AQ63" s="11"/>
      <c r="AR63" s="11"/>
      <c r="AS63" s="11"/>
      <c r="AT63" s="11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</row>
    <row r="64" spans="1:66" s="5" customFormat="1" ht="18.75" customHeight="1" thickBot="1" x14ac:dyDescent="0.2">
      <c r="A64" s="137"/>
      <c r="B64" s="137"/>
      <c r="C64" s="117"/>
      <c r="D64" s="117"/>
      <c r="E64" s="126" t="str">
        <f>IF(AD61&lt;=25000,"１日当たりの支給額は一律2.5万円となります。"&amp;CHAR(10)&amp;"よって算定シートの提出は不要です。","")</f>
        <v/>
      </c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296" t="s">
        <v>94</v>
      </c>
      <c r="W64" s="143"/>
      <c r="X64" s="143"/>
      <c r="Y64" s="143"/>
      <c r="Z64" s="143"/>
      <c r="AA64" s="143"/>
      <c r="AB64" s="143"/>
      <c r="AC64" s="143"/>
      <c r="AD64" s="811" t="str">
        <f>IFERROR(IF(AD61&lt;=25000,"ERROR",MIN(ROUNDUP(AD61,-3),75000)),"")</f>
        <v/>
      </c>
      <c r="AE64" s="812"/>
      <c r="AF64" s="812"/>
      <c r="AG64" s="812"/>
      <c r="AH64" s="812"/>
      <c r="AI64" s="812"/>
      <c r="AJ64" s="514" t="s">
        <v>0</v>
      </c>
      <c r="AK64" s="515"/>
      <c r="AL64" s="146"/>
      <c r="AM64" s="146"/>
      <c r="AN64" s="22"/>
      <c r="AO64" s="99"/>
      <c r="AP64" s="99"/>
      <c r="AQ64" s="7"/>
      <c r="AS64" s="11"/>
      <c r="AT64" s="11"/>
      <c r="AU64" s="11"/>
      <c r="AV64" s="11"/>
      <c r="AW64" s="11"/>
    </row>
    <row r="65" spans="1:42" ht="17.25" x14ac:dyDescent="0.4">
      <c r="A65" s="106"/>
      <c r="B65" s="113"/>
      <c r="C65" s="113"/>
      <c r="D65" s="113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13"/>
      <c r="W65" s="113"/>
      <c r="X65" s="113"/>
      <c r="Y65" s="113"/>
      <c r="Z65" s="113"/>
      <c r="AA65" s="113"/>
      <c r="AB65" s="113"/>
      <c r="AC65" s="113"/>
      <c r="AD65" s="113"/>
      <c r="AE65" s="775" t="s">
        <v>72</v>
      </c>
      <c r="AF65" s="775"/>
      <c r="AG65" s="775"/>
      <c r="AH65" s="775"/>
      <c r="AI65" s="775"/>
      <c r="AJ65" s="775"/>
      <c r="AK65" s="775"/>
      <c r="AL65" s="113"/>
      <c r="AM65" s="106"/>
      <c r="AN65" s="32"/>
      <c r="AO65" s="32"/>
      <c r="AP65" s="32"/>
    </row>
    <row r="66" spans="1:42" x14ac:dyDescent="0.4">
      <c r="A66" s="106"/>
      <c r="B66" s="106"/>
      <c r="C66" s="106"/>
      <c r="D66" s="10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32"/>
      <c r="AO66" s="32"/>
      <c r="AP66" s="32"/>
    </row>
  </sheetData>
  <mergeCells count="87">
    <mergeCell ref="AD64:AI64"/>
    <mergeCell ref="AJ64:AK64"/>
    <mergeCell ref="AE65:AK65"/>
    <mergeCell ref="AJ59:AK59"/>
    <mergeCell ref="AF60:AL60"/>
    <mergeCell ref="N61:AC61"/>
    <mergeCell ref="AD61:AI61"/>
    <mergeCell ref="AJ61:AK61"/>
    <mergeCell ref="AE62:AM63"/>
    <mergeCell ref="V55:W56"/>
    <mergeCell ref="X55:X56"/>
    <mergeCell ref="Y55:AC56"/>
    <mergeCell ref="AD55:AL56"/>
    <mergeCell ref="K58:AD58"/>
    <mergeCell ref="N59:T59"/>
    <mergeCell ref="U59:V59"/>
    <mergeCell ref="X59:Z59"/>
    <mergeCell ref="AA59:AB59"/>
    <mergeCell ref="AD59:AI59"/>
    <mergeCell ref="O55:P56"/>
    <mergeCell ref="Q55:Q56"/>
    <mergeCell ref="R55:R56"/>
    <mergeCell ref="S55:T56"/>
    <mergeCell ref="U55:U56"/>
    <mergeCell ref="AG27:AH28"/>
    <mergeCell ref="AB29:AL30"/>
    <mergeCell ref="X31:AH31"/>
    <mergeCell ref="X32:AF33"/>
    <mergeCell ref="AG32:AH33"/>
    <mergeCell ref="B35:AM38"/>
    <mergeCell ref="B43:AM44"/>
    <mergeCell ref="B46:AJ46"/>
    <mergeCell ref="C48:AM49"/>
    <mergeCell ref="C50:AL51"/>
    <mergeCell ref="O54:X54"/>
    <mergeCell ref="Y23:AF24"/>
    <mergeCell ref="AB25:AH25"/>
    <mergeCell ref="E26:O26"/>
    <mergeCell ref="X26:AH26"/>
    <mergeCell ref="E27:E28"/>
    <mergeCell ref="F27:M28"/>
    <mergeCell ref="N27:O28"/>
    <mergeCell ref="P27:Q28"/>
    <mergeCell ref="S27:U28"/>
    <mergeCell ref="V27:W28"/>
    <mergeCell ref="X27:AF28"/>
    <mergeCell ref="U18:U19"/>
    <mergeCell ref="R23:S24"/>
    <mergeCell ref="T23:U24"/>
    <mergeCell ref="V23:W24"/>
    <mergeCell ref="X23:X24"/>
    <mergeCell ref="Q17:X17"/>
    <mergeCell ref="AG23:AH24"/>
    <mergeCell ref="V18:W19"/>
    <mergeCell ref="X18:X19"/>
    <mergeCell ref="E22:N22"/>
    <mergeCell ref="Q22:U22"/>
    <mergeCell ref="X22:AH22"/>
    <mergeCell ref="E23:E24"/>
    <mergeCell ref="F23:L24"/>
    <mergeCell ref="M23:N24"/>
    <mergeCell ref="O23:P24"/>
    <mergeCell ref="Q23:Q24"/>
    <mergeCell ref="Z17:AM19"/>
    <mergeCell ref="Q18:Q19"/>
    <mergeCell ref="R18:S19"/>
    <mergeCell ref="T18:T19"/>
    <mergeCell ref="B8:N8"/>
    <mergeCell ref="O8:AM8"/>
    <mergeCell ref="B10:W10"/>
    <mergeCell ref="X10:AM10"/>
    <mergeCell ref="B11:AM11"/>
    <mergeCell ref="O13:X13"/>
    <mergeCell ref="Z13:AM15"/>
    <mergeCell ref="O14:P15"/>
    <mergeCell ref="Q14:Q15"/>
    <mergeCell ref="R14:R15"/>
    <mergeCell ref="S14:T15"/>
    <mergeCell ref="U14:U15"/>
    <mergeCell ref="V14:W15"/>
    <mergeCell ref="X14:X15"/>
    <mergeCell ref="B6:AM7"/>
    <mergeCell ref="A1:AM1"/>
    <mergeCell ref="A2:AM2"/>
    <mergeCell ref="A3:AM3"/>
    <mergeCell ref="A4:AM4"/>
    <mergeCell ref="A5:AM5"/>
  </mergeCells>
  <phoneticPr fontId="3"/>
  <dataValidations count="3">
    <dataValidation type="list" allowBlank="1" showInputMessage="1" showErrorMessage="1" sqref="Q55:Q56 Q14:Q15">
      <formula1>"3,4"</formula1>
    </dataValidation>
    <dataValidation type="list" showInputMessage="1" showErrorMessage="1" sqref="R18 O55:P56 O14:P15">
      <formula1>"　,令和"</formula1>
    </dataValidation>
    <dataValidation type="list" allowBlank="1" showInputMessage="1" showErrorMessage="1" sqref="T18">
      <formula1>"　,2,3"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 tint="0.59999389629810485"/>
    <pageSetUpPr fitToPage="1"/>
  </sheetPr>
  <dimension ref="A1:BS72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65" width="3.625" style="1" customWidth="1"/>
    <col min="66" max="16384" width="8.625" style="1"/>
  </cols>
  <sheetData>
    <row r="1" spans="1:49" ht="26.25" thickBot="1" x14ac:dyDescent="0.45">
      <c r="A1" s="817"/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  <c r="S1" s="818"/>
      <c r="T1" s="818"/>
      <c r="U1" s="818"/>
      <c r="V1" s="818"/>
      <c r="W1" s="818"/>
      <c r="X1" s="818"/>
      <c r="Y1" s="818"/>
      <c r="Z1" s="818"/>
      <c r="AA1" s="818"/>
      <c r="AB1" s="818"/>
      <c r="AC1" s="818"/>
      <c r="AD1" s="818"/>
      <c r="AE1" s="818"/>
      <c r="AF1" s="818"/>
      <c r="AG1" s="819"/>
      <c r="AH1" s="819"/>
      <c r="AI1" s="819"/>
      <c r="AJ1" s="819"/>
      <c r="AK1" s="819"/>
      <c r="AL1" s="819"/>
      <c r="AM1" s="819"/>
      <c r="AN1" s="820"/>
      <c r="AO1" s="820"/>
      <c r="AP1" s="820"/>
      <c r="AQ1" s="820"/>
      <c r="AR1" s="30"/>
      <c r="AS1" s="30"/>
    </row>
    <row r="2" spans="1:49" ht="33" thickTop="1" x14ac:dyDescent="0.4">
      <c r="A2" s="813" t="s">
        <v>120</v>
      </c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814"/>
      <c r="Q2" s="814"/>
      <c r="R2" s="814"/>
      <c r="S2" s="814"/>
      <c r="T2" s="814"/>
      <c r="U2" s="814"/>
      <c r="V2" s="814"/>
      <c r="W2" s="814"/>
      <c r="X2" s="814"/>
      <c r="Y2" s="814"/>
      <c r="Z2" s="814"/>
      <c r="AA2" s="814"/>
      <c r="AB2" s="814"/>
      <c r="AC2" s="814"/>
      <c r="AD2" s="814"/>
      <c r="AE2" s="814"/>
      <c r="AF2" s="814"/>
      <c r="AG2" s="814"/>
      <c r="AH2" s="814"/>
      <c r="AI2" s="814"/>
      <c r="AJ2" s="814"/>
      <c r="AK2" s="815"/>
      <c r="AL2" s="815"/>
      <c r="AM2" s="815"/>
      <c r="AN2" s="815"/>
      <c r="AO2" s="815"/>
      <c r="AP2" s="815"/>
      <c r="AQ2" s="816"/>
      <c r="AR2" s="2"/>
      <c r="AV2" s="30"/>
      <c r="AW2" s="30"/>
    </row>
    <row r="3" spans="1:49" ht="60" customHeight="1" thickBot="1" x14ac:dyDescent="0.45">
      <c r="A3" s="821" t="s">
        <v>126</v>
      </c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822"/>
      <c r="AF3" s="822"/>
      <c r="AG3" s="822"/>
      <c r="AH3" s="822"/>
      <c r="AI3" s="822"/>
      <c r="AJ3" s="822"/>
      <c r="AK3" s="823"/>
      <c r="AL3" s="823"/>
      <c r="AM3" s="823"/>
      <c r="AN3" s="823"/>
      <c r="AO3" s="823"/>
      <c r="AP3" s="823"/>
      <c r="AQ3" s="824"/>
      <c r="AR3" s="2"/>
      <c r="AV3" s="30"/>
      <c r="AW3" s="30"/>
    </row>
    <row r="4" spans="1:49" ht="30.75" thickTop="1" x14ac:dyDescent="0.4">
      <c r="A4" s="825" t="s">
        <v>109</v>
      </c>
      <c r="B4" s="826"/>
      <c r="C4" s="826"/>
      <c r="D4" s="826"/>
      <c r="E4" s="826"/>
      <c r="F4" s="826"/>
      <c r="G4" s="826"/>
      <c r="H4" s="826"/>
      <c r="I4" s="826"/>
      <c r="J4" s="826"/>
      <c r="K4" s="826"/>
      <c r="L4" s="826"/>
      <c r="M4" s="826"/>
      <c r="N4" s="826"/>
      <c r="O4" s="826"/>
      <c r="P4" s="826"/>
      <c r="Q4" s="826"/>
      <c r="R4" s="826"/>
      <c r="S4" s="826"/>
      <c r="T4" s="826"/>
      <c r="U4" s="826"/>
      <c r="V4" s="826"/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826"/>
      <c r="AJ4" s="826"/>
      <c r="AK4" s="826"/>
      <c r="AL4" s="826"/>
      <c r="AM4" s="826"/>
      <c r="AN4" s="826"/>
      <c r="AO4" s="826"/>
      <c r="AP4" s="826"/>
      <c r="AQ4" s="826"/>
      <c r="AR4" s="2"/>
      <c r="AV4" s="30"/>
      <c r="AW4" s="30"/>
    </row>
    <row r="5" spans="1:49" ht="36.75" customHeight="1" x14ac:dyDescent="0.4">
      <c r="A5" s="781" t="s">
        <v>123</v>
      </c>
      <c r="B5" s="782"/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2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2"/>
      <c r="AI5" s="782"/>
      <c r="AJ5" s="782"/>
      <c r="AK5" s="782"/>
      <c r="AL5" s="782"/>
      <c r="AM5" s="782"/>
      <c r="AN5" s="783"/>
      <c r="AO5" s="783"/>
      <c r="AP5" s="783"/>
      <c r="AQ5" s="783"/>
      <c r="AR5" s="30"/>
      <c r="AS5" s="30"/>
    </row>
    <row r="6" spans="1:49" ht="17.25" customHeight="1" x14ac:dyDescent="0.4">
      <c r="A6" s="105"/>
      <c r="B6" s="607" t="s">
        <v>22</v>
      </c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</row>
    <row r="7" spans="1:49" ht="16.5" customHeight="1" x14ac:dyDescent="0.4">
      <c r="A7" s="105"/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607"/>
      <c r="AC7" s="607"/>
      <c r="AD7" s="607"/>
      <c r="AE7" s="607"/>
      <c r="AF7" s="607"/>
      <c r="AG7" s="607"/>
      <c r="AH7" s="607"/>
      <c r="AI7" s="607"/>
      <c r="AJ7" s="607"/>
      <c r="AK7" s="607"/>
      <c r="AL7" s="607"/>
      <c r="AM7" s="607"/>
      <c r="AN7" s="607"/>
      <c r="AO7" s="607"/>
      <c r="AP7" s="607"/>
      <c r="AQ7" s="607"/>
    </row>
    <row r="8" spans="1:49" ht="24.75" customHeight="1" x14ac:dyDescent="0.4">
      <c r="A8" s="105"/>
      <c r="B8" s="608" t="s">
        <v>19</v>
      </c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455" t="s">
        <v>20</v>
      </c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V8" s="30"/>
      <c r="AW8" s="30"/>
    </row>
    <row r="9" spans="1:49" ht="12" customHeight="1" x14ac:dyDescent="0.4">
      <c r="A9" s="105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V9" s="30"/>
      <c r="AW9" s="30"/>
    </row>
    <row r="10" spans="1:49" ht="30" customHeight="1" thickBot="1" x14ac:dyDescent="0.45">
      <c r="A10" s="105"/>
      <c r="B10" s="622" t="s">
        <v>46</v>
      </c>
      <c r="C10" s="622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571" t="s">
        <v>80</v>
      </c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1"/>
      <c r="AQ10" s="571"/>
    </row>
    <row r="11" spans="1:49" ht="26.25" customHeight="1" x14ac:dyDescent="0.4">
      <c r="A11" s="105"/>
      <c r="B11" s="611" t="s">
        <v>26</v>
      </c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  <c r="AE11" s="612"/>
      <c r="AF11" s="612"/>
      <c r="AG11" s="612"/>
      <c r="AH11" s="612"/>
      <c r="AI11" s="612"/>
      <c r="AJ11" s="612"/>
      <c r="AK11" s="612"/>
      <c r="AL11" s="612"/>
      <c r="AM11" s="612"/>
      <c r="AN11" s="612"/>
      <c r="AO11" s="612"/>
      <c r="AP11" s="612"/>
      <c r="AQ11" s="613"/>
    </row>
    <row r="12" spans="1:49" ht="9.75" customHeight="1" x14ac:dyDescent="0.4">
      <c r="A12" s="105"/>
      <c r="B12" s="151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3"/>
    </row>
    <row r="13" spans="1:49" s="3" customFormat="1" ht="14.25" customHeight="1" x14ac:dyDescent="0.4">
      <c r="A13" s="105"/>
      <c r="B13" s="151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2"/>
      <c r="P13" s="152"/>
      <c r="Q13" s="152"/>
      <c r="R13" s="614" t="s">
        <v>24</v>
      </c>
      <c r="S13" s="614"/>
      <c r="T13" s="614"/>
      <c r="U13" s="614"/>
      <c r="V13" s="614"/>
      <c r="W13" s="614"/>
      <c r="X13" s="614"/>
      <c r="Y13" s="615"/>
      <c r="Z13" s="615"/>
      <c r="AA13" s="152"/>
      <c r="AB13" s="616" t="s">
        <v>66</v>
      </c>
      <c r="AC13" s="616"/>
      <c r="AD13" s="616"/>
      <c r="AE13" s="616"/>
      <c r="AF13" s="616"/>
      <c r="AG13" s="616"/>
      <c r="AH13" s="616"/>
      <c r="AI13" s="616"/>
      <c r="AJ13" s="616"/>
      <c r="AK13" s="616"/>
      <c r="AL13" s="616"/>
      <c r="AM13" s="616"/>
      <c r="AN13" s="616"/>
      <c r="AO13" s="616"/>
      <c r="AP13" s="616"/>
      <c r="AQ13" s="617"/>
      <c r="AR13" s="1"/>
    </row>
    <row r="14" spans="1:49" s="3" customFormat="1" ht="14.25" customHeight="1" x14ac:dyDescent="0.4">
      <c r="A14" s="105"/>
      <c r="B14" s="151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2"/>
      <c r="Q14" s="152"/>
      <c r="R14" s="567" t="s">
        <v>9</v>
      </c>
      <c r="S14" s="468"/>
      <c r="T14" s="468"/>
      <c r="U14" s="468"/>
      <c r="V14" s="468"/>
      <c r="W14" s="468"/>
      <c r="X14" s="468"/>
      <c r="Y14" s="618" t="s">
        <v>11</v>
      </c>
      <c r="Z14" s="619"/>
      <c r="AA14" s="152"/>
      <c r="AB14" s="616"/>
      <c r="AC14" s="616"/>
      <c r="AD14" s="616"/>
      <c r="AE14" s="616"/>
      <c r="AF14" s="616"/>
      <c r="AG14" s="616"/>
      <c r="AH14" s="616"/>
      <c r="AI14" s="616"/>
      <c r="AJ14" s="616"/>
      <c r="AK14" s="616"/>
      <c r="AL14" s="616"/>
      <c r="AM14" s="616"/>
      <c r="AN14" s="616"/>
      <c r="AO14" s="616"/>
      <c r="AP14" s="616"/>
      <c r="AQ14" s="617"/>
      <c r="AR14" s="1"/>
    </row>
    <row r="15" spans="1:49" s="3" customFormat="1" ht="14.25" customHeight="1" x14ac:dyDescent="0.4">
      <c r="A15" s="105"/>
      <c r="B15" s="151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2"/>
      <c r="Q15" s="155"/>
      <c r="R15" s="549"/>
      <c r="S15" s="469"/>
      <c r="T15" s="469"/>
      <c r="U15" s="469"/>
      <c r="V15" s="469"/>
      <c r="W15" s="469"/>
      <c r="X15" s="469"/>
      <c r="Y15" s="620"/>
      <c r="Z15" s="621"/>
      <c r="AA15" s="152"/>
      <c r="AB15" s="616"/>
      <c r="AC15" s="616"/>
      <c r="AD15" s="616"/>
      <c r="AE15" s="616"/>
      <c r="AF15" s="616"/>
      <c r="AG15" s="616"/>
      <c r="AH15" s="616"/>
      <c r="AI15" s="616"/>
      <c r="AJ15" s="616"/>
      <c r="AK15" s="616"/>
      <c r="AL15" s="616"/>
      <c r="AM15" s="616"/>
      <c r="AN15" s="616"/>
      <c r="AO15" s="616"/>
      <c r="AP15" s="616"/>
      <c r="AQ15" s="617"/>
      <c r="AR15" s="1"/>
      <c r="AV15" s="1"/>
      <c r="AW15" s="1"/>
    </row>
    <row r="16" spans="1:49" x14ac:dyDescent="0.4">
      <c r="A16" s="105"/>
      <c r="B16" s="151"/>
      <c r="C16" s="152"/>
      <c r="D16" s="156"/>
      <c r="E16" s="156"/>
      <c r="F16" s="156"/>
      <c r="G16" s="156"/>
      <c r="H16" s="157"/>
      <c r="I16" s="157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3"/>
    </row>
    <row r="17" spans="1:45" ht="14.25" customHeight="1" x14ac:dyDescent="0.4">
      <c r="A17" s="105"/>
      <c r="B17" s="151"/>
      <c r="C17" s="152"/>
      <c r="D17" s="529" t="s">
        <v>81</v>
      </c>
      <c r="E17" s="546"/>
      <c r="F17" s="546"/>
      <c r="G17" s="546"/>
      <c r="H17" s="546"/>
      <c r="I17" s="546"/>
      <c r="J17" s="546"/>
      <c r="K17" s="546"/>
      <c r="L17" s="546"/>
      <c r="M17" s="546"/>
      <c r="N17" s="546"/>
      <c r="O17" s="546"/>
      <c r="P17" s="547"/>
      <c r="Q17" s="152"/>
      <c r="R17" s="152"/>
      <c r="S17" s="561" t="s">
        <v>68</v>
      </c>
      <c r="T17" s="562"/>
      <c r="U17" s="562"/>
      <c r="V17" s="562"/>
      <c r="W17" s="563"/>
      <c r="X17" s="152"/>
      <c r="Y17" s="152"/>
      <c r="Z17" s="623" t="s">
        <v>82</v>
      </c>
      <c r="AA17" s="624"/>
      <c r="AB17" s="624"/>
      <c r="AC17" s="624"/>
      <c r="AD17" s="624"/>
      <c r="AE17" s="624"/>
      <c r="AF17" s="624"/>
      <c r="AG17" s="624"/>
      <c r="AH17" s="624"/>
      <c r="AI17" s="624"/>
      <c r="AJ17" s="624"/>
      <c r="AK17" s="624"/>
      <c r="AL17" s="625"/>
      <c r="AM17" s="152"/>
      <c r="AN17" s="152"/>
      <c r="AO17" s="152"/>
      <c r="AP17" s="152"/>
      <c r="AQ17" s="153"/>
    </row>
    <row r="18" spans="1:45" ht="9.75" customHeight="1" x14ac:dyDescent="0.4">
      <c r="A18" s="105"/>
      <c r="B18" s="151"/>
      <c r="C18" s="152"/>
      <c r="D18" s="567" t="s">
        <v>8</v>
      </c>
      <c r="E18" s="470"/>
      <c r="F18" s="470"/>
      <c r="G18" s="470"/>
      <c r="H18" s="470"/>
      <c r="I18" s="470"/>
      <c r="J18" s="470"/>
      <c r="K18" s="470"/>
      <c r="L18" s="470"/>
      <c r="M18" s="470"/>
      <c r="N18" s="470"/>
      <c r="O18" s="535" t="s">
        <v>0</v>
      </c>
      <c r="P18" s="541"/>
      <c r="Q18" s="626" t="s">
        <v>5</v>
      </c>
      <c r="R18" s="626"/>
      <c r="S18" s="548" t="s">
        <v>6</v>
      </c>
      <c r="T18" s="473">
        <v>28</v>
      </c>
      <c r="U18" s="474"/>
      <c r="V18" s="555" t="s">
        <v>2</v>
      </c>
      <c r="W18" s="556"/>
      <c r="X18" s="631" t="s">
        <v>1</v>
      </c>
      <c r="Y18" s="631"/>
      <c r="Z18" s="548" t="s">
        <v>7</v>
      </c>
      <c r="AA18" s="477">
        <f>IFERROR(ROUNDUP(E18/T18,0),"")</f>
        <v>0</v>
      </c>
      <c r="AB18" s="477"/>
      <c r="AC18" s="477"/>
      <c r="AD18" s="477"/>
      <c r="AE18" s="477"/>
      <c r="AF18" s="477"/>
      <c r="AG18" s="477"/>
      <c r="AH18" s="477"/>
      <c r="AI18" s="477"/>
      <c r="AJ18" s="477"/>
      <c r="AK18" s="632" t="s">
        <v>0</v>
      </c>
      <c r="AL18" s="633"/>
      <c r="AM18" s="152"/>
      <c r="AN18" s="152"/>
      <c r="AO18" s="152"/>
      <c r="AP18" s="152"/>
      <c r="AQ18" s="153"/>
    </row>
    <row r="19" spans="1:45" ht="9.75" customHeight="1" x14ac:dyDescent="0.4">
      <c r="A19" s="105"/>
      <c r="B19" s="151"/>
      <c r="C19" s="152"/>
      <c r="D19" s="548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535"/>
      <c r="P19" s="541"/>
      <c r="Q19" s="626"/>
      <c r="R19" s="626"/>
      <c r="S19" s="548"/>
      <c r="T19" s="475"/>
      <c r="U19" s="476"/>
      <c r="V19" s="555"/>
      <c r="W19" s="556"/>
      <c r="X19" s="631"/>
      <c r="Y19" s="631"/>
      <c r="Z19" s="54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535"/>
      <c r="AL19" s="541"/>
      <c r="AM19" s="152"/>
      <c r="AN19" s="152"/>
      <c r="AO19" s="152"/>
      <c r="AP19" s="152"/>
      <c r="AQ19" s="153"/>
    </row>
    <row r="20" spans="1:45" ht="9.75" customHeight="1" x14ac:dyDescent="0.4">
      <c r="A20" s="105"/>
      <c r="B20" s="151"/>
      <c r="C20" s="152"/>
      <c r="D20" s="548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535"/>
      <c r="P20" s="541"/>
      <c r="Q20" s="626"/>
      <c r="R20" s="626"/>
      <c r="S20" s="548"/>
      <c r="T20" s="473">
        <v>29</v>
      </c>
      <c r="U20" s="474"/>
      <c r="V20" s="555"/>
      <c r="W20" s="556"/>
      <c r="X20" s="631"/>
      <c r="Y20" s="631"/>
      <c r="Z20" s="54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535"/>
      <c r="AL20" s="541"/>
      <c r="AM20" s="152"/>
      <c r="AN20" s="152"/>
      <c r="AO20" s="152"/>
      <c r="AP20" s="152"/>
      <c r="AQ20" s="153"/>
    </row>
    <row r="21" spans="1:45" ht="9.75" customHeight="1" x14ac:dyDescent="0.4">
      <c r="A21" s="105"/>
      <c r="B21" s="151"/>
      <c r="C21" s="152"/>
      <c r="D21" s="549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542"/>
      <c r="P21" s="543"/>
      <c r="Q21" s="626"/>
      <c r="R21" s="626"/>
      <c r="S21" s="549"/>
      <c r="T21" s="480"/>
      <c r="U21" s="481"/>
      <c r="V21" s="552"/>
      <c r="W21" s="557"/>
      <c r="X21" s="631"/>
      <c r="Y21" s="631"/>
      <c r="Z21" s="54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542"/>
      <c r="AL21" s="543"/>
      <c r="AM21" s="152"/>
      <c r="AN21" s="152"/>
      <c r="AO21" s="152"/>
      <c r="AP21" s="152"/>
      <c r="AQ21" s="153"/>
    </row>
    <row r="22" spans="1:45" ht="14.25" customHeight="1" x14ac:dyDescent="0.4">
      <c r="A22" s="105"/>
      <c r="B22" s="151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24" t="s">
        <v>64</v>
      </c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609" t="s">
        <v>41</v>
      </c>
      <c r="AF22" s="610"/>
      <c r="AG22" s="610"/>
      <c r="AH22" s="610"/>
      <c r="AI22" s="610"/>
      <c r="AJ22" s="610"/>
      <c r="AK22" s="610"/>
      <c r="AL22" s="152"/>
      <c r="AM22" s="152"/>
      <c r="AN22" s="152"/>
      <c r="AO22" s="152"/>
      <c r="AP22" s="152"/>
      <c r="AQ22" s="153"/>
    </row>
    <row r="23" spans="1:45" ht="14.25" customHeight="1" x14ac:dyDescent="0.4">
      <c r="A23" s="105"/>
      <c r="B23" s="151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3"/>
    </row>
    <row r="24" spans="1:45" ht="14.25" customHeight="1" x14ac:dyDescent="0.4">
      <c r="A24" s="105"/>
      <c r="B24" s="151"/>
      <c r="C24" s="152"/>
      <c r="D24" s="627" t="s">
        <v>83</v>
      </c>
      <c r="E24" s="562"/>
      <c r="F24" s="562"/>
      <c r="G24" s="562"/>
      <c r="H24" s="562"/>
      <c r="I24" s="562"/>
      <c r="J24" s="562"/>
      <c r="K24" s="562"/>
      <c r="L24" s="562"/>
      <c r="M24" s="562"/>
      <c r="N24" s="562"/>
      <c r="O24" s="562"/>
      <c r="P24" s="563"/>
      <c r="Q24" s="152"/>
      <c r="R24" s="152"/>
      <c r="S24" s="634" t="s">
        <v>86</v>
      </c>
      <c r="T24" s="624"/>
      <c r="U24" s="624"/>
      <c r="V24" s="624"/>
      <c r="W24" s="625"/>
      <c r="X24" s="152"/>
      <c r="Y24" s="152"/>
      <c r="Z24" s="627" t="s">
        <v>84</v>
      </c>
      <c r="AA24" s="562"/>
      <c r="AB24" s="562"/>
      <c r="AC24" s="562"/>
      <c r="AD24" s="562"/>
      <c r="AE24" s="562"/>
      <c r="AF24" s="562"/>
      <c r="AG24" s="562"/>
      <c r="AH24" s="562"/>
      <c r="AI24" s="562"/>
      <c r="AJ24" s="562"/>
      <c r="AK24" s="562"/>
      <c r="AL24" s="563"/>
      <c r="AM24" s="160"/>
      <c r="AN24" s="160"/>
      <c r="AO24" s="160"/>
      <c r="AP24" s="160"/>
      <c r="AQ24" s="161"/>
    </row>
    <row r="25" spans="1:45" ht="14.25" customHeight="1" x14ac:dyDescent="0.2">
      <c r="A25" s="105"/>
      <c r="B25" s="151"/>
      <c r="C25" s="152"/>
      <c r="D25" s="567" t="s">
        <v>4</v>
      </c>
      <c r="E25" s="827"/>
      <c r="F25" s="827"/>
      <c r="G25" s="827"/>
      <c r="H25" s="827"/>
      <c r="I25" s="827"/>
      <c r="J25" s="827"/>
      <c r="K25" s="827"/>
      <c r="L25" s="827"/>
      <c r="M25" s="827"/>
      <c r="N25" s="827"/>
      <c r="O25" s="535" t="s">
        <v>0</v>
      </c>
      <c r="P25" s="541"/>
      <c r="Q25" s="626" t="s">
        <v>5</v>
      </c>
      <c r="R25" s="626"/>
      <c r="S25" s="548" t="s">
        <v>44</v>
      </c>
      <c r="T25" s="551">
        <v>28</v>
      </c>
      <c r="U25" s="551"/>
      <c r="V25" s="555" t="s">
        <v>2</v>
      </c>
      <c r="W25" s="556"/>
      <c r="X25" s="631" t="s">
        <v>1</v>
      </c>
      <c r="Y25" s="631"/>
      <c r="Z25" s="548" t="s">
        <v>45</v>
      </c>
      <c r="AA25" s="468">
        <f>IFERROR(ROUNDUP(E25/T25,0),"")</f>
        <v>0</v>
      </c>
      <c r="AB25" s="468"/>
      <c r="AC25" s="468"/>
      <c r="AD25" s="468"/>
      <c r="AE25" s="468"/>
      <c r="AF25" s="468"/>
      <c r="AG25" s="468"/>
      <c r="AH25" s="468"/>
      <c r="AI25" s="468"/>
      <c r="AJ25" s="468"/>
      <c r="AK25" s="632" t="s">
        <v>0</v>
      </c>
      <c r="AL25" s="633"/>
      <c r="AM25" s="162"/>
      <c r="AN25" s="162"/>
      <c r="AO25" s="162"/>
      <c r="AP25" s="163"/>
      <c r="AQ25" s="164"/>
    </row>
    <row r="26" spans="1:45" ht="14.25" customHeight="1" x14ac:dyDescent="0.2">
      <c r="A26" s="105"/>
      <c r="B26" s="151"/>
      <c r="C26" s="152"/>
      <c r="D26" s="549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542"/>
      <c r="P26" s="543"/>
      <c r="Q26" s="626"/>
      <c r="R26" s="626"/>
      <c r="S26" s="549"/>
      <c r="T26" s="552"/>
      <c r="U26" s="552"/>
      <c r="V26" s="552"/>
      <c r="W26" s="557"/>
      <c r="X26" s="631"/>
      <c r="Y26" s="631"/>
      <c r="Z26" s="549"/>
      <c r="AA26" s="469"/>
      <c r="AB26" s="469"/>
      <c r="AC26" s="469"/>
      <c r="AD26" s="469"/>
      <c r="AE26" s="469"/>
      <c r="AF26" s="469"/>
      <c r="AG26" s="469"/>
      <c r="AH26" s="469"/>
      <c r="AI26" s="469"/>
      <c r="AJ26" s="469"/>
      <c r="AK26" s="542"/>
      <c r="AL26" s="543"/>
      <c r="AM26" s="162"/>
      <c r="AN26" s="162"/>
      <c r="AO26" s="162"/>
      <c r="AP26" s="163"/>
      <c r="AQ26" s="164"/>
    </row>
    <row r="27" spans="1:45" ht="14.25" customHeight="1" x14ac:dyDescent="0.4">
      <c r="A27" s="105"/>
      <c r="B27" s="151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9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609" t="s">
        <v>41</v>
      </c>
      <c r="AF27" s="610"/>
      <c r="AG27" s="610"/>
      <c r="AH27" s="610"/>
      <c r="AI27" s="610"/>
      <c r="AJ27" s="610"/>
      <c r="AK27" s="610"/>
      <c r="AL27" s="152"/>
      <c r="AM27" s="152"/>
      <c r="AN27" s="152"/>
      <c r="AO27" s="152"/>
      <c r="AP27" s="152"/>
      <c r="AQ27" s="153"/>
    </row>
    <row r="28" spans="1:45" ht="14.25" customHeight="1" x14ac:dyDescent="0.4">
      <c r="A28" s="105"/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65"/>
      <c r="AQ28" s="153"/>
    </row>
    <row r="29" spans="1:45" ht="14.25" customHeight="1" x14ac:dyDescent="0.4">
      <c r="A29" s="105"/>
      <c r="B29" s="151"/>
      <c r="C29" s="623" t="s">
        <v>82</v>
      </c>
      <c r="D29" s="624"/>
      <c r="E29" s="624"/>
      <c r="F29" s="624"/>
      <c r="G29" s="624"/>
      <c r="H29" s="624"/>
      <c r="I29" s="624"/>
      <c r="J29" s="624"/>
      <c r="K29" s="624"/>
      <c r="L29" s="624"/>
      <c r="M29" s="625"/>
      <c r="N29" s="160"/>
      <c r="O29" s="152"/>
      <c r="P29" s="623" t="s">
        <v>85</v>
      </c>
      <c r="Q29" s="624"/>
      <c r="R29" s="624"/>
      <c r="S29" s="624"/>
      <c r="T29" s="624"/>
      <c r="U29" s="624"/>
      <c r="V29" s="624"/>
      <c r="W29" s="624"/>
      <c r="X29" s="624"/>
      <c r="Y29" s="624"/>
      <c r="Z29" s="625"/>
      <c r="AA29" s="152"/>
      <c r="AB29" s="166"/>
      <c r="AC29" s="152"/>
      <c r="AD29" s="152"/>
      <c r="AE29" s="152"/>
      <c r="AF29" s="152"/>
      <c r="AG29" s="160"/>
      <c r="AH29" s="623" t="s">
        <v>49</v>
      </c>
      <c r="AI29" s="624"/>
      <c r="AJ29" s="624"/>
      <c r="AK29" s="624"/>
      <c r="AL29" s="624"/>
      <c r="AM29" s="624"/>
      <c r="AN29" s="624"/>
      <c r="AO29" s="624"/>
      <c r="AP29" s="625"/>
      <c r="AQ29" s="153"/>
    </row>
    <row r="30" spans="1:45" ht="14.25" customHeight="1" x14ac:dyDescent="0.4">
      <c r="A30" s="105"/>
      <c r="B30" s="151"/>
      <c r="C30" s="548" t="s">
        <v>7</v>
      </c>
      <c r="D30" s="833">
        <f>AA18</f>
        <v>0</v>
      </c>
      <c r="E30" s="833"/>
      <c r="F30" s="833"/>
      <c r="G30" s="833"/>
      <c r="H30" s="833"/>
      <c r="I30" s="833"/>
      <c r="J30" s="833"/>
      <c r="K30" s="833"/>
      <c r="L30" s="535" t="s">
        <v>0</v>
      </c>
      <c r="M30" s="541"/>
      <c r="N30" s="626" t="s">
        <v>10</v>
      </c>
      <c r="O30" s="626"/>
      <c r="P30" s="548" t="s">
        <v>45</v>
      </c>
      <c r="Q30" s="833">
        <f>AA25</f>
        <v>0</v>
      </c>
      <c r="R30" s="833"/>
      <c r="S30" s="833"/>
      <c r="T30" s="833"/>
      <c r="U30" s="833"/>
      <c r="V30" s="833"/>
      <c r="W30" s="833"/>
      <c r="X30" s="833"/>
      <c r="Y30" s="535" t="s">
        <v>0</v>
      </c>
      <c r="Z30" s="541"/>
      <c r="AA30" s="644" t="s">
        <v>3</v>
      </c>
      <c r="AB30" s="644"/>
      <c r="AC30" s="626">
        <v>0.4</v>
      </c>
      <c r="AD30" s="626"/>
      <c r="AE30" s="626"/>
      <c r="AF30" s="631" t="s">
        <v>1</v>
      </c>
      <c r="AG30" s="645"/>
      <c r="AH30" s="829" t="str">
        <f>IF(E18="","",IFERROR(ROUNDUP((D30-Q30)*AC30,0),""))</f>
        <v/>
      </c>
      <c r="AI30" s="830"/>
      <c r="AJ30" s="830"/>
      <c r="AK30" s="830"/>
      <c r="AL30" s="830"/>
      <c r="AM30" s="830"/>
      <c r="AN30" s="830"/>
      <c r="AO30" s="535" t="s">
        <v>0</v>
      </c>
      <c r="AP30" s="541"/>
      <c r="AQ30" s="153"/>
    </row>
    <row r="31" spans="1:45" ht="14.25" customHeight="1" x14ac:dyDescent="0.4">
      <c r="A31" s="105"/>
      <c r="B31" s="151"/>
      <c r="C31" s="549"/>
      <c r="D31" s="834"/>
      <c r="E31" s="834"/>
      <c r="F31" s="834"/>
      <c r="G31" s="834"/>
      <c r="H31" s="834"/>
      <c r="I31" s="834"/>
      <c r="J31" s="834"/>
      <c r="K31" s="834"/>
      <c r="L31" s="542"/>
      <c r="M31" s="543"/>
      <c r="N31" s="626"/>
      <c r="O31" s="626"/>
      <c r="P31" s="549"/>
      <c r="Q31" s="834"/>
      <c r="R31" s="834"/>
      <c r="S31" s="834"/>
      <c r="T31" s="834"/>
      <c r="U31" s="834"/>
      <c r="V31" s="834"/>
      <c r="W31" s="834"/>
      <c r="X31" s="834"/>
      <c r="Y31" s="542"/>
      <c r="Z31" s="543"/>
      <c r="AA31" s="644"/>
      <c r="AB31" s="644"/>
      <c r="AC31" s="626"/>
      <c r="AD31" s="626"/>
      <c r="AE31" s="626"/>
      <c r="AF31" s="645"/>
      <c r="AG31" s="645"/>
      <c r="AH31" s="831"/>
      <c r="AI31" s="832"/>
      <c r="AJ31" s="832"/>
      <c r="AK31" s="832"/>
      <c r="AL31" s="832"/>
      <c r="AM31" s="832"/>
      <c r="AN31" s="832"/>
      <c r="AO31" s="542"/>
      <c r="AP31" s="543"/>
      <c r="AQ31" s="153"/>
    </row>
    <row r="32" spans="1:45" s="32" customFormat="1" ht="14.25" customHeight="1" x14ac:dyDescent="0.2">
      <c r="A32" s="105"/>
      <c r="B32" s="151"/>
      <c r="C32" s="167"/>
      <c r="D32" s="168"/>
      <c r="E32" s="168"/>
      <c r="F32" s="168"/>
      <c r="G32" s="168"/>
      <c r="H32" s="168"/>
      <c r="I32" s="168"/>
      <c r="J32" s="168"/>
      <c r="K32" s="168"/>
      <c r="L32" s="169"/>
      <c r="M32" s="169"/>
      <c r="N32" s="305"/>
      <c r="O32" s="305"/>
      <c r="P32" s="167"/>
      <c r="Q32" s="168"/>
      <c r="R32" s="168"/>
      <c r="S32" s="168"/>
      <c r="T32" s="168"/>
      <c r="U32" s="168"/>
      <c r="V32" s="168"/>
      <c r="W32" s="169"/>
      <c r="X32" s="169"/>
      <c r="Y32" s="307"/>
      <c r="Z32" s="307"/>
      <c r="AA32" s="305"/>
      <c r="AB32" s="305"/>
      <c r="AC32" s="305"/>
      <c r="AD32" s="304"/>
      <c r="AE32" s="304"/>
      <c r="AF32" s="304"/>
      <c r="AG32" s="304"/>
      <c r="AH32" s="167"/>
      <c r="AI32" s="646" t="s">
        <v>55</v>
      </c>
      <c r="AJ32" s="647"/>
      <c r="AK32" s="647"/>
      <c r="AL32" s="647"/>
      <c r="AM32" s="647"/>
      <c r="AN32" s="647"/>
      <c r="AO32" s="647"/>
      <c r="AP32" s="647"/>
      <c r="AQ32" s="648"/>
      <c r="AR32" s="40"/>
      <c r="AS32" s="41"/>
    </row>
    <row r="33" spans="1:45" ht="14.25" customHeight="1" x14ac:dyDescent="0.4">
      <c r="A33" s="105"/>
      <c r="B33" s="151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647"/>
      <c r="AJ33" s="647"/>
      <c r="AK33" s="647"/>
      <c r="AL33" s="647"/>
      <c r="AM33" s="647"/>
      <c r="AN33" s="647"/>
      <c r="AO33" s="647"/>
      <c r="AP33" s="647"/>
      <c r="AQ33" s="648"/>
      <c r="AR33" s="40"/>
      <c r="AS33" s="41"/>
    </row>
    <row r="34" spans="1:45" ht="14.25" customHeight="1" x14ac:dyDescent="0.4">
      <c r="A34" s="105"/>
      <c r="B34" s="151"/>
      <c r="C34" s="152"/>
      <c r="D34" s="152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649" t="s">
        <v>94</v>
      </c>
      <c r="AI34" s="650"/>
      <c r="AJ34" s="650"/>
      <c r="AK34" s="650"/>
      <c r="AL34" s="650"/>
      <c r="AM34" s="650"/>
      <c r="AN34" s="650"/>
      <c r="AO34" s="650"/>
      <c r="AP34" s="651"/>
      <c r="AQ34" s="153"/>
    </row>
    <row r="35" spans="1:45" ht="14.25" customHeight="1" x14ac:dyDescent="0.4">
      <c r="A35" s="105"/>
      <c r="B35" s="151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05"/>
      <c r="W35" s="105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829" t="str">
        <f>IFERROR(IF(AH30&lt;=0,"ERROR",MIN(ROUNDUP(AH30,-3),200000)),"")</f>
        <v/>
      </c>
      <c r="AI35" s="835"/>
      <c r="AJ35" s="835"/>
      <c r="AK35" s="835"/>
      <c r="AL35" s="835"/>
      <c r="AM35" s="835"/>
      <c r="AN35" s="836"/>
      <c r="AO35" s="535" t="s">
        <v>0</v>
      </c>
      <c r="AP35" s="541"/>
      <c r="AQ35" s="153"/>
    </row>
    <row r="36" spans="1:45" ht="14.25" customHeight="1" x14ac:dyDescent="0.4">
      <c r="A36" s="105"/>
      <c r="B36" s="151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05"/>
      <c r="W36" s="105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837"/>
      <c r="AI36" s="834"/>
      <c r="AJ36" s="834"/>
      <c r="AK36" s="834"/>
      <c r="AL36" s="834"/>
      <c r="AM36" s="834"/>
      <c r="AN36" s="838"/>
      <c r="AO36" s="542"/>
      <c r="AP36" s="543"/>
      <c r="AQ36" s="153"/>
    </row>
    <row r="37" spans="1:45" ht="17.25" x14ac:dyDescent="0.4">
      <c r="A37" s="105"/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71"/>
      <c r="AL37" s="171"/>
      <c r="AM37" s="171"/>
      <c r="AN37" s="171"/>
      <c r="AO37" s="171"/>
      <c r="AP37" s="171"/>
      <c r="AQ37" s="172"/>
    </row>
    <row r="38" spans="1:45" x14ac:dyDescent="0.4">
      <c r="A38" s="105"/>
      <c r="B38" s="408" t="s">
        <v>87</v>
      </c>
      <c r="C38" s="654"/>
      <c r="D38" s="654"/>
      <c r="E38" s="654"/>
      <c r="F38" s="654"/>
      <c r="G38" s="654"/>
      <c r="H38" s="654"/>
      <c r="I38" s="654"/>
      <c r="J38" s="654"/>
      <c r="K38" s="654"/>
      <c r="L38" s="654"/>
      <c r="M38" s="654"/>
      <c r="N38" s="654"/>
      <c r="O38" s="654"/>
      <c r="P38" s="654"/>
      <c r="Q38" s="654"/>
      <c r="R38" s="654"/>
      <c r="S38" s="654"/>
      <c r="T38" s="654"/>
      <c r="U38" s="654"/>
      <c r="V38" s="654"/>
      <c r="W38" s="654"/>
      <c r="X38" s="654"/>
      <c r="Y38" s="654"/>
      <c r="Z38" s="654"/>
      <c r="AA38" s="654"/>
      <c r="AB38" s="654"/>
      <c r="AC38" s="654"/>
      <c r="AD38" s="654"/>
      <c r="AE38" s="654"/>
      <c r="AF38" s="654"/>
      <c r="AG38" s="654"/>
      <c r="AH38" s="654"/>
      <c r="AI38" s="654"/>
      <c r="AJ38" s="654"/>
      <c r="AK38" s="654"/>
      <c r="AL38" s="654"/>
      <c r="AM38" s="654"/>
      <c r="AN38" s="654"/>
      <c r="AO38" s="654"/>
      <c r="AP38" s="654"/>
      <c r="AQ38" s="655"/>
    </row>
    <row r="39" spans="1:45" x14ac:dyDescent="0.4">
      <c r="A39" s="105"/>
      <c r="B39" s="656"/>
      <c r="C39" s="654"/>
      <c r="D39" s="654"/>
      <c r="E39" s="654"/>
      <c r="F39" s="654"/>
      <c r="G39" s="654"/>
      <c r="H39" s="654"/>
      <c r="I39" s="654"/>
      <c r="J39" s="654"/>
      <c r="K39" s="654"/>
      <c r="L39" s="654"/>
      <c r="M39" s="654"/>
      <c r="N39" s="654"/>
      <c r="O39" s="654"/>
      <c r="P39" s="654"/>
      <c r="Q39" s="654"/>
      <c r="R39" s="654"/>
      <c r="S39" s="654"/>
      <c r="T39" s="654"/>
      <c r="U39" s="654"/>
      <c r="V39" s="654"/>
      <c r="W39" s="654"/>
      <c r="X39" s="654"/>
      <c r="Y39" s="654"/>
      <c r="Z39" s="654"/>
      <c r="AA39" s="654"/>
      <c r="AB39" s="654"/>
      <c r="AC39" s="654"/>
      <c r="AD39" s="654"/>
      <c r="AE39" s="654"/>
      <c r="AF39" s="654"/>
      <c r="AG39" s="654"/>
      <c r="AH39" s="654"/>
      <c r="AI39" s="654"/>
      <c r="AJ39" s="654"/>
      <c r="AK39" s="654"/>
      <c r="AL39" s="654"/>
      <c r="AM39" s="654"/>
      <c r="AN39" s="654"/>
      <c r="AO39" s="654"/>
      <c r="AP39" s="654"/>
      <c r="AQ39" s="655"/>
    </row>
    <row r="40" spans="1:45" x14ac:dyDescent="0.4">
      <c r="A40" s="105"/>
      <c r="B40" s="656"/>
      <c r="C40" s="654"/>
      <c r="D40" s="654"/>
      <c r="E40" s="654"/>
      <c r="F40" s="654"/>
      <c r="G40" s="654"/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4"/>
      <c r="X40" s="654"/>
      <c r="Y40" s="654"/>
      <c r="Z40" s="654"/>
      <c r="AA40" s="654"/>
      <c r="AB40" s="654"/>
      <c r="AC40" s="654"/>
      <c r="AD40" s="654"/>
      <c r="AE40" s="654"/>
      <c r="AF40" s="654"/>
      <c r="AG40" s="654"/>
      <c r="AH40" s="654"/>
      <c r="AI40" s="654"/>
      <c r="AJ40" s="654"/>
      <c r="AK40" s="654"/>
      <c r="AL40" s="654"/>
      <c r="AM40" s="654"/>
      <c r="AN40" s="654"/>
      <c r="AO40" s="654"/>
      <c r="AP40" s="654"/>
      <c r="AQ40" s="655"/>
    </row>
    <row r="41" spans="1:45" ht="17.25" customHeight="1" thickBot="1" x14ac:dyDescent="0.45">
      <c r="A41" s="105"/>
      <c r="B41" s="657"/>
      <c r="C41" s="658"/>
      <c r="D41" s="658"/>
      <c r="E41" s="658"/>
      <c r="F41" s="658"/>
      <c r="G41" s="658"/>
      <c r="H41" s="658"/>
      <c r="I41" s="658"/>
      <c r="J41" s="658"/>
      <c r="K41" s="658"/>
      <c r="L41" s="658"/>
      <c r="M41" s="658"/>
      <c r="N41" s="658"/>
      <c r="O41" s="658"/>
      <c r="P41" s="658"/>
      <c r="Q41" s="658"/>
      <c r="R41" s="658"/>
      <c r="S41" s="658"/>
      <c r="T41" s="658"/>
      <c r="U41" s="658"/>
      <c r="V41" s="658"/>
      <c r="W41" s="658"/>
      <c r="X41" s="658"/>
      <c r="Y41" s="658"/>
      <c r="Z41" s="658"/>
      <c r="AA41" s="658"/>
      <c r="AB41" s="658"/>
      <c r="AC41" s="658"/>
      <c r="AD41" s="658"/>
      <c r="AE41" s="658"/>
      <c r="AF41" s="658"/>
      <c r="AG41" s="658"/>
      <c r="AH41" s="658"/>
      <c r="AI41" s="658"/>
      <c r="AJ41" s="658"/>
      <c r="AK41" s="658"/>
      <c r="AL41" s="658"/>
      <c r="AM41" s="658"/>
      <c r="AN41" s="658"/>
      <c r="AO41" s="658"/>
      <c r="AP41" s="658"/>
      <c r="AQ41" s="659"/>
      <c r="AR41" s="33"/>
    </row>
    <row r="42" spans="1:45" ht="15" customHeight="1" x14ac:dyDescent="0.4">
      <c r="A42" s="105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73"/>
      <c r="Q42" s="174"/>
      <c r="R42" s="174"/>
      <c r="S42" s="174"/>
      <c r="T42" s="174"/>
      <c r="U42" s="174"/>
      <c r="V42" s="174"/>
      <c r="W42" s="174"/>
      <c r="X42" s="175"/>
      <c r="Y42" s="174"/>
      <c r="Z42" s="174"/>
      <c r="AA42" s="174"/>
      <c r="AB42" s="174"/>
      <c r="AC42" s="174"/>
      <c r="AD42" s="152"/>
      <c r="AE42" s="152"/>
      <c r="AF42" s="152"/>
      <c r="AG42" s="152"/>
      <c r="AH42" s="152"/>
      <c r="AI42" s="152"/>
      <c r="AJ42" s="152"/>
      <c r="AK42" s="152"/>
      <c r="AL42" s="152"/>
      <c r="AM42" s="155"/>
      <c r="AN42" s="105"/>
      <c r="AO42" s="105"/>
      <c r="AP42" s="105"/>
      <c r="AQ42" s="105"/>
    </row>
    <row r="43" spans="1:45" ht="15" customHeight="1" x14ac:dyDescent="0.4">
      <c r="A43" s="105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73"/>
      <c r="Q43" s="174"/>
      <c r="R43" s="174"/>
      <c r="S43" s="174"/>
      <c r="T43" s="174"/>
      <c r="U43" s="174"/>
      <c r="V43" s="174"/>
      <c r="W43" s="174"/>
      <c r="X43" s="175"/>
      <c r="Y43" s="174"/>
      <c r="Z43" s="174"/>
      <c r="AA43" s="174"/>
      <c r="AB43" s="174"/>
      <c r="AC43" s="174"/>
      <c r="AD43" s="152"/>
      <c r="AE43" s="152"/>
      <c r="AF43" s="152"/>
      <c r="AG43" s="152"/>
      <c r="AH43" s="152"/>
      <c r="AI43" s="152"/>
      <c r="AJ43" s="152"/>
      <c r="AK43" s="152"/>
      <c r="AL43" s="152"/>
      <c r="AM43" s="155"/>
      <c r="AN43" s="105"/>
      <c r="AO43" s="105"/>
      <c r="AP43" s="105"/>
      <c r="AQ43" s="105"/>
    </row>
    <row r="44" spans="1:45" ht="15" customHeight="1" x14ac:dyDescent="0.4">
      <c r="A44" s="105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73"/>
      <c r="Q44" s="174"/>
      <c r="R44" s="174"/>
      <c r="S44" s="174"/>
      <c r="T44" s="174"/>
      <c r="U44" s="174"/>
      <c r="V44" s="174"/>
      <c r="W44" s="174"/>
      <c r="X44" s="175"/>
      <c r="Y44" s="174"/>
      <c r="Z44" s="174"/>
      <c r="AA44" s="174"/>
      <c r="AB44" s="174"/>
      <c r="AC44" s="174"/>
      <c r="AD44" s="152"/>
      <c r="AE44" s="152"/>
      <c r="AF44" s="152"/>
      <c r="AG44" s="152"/>
      <c r="AH44" s="152"/>
      <c r="AI44" s="152"/>
      <c r="AJ44" s="152"/>
      <c r="AK44" s="152"/>
      <c r="AL44" s="152"/>
      <c r="AM44" s="155"/>
      <c r="AN44" s="105"/>
      <c r="AO44" s="105"/>
      <c r="AP44" s="105"/>
      <c r="AQ44" s="105"/>
    </row>
    <row r="45" spans="1:45" ht="15.75" customHeight="1" x14ac:dyDescent="0.4">
      <c r="A45" s="105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05"/>
      <c r="AO45" s="105"/>
      <c r="AP45" s="105"/>
      <c r="AQ45" s="105"/>
    </row>
    <row r="46" spans="1:45" ht="15.75" customHeight="1" x14ac:dyDescent="0.4">
      <c r="A46" s="105"/>
      <c r="B46" s="660" t="s">
        <v>61</v>
      </c>
      <c r="C46" s="661"/>
      <c r="D46" s="661"/>
      <c r="E46" s="661"/>
      <c r="F46" s="661"/>
      <c r="G46" s="661"/>
      <c r="H46" s="661"/>
      <c r="I46" s="661"/>
      <c r="J46" s="661"/>
      <c r="K46" s="661"/>
      <c r="L46" s="661"/>
      <c r="M46" s="661"/>
      <c r="N46" s="661"/>
      <c r="O46" s="661"/>
      <c r="P46" s="661"/>
      <c r="Q46" s="661"/>
      <c r="R46" s="661"/>
      <c r="S46" s="661"/>
      <c r="T46" s="661"/>
      <c r="U46" s="661"/>
      <c r="V46" s="661"/>
      <c r="W46" s="661"/>
      <c r="X46" s="661"/>
      <c r="Y46" s="661"/>
      <c r="Z46" s="661"/>
      <c r="AA46" s="661"/>
      <c r="AB46" s="661"/>
      <c r="AC46" s="661"/>
      <c r="AD46" s="661"/>
      <c r="AE46" s="661"/>
      <c r="AF46" s="661"/>
      <c r="AG46" s="661"/>
      <c r="AH46" s="661"/>
      <c r="AI46" s="661"/>
      <c r="AJ46" s="661"/>
      <c r="AK46" s="661"/>
      <c r="AL46" s="661"/>
      <c r="AM46" s="661"/>
      <c r="AN46" s="661"/>
      <c r="AO46" s="661"/>
      <c r="AP46" s="661"/>
      <c r="AQ46" s="105"/>
    </row>
    <row r="47" spans="1:45" ht="15.75" customHeight="1" x14ac:dyDescent="0.4">
      <c r="A47" s="105"/>
      <c r="B47" s="661"/>
      <c r="C47" s="661"/>
      <c r="D47" s="661"/>
      <c r="E47" s="661"/>
      <c r="F47" s="661"/>
      <c r="G47" s="661"/>
      <c r="H47" s="661"/>
      <c r="I47" s="661"/>
      <c r="J47" s="661"/>
      <c r="K47" s="661"/>
      <c r="L47" s="661"/>
      <c r="M47" s="661"/>
      <c r="N47" s="661"/>
      <c r="O47" s="661"/>
      <c r="P47" s="661"/>
      <c r="Q47" s="661"/>
      <c r="R47" s="661"/>
      <c r="S47" s="661"/>
      <c r="T47" s="661"/>
      <c r="U47" s="661"/>
      <c r="V47" s="661"/>
      <c r="W47" s="661"/>
      <c r="X47" s="661"/>
      <c r="Y47" s="661"/>
      <c r="Z47" s="661"/>
      <c r="AA47" s="661"/>
      <c r="AB47" s="661"/>
      <c r="AC47" s="661"/>
      <c r="AD47" s="661"/>
      <c r="AE47" s="661"/>
      <c r="AF47" s="661"/>
      <c r="AG47" s="661"/>
      <c r="AH47" s="661"/>
      <c r="AI47" s="661"/>
      <c r="AJ47" s="661"/>
      <c r="AK47" s="661"/>
      <c r="AL47" s="661"/>
      <c r="AM47" s="661"/>
      <c r="AN47" s="661"/>
      <c r="AO47" s="661"/>
      <c r="AP47" s="661"/>
      <c r="AQ47" s="105"/>
    </row>
    <row r="48" spans="1:45" ht="15.75" customHeight="1" x14ac:dyDescent="0.4">
      <c r="A48" s="105"/>
      <c r="B48" s="105" t="s">
        <v>42</v>
      </c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306"/>
      <c r="AN48" s="306"/>
      <c r="AO48" s="306"/>
      <c r="AP48" s="306"/>
      <c r="AQ48" s="105"/>
    </row>
    <row r="49" spans="1:55" ht="18.75" customHeight="1" x14ac:dyDescent="0.15">
      <c r="A49" s="105"/>
      <c r="B49" s="643" t="s">
        <v>103</v>
      </c>
      <c r="C49" s="643"/>
      <c r="D49" s="643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643"/>
      <c r="U49" s="643"/>
      <c r="V49" s="643"/>
      <c r="W49" s="643"/>
      <c r="X49" s="643"/>
      <c r="Y49" s="643"/>
      <c r="Z49" s="643"/>
      <c r="AA49" s="643"/>
      <c r="AB49" s="643"/>
      <c r="AC49" s="643"/>
      <c r="AD49" s="643"/>
      <c r="AE49" s="643"/>
      <c r="AF49" s="643"/>
      <c r="AG49" s="643"/>
      <c r="AH49" s="643"/>
      <c r="AI49" s="643"/>
      <c r="AJ49" s="643"/>
      <c r="AK49" s="177"/>
      <c r="AL49" s="177"/>
      <c r="AM49" s="177"/>
      <c r="AN49" s="177"/>
      <c r="AO49" s="177"/>
      <c r="AP49" s="178"/>
      <c r="AQ49" s="105"/>
    </row>
    <row r="50" spans="1:55" ht="15.75" customHeight="1" x14ac:dyDescent="0.4">
      <c r="A50" s="105"/>
      <c r="B50" s="306"/>
      <c r="C50" s="179" t="s">
        <v>70</v>
      </c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105"/>
    </row>
    <row r="51" spans="1:55" ht="15.75" customHeight="1" x14ac:dyDescent="0.4">
      <c r="A51" s="105"/>
      <c r="B51" s="306"/>
      <c r="C51" s="839" t="s">
        <v>118</v>
      </c>
      <c r="D51" s="840"/>
      <c r="E51" s="840"/>
      <c r="F51" s="840"/>
      <c r="G51" s="840"/>
      <c r="H51" s="840"/>
      <c r="I51" s="840"/>
      <c r="J51" s="840"/>
      <c r="K51" s="840"/>
      <c r="L51" s="840"/>
      <c r="M51" s="840"/>
      <c r="N51" s="840"/>
      <c r="O51" s="840"/>
      <c r="P51" s="840"/>
      <c r="Q51" s="840"/>
      <c r="R51" s="840"/>
      <c r="S51" s="840"/>
      <c r="T51" s="840"/>
      <c r="U51" s="840"/>
      <c r="V51" s="840"/>
      <c r="W51" s="840"/>
      <c r="X51" s="840"/>
      <c r="Y51" s="840"/>
      <c r="Z51" s="840"/>
      <c r="AA51" s="840"/>
      <c r="AB51" s="840"/>
      <c r="AC51" s="840"/>
      <c r="AD51" s="840"/>
      <c r="AE51" s="840"/>
      <c r="AF51" s="840"/>
      <c r="AG51" s="840"/>
      <c r="AH51" s="840"/>
      <c r="AI51" s="840"/>
      <c r="AJ51" s="840"/>
      <c r="AK51" s="840"/>
      <c r="AL51" s="840"/>
      <c r="AM51" s="840"/>
      <c r="AN51" s="306"/>
      <c r="AO51" s="306"/>
      <c r="AP51" s="306"/>
      <c r="AQ51" s="105"/>
    </row>
    <row r="52" spans="1:55" ht="15.75" customHeight="1" x14ac:dyDescent="0.4">
      <c r="A52" s="105"/>
      <c r="B52" s="306"/>
      <c r="C52" s="840"/>
      <c r="D52" s="840"/>
      <c r="E52" s="840"/>
      <c r="F52" s="840"/>
      <c r="G52" s="840"/>
      <c r="H52" s="840"/>
      <c r="I52" s="840"/>
      <c r="J52" s="840"/>
      <c r="K52" s="840"/>
      <c r="L52" s="840"/>
      <c r="M52" s="840"/>
      <c r="N52" s="840"/>
      <c r="O52" s="840"/>
      <c r="P52" s="840"/>
      <c r="Q52" s="840"/>
      <c r="R52" s="840"/>
      <c r="S52" s="840"/>
      <c r="T52" s="840"/>
      <c r="U52" s="840"/>
      <c r="V52" s="840"/>
      <c r="W52" s="840"/>
      <c r="X52" s="840"/>
      <c r="Y52" s="840"/>
      <c r="Z52" s="840"/>
      <c r="AA52" s="840"/>
      <c r="AB52" s="840"/>
      <c r="AC52" s="840"/>
      <c r="AD52" s="840"/>
      <c r="AE52" s="840"/>
      <c r="AF52" s="840"/>
      <c r="AG52" s="840"/>
      <c r="AH52" s="840"/>
      <c r="AI52" s="840"/>
      <c r="AJ52" s="840"/>
      <c r="AK52" s="840"/>
      <c r="AL52" s="840"/>
      <c r="AM52" s="840"/>
      <c r="AN52" s="306"/>
      <c r="AO52" s="306"/>
      <c r="AP52" s="306"/>
      <c r="AQ52" s="105"/>
    </row>
    <row r="53" spans="1:55" ht="15.75" customHeight="1" x14ac:dyDescent="0.4">
      <c r="A53" s="105"/>
      <c r="B53" s="306"/>
      <c r="C53" s="753"/>
      <c r="D53" s="753"/>
      <c r="E53" s="753"/>
      <c r="F53" s="753"/>
      <c r="G53" s="753"/>
      <c r="H53" s="753"/>
      <c r="I53" s="753"/>
      <c r="J53" s="753"/>
      <c r="K53" s="753"/>
      <c r="L53" s="753"/>
      <c r="M53" s="753"/>
      <c r="N53" s="753"/>
      <c r="O53" s="753"/>
      <c r="P53" s="753"/>
      <c r="Q53" s="753"/>
      <c r="R53" s="753"/>
      <c r="S53" s="753"/>
      <c r="T53" s="753"/>
      <c r="U53" s="753"/>
      <c r="V53" s="753"/>
      <c r="W53" s="753"/>
      <c r="X53" s="753"/>
      <c r="Y53" s="753"/>
      <c r="Z53" s="753"/>
      <c r="AA53" s="753"/>
      <c r="AB53" s="753"/>
      <c r="AC53" s="753"/>
      <c r="AD53" s="753"/>
      <c r="AE53" s="753"/>
      <c r="AF53" s="753"/>
      <c r="AG53" s="753"/>
      <c r="AH53" s="753"/>
      <c r="AI53" s="753"/>
      <c r="AJ53" s="753"/>
      <c r="AK53" s="753"/>
      <c r="AL53" s="753"/>
      <c r="AM53" s="306"/>
      <c r="AN53" s="306"/>
      <c r="AO53" s="306"/>
      <c r="AP53" s="306"/>
      <c r="AQ53" s="105"/>
    </row>
    <row r="54" spans="1:55" x14ac:dyDescent="0.15">
      <c r="A54" s="105"/>
      <c r="B54" s="105"/>
      <c r="C54" s="753"/>
      <c r="D54" s="753"/>
      <c r="E54" s="753"/>
      <c r="F54" s="753"/>
      <c r="G54" s="753"/>
      <c r="H54" s="753"/>
      <c r="I54" s="753"/>
      <c r="J54" s="753"/>
      <c r="K54" s="753"/>
      <c r="L54" s="753"/>
      <c r="M54" s="753"/>
      <c r="N54" s="753"/>
      <c r="O54" s="753"/>
      <c r="P54" s="753"/>
      <c r="Q54" s="753"/>
      <c r="R54" s="753"/>
      <c r="S54" s="753"/>
      <c r="T54" s="753"/>
      <c r="U54" s="753"/>
      <c r="V54" s="753"/>
      <c r="W54" s="753"/>
      <c r="X54" s="753"/>
      <c r="Y54" s="753"/>
      <c r="Z54" s="753"/>
      <c r="AA54" s="753"/>
      <c r="AB54" s="753"/>
      <c r="AC54" s="753"/>
      <c r="AD54" s="753"/>
      <c r="AE54" s="753"/>
      <c r="AF54" s="753"/>
      <c r="AG54" s="753"/>
      <c r="AH54" s="753"/>
      <c r="AI54" s="753"/>
      <c r="AJ54" s="753"/>
      <c r="AK54" s="753"/>
      <c r="AL54" s="753"/>
      <c r="AM54" s="177"/>
      <c r="AN54" s="177"/>
      <c r="AO54" s="177"/>
      <c r="AP54" s="177"/>
      <c r="AQ54" s="105"/>
    </row>
    <row r="55" spans="1:55" x14ac:dyDescent="0.15">
      <c r="A55" s="105"/>
      <c r="B55" s="105" t="s">
        <v>117</v>
      </c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8"/>
      <c r="AL55" s="177"/>
      <c r="AM55" s="177"/>
      <c r="AN55" s="177"/>
      <c r="AO55" s="177"/>
      <c r="AP55" s="177"/>
      <c r="AQ55" s="105"/>
    </row>
    <row r="56" spans="1:55" x14ac:dyDescent="0.15">
      <c r="A56" s="105"/>
      <c r="B56" s="105" t="s">
        <v>113</v>
      </c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8"/>
      <c r="AL56" s="177"/>
      <c r="AM56" s="177"/>
      <c r="AN56" s="177"/>
      <c r="AO56" s="177"/>
      <c r="AP56" s="177"/>
      <c r="AQ56" s="105"/>
    </row>
    <row r="57" spans="1:55" s="3" customFormat="1" ht="14.25" customHeight="1" x14ac:dyDescent="0.4">
      <c r="A57" s="154"/>
      <c r="B57" s="105"/>
      <c r="C57" s="152"/>
      <c r="D57" s="154"/>
      <c r="E57" s="154"/>
      <c r="F57" s="154"/>
      <c r="G57" s="154"/>
      <c r="H57" s="154"/>
      <c r="I57" s="154"/>
      <c r="J57" s="154"/>
      <c r="K57" s="154"/>
      <c r="L57" s="152"/>
      <c r="M57" s="152"/>
      <c r="N57" s="152"/>
      <c r="O57" s="628" t="s">
        <v>29</v>
      </c>
      <c r="P57" s="628"/>
      <c r="Q57" s="628"/>
      <c r="R57" s="628"/>
      <c r="S57" s="628"/>
      <c r="T57" s="628"/>
      <c r="U57" s="628"/>
      <c r="V57" s="628"/>
      <c r="W57" s="628"/>
      <c r="X57" s="629" t="s">
        <v>73</v>
      </c>
      <c r="Y57" s="630"/>
      <c r="Z57" s="630"/>
      <c r="AA57" s="630"/>
      <c r="AB57" s="630"/>
      <c r="AC57" s="630"/>
      <c r="AD57" s="630"/>
      <c r="AE57" s="630"/>
      <c r="AF57" s="630"/>
      <c r="AG57" s="630"/>
      <c r="AH57" s="630"/>
      <c r="AI57" s="630"/>
      <c r="AJ57" s="630"/>
      <c r="AK57" s="630"/>
      <c r="AL57" s="630"/>
      <c r="AM57" s="630"/>
      <c r="AN57" s="630"/>
      <c r="AO57" s="105"/>
      <c r="AP57" s="154"/>
      <c r="AQ57" s="154"/>
    </row>
    <row r="58" spans="1:55" s="3" customFormat="1" ht="14.25" customHeight="1" x14ac:dyDescent="0.4">
      <c r="A58" s="154"/>
      <c r="B58" s="105"/>
      <c r="C58" s="152"/>
      <c r="D58" s="154"/>
      <c r="E58" s="154"/>
      <c r="F58" s="154"/>
      <c r="G58" s="154"/>
      <c r="H58" s="154"/>
      <c r="I58" s="154"/>
      <c r="J58" s="154"/>
      <c r="K58" s="154"/>
      <c r="L58" s="152"/>
      <c r="M58" s="154"/>
      <c r="N58" s="154"/>
      <c r="O58" s="739"/>
      <c r="P58" s="706"/>
      <c r="Q58" s="717"/>
      <c r="R58" s="717"/>
      <c r="S58" s="717"/>
      <c r="T58" s="717"/>
      <c r="U58" s="717"/>
      <c r="V58" s="717"/>
      <c r="W58" s="841"/>
      <c r="X58" s="629"/>
      <c r="Y58" s="630"/>
      <c r="Z58" s="630"/>
      <c r="AA58" s="630"/>
      <c r="AB58" s="630"/>
      <c r="AC58" s="630"/>
      <c r="AD58" s="630"/>
      <c r="AE58" s="630"/>
      <c r="AF58" s="630"/>
      <c r="AG58" s="630"/>
      <c r="AH58" s="630"/>
      <c r="AI58" s="630"/>
      <c r="AJ58" s="630"/>
      <c r="AK58" s="630"/>
      <c r="AL58" s="630"/>
      <c r="AM58" s="630"/>
      <c r="AN58" s="630"/>
      <c r="AO58" s="105"/>
      <c r="AP58" s="154"/>
      <c r="AQ58" s="154"/>
    </row>
    <row r="59" spans="1:55" s="3" customFormat="1" ht="14.25" customHeight="1" x14ac:dyDescent="0.4">
      <c r="A59" s="154"/>
      <c r="B59" s="105"/>
      <c r="C59" s="152"/>
      <c r="D59" s="154"/>
      <c r="E59" s="154"/>
      <c r="F59" s="154"/>
      <c r="G59" s="154"/>
      <c r="H59" s="154"/>
      <c r="I59" s="154"/>
      <c r="J59" s="154"/>
      <c r="K59" s="154"/>
      <c r="L59" s="152"/>
      <c r="M59" s="154"/>
      <c r="N59" s="154"/>
      <c r="O59" s="740"/>
      <c r="P59" s="705"/>
      <c r="Q59" s="718"/>
      <c r="R59" s="718"/>
      <c r="S59" s="718"/>
      <c r="T59" s="718"/>
      <c r="U59" s="718"/>
      <c r="V59" s="718"/>
      <c r="W59" s="842"/>
      <c r="X59" s="629"/>
      <c r="Y59" s="630"/>
      <c r="Z59" s="630"/>
      <c r="AA59" s="630"/>
      <c r="AB59" s="630"/>
      <c r="AC59" s="630"/>
      <c r="AD59" s="630"/>
      <c r="AE59" s="630"/>
      <c r="AF59" s="630"/>
      <c r="AG59" s="630"/>
      <c r="AH59" s="630"/>
      <c r="AI59" s="630"/>
      <c r="AJ59" s="630"/>
      <c r="AK59" s="630"/>
      <c r="AL59" s="630"/>
      <c r="AM59" s="630"/>
      <c r="AN59" s="630"/>
      <c r="AO59" s="105"/>
      <c r="AP59" s="154"/>
      <c r="AQ59" s="154"/>
      <c r="AS59" s="13"/>
    </row>
    <row r="60" spans="1:55" ht="9.9499999999999993" customHeight="1" x14ac:dyDescent="0.4">
      <c r="A60" s="105"/>
      <c r="B60" s="105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05"/>
      <c r="AP60" s="105"/>
      <c r="AQ60" s="105"/>
    </row>
    <row r="61" spans="1:55" s="5" customFormat="1" ht="18.75" customHeight="1" x14ac:dyDescent="0.15">
      <c r="A61" s="180"/>
      <c r="B61" s="180"/>
      <c r="C61" s="181" t="s">
        <v>37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 t="s">
        <v>35</v>
      </c>
      <c r="P61" s="666" t="s">
        <v>36</v>
      </c>
      <c r="Q61" s="667"/>
      <c r="R61" s="667"/>
      <c r="S61" s="667"/>
      <c r="T61" s="667"/>
      <c r="U61" s="667"/>
      <c r="V61" s="667"/>
      <c r="W61" s="667"/>
      <c r="X61" s="667"/>
      <c r="Y61" s="667"/>
      <c r="Z61" s="667"/>
      <c r="AA61" s="667"/>
      <c r="AB61" s="667"/>
      <c r="AC61" s="667"/>
      <c r="AD61" s="667"/>
      <c r="AE61" s="667"/>
      <c r="AF61" s="668"/>
      <c r="AG61" s="180"/>
      <c r="AH61" s="180"/>
      <c r="AI61" s="180"/>
      <c r="AJ61" s="180"/>
      <c r="AK61" s="180"/>
      <c r="AL61" s="180"/>
      <c r="AM61" s="180"/>
      <c r="AN61" s="180"/>
      <c r="AO61" s="181"/>
      <c r="AP61" s="181"/>
      <c r="AQ61" s="180"/>
      <c r="AR61" s="18"/>
      <c r="AS61" s="18"/>
      <c r="AT61" s="18"/>
      <c r="AU61" s="18"/>
      <c r="AW61" s="20"/>
    </row>
    <row r="62" spans="1:55" s="5" customFormat="1" ht="18.75" customHeight="1" x14ac:dyDescent="0.15">
      <c r="A62" s="180"/>
      <c r="B62" s="180"/>
      <c r="C62" s="180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652"/>
      <c r="P62" s="653"/>
      <c r="Q62" s="653"/>
      <c r="R62" s="653"/>
      <c r="S62" s="653"/>
      <c r="T62" s="653"/>
      <c r="U62" s="653"/>
      <c r="V62" s="509" t="s">
        <v>0</v>
      </c>
      <c r="W62" s="510"/>
      <c r="X62" s="181" t="s">
        <v>5</v>
      </c>
      <c r="Y62" s="809"/>
      <c r="Z62" s="810"/>
      <c r="AA62" s="810"/>
      <c r="AB62" s="509" t="s">
        <v>2</v>
      </c>
      <c r="AC62" s="510"/>
      <c r="AD62" s="303"/>
      <c r="AE62" s="308" t="s">
        <v>1</v>
      </c>
      <c r="AF62" s="748" t="str">
        <f>IF(Y62="","",ROUNDUP(O62/Y62,0))</f>
        <v/>
      </c>
      <c r="AG62" s="749"/>
      <c r="AH62" s="749"/>
      <c r="AI62" s="749"/>
      <c r="AJ62" s="749"/>
      <c r="AK62" s="749"/>
      <c r="AL62" s="509" t="s">
        <v>0</v>
      </c>
      <c r="AM62" s="510"/>
      <c r="AN62" s="180"/>
      <c r="AO62" s="183"/>
      <c r="AP62" s="183"/>
      <c r="AQ62" s="183"/>
      <c r="AR62" s="14"/>
      <c r="AT62" s="14"/>
      <c r="AU62" s="18"/>
      <c r="AV62" s="18"/>
      <c r="AW62" s="18"/>
      <c r="AY62" s="20"/>
      <c r="AZ62" s="20"/>
      <c r="BA62" s="20"/>
      <c r="BB62" s="20"/>
      <c r="BC62" s="20"/>
    </row>
    <row r="63" spans="1:55" s="5" customFormat="1" ht="18.75" customHeight="1" x14ac:dyDescent="0.15">
      <c r="A63" s="180"/>
      <c r="B63" s="180"/>
      <c r="C63" s="180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58" t="s">
        <v>28</v>
      </c>
      <c r="P63" s="184"/>
      <c r="Q63" s="184"/>
      <c r="R63" s="184"/>
      <c r="S63" s="184"/>
      <c r="T63" s="184"/>
      <c r="U63" s="184"/>
      <c r="V63" s="303"/>
      <c r="W63" s="303"/>
      <c r="X63" s="181"/>
      <c r="Y63" s="185" t="s">
        <v>34</v>
      </c>
      <c r="Z63" s="186"/>
      <c r="AA63" s="186"/>
      <c r="AB63" s="303"/>
      <c r="AC63" s="303"/>
      <c r="AD63" s="187"/>
      <c r="AE63" s="187"/>
      <c r="AF63" s="181"/>
      <c r="AG63" s="609" t="s">
        <v>23</v>
      </c>
      <c r="AH63" s="610"/>
      <c r="AI63" s="610"/>
      <c r="AJ63" s="610"/>
      <c r="AK63" s="610"/>
      <c r="AL63" s="610"/>
      <c r="AM63" s="610"/>
      <c r="AN63" s="188"/>
      <c r="AO63" s="183"/>
      <c r="AP63" s="183"/>
      <c r="AQ63" s="183"/>
      <c r="AR63" s="14"/>
      <c r="AT63" s="14"/>
      <c r="AU63" s="18"/>
      <c r="AV63" s="18"/>
      <c r="AW63" s="18"/>
      <c r="AY63" s="20"/>
      <c r="AZ63" s="20"/>
      <c r="BA63" s="20"/>
      <c r="BB63" s="20"/>
      <c r="BC63" s="20"/>
    </row>
    <row r="64" spans="1:55" s="5" customFormat="1" ht="18.75" customHeight="1" x14ac:dyDescent="0.15">
      <c r="A64" s="180"/>
      <c r="B64" s="180"/>
      <c r="C64" s="181" t="s">
        <v>88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301" t="s">
        <v>35</v>
      </c>
      <c r="P64" s="180" t="s">
        <v>89</v>
      </c>
      <c r="Q64" s="302"/>
      <c r="R64" s="302"/>
      <c r="S64" s="302"/>
      <c r="T64" s="302"/>
      <c r="U64" s="302"/>
      <c r="V64" s="302"/>
      <c r="W64" s="302"/>
      <c r="X64" s="302"/>
      <c r="Y64" s="302"/>
      <c r="Z64" s="189"/>
      <c r="AA64" s="183"/>
      <c r="AB64" s="183"/>
      <c r="AC64" s="181"/>
      <c r="AD64" s="180"/>
      <c r="AE64" s="181"/>
      <c r="AF64" s="190"/>
      <c r="AG64" s="190"/>
      <c r="AH64" s="190"/>
      <c r="AI64" s="180"/>
      <c r="AJ64" s="191"/>
      <c r="AK64" s="191"/>
      <c r="AL64" s="191"/>
      <c r="AM64" s="191"/>
      <c r="AN64" s="191"/>
      <c r="AO64" s="180"/>
      <c r="AP64" s="180"/>
      <c r="AQ64" s="180"/>
    </row>
    <row r="65" spans="1:71" s="5" customFormat="1" ht="18.75" customHeight="1" x14ac:dyDescent="0.15">
      <c r="A65" s="180"/>
      <c r="B65" s="180"/>
      <c r="C65" s="180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652"/>
      <c r="P65" s="653"/>
      <c r="Q65" s="653"/>
      <c r="R65" s="653"/>
      <c r="S65" s="653"/>
      <c r="T65" s="653"/>
      <c r="U65" s="653"/>
      <c r="V65" s="509" t="s">
        <v>0</v>
      </c>
      <c r="W65" s="510"/>
      <c r="X65" s="181" t="s">
        <v>5</v>
      </c>
      <c r="Y65" s="761">
        <v>28</v>
      </c>
      <c r="Z65" s="762"/>
      <c r="AA65" s="762"/>
      <c r="AB65" s="509" t="s">
        <v>2</v>
      </c>
      <c r="AC65" s="510"/>
      <c r="AD65" s="303"/>
      <c r="AE65" s="308" t="s">
        <v>1</v>
      </c>
      <c r="AF65" s="748">
        <f>IF(Y65="","",ROUNDUP(O65/Y65,0))</f>
        <v>0</v>
      </c>
      <c r="AG65" s="749"/>
      <c r="AH65" s="749"/>
      <c r="AI65" s="749"/>
      <c r="AJ65" s="749"/>
      <c r="AK65" s="749"/>
      <c r="AL65" s="509" t="s">
        <v>0</v>
      </c>
      <c r="AM65" s="510"/>
      <c r="AN65" s="180"/>
      <c r="AO65" s="183"/>
      <c r="AP65" s="183"/>
      <c r="AQ65" s="183"/>
      <c r="AR65" s="14"/>
      <c r="AT65" s="14"/>
      <c r="AU65" s="18"/>
      <c r="AV65" s="18"/>
      <c r="AW65" s="18"/>
      <c r="AY65" s="20"/>
      <c r="AZ65" s="20"/>
      <c r="BA65" s="20"/>
      <c r="BB65" s="20"/>
      <c r="BC65" s="20"/>
    </row>
    <row r="66" spans="1:71" s="5" customFormat="1" ht="18.75" customHeight="1" thickBot="1" x14ac:dyDescent="0.2">
      <c r="A66" s="180"/>
      <c r="B66" s="180"/>
      <c r="C66" s="180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58" t="s">
        <v>28</v>
      </c>
      <c r="P66" s="184"/>
      <c r="Q66" s="184"/>
      <c r="R66" s="184"/>
      <c r="S66" s="184"/>
      <c r="T66" s="184"/>
      <c r="U66" s="184"/>
      <c r="V66" s="303"/>
      <c r="W66" s="303"/>
      <c r="X66" s="181"/>
      <c r="Y66" s="185"/>
      <c r="Z66" s="186"/>
      <c r="AA66" s="186"/>
      <c r="AB66" s="303"/>
      <c r="AC66" s="303"/>
      <c r="AD66" s="187"/>
      <c r="AE66" s="187"/>
      <c r="AF66" s="181"/>
      <c r="AG66" s="609" t="s">
        <v>23</v>
      </c>
      <c r="AH66" s="610"/>
      <c r="AI66" s="610"/>
      <c r="AJ66" s="610"/>
      <c r="AK66" s="610"/>
      <c r="AL66" s="610"/>
      <c r="AM66" s="610"/>
      <c r="AN66" s="188"/>
      <c r="AO66" s="183"/>
      <c r="AP66" s="183"/>
      <c r="AQ66" s="183"/>
      <c r="AR66" s="14"/>
      <c r="AT66" s="14"/>
      <c r="AU66" s="18"/>
      <c r="AV66" s="18"/>
      <c r="AW66" s="18"/>
      <c r="AY66" s="20"/>
      <c r="AZ66" s="20"/>
      <c r="BA66" s="20"/>
      <c r="BB66" s="20"/>
      <c r="BC66" s="20"/>
    </row>
    <row r="67" spans="1:71" s="5" customFormat="1" ht="24" customHeight="1" thickBot="1" x14ac:dyDescent="0.45">
      <c r="A67" s="180"/>
      <c r="B67" s="180"/>
      <c r="C67" s="664" t="s">
        <v>90</v>
      </c>
      <c r="D67" s="664"/>
      <c r="E67" s="664"/>
      <c r="F67" s="664"/>
      <c r="G67" s="664"/>
      <c r="H67" s="664"/>
      <c r="I67" s="664"/>
      <c r="J67" s="664"/>
      <c r="K67" s="664"/>
      <c r="L67" s="664"/>
      <c r="M67" s="664"/>
      <c r="N67" s="664"/>
      <c r="O67" s="664"/>
      <c r="P67" s="664"/>
      <c r="Q67" s="664"/>
      <c r="R67" s="664"/>
      <c r="S67" s="664"/>
      <c r="T67" s="664"/>
      <c r="U67" s="664"/>
      <c r="V67" s="664"/>
      <c r="W67" s="664"/>
      <c r="X67" s="665"/>
      <c r="Y67" s="756" t="str">
        <f>IF(O62="","",IFERROR(IF(Y65="","",ROUNDUP((AF62-AF65)*0.4,0)),""))</f>
        <v/>
      </c>
      <c r="Z67" s="757"/>
      <c r="AA67" s="757"/>
      <c r="AB67" s="757"/>
      <c r="AC67" s="757"/>
      <c r="AD67" s="757"/>
      <c r="AE67" s="662" t="s">
        <v>0</v>
      </c>
      <c r="AF67" s="663"/>
      <c r="AG67" s="192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23"/>
      <c r="AU67" s="20"/>
      <c r="AV67" s="20"/>
      <c r="AW67" s="20"/>
      <c r="AX67" s="20"/>
      <c r="AY67" s="20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</row>
    <row r="68" spans="1:71" s="5" customFormat="1" ht="21" x14ac:dyDescent="0.4">
      <c r="A68" s="180"/>
      <c r="B68" s="18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1"/>
      <c r="Y68" s="197"/>
      <c r="Z68" s="197"/>
      <c r="AA68" s="197"/>
      <c r="AB68" s="197"/>
      <c r="AC68" s="778" t="s">
        <v>95</v>
      </c>
      <c r="AD68" s="779"/>
      <c r="AE68" s="779"/>
      <c r="AF68" s="779"/>
      <c r="AG68" s="779"/>
      <c r="AH68" s="779"/>
      <c r="AI68" s="779"/>
      <c r="AJ68" s="779"/>
      <c r="AK68" s="780"/>
      <c r="AL68" s="180"/>
      <c r="AM68" s="180"/>
      <c r="AN68" s="180"/>
      <c r="AO68" s="180"/>
      <c r="AP68" s="180"/>
      <c r="AQ68" s="180"/>
      <c r="AR68" s="23"/>
      <c r="AU68" s="20"/>
      <c r="AV68" s="20"/>
      <c r="AW68" s="20"/>
      <c r="AX68" s="20"/>
      <c r="AY68" s="20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</row>
    <row r="69" spans="1:71" s="5" customFormat="1" ht="14.25" customHeight="1" thickBot="1" x14ac:dyDescent="0.45">
      <c r="A69" s="180"/>
      <c r="B69" s="180"/>
      <c r="C69" s="180"/>
      <c r="D69" s="180"/>
      <c r="E69" s="180"/>
      <c r="F69" s="180"/>
      <c r="G69" s="180"/>
      <c r="H69" s="193"/>
      <c r="I69" s="180"/>
      <c r="J69" s="180"/>
      <c r="K69" s="180"/>
      <c r="L69" s="180"/>
      <c r="M69" s="194"/>
      <c r="N69" s="195"/>
      <c r="O69" s="195"/>
      <c r="P69" s="195"/>
      <c r="Q69" s="180"/>
      <c r="R69" s="180"/>
      <c r="S69" s="180"/>
      <c r="T69" s="180"/>
      <c r="U69" s="180"/>
      <c r="V69" s="180"/>
      <c r="W69" s="180"/>
      <c r="X69" s="180"/>
      <c r="Y69" s="180"/>
      <c r="Z69" s="195"/>
      <c r="AA69" s="195"/>
      <c r="AB69" s="195"/>
      <c r="AC69" s="779"/>
      <c r="AD69" s="779"/>
      <c r="AE69" s="779"/>
      <c r="AF69" s="779"/>
      <c r="AG69" s="779"/>
      <c r="AH69" s="779"/>
      <c r="AI69" s="779"/>
      <c r="AJ69" s="779"/>
      <c r="AK69" s="780"/>
      <c r="AL69" s="299"/>
      <c r="AM69" s="299"/>
      <c r="AN69" s="196"/>
      <c r="AO69" s="196"/>
      <c r="AP69" s="180"/>
      <c r="AQ69" s="180"/>
      <c r="AR69" s="16"/>
      <c r="AU69" s="11"/>
      <c r="AV69" s="11"/>
      <c r="AW69" s="11"/>
      <c r="AX69" s="11"/>
      <c r="AY69" s="11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</row>
    <row r="70" spans="1:71" s="5" customFormat="1" ht="21.75" thickBot="1" x14ac:dyDescent="0.45">
      <c r="A70" s="180"/>
      <c r="B70" s="180"/>
      <c r="C70" s="180"/>
      <c r="D70" s="180"/>
      <c r="E70" s="180"/>
      <c r="F70" s="180"/>
      <c r="G70" s="180"/>
      <c r="H70" s="193"/>
      <c r="I70" s="180"/>
      <c r="J70" s="180"/>
      <c r="K70" s="180"/>
      <c r="L70" s="180"/>
      <c r="M70" s="194"/>
      <c r="N70" s="198" t="s">
        <v>91</v>
      </c>
      <c r="O70" s="195"/>
      <c r="P70" s="195"/>
      <c r="Q70" s="180"/>
      <c r="R70" s="180"/>
      <c r="S70" s="180"/>
      <c r="T70" s="180"/>
      <c r="U70" s="180"/>
      <c r="V70" s="180"/>
      <c r="W70" s="180"/>
      <c r="X70" s="180"/>
      <c r="Y70" s="756" t="str">
        <f>IFERROR(IF(Y67&lt;=0,"ERROR",MIN(ROUNDUP(Y67,-3),200000)),"")</f>
        <v/>
      </c>
      <c r="Z70" s="757"/>
      <c r="AA70" s="757"/>
      <c r="AB70" s="757"/>
      <c r="AC70" s="757"/>
      <c r="AD70" s="757"/>
      <c r="AE70" s="514" t="s">
        <v>0</v>
      </c>
      <c r="AF70" s="515"/>
      <c r="AG70" s="180"/>
      <c r="AH70" s="180"/>
      <c r="AI70" s="199"/>
      <c r="AJ70" s="199"/>
      <c r="AK70" s="199"/>
      <c r="AL70" s="199"/>
      <c r="AM70" s="199"/>
      <c r="AN70" s="200"/>
      <c r="AO70" s="200"/>
      <c r="AP70" s="200"/>
      <c r="AQ70" s="200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</row>
    <row r="71" spans="1:71" x14ac:dyDescent="0.4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201"/>
      <c r="Z71" s="201"/>
      <c r="AA71" s="201"/>
      <c r="AB71" s="201"/>
      <c r="AC71" s="201"/>
      <c r="AD71" s="201"/>
      <c r="AE71" s="201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</row>
    <row r="72" spans="1:71" x14ac:dyDescent="0.4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</row>
  </sheetData>
  <mergeCells count="95">
    <mergeCell ref="Y70:AD70"/>
    <mergeCell ref="AE70:AF70"/>
    <mergeCell ref="AL62:AM62"/>
    <mergeCell ref="AG63:AM63"/>
    <mergeCell ref="O65:U65"/>
    <mergeCell ref="V65:W65"/>
    <mergeCell ref="Y65:AA65"/>
    <mergeCell ref="AB65:AC65"/>
    <mergeCell ref="AF65:AK65"/>
    <mergeCell ref="AL65:AM65"/>
    <mergeCell ref="AG66:AM66"/>
    <mergeCell ref="C67:X67"/>
    <mergeCell ref="Y67:AD67"/>
    <mergeCell ref="AE67:AF67"/>
    <mergeCell ref="AC68:AK69"/>
    <mergeCell ref="P61:AF61"/>
    <mergeCell ref="O62:U62"/>
    <mergeCell ref="V62:W62"/>
    <mergeCell ref="Y62:AA62"/>
    <mergeCell ref="AB62:AC62"/>
    <mergeCell ref="AF62:AK62"/>
    <mergeCell ref="C51:AM52"/>
    <mergeCell ref="C53:AL54"/>
    <mergeCell ref="O57:W57"/>
    <mergeCell ref="X57:AN59"/>
    <mergeCell ref="O58:W59"/>
    <mergeCell ref="AH34:AP34"/>
    <mergeCell ref="AH35:AN36"/>
    <mergeCell ref="AO35:AP36"/>
    <mergeCell ref="B38:AQ41"/>
    <mergeCell ref="B49:AJ49"/>
    <mergeCell ref="AK25:AL26"/>
    <mergeCell ref="AE27:AK27"/>
    <mergeCell ref="B46:AP47"/>
    <mergeCell ref="Y30:Z31"/>
    <mergeCell ref="AA30:AB31"/>
    <mergeCell ref="AC30:AE31"/>
    <mergeCell ref="AF30:AG31"/>
    <mergeCell ref="AH30:AN31"/>
    <mergeCell ref="AO30:AP31"/>
    <mergeCell ref="C30:C31"/>
    <mergeCell ref="D30:K31"/>
    <mergeCell ref="L30:M31"/>
    <mergeCell ref="N30:O31"/>
    <mergeCell ref="P30:P31"/>
    <mergeCell ref="Q30:X31"/>
    <mergeCell ref="AI32:AQ33"/>
    <mergeCell ref="C29:M29"/>
    <mergeCell ref="P29:Z29"/>
    <mergeCell ref="AH29:AP29"/>
    <mergeCell ref="D24:P24"/>
    <mergeCell ref="S24:W24"/>
    <mergeCell ref="Z24:AL24"/>
    <mergeCell ref="D25:D26"/>
    <mergeCell ref="E25:N26"/>
    <mergeCell ref="O25:P26"/>
    <mergeCell ref="Q25:R26"/>
    <mergeCell ref="S25:S26"/>
    <mergeCell ref="T25:U26"/>
    <mergeCell ref="V25:W26"/>
    <mergeCell ref="X25:Y26"/>
    <mergeCell ref="Z25:Z26"/>
    <mergeCell ref="AA25:AJ26"/>
    <mergeCell ref="AE22:AK22"/>
    <mergeCell ref="D17:P17"/>
    <mergeCell ref="S17:W17"/>
    <mergeCell ref="Z17:AL17"/>
    <mergeCell ref="D18:D21"/>
    <mergeCell ref="E18:N21"/>
    <mergeCell ref="O18:P21"/>
    <mergeCell ref="Q18:R21"/>
    <mergeCell ref="S18:S21"/>
    <mergeCell ref="T18:U19"/>
    <mergeCell ref="V18:W21"/>
    <mergeCell ref="X18:Y21"/>
    <mergeCell ref="Z18:Z21"/>
    <mergeCell ref="AA18:AJ21"/>
    <mergeCell ref="AK18:AL21"/>
    <mergeCell ref="T20:U21"/>
    <mergeCell ref="B10:Y10"/>
    <mergeCell ref="Z10:AQ10"/>
    <mergeCell ref="B11:AQ11"/>
    <mergeCell ref="R13:Z13"/>
    <mergeCell ref="AB13:AQ15"/>
    <mergeCell ref="R14:R15"/>
    <mergeCell ref="S14:X15"/>
    <mergeCell ref="Y14:Z15"/>
    <mergeCell ref="B8:P8"/>
    <mergeCell ref="Q8:AQ8"/>
    <mergeCell ref="A2:AQ2"/>
    <mergeCell ref="A1:AQ1"/>
    <mergeCell ref="A3:AQ3"/>
    <mergeCell ref="A4:AQ4"/>
    <mergeCell ref="A5:AQ5"/>
    <mergeCell ref="B6:AQ7"/>
  </mergeCells>
  <phoneticPr fontId="3"/>
  <dataValidations count="2">
    <dataValidation type="list" allowBlank="1" showInputMessage="1" showErrorMessage="1" sqref="O58:W59">
      <formula1>"平成31年度,令和２年度,令和３年度,平成30年度,平成29年度"</formula1>
    </dataValidation>
    <dataValidation type="list" allowBlank="1" showInputMessage="1" showErrorMessage="1" sqref="S14:X15">
      <formula1>" 平成31,令和２,令和３,平成30,平成29"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C99FF"/>
    <pageSetUpPr fitToPage="1"/>
  </sheetPr>
  <dimension ref="A1:BS73"/>
  <sheetViews>
    <sheetView showZeros="0" view="pageBreakPreview" zoomScaleNormal="100" zoomScaleSheetLayoutView="100" workbookViewId="0">
      <selection sqref="A1:AQ1"/>
    </sheetView>
  </sheetViews>
  <sheetFormatPr defaultColWidth="8.625" defaultRowHeight="14.25" x14ac:dyDescent="0.4"/>
  <cols>
    <col min="1" max="1" width="2" style="1" customWidth="1"/>
    <col min="2" max="34" width="2.625" style="1" customWidth="1"/>
    <col min="35" max="35" width="2.875" style="1" customWidth="1"/>
    <col min="36" max="41" width="2.625" style="1" customWidth="1"/>
    <col min="42" max="42" width="1.125" style="1" customWidth="1"/>
    <col min="43" max="43" width="1" style="30" customWidth="1"/>
    <col min="44" max="44" width="3.25" style="1" hidden="1" customWidth="1"/>
    <col min="45" max="46" width="8.125" style="1" customWidth="1"/>
    <col min="47" max="47" width="16.625" style="1" customWidth="1"/>
    <col min="48" max="48" width="8.875" style="1" customWidth="1"/>
    <col min="49" max="49" width="10.625" style="1" customWidth="1"/>
    <col min="50" max="58" width="3.625" style="1" customWidth="1"/>
    <col min="59" max="16384" width="8.625" style="1"/>
  </cols>
  <sheetData>
    <row r="1" spans="1:54" ht="26.25" thickBot="1" x14ac:dyDescent="0.45">
      <c r="A1" s="669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0"/>
      <c r="AG1" s="671"/>
      <c r="AH1" s="671"/>
      <c r="AI1" s="671"/>
      <c r="AJ1" s="671"/>
      <c r="AK1" s="671"/>
      <c r="AL1" s="671"/>
      <c r="AM1" s="671"/>
      <c r="AN1" s="672"/>
      <c r="AO1" s="672"/>
      <c r="AP1" s="672"/>
      <c r="AQ1" s="672"/>
      <c r="AR1" s="30"/>
      <c r="AS1" s="30"/>
    </row>
    <row r="2" spans="1:54" ht="33" customHeight="1" thickTop="1" x14ac:dyDescent="0.4">
      <c r="A2" s="843" t="s">
        <v>120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844"/>
      <c r="N2" s="844"/>
      <c r="O2" s="844"/>
      <c r="P2" s="844"/>
      <c r="Q2" s="844"/>
      <c r="R2" s="844"/>
      <c r="S2" s="844"/>
      <c r="T2" s="844"/>
      <c r="U2" s="844"/>
      <c r="V2" s="844"/>
      <c r="W2" s="844"/>
      <c r="X2" s="844"/>
      <c r="Y2" s="844"/>
      <c r="Z2" s="844"/>
      <c r="AA2" s="844"/>
      <c r="AB2" s="844"/>
      <c r="AC2" s="844"/>
      <c r="AD2" s="844"/>
      <c r="AE2" s="844"/>
      <c r="AF2" s="844"/>
      <c r="AG2" s="845"/>
      <c r="AH2" s="845"/>
      <c r="AI2" s="845"/>
      <c r="AJ2" s="845"/>
      <c r="AK2" s="845"/>
      <c r="AL2" s="845"/>
      <c r="AM2" s="845"/>
      <c r="AN2" s="845"/>
      <c r="AO2" s="845"/>
      <c r="AP2" s="845"/>
      <c r="AQ2" s="846"/>
    </row>
    <row r="3" spans="1:54" ht="58.5" customHeight="1" thickBot="1" x14ac:dyDescent="0.45">
      <c r="A3" s="677" t="s">
        <v>127</v>
      </c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Q3" s="678"/>
      <c r="R3" s="678"/>
      <c r="S3" s="678"/>
      <c r="T3" s="678"/>
      <c r="U3" s="678"/>
      <c r="V3" s="678"/>
      <c r="W3" s="678"/>
      <c r="X3" s="678"/>
      <c r="Y3" s="678"/>
      <c r="Z3" s="678"/>
      <c r="AA3" s="678"/>
      <c r="AB3" s="678"/>
      <c r="AC3" s="678"/>
      <c r="AD3" s="678"/>
      <c r="AE3" s="678"/>
      <c r="AF3" s="678"/>
      <c r="AG3" s="679"/>
      <c r="AH3" s="679"/>
      <c r="AI3" s="679"/>
      <c r="AJ3" s="679"/>
      <c r="AK3" s="679"/>
      <c r="AL3" s="679"/>
      <c r="AM3" s="679"/>
      <c r="AN3" s="679"/>
      <c r="AO3" s="679"/>
      <c r="AP3" s="679"/>
      <c r="AQ3" s="680"/>
    </row>
    <row r="4" spans="1:54" ht="25.5" customHeight="1" thickTop="1" x14ac:dyDescent="0.4">
      <c r="A4" s="847" t="s">
        <v>108</v>
      </c>
      <c r="B4" s="847"/>
      <c r="C4" s="847"/>
      <c r="D4" s="847"/>
      <c r="E4" s="847"/>
      <c r="F4" s="847"/>
      <c r="G4" s="847"/>
      <c r="H4" s="847"/>
      <c r="I4" s="847"/>
      <c r="J4" s="847"/>
      <c r="K4" s="847"/>
      <c r="L4" s="847"/>
      <c r="M4" s="847"/>
      <c r="N4" s="847"/>
      <c r="O4" s="847"/>
      <c r="P4" s="847"/>
      <c r="Q4" s="847"/>
      <c r="R4" s="847"/>
      <c r="S4" s="847"/>
      <c r="T4" s="847"/>
      <c r="U4" s="847"/>
      <c r="V4" s="847"/>
      <c r="W4" s="847"/>
      <c r="X4" s="847"/>
      <c r="Y4" s="847"/>
      <c r="Z4" s="847"/>
      <c r="AA4" s="847"/>
      <c r="AB4" s="847"/>
      <c r="AC4" s="847"/>
      <c r="AD4" s="847"/>
      <c r="AE4" s="847"/>
      <c r="AF4" s="847"/>
      <c r="AG4" s="847"/>
      <c r="AH4" s="847"/>
      <c r="AI4" s="847"/>
      <c r="AJ4" s="847"/>
      <c r="AK4" s="847"/>
      <c r="AL4" s="847"/>
      <c r="AM4" s="847"/>
      <c r="AN4" s="685"/>
      <c r="AO4" s="685"/>
      <c r="AP4" s="685"/>
      <c r="AQ4" s="685"/>
      <c r="AR4" s="30"/>
      <c r="AS4" s="30"/>
    </row>
    <row r="5" spans="1:54" ht="36.75" customHeight="1" x14ac:dyDescent="0.4">
      <c r="A5" s="799" t="s">
        <v>123</v>
      </c>
      <c r="B5" s="800"/>
      <c r="C5" s="800"/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  <c r="AB5" s="800"/>
      <c r="AC5" s="800"/>
      <c r="AD5" s="800"/>
      <c r="AE5" s="800"/>
      <c r="AF5" s="800"/>
      <c r="AG5" s="800"/>
      <c r="AH5" s="800"/>
      <c r="AI5" s="800"/>
      <c r="AJ5" s="800"/>
      <c r="AK5" s="800"/>
      <c r="AL5" s="800"/>
      <c r="AM5" s="800"/>
      <c r="AN5" s="685"/>
      <c r="AO5" s="685"/>
      <c r="AP5" s="685"/>
      <c r="AQ5" s="685"/>
      <c r="AR5" s="30"/>
      <c r="AS5" s="30"/>
    </row>
    <row r="6" spans="1:54" ht="17.25" customHeight="1" x14ac:dyDescent="0.4">
      <c r="A6" s="203"/>
      <c r="B6" s="682" t="s">
        <v>96</v>
      </c>
      <c r="C6" s="682"/>
      <c r="D6" s="682"/>
      <c r="E6" s="682"/>
      <c r="F6" s="682"/>
      <c r="G6" s="682"/>
      <c r="H6" s="682"/>
      <c r="I6" s="682"/>
      <c r="J6" s="682"/>
      <c r="K6" s="682"/>
      <c r="L6" s="682"/>
      <c r="M6" s="682"/>
      <c r="N6" s="682"/>
      <c r="O6" s="682"/>
      <c r="P6" s="682"/>
      <c r="Q6" s="682"/>
      <c r="R6" s="682"/>
      <c r="S6" s="682"/>
      <c r="T6" s="682"/>
      <c r="U6" s="682"/>
      <c r="V6" s="682"/>
      <c r="W6" s="682"/>
      <c r="X6" s="682"/>
      <c r="Y6" s="682"/>
      <c r="Z6" s="682"/>
      <c r="AA6" s="682"/>
      <c r="AB6" s="682"/>
      <c r="AC6" s="682"/>
      <c r="AD6" s="682"/>
      <c r="AE6" s="682"/>
      <c r="AF6" s="682"/>
      <c r="AG6" s="682"/>
      <c r="AH6" s="682"/>
      <c r="AI6" s="682"/>
      <c r="AJ6" s="682"/>
      <c r="AK6" s="682"/>
      <c r="AL6" s="682"/>
      <c r="AM6" s="682"/>
      <c r="AN6" s="682"/>
      <c r="AO6" s="682"/>
      <c r="AP6" s="203"/>
      <c r="AQ6" s="203"/>
    </row>
    <row r="7" spans="1:54" ht="28.5" customHeight="1" x14ac:dyDescent="0.4">
      <c r="A7" s="203"/>
      <c r="B7" s="682"/>
      <c r="C7" s="682"/>
      <c r="D7" s="682"/>
      <c r="E7" s="682"/>
      <c r="F7" s="682"/>
      <c r="G7" s="682"/>
      <c r="H7" s="682"/>
      <c r="I7" s="682"/>
      <c r="J7" s="682"/>
      <c r="K7" s="682"/>
      <c r="L7" s="682"/>
      <c r="M7" s="682"/>
      <c r="N7" s="682"/>
      <c r="O7" s="682"/>
      <c r="P7" s="682"/>
      <c r="Q7" s="682"/>
      <c r="R7" s="682"/>
      <c r="S7" s="682"/>
      <c r="T7" s="682"/>
      <c r="U7" s="682"/>
      <c r="V7" s="682"/>
      <c r="W7" s="682"/>
      <c r="X7" s="682"/>
      <c r="Y7" s="682"/>
      <c r="Z7" s="682"/>
      <c r="AA7" s="682"/>
      <c r="AB7" s="682"/>
      <c r="AC7" s="682"/>
      <c r="AD7" s="682"/>
      <c r="AE7" s="682"/>
      <c r="AF7" s="682"/>
      <c r="AG7" s="682"/>
      <c r="AH7" s="682"/>
      <c r="AI7" s="682"/>
      <c r="AJ7" s="682"/>
      <c r="AK7" s="682"/>
      <c r="AL7" s="682"/>
      <c r="AM7" s="682"/>
      <c r="AN7" s="682"/>
      <c r="AO7" s="682"/>
      <c r="AP7" s="203"/>
      <c r="AQ7" s="203"/>
    </row>
    <row r="8" spans="1:54" ht="24.75" customHeight="1" x14ac:dyDescent="0.4">
      <c r="A8" s="203"/>
      <c r="B8" s="683" t="s">
        <v>19</v>
      </c>
      <c r="C8" s="683"/>
      <c r="D8" s="683"/>
      <c r="E8" s="683"/>
      <c r="F8" s="683"/>
      <c r="G8" s="683"/>
      <c r="H8" s="683"/>
      <c r="I8" s="683"/>
      <c r="J8" s="683"/>
      <c r="K8" s="683"/>
      <c r="L8" s="683"/>
      <c r="M8" s="683"/>
      <c r="N8" s="683"/>
      <c r="O8" s="683"/>
      <c r="P8" s="683"/>
      <c r="Q8" s="848" t="s">
        <v>20</v>
      </c>
      <c r="R8" s="848"/>
      <c r="S8" s="848"/>
      <c r="T8" s="848"/>
      <c r="U8" s="848"/>
      <c r="V8" s="848"/>
      <c r="W8" s="848"/>
      <c r="X8" s="848"/>
      <c r="Y8" s="848"/>
      <c r="Z8" s="848"/>
      <c r="AA8" s="848"/>
      <c r="AB8" s="848"/>
      <c r="AC8" s="848"/>
      <c r="AD8" s="848"/>
      <c r="AE8" s="848"/>
      <c r="AF8" s="848"/>
      <c r="AG8" s="848"/>
      <c r="AH8" s="848"/>
      <c r="AI8" s="848"/>
      <c r="AJ8" s="848"/>
      <c r="AK8" s="848"/>
      <c r="AL8" s="848"/>
      <c r="AM8" s="848"/>
      <c r="AN8" s="848"/>
      <c r="AO8" s="848"/>
      <c r="AP8" s="849"/>
      <c r="AQ8" s="849"/>
      <c r="AS8" s="30"/>
      <c r="AT8" s="30"/>
    </row>
    <row r="9" spans="1:54" ht="30" customHeight="1" thickBot="1" x14ac:dyDescent="0.45">
      <c r="A9" s="203"/>
      <c r="B9" s="686" t="s">
        <v>46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686"/>
      <c r="Q9" s="686"/>
      <c r="R9" s="686"/>
      <c r="S9" s="686"/>
      <c r="T9" s="686"/>
      <c r="U9" s="686"/>
      <c r="V9" s="686"/>
      <c r="W9" s="687" t="s">
        <v>97</v>
      </c>
      <c r="X9" s="687"/>
      <c r="Y9" s="687"/>
      <c r="Z9" s="687"/>
      <c r="AA9" s="687"/>
      <c r="AB9" s="687"/>
      <c r="AC9" s="687"/>
      <c r="AD9" s="687"/>
      <c r="AE9" s="687"/>
      <c r="AF9" s="687"/>
      <c r="AG9" s="687"/>
      <c r="AH9" s="687"/>
      <c r="AI9" s="687"/>
      <c r="AJ9" s="687"/>
      <c r="AK9" s="687"/>
      <c r="AL9" s="687"/>
      <c r="AM9" s="687"/>
      <c r="AN9" s="687"/>
      <c r="AO9" s="687"/>
      <c r="AP9" s="687"/>
      <c r="AQ9" s="688"/>
      <c r="AR9" s="10"/>
      <c r="AS9" s="4"/>
      <c r="AT9" s="31"/>
      <c r="AU9" s="31"/>
      <c r="AV9" s="31"/>
      <c r="AW9" s="31"/>
      <c r="AX9" s="31"/>
      <c r="AY9" s="31"/>
      <c r="AZ9" s="31"/>
      <c r="BA9" s="31"/>
    </row>
    <row r="10" spans="1:54" ht="26.25" customHeight="1" x14ac:dyDescent="0.4">
      <c r="A10" s="203"/>
      <c r="B10" s="689" t="s">
        <v>26</v>
      </c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  <c r="P10" s="690"/>
      <c r="Q10" s="690"/>
      <c r="R10" s="690"/>
      <c r="S10" s="690"/>
      <c r="T10" s="690"/>
      <c r="U10" s="690"/>
      <c r="V10" s="690"/>
      <c r="W10" s="690"/>
      <c r="X10" s="690"/>
      <c r="Y10" s="690"/>
      <c r="Z10" s="690"/>
      <c r="AA10" s="690"/>
      <c r="AB10" s="690"/>
      <c r="AC10" s="690"/>
      <c r="AD10" s="690"/>
      <c r="AE10" s="690"/>
      <c r="AF10" s="690"/>
      <c r="AG10" s="690"/>
      <c r="AH10" s="690"/>
      <c r="AI10" s="690"/>
      <c r="AJ10" s="690"/>
      <c r="AK10" s="690"/>
      <c r="AL10" s="690"/>
      <c r="AM10" s="690"/>
      <c r="AN10" s="690"/>
      <c r="AO10" s="690"/>
      <c r="AP10" s="690"/>
      <c r="AQ10" s="691"/>
      <c r="AR10" s="10"/>
      <c r="AS10" s="4"/>
      <c r="AT10" s="4"/>
      <c r="AU10" s="31"/>
      <c r="AV10" s="31"/>
      <c r="AW10" s="31"/>
      <c r="AX10" s="31"/>
      <c r="AY10" s="31"/>
      <c r="AZ10" s="31"/>
      <c r="BA10" s="31"/>
      <c r="BB10" s="31"/>
    </row>
    <row r="11" spans="1:54" x14ac:dyDescent="0.4">
      <c r="A11" s="203"/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6"/>
      <c r="S11" s="206"/>
      <c r="T11" s="206"/>
      <c r="U11" s="206"/>
      <c r="V11" s="206"/>
      <c r="W11" s="206"/>
      <c r="X11" s="206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311"/>
      <c r="AR11" s="10"/>
      <c r="AS11" s="4"/>
      <c r="AT11" s="4"/>
      <c r="AU11" s="31"/>
      <c r="AV11" s="31"/>
      <c r="AW11" s="31"/>
      <c r="AX11" s="31"/>
      <c r="AY11" s="31"/>
      <c r="AZ11" s="31"/>
      <c r="BA11" s="31"/>
      <c r="BB11" s="31"/>
    </row>
    <row r="12" spans="1:54" ht="14.25" customHeight="1" x14ac:dyDescent="0.4">
      <c r="A12" s="203"/>
      <c r="B12" s="207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529" t="s">
        <v>16</v>
      </c>
      <c r="P12" s="530"/>
      <c r="Q12" s="530"/>
      <c r="R12" s="530"/>
      <c r="S12" s="530"/>
      <c r="T12" s="530"/>
      <c r="U12" s="530"/>
      <c r="V12" s="530"/>
      <c r="W12" s="530"/>
      <c r="X12" s="531"/>
      <c r="Y12" s="209"/>
      <c r="Z12" s="692" t="s">
        <v>101</v>
      </c>
      <c r="AA12" s="693"/>
      <c r="AB12" s="693"/>
      <c r="AC12" s="693"/>
      <c r="AD12" s="693"/>
      <c r="AE12" s="693"/>
      <c r="AF12" s="693"/>
      <c r="AG12" s="693"/>
      <c r="AH12" s="693"/>
      <c r="AI12" s="693"/>
      <c r="AJ12" s="693"/>
      <c r="AK12" s="693"/>
      <c r="AL12" s="693"/>
      <c r="AM12" s="693"/>
      <c r="AN12" s="208"/>
      <c r="AO12" s="208"/>
      <c r="AP12" s="208"/>
      <c r="AQ12" s="210"/>
    </row>
    <row r="13" spans="1:54" ht="14.25" customHeight="1" x14ac:dyDescent="0.4">
      <c r="A13" s="203"/>
      <c r="B13" s="207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694" t="s">
        <v>15</v>
      </c>
      <c r="P13" s="695"/>
      <c r="Q13" s="695"/>
      <c r="R13" s="522" t="s">
        <v>11</v>
      </c>
      <c r="S13" s="695"/>
      <c r="T13" s="698"/>
      <c r="U13" s="522" t="s">
        <v>12</v>
      </c>
      <c r="V13" s="695"/>
      <c r="W13" s="695"/>
      <c r="X13" s="524" t="s">
        <v>2</v>
      </c>
      <c r="Y13" s="316"/>
      <c r="Z13" s="693"/>
      <c r="AA13" s="693"/>
      <c r="AB13" s="693"/>
      <c r="AC13" s="693"/>
      <c r="AD13" s="693"/>
      <c r="AE13" s="693"/>
      <c r="AF13" s="693"/>
      <c r="AG13" s="693"/>
      <c r="AH13" s="693"/>
      <c r="AI13" s="693"/>
      <c r="AJ13" s="693"/>
      <c r="AK13" s="693"/>
      <c r="AL13" s="693"/>
      <c r="AM13" s="693"/>
      <c r="AN13" s="208"/>
      <c r="AO13" s="211"/>
      <c r="AP13" s="212"/>
      <c r="AQ13" s="210"/>
    </row>
    <row r="14" spans="1:54" ht="14.25" customHeight="1" x14ac:dyDescent="0.4">
      <c r="A14" s="203"/>
      <c r="B14" s="207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696"/>
      <c r="P14" s="697"/>
      <c r="Q14" s="697"/>
      <c r="R14" s="523"/>
      <c r="S14" s="699"/>
      <c r="T14" s="699"/>
      <c r="U14" s="523"/>
      <c r="V14" s="697"/>
      <c r="W14" s="697"/>
      <c r="X14" s="525"/>
      <c r="Y14" s="316"/>
      <c r="Z14" s="693"/>
      <c r="AA14" s="693"/>
      <c r="AB14" s="693"/>
      <c r="AC14" s="693"/>
      <c r="AD14" s="693"/>
      <c r="AE14" s="693"/>
      <c r="AF14" s="693"/>
      <c r="AG14" s="693"/>
      <c r="AH14" s="693"/>
      <c r="AI14" s="693"/>
      <c r="AJ14" s="693"/>
      <c r="AK14" s="693"/>
      <c r="AL14" s="693"/>
      <c r="AM14" s="693"/>
      <c r="AN14" s="208"/>
      <c r="AO14" s="211"/>
      <c r="AP14" s="213" t="str">
        <f>IFERROR(DATEVALUE(AP13),"")</f>
        <v/>
      </c>
      <c r="AQ14" s="210"/>
    </row>
    <row r="15" spans="1:54" x14ac:dyDescent="0.4">
      <c r="A15" s="203"/>
      <c r="B15" s="204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6"/>
      <c r="S15" s="206"/>
      <c r="T15" s="206"/>
      <c r="U15" s="206"/>
      <c r="V15" s="206"/>
      <c r="W15" s="206"/>
      <c r="X15" s="206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311"/>
      <c r="AR15" s="10"/>
      <c r="AS15" s="4"/>
      <c r="AT15" s="4"/>
      <c r="AU15" s="31"/>
      <c r="AV15" s="31"/>
      <c r="AW15" s="31"/>
      <c r="AX15" s="31"/>
      <c r="AY15" s="31"/>
      <c r="AZ15" s="31"/>
      <c r="BA15" s="31"/>
      <c r="BB15" s="31"/>
    </row>
    <row r="16" spans="1:54" s="3" customFormat="1" ht="14.25" customHeight="1" x14ac:dyDescent="0.4">
      <c r="A16" s="203"/>
      <c r="B16" s="207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529" t="s">
        <v>17</v>
      </c>
      <c r="S16" s="546"/>
      <c r="T16" s="546"/>
      <c r="U16" s="546"/>
      <c r="V16" s="546"/>
      <c r="W16" s="546"/>
      <c r="X16" s="547"/>
      <c r="Y16" s="214"/>
      <c r="Z16" s="692" t="s">
        <v>116</v>
      </c>
      <c r="AA16" s="693"/>
      <c r="AB16" s="693"/>
      <c r="AC16" s="693"/>
      <c r="AD16" s="693"/>
      <c r="AE16" s="693"/>
      <c r="AF16" s="693"/>
      <c r="AG16" s="693"/>
      <c r="AH16" s="693"/>
      <c r="AI16" s="693"/>
      <c r="AJ16" s="693"/>
      <c r="AK16" s="693"/>
      <c r="AL16" s="693"/>
      <c r="AM16" s="693"/>
      <c r="AN16" s="208"/>
      <c r="AO16" s="214"/>
      <c r="AP16" s="214"/>
      <c r="AQ16" s="215"/>
      <c r="AR16" s="10"/>
      <c r="AS16" s="1"/>
      <c r="AT16" s="1"/>
      <c r="AU16" s="1"/>
      <c r="AV16" s="1"/>
      <c r="AW16" s="1"/>
    </row>
    <row r="17" spans="1:49" s="3" customFormat="1" ht="14.25" customHeight="1" x14ac:dyDescent="0.4">
      <c r="A17" s="203"/>
      <c r="B17" s="207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700" t="s">
        <v>15</v>
      </c>
      <c r="S17" s="701"/>
      <c r="T17" s="704"/>
      <c r="U17" s="568" t="s">
        <v>11</v>
      </c>
      <c r="V17" s="706"/>
      <c r="W17" s="706"/>
      <c r="X17" s="558" t="s">
        <v>12</v>
      </c>
      <c r="Y17" s="214"/>
      <c r="Z17" s="693"/>
      <c r="AA17" s="693"/>
      <c r="AB17" s="693"/>
      <c r="AC17" s="693"/>
      <c r="AD17" s="693"/>
      <c r="AE17" s="693"/>
      <c r="AF17" s="693"/>
      <c r="AG17" s="693"/>
      <c r="AH17" s="693"/>
      <c r="AI17" s="693"/>
      <c r="AJ17" s="693"/>
      <c r="AK17" s="693"/>
      <c r="AL17" s="693"/>
      <c r="AM17" s="693"/>
      <c r="AN17" s="208"/>
      <c r="AO17" s="214"/>
      <c r="AP17" s="214"/>
      <c r="AQ17" s="215"/>
      <c r="AR17" s="10"/>
      <c r="AS17" s="1"/>
      <c r="AT17" s="1"/>
      <c r="AU17" s="1"/>
      <c r="AV17" s="1"/>
      <c r="AW17" s="1"/>
    </row>
    <row r="18" spans="1:49" s="3" customFormat="1" ht="14.25" customHeight="1" x14ac:dyDescent="0.4">
      <c r="A18" s="203"/>
      <c r="B18" s="207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702"/>
      <c r="S18" s="703"/>
      <c r="T18" s="705"/>
      <c r="U18" s="569"/>
      <c r="V18" s="705"/>
      <c r="W18" s="705"/>
      <c r="X18" s="559"/>
      <c r="Y18" s="214"/>
      <c r="Z18" s="693"/>
      <c r="AA18" s="693"/>
      <c r="AB18" s="693"/>
      <c r="AC18" s="693"/>
      <c r="AD18" s="693"/>
      <c r="AE18" s="693"/>
      <c r="AF18" s="693"/>
      <c r="AG18" s="693"/>
      <c r="AH18" s="693"/>
      <c r="AI18" s="693"/>
      <c r="AJ18" s="693"/>
      <c r="AK18" s="693"/>
      <c r="AL18" s="693"/>
      <c r="AM18" s="693"/>
      <c r="AN18" s="208"/>
      <c r="AO18" s="214"/>
      <c r="AP18" s="214"/>
      <c r="AQ18" s="215"/>
      <c r="AR18" s="10"/>
      <c r="AS18" s="1"/>
      <c r="AT18" s="1"/>
      <c r="AU18" s="1"/>
      <c r="AV18" s="1"/>
      <c r="AW18" s="1"/>
    </row>
    <row r="19" spans="1:49" s="3" customFormat="1" ht="14.25" hidden="1" customHeight="1" x14ac:dyDescent="0.4">
      <c r="A19" s="203"/>
      <c r="B19" s="207"/>
      <c r="C19" s="216"/>
      <c r="D19" s="216"/>
      <c r="E19" s="216"/>
      <c r="F19" s="216"/>
      <c r="G19" s="216"/>
      <c r="H19" s="216"/>
      <c r="I19" s="216"/>
      <c r="J19" s="216"/>
      <c r="K19" s="214"/>
      <c r="L19" s="208"/>
      <c r="M19" s="217"/>
      <c r="N19" s="218"/>
      <c r="O19" s="218"/>
      <c r="P19" s="218"/>
      <c r="Q19" s="218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219"/>
      <c r="AI19" s="219"/>
      <c r="AJ19" s="208"/>
      <c r="AK19" s="208"/>
      <c r="AL19" s="208"/>
      <c r="AM19" s="208"/>
      <c r="AN19" s="208"/>
      <c r="AO19" s="214"/>
      <c r="AP19" s="214"/>
      <c r="AQ19" s="215"/>
      <c r="AR19" s="5"/>
      <c r="AS19" s="1"/>
      <c r="AT19" s="1"/>
      <c r="AU19" s="1"/>
      <c r="AV19" s="1"/>
      <c r="AW19" s="1"/>
    </row>
    <row r="20" spans="1:49" ht="14.25" customHeight="1" x14ac:dyDescent="0.4">
      <c r="A20" s="203"/>
      <c r="B20" s="207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20"/>
      <c r="Q20" s="220"/>
      <c r="R20" s="220"/>
      <c r="S20" s="220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10"/>
      <c r="AR20" s="5"/>
    </row>
    <row r="21" spans="1:49" ht="14.25" customHeight="1" x14ac:dyDescent="0.4">
      <c r="A21" s="203"/>
      <c r="B21" s="207"/>
      <c r="C21" s="208"/>
      <c r="D21" s="529" t="s">
        <v>21</v>
      </c>
      <c r="E21" s="546"/>
      <c r="F21" s="546"/>
      <c r="G21" s="546"/>
      <c r="H21" s="546"/>
      <c r="I21" s="546"/>
      <c r="J21" s="546"/>
      <c r="K21" s="546"/>
      <c r="L21" s="546"/>
      <c r="M21" s="546"/>
      <c r="N21" s="546"/>
      <c r="O21" s="546"/>
      <c r="P21" s="547"/>
      <c r="Q21" s="208"/>
      <c r="R21" s="208"/>
      <c r="S21" s="561" t="s">
        <v>62</v>
      </c>
      <c r="T21" s="562"/>
      <c r="U21" s="562"/>
      <c r="V21" s="562"/>
      <c r="W21" s="563"/>
      <c r="X21" s="208"/>
      <c r="Y21" s="208"/>
      <c r="Z21" s="623" t="s">
        <v>27</v>
      </c>
      <c r="AA21" s="624"/>
      <c r="AB21" s="624"/>
      <c r="AC21" s="624"/>
      <c r="AD21" s="624"/>
      <c r="AE21" s="624"/>
      <c r="AF21" s="624"/>
      <c r="AG21" s="624"/>
      <c r="AH21" s="624"/>
      <c r="AI21" s="624"/>
      <c r="AJ21" s="624"/>
      <c r="AK21" s="624"/>
      <c r="AL21" s="625"/>
      <c r="AM21" s="208"/>
      <c r="AN21" s="208"/>
      <c r="AO21" s="208"/>
      <c r="AP21" s="208"/>
      <c r="AQ21" s="210"/>
    </row>
    <row r="22" spans="1:49" ht="14.25" customHeight="1" x14ac:dyDescent="0.4">
      <c r="A22" s="203"/>
      <c r="B22" s="207"/>
      <c r="C22" s="208"/>
      <c r="D22" s="567" t="s">
        <v>8</v>
      </c>
      <c r="E22" s="714"/>
      <c r="F22" s="714"/>
      <c r="G22" s="714"/>
      <c r="H22" s="714"/>
      <c r="I22" s="714"/>
      <c r="J22" s="714"/>
      <c r="K22" s="714"/>
      <c r="L22" s="714"/>
      <c r="M22" s="714"/>
      <c r="N22" s="714"/>
      <c r="O22" s="535" t="s">
        <v>0</v>
      </c>
      <c r="P22" s="541"/>
      <c r="Q22" s="716" t="s">
        <v>5</v>
      </c>
      <c r="R22" s="716"/>
      <c r="S22" s="548" t="s">
        <v>6</v>
      </c>
      <c r="T22" s="717"/>
      <c r="U22" s="717"/>
      <c r="V22" s="555" t="s">
        <v>2</v>
      </c>
      <c r="W22" s="556"/>
      <c r="X22" s="707" t="s">
        <v>1</v>
      </c>
      <c r="Y22" s="707"/>
      <c r="Z22" s="548" t="s">
        <v>7</v>
      </c>
      <c r="AA22" s="708" t="str">
        <f>IFERROR(ROUNDUP(E22/T22,0),"")</f>
        <v/>
      </c>
      <c r="AB22" s="708"/>
      <c r="AC22" s="708"/>
      <c r="AD22" s="708"/>
      <c r="AE22" s="708"/>
      <c r="AF22" s="708"/>
      <c r="AG22" s="708"/>
      <c r="AH22" s="708"/>
      <c r="AI22" s="708"/>
      <c r="AJ22" s="708"/>
      <c r="AK22" s="632" t="s">
        <v>0</v>
      </c>
      <c r="AL22" s="633"/>
      <c r="AM22" s="208"/>
      <c r="AN22" s="208"/>
      <c r="AO22" s="208"/>
      <c r="AP22" s="208"/>
      <c r="AQ22" s="210"/>
    </row>
    <row r="23" spans="1:49" ht="14.25" customHeight="1" x14ac:dyDescent="0.4">
      <c r="A23" s="203"/>
      <c r="B23" s="207"/>
      <c r="C23" s="208"/>
      <c r="D23" s="549"/>
      <c r="E23" s="715"/>
      <c r="F23" s="715"/>
      <c r="G23" s="715"/>
      <c r="H23" s="715"/>
      <c r="I23" s="715"/>
      <c r="J23" s="715"/>
      <c r="K23" s="715"/>
      <c r="L23" s="715"/>
      <c r="M23" s="715"/>
      <c r="N23" s="715"/>
      <c r="O23" s="542"/>
      <c r="P23" s="543"/>
      <c r="Q23" s="716"/>
      <c r="R23" s="716"/>
      <c r="S23" s="549"/>
      <c r="T23" s="718"/>
      <c r="U23" s="718"/>
      <c r="V23" s="552"/>
      <c r="W23" s="557"/>
      <c r="X23" s="707"/>
      <c r="Y23" s="707"/>
      <c r="Z23" s="549"/>
      <c r="AA23" s="709"/>
      <c r="AB23" s="709"/>
      <c r="AC23" s="709"/>
      <c r="AD23" s="709"/>
      <c r="AE23" s="709"/>
      <c r="AF23" s="709"/>
      <c r="AG23" s="709"/>
      <c r="AH23" s="709"/>
      <c r="AI23" s="709"/>
      <c r="AJ23" s="709"/>
      <c r="AK23" s="542"/>
      <c r="AL23" s="543"/>
      <c r="AM23" s="208"/>
      <c r="AN23" s="208"/>
      <c r="AO23" s="208"/>
      <c r="AP23" s="208"/>
      <c r="AQ23" s="210"/>
    </row>
    <row r="24" spans="1:49" ht="14.25" customHeight="1" x14ac:dyDescent="0.4">
      <c r="A24" s="203"/>
      <c r="B24" s="207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21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710" t="s">
        <v>41</v>
      </c>
      <c r="AF24" s="711"/>
      <c r="AG24" s="711"/>
      <c r="AH24" s="711"/>
      <c r="AI24" s="711"/>
      <c r="AJ24" s="711"/>
      <c r="AK24" s="711"/>
      <c r="AL24" s="208"/>
      <c r="AM24" s="208"/>
      <c r="AN24" s="208"/>
      <c r="AO24" s="208"/>
      <c r="AP24" s="208"/>
      <c r="AQ24" s="210"/>
    </row>
    <row r="25" spans="1:49" ht="14.25" customHeight="1" x14ac:dyDescent="0.4">
      <c r="A25" s="203"/>
      <c r="B25" s="207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10"/>
    </row>
    <row r="26" spans="1:49" ht="14.25" customHeight="1" x14ac:dyDescent="0.4">
      <c r="A26" s="203"/>
      <c r="B26" s="207"/>
      <c r="C26" s="208"/>
      <c r="D26" s="627" t="s">
        <v>98</v>
      </c>
      <c r="E26" s="562"/>
      <c r="F26" s="562"/>
      <c r="G26" s="562"/>
      <c r="H26" s="562"/>
      <c r="I26" s="562"/>
      <c r="J26" s="562"/>
      <c r="K26" s="562"/>
      <c r="L26" s="562"/>
      <c r="M26" s="562"/>
      <c r="N26" s="562"/>
      <c r="O26" s="562"/>
      <c r="P26" s="563"/>
      <c r="Q26" s="208"/>
      <c r="R26" s="208"/>
      <c r="S26" s="634" t="s">
        <v>86</v>
      </c>
      <c r="T26" s="712"/>
      <c r="U26" s="712"/>
      <c r="V26" s="712"/>
      <c r="W26" s="713"/>
      <c r="X26" s="208"/>
      <c r="Y26" s="208"/>
      <c r="Z26" s="627" t="s">
        <v>99</v>
      </c>
      <c r="AA26" s="562"/>
      <c r="AB26" s="562"/>
      <c r="AC26" s="562"/>
      <c r="AD26" s="562"/>
      <c r="AE26" s="562"/>
      <c r="AF26" s="562"/>
      <c r="AG26" s="562"/>
      <c r="AH26" s="562"/>
      <c r="AI26" s="562"/>
      <c r="AJ26" s="562"/>
      <c r="AK26" s="562"/>
      <c r="AL26" s="563"/>
      <c r="AM26" s="209"/>
      <c r="AN26" s="209"/>
      <c r="AO26" s="209"/>
      <c r="AP26" s="209"/>
      <c r="AQ26" s="222"/>
    </row>
    <row r="27" spans="1:49" ht="14.25" customHeight="1" x14ac:dyDescent="0.2">
      <c r="A27" s="203"/>
      <c r="B27" s="207"/>
      <c r="C27" s="208"/>
      <c r="D27" s="567" t="s">
        <v>4</v>
      </c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535" t="s">
        <v>0</v>
      </c>
      <c r="P27" s="541"/>
      <c r="Q27" s="716" t="s">
        <v>5</v>
      </c>
      <c r="R27" s="716"/>
      <c r="S27" s="548" t="s">
        <v>44</v>
      </c>
      <c r="T27" s="551">
        <v>28</v>
      </c>
      <c r="U27" s="551"/>
      <c r="V27" s="555" t="s">
        <v>2</v>
      </c>
      <c r="W27" s="556"/>
      <c r="X27" s="707" t="s">
        <v>1</v>
      </c>
      <c r="Y27" s="707"/>
      <c r="Z27" s="548" t="s">
        <v>45</v>
      </c>
      <c r="AA27" s="717">
        <f>IFERROR(ROUNDUP(E27/T27,0),"")</f>
        <v>0</v>
      </c>
      <c r="AB27" s="717"/>
      <c r="AC27" s="717"/>
      <c r="AD27" s="717"/>
      <c r="AE27" s="717"/>
      <c r="AF27" s="717"/>
      <c r="AG27" s="717"/>
      <c r="AH27" s="717"/>
      <c r="AI27" s="717"/>
      <c r="AJ27" s="717"/>
      <c r="AK27" s="632" t="s">
        <v>0</v>
      </c>
      <c r="AL27" s="633"/>
      <c r="AM27" s="223"/>
      <c r="AN27" s="223"/>
      <c r="AO27" s="223"/>
      <c r="AP27" s="224"/>
      <c r="AQ27" s="225"/>
    </row>
    <row r="28" spans="1:49" ht="14.25" customHeight="1" x14ac:dyDescent="0.2">
      <c r="A28" s="203"/>
      <c r="B28" s="207"/>
      <c r="C28" s="208"/>
      <c r="D28" s="549"/>
      <c r="E28" s="720"/>
      <c r="F28" s="720"/>
      <c r="G28" s="720"/>
      <c r="H28" s="720"/>
      <c r="I28" s="720"/>
      <c r="J28" s="720"/>
      <c r="K28" s="720"/>
      <c r="L28" s="720"/>
      <c r="M28" s="720"/>
      <c r="N28" s="720"/>
      <c r="O28" s="542"/>
      <c r="P28" s="543"/>
      <c r="Q28" s="716"/>
      <c r="R28" s="716"/>
      <c r="S28" s="549"/>
      <c r="T28" s="552"/>
      <c r="U28" s="552"/>
      <c r="V28" s="552"/>
      <c r="W28" s="557"/>
      <c r="X28" s="707"/>
      <c r="Y28" s="707"/>
      <c r="Z28" s="549"/>
      <c r="AA28" s="718"/>
      <c r="AB28" s="718"/>
      <c r="AC28" s="718"/>
      <c r="AD28" s="718"/>
      <c r="AE28" s="718"/>
      <c r="AF28" s="718"/>
      <c r="AG28" s="718"/>
      <c r="AH28" s="718"/>
      <c r="AI28" s="718"/>
      <c r="AJ28" s="718"/>
      <c r="AK28" s="542"/>
      <c r="AL28" s="543"/>
      <c r="AM28" s="223"/>
      <c r="AN28" s="223"/>
      <c r="AO28" s="223"/>
      <c r="AP28" s="224"/>
      <c r="AQ28" s="225"/>
    </row>
    <row r="29" spans="1:49" ht="14.25" customHeight="1" x14ac:dyDescent="0.4">
      <c r="A29" s="203"/>
      <c r="B29" s="207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21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710" t="s">
        <v>41</v>
      </c>
      <c r="AF29" s="711"/>
      <c r="AG29" s="711"/>
      <c r="AH29" s="711"/>
      <c r="AI29" s="711"/>
      <c r="AJ29" s="711"/>
      <c r="AK29" s="711"/>
      <c r="AL29" s="208"/>
      <c r="AM29" s="208"/>
      <c r="AN29" s="208"/>
      <c r="AO29" s="208"/>
      <c r="AP29" s="208"/>
      <c r="AQ29" s="210"/>
    </row>
    <row r="30" spans="1:49" ht="14.25" customHeight="1" x14ac:dyDescent="0.4">
      <c r="A30" s="203"/>
      <c r="B30" s="207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26"/>
      <c r="AQ30" s="210"/>
    </row>
    <row r="31" spans="1:49" ht="14.25" customHeight="1" x14ac:dyDescent="0.4">
      <c r="A31" s="203"/>
      <c r="B31" s="207"/>
      <c r="C31" s="623" t="s">
        <v>27</v>
      </c>
      <c r="D31" s="624"/>
      <c r="E31" s="624"/>
      <c r="F31" s="624"/>
      <c r="G31" s="624"/>
      <c r="H31" s="624"/>
      <c r="I31" s="624"/>
      <c r="J31" s="624"/>
      <c r="K31" s="624"/>
      <c r="L31" s="624"/>
      <c r="M31" s="625"/>
      <c r="N31" s="209"/>
      <c r="O31" s="208"/>
      <c r="P31" s="623" t="s">
        <v>88</v>
      </c>
      <c r="Q31" s="624"/>
      <c r="R31" s="624"/>
      <c r="S31" s="624"/>
      <c r="T31" s="624"/>
      <c r="U31" s="624"/>
      <c r="V31" s="624"/>
      <c r="W31" s="624"/>
      <c r="X31" s="624"/>
      <c r="Y31" s="624"/>
      <c r="Z31" s="625"/>
      <c r="AA31" s="208"/>
      <c r="AB31" s="227"/>
      <c r="AC31" s="208"/>
      <c r="AD31" s="208"/>
      <c r="AE31" s="208"/>
      <c r="AF31" s="208"/>
      <c r="AG31" s="209"/>
      <c r="AH31" s="623" t="s">
        <v>49</v>
      </c>
      <c r="AI31" s="624"/>
      <c r="AJ31" s="624"/>
      <c r="AK31" s="624"/>
      <c r="AL31" s="624"/>
      <c r="AM31" s="624"/>
      <c r="AN31" s="624"/>
      <c r="AO31" s="624"/>
      <c r="AP31" s="625"/>
      <c r="AQ31" s="210"/>
    </row>
    <row r="32" spans="1:49" ht="14.25" customHeight="1" x14ac:dyDescent="0.4">
      <c r="A32" s="203"/>
      <c r="B32" s="207"/>
      <c r="C32" s="548" t="s">
        <v>7</v>
      </c>
      <c r="D32" s="729" t="str">
        <f>AA22</f>
        <v/>
      </c>
      <c r="E32" s="729"/>
      <c r="F32" s="729"/>
      <c r="G32" s="729"/>
      <c r="H32" s="729"/>
      <c r="I32" s="729"/>
      <c r="J32" s="729"/>
      <c r="K32" s="729"/>
      <c r="L32" s="535" t="s">
        <v>0</v>
      </c>
      <c r="M32" s="541"/>
      <c r="N32" s="716" t="s">
        <v>10</v>
      </c>
      <c r="O32" s="716"/>
      <c r="P32" s="548" t="s">
        <v>45</v>
      </c>
      <c r="Q32" s="729">
        <f>AA27</f>
        <v>0</v>
      </c>
      <c r="R32" s="729"/>
      <c r="S32" s="729"/>
      <c r="T32" s="729"/>
      <c r="U32" s="729"/>
      <c r="V32" s="729"/>
      <c r="W32" s="729"/>
      <c r="X32" s="729"/>
      <c r="Y32" s="535" t="s">
        <v>0</v>
      </c>
      <c r="Z32" s="541"/>
      <c r="AA32" s="721" t="s">
        <v>3</v>
      </c>
      <c r="AB32" s="721"/>
      <c r="AC32" s="716">
        <v>0.4</v>
      </c>
      <c r="AD32" s="716"/>
      <c r="AE32" s="716"/>
      <c r="AF32" s="707" t="s">
        <v>1</v>
      </c>
      <c r="AG32" s="722"/>
      <c r="AH32" s="723" t="str">
        <f>IF(E22="","",IFERROR(ROUNDUP((D32-Q32)*AC32,0),""))</f>
        <v/>
      </c>
      <c r="AI32" s="724"/>
      <c r="AJ32" s="724"/>
      <c r="AK32" s="724"/>
      <c r="AL32" s="724"/>
      <c r="AM32" s="724"/>
      <c r="AN32" s="724"/>
      <c r="AO32" s="535" t="s">
        <v>0</v>
      </c>
      <c r="AP32" s="541"/>
      <c r="AQ32" s="210"/>
    </row>
    <row r="33" spans="1:44" ht="14.25" customHeight="1" x14ac:dyDescent="0.4">
      <c r="A33" s="203"/>
      <c r="B33" s="207"/>
      <c r="C33" s="549"/>
      <c r="D33" s="715"/>
      <c r="E33" s="715"/>
      <c r="F33" s="715"/>
      <c r="G33" s="715"/>
      <c r="H33" s="715"/>
      <c r="I33" s="715"/>
      <c r="J33" s="715"/>
      <c r="K33" s="715"/>
      <c r="L33" s="542"/>
      <c r="M33" s="543"/>
      <c r="N33" s="716"/>
      <c r="O33" s="716"/>
      <c r="P33" s="549"/>
      <c r="Q33" s="715"/>
      <c r="R33" s="715"/>
      <c r="S33" s="715"/>
      <c r="T33" s="715"/>
      <c r="U33" s="715"/>
      <c r="V33" s="715"/>
      <c r="W33" s="715"/>
      <c r="X33" s="715"/>
      <c r="Y33" s="542"/>
      <c r="Z33" s="543"/>
      <c r="AA33" s="721"/>
      <c r="AB33" s="721"/>
      <c r="AC33" s="716"/>
      <c r="AD33" s="716"/>
      <c r="AE33" s="716"/>
      <c r="AF33" s="722"/>
      <c r="AG33" s="722"/>
      <c r="AH33" s="725"/>
      <c r="AI33" s="726"/>
      <c r="AJ33" s="726"/>
      <c r="AK33" s="726"/>
      <c r="AL33" s="726"/>
      <c r="AM33" s="726"/>
      <c r="AN33" s="726"/>
      <c r="AO33" s="542"/>
      <c r="AP33" s="543"/>
      <c r="AQ33" s="210"/>
    </row>
    <row r="34" spans="1:44" s="32" customFormat="1" ht="14.25" customHeight="1" x14ac:dyDescent="0.2">
      <c r="A34" s="203"/>
      <c r="B34" s="207"/>
      <c r="C34" s="228"/>
      <c r="D34" s="229"/>
      <c r="E34" s="229"/>
      <c r="F34" s="229"/>
      <c r="G34" s="229"/>
      <c r="H34" s="229"/>
      <c r="I34" s="229"/>
      <c r="J34" s="229"/>
      <c r="K34" s="229"/>
      <c r="L34" s="230"/>
      <c r="M34" s="230"/>
      <c r="N34" s="312"/>
      <c r="O34" s="312"/>
      <c r="P34" s="228"/>
      <c r="Q34" s="229"/>
      <c r="R34" s="229"/>
      <c r="S34" s="229"/>
      <c r="T34" s="229"/>
      <c r="U34" s="229"/>
      <c r="V34" s="229"/>
      <c r="W34" s="230"/>
      <c r="X34" s="230"/>
      <c r="Y34" s="320"/>
      <c r="Z34" s="320"/>
      <c r="AA34" s="312"/>
      <c r="AB34" s="312"/>
      <c r="AC34" s="312"/>
      <c r="AD34" s="313"/>
      <c r="AE34" s="313"/>
      <c r="AF34" s="313"/>
      <c r="AG34" s="313"/>
      <c r="AH34" s="228"/>
      <c r="AI34" s="727" t="s">
        <v>55</v>
      </c>
      <c r="AJ34" s="693"/>
      <c r="AK34" s="693"/>
      <c r="AL34" s="693"/>
      <c r="AM34" s="693"/>
      <c r="AN34" s="693"/>
      <c r="AO34" s="693"/>
      <c r="AP34" s="693"/>
      <c r="AQ34" s="728"/>
      <c r="AR34" s="40"/>
    </row>
    <row r="35" spans="1:44" ht="14.25" customHeight="1" x14ac:dyDescent="0.4">
      <c r="A35" s="203"/>
      <c r="B35" s="207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693"/>
      <c r="AJ35" s="693"/>
      <c r="AK35" s="693"/>
      <c r="AL35" s="693"/>
      <c r="AM35" s="693"/>
      <c r="AN35" s="693"/>
      <c r="AO35" s="693"/>
      <c r="AP35" s="693"/>
      <c r="AQ35" s="728"/>
      <c r="AR35" s="40"/>
    </row>
    <row r="36" spans="1:44" ht="14.25" customHeight="1" x14ac:dyDescent="0.4">
      <c r="A36" s="203"/>
      <c r="B36" s="207"/>
      <c r="C36" s="208"/>
      <c r="D36" s="208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649" t="s">
        <v>94</v>
      </c>
      <c r="AI36" s="624"/>
      <c r="AJ36" s="624"/>
      <c r="AK36" s="624"/>
      <c r="AL36" s="624"/>
      <c r="AM36" s="624"/>
      <c r="AN36" s="624"/>
      <c r="AO36" s="624"/>
      <c r="AP36" s="625"/>
      <c r="AQ36" s="210"/>
    </row>
    <row r="37" spans="1:44" ht="14.25" customHeight="1" x14ac:dyDescent="0.4">
      <c r="A37" s="203"/>
      <c r="B37" s="207"/>
      <c r="C37" s="208"/>
      <c r="D37" s="208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723" t="str">
        <f>IFERROR(IF(AH32&lt;=0,"ERROR",MIN(ROUNDUP(AH32,-4),200000)),"")</f>
        <v/>
      </c>
      <c r="AI37" s="714"/>
      <c r="AJ37" s="714"/>
      <c r="AK37" s="714"/>
      <c r="AL37" s="714"/>
      <c r="AM37" s="714"/>
      <c r="AN37" s="714"/>
      <c r="AO37" s="535" t="s">
        <v>0</v>
      </c>
      <c r="AP37" s="541"/>
      <c r="AQ37" s="210"/>
    </row>
    <row r="38" spans="1:44" ht="14.25" customHeight="1" x14ac:dyDescent="0.4">
      <c r="A38" s="203"/>
      <c r="B38" s="207"/>
      <c r="C38" s="208"/>
      <c r="D38" s="208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730"/>
      <c r="AI38" s="715"/>
      <c r="AJ38" s="715"/>
      <c r="AK38" s="715"/>
      <c r="AL38" s="715"/>
      <c r="AM38" s="715"/>
      <c r="AN38" s="715"/>
      <c r="AO38" s="542"/>
      <c r="AP38" s="543"/>
      <c r="AQ38" s="210"/>
    </row>
    <row r="39" spans="1:44" ht="17.25" x14ac:dyDescent="0.4">
      <c r="A39" s="203"/>
      <c r="B39" s="207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35"/>
      <c r="AL39" s="235"/>
      <c r="AM39" s="235"/>
      <c r="AN39" s="235"/>
      <c r="AO39" s="235"/>
      <c r="AP39" s="235"/>
      <c r="AQ39" s="236"/>
    </row>
    <row r="40" spans="1:44" ht="14.25" customHeight="1" x14ac:dyDescent="0.4">
      <c r="A40" s="203"/>
      <c r="B40" s="408" t="s">
        <v>87</v>
      </c>
      <c r="C40" s="654"/>
      <c r="D40" s="654"/>
      <c r="E40" s="654"/>
      <c r="F40" s="654"/>
      <c r="G40" s="654"/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4"/>
      <c r="X40" s="654"/>
      <c r="Y40" s="654"/>
      <c r="Z40" s="654"/>
      <c r="AA40" s="654"/>
      <c r="AB40" s="654"/>
      <c r="AC40" s="654"/>
      <c r="AD40" s="654"/>
      <c r="AE40" s="654"/>
      <c r="AF40" s="654"/>
      <c r="AG40" s="654"/>
      <c r="AH40" s="654"/>
      <c r="AI40" s="654"/>
      <c r="AJ40" s="654"/>
      <c r="AK40" s="654"/>
      <c r="AL40" s="654"/>
      <c r="AM40" s="654"/>
      <c r="AN40" s="654"/>
      <c r="AO40" s="654"/>
      <c r="AP40" s="654"/>
      <c r="AQ40" s="655"/>
    </row>
    <row r="41" spans="1:44" ht="14.25" customHeight="1" x14ac:dyDescent="0.4">
      <c r="A41" s="203"/>
      <c r="B41" s="656"/>
      <c r="C41" s="654"/>
      <c r="D41" s="654"/>
      <c r="E41" s="654"/>
      <c r="F41" s="654"/>
      <c r="G41" s="654"/>
      <c r="H41" s="654"/>
      <c r="I41" s="654"/>
      <c r="J41" s="654"/>
      <c r="K41" s="654"/>
      <c r="L41" s="654"/>
      <c r="M41" s="654"/>
      <c r="N41" s="654"/>
      <c r="O41" s="654"/>
      <c r="P41" s="654"/>
      <c r="Q41" s="654"/>
      <c r="R41" s="654"/>
      <c r="S41" s="654"/>
      <c r="T41" s="654"/>
      <c r="U41" s="654"/>
      <c r="V41" s="654"/>
      <c r="W41" s="654"/>
      <c r="X41" s="654"/>
      <c r="Y41" s="654"/>
      <c r="Z41" s="654"/>
      <c r="AA41" s="654"/>
      <c r="AB41" s="654"/>
      <c r="AC41" s="654"/>
      <c r="AD41" s="654"/>
      <c r="AE41" s="654"/>
      <c r="AF41" s="654"/>
      <c r="AG41" s="654"/>
      <c r="AH41" s="654"/>
      <c r="AI41" s="654"/>
      <c r="AJ41" s="654"/>
      <c r="AK41" s="654"/>
      <c r="AL41" s="654"/>
      <c r="AM41" s="654"/>
      <c r="AN41" s="654"/>
      <c r="AO41" s="654"/>
      <c r="AP41" s="654"/>
      <c r="AQ41" s="655"/>
    </row>
    <row r="42" spans="1:44" ht="14.25" customHeight="1" x14ac:dyDescent="0.4">
      <c r="A42" s="203"/>
      <c r="B42" s="656"/>
      <c r="C42" s="654"/>
      <c r="D42" s="654"/>
      <c r="E42" s="654"/>
      <c r="F42" s="654"/>
      <c r="G42" s="654"/>
      <c r="H42" s="654"/>
      <c r="I42" s="654"/>
      <c r="J42" s="654"/>
      <c r="K42" s="654"/>
      <c r="L42" s="654"/>
      <c r="M42" s="654"/>
      <c r="N42" s="654"/>
      <c r="O42" s="654"/>
      <c r="P42" s="654"/>
      <c r="Q42" s="654"/>
      <c r="R42" s="654"/>
      <c r="S42" s="654"/>
      <c r="T42" s="654"/>
      <c r="U42" s="654"/>
      <c r="V42" s="654"/>
      <c r="W42" s="654"/>
      <c r="X42" s="654"/>
      <c r="Y42" s="654"/>
      <c r="Z42" s="654"/>
      <c r="AA42" s="654"/>
      <c r="AB42" s="654"/>
      <c r="AC42" s="654"/>
      <c r="AD42" s="654"/>
      <c r="AE42" s="654"/>
      <c r="AF42" s="654"/>
      <c r="AG42" s="654"/>
      <c r="AH42" s="654"/>
      <c r="AI42" s="654"/>
      <c r="AJ42" s="654"/>
      <c r="AK42" s="654"/>
      <c r="AL42" s="654"/>
      <c r="AM42" s="654"/>
      <c r="AN42" s="654"/>
      <c r="AO42" s="654"/>
      <c r="AP42" s="654"/>
      <c r="AQ42" s="655"/>
    </row>
    <row r="43" spans="1:44" ht="17.25" customHeight="1" thickBot="1" x14ac:dyDescent="0.45">
      <c r="A43" s="203"/>
      <c r="B43" s="657"/>
      <c r="C43" s="658"/>
      <c r="D43" s="658"/>
      <c r="E43" s="658"/>
      <c r="F43" s="658"/>
      <c r="G43" s="658"/>
      <c r="H43" s="658"/>
      <c r="I43" s="658"/>
      <c r="J43" s="658"/>
      <c r="K43" s="658"/>
      <c r="L43" s="658"/>
      <c r="M43" s="658"/>
      <c r="N43" s="658"/>
      <c r="O43" s="658"/>
      <c r="P43" s="658"/>
      <c r="Q43" s="658"/>
      <c r="R43" s="658"/>
      <c r="S43" s="658"/>
      <c r="T43" s="658"/>
      <c r="U43" s="658"/>
      <c r="V43" s="658"/>
      <c r="W43" s="658"/>
      <c r="X43" s="658"/>
      <c r="Y43" s="658"/>
      <c r="Z43" s="658"/>
      <c r="AA43" s="658"/>
      <c r="AB43" s="658"/>
      <c r="AC43" s="658"/>
      <c r="AD43" s="658"/>
      <c r="AE43" s="658"/>
      <c r="AF43" s="658"/>
      <c r="AG43" s="658"/>
      <c r="AH43" s="658"/>
      <c r="AI43" s="658"/>
      <c r="AJ43" s="658"/>
      <c r="AK43" s="658"/>
      <c r="AL43" s="658"/>
      <c r="AM43" s="658"/>
      <c r="AN43" s="658"/>
      <c r="AO43" s="658"/>
      <c r="AP43" s="658"/>
      <c r="AQ43" s="659"/>
      <c r="AR43" s="33"/>
    </row>
    <row r="44" spans="1:44" ht="15" customHeight="1" x14ac:dyDescent="0.4">
      <c r="A44" s="203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37"/>
      <c r="Q44" s="238"/>
      <c r="R44" s="238"/>
      <c r="S44" s="238"/>
      <c r="T44" s="238"/>
      <c r="U44" s="238"/>
      <c r="V44" s="238"/>
      <c r="W44" s="238"/>
      <c r="X44" s="239"/>
      <c r="Y44" s="238"/>
      <c r="Z44" s="238"/>
      <c r="AA44" s="238"/>
      <c r="AB44" s="238"/>
      <c r="AC44" s="238"/>
      <c r="AD44" s="208"/>
      <c r="AE44" s="208"/>
      <c r="AF44" s="208"/>
      <c r="AG44" s="208"/>
      <c r="AH44" s="208"/>
      <c r="AI44" s="208"/>
      <c r="AJ44" s="208"/>
      <c r="AK44" s="208"/>
      <c r="AL44" s="208"/>
      <c r="AM44" s="217"/>
      <c r="AN44" s="203"/>
      <c r="AO44" s="203"/>
      <c r="AP44" s="203"/>
      <c r="AQ44" s="203"/>
    </row>
    <row r="45" spans="1:44" ht="15" customHeight="1" x14ac:dyDescent="0.4">
      <c r="A45" s="203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37"/>
      <c r="Q45" s="238"/>
      <c r="R45" s="238"/>
      <c r="S45" s="238"/>
      <c r="T45" s="238"/>
      <c r="U45" s="238"/>
      <c r="V45" s="238"/>
      <c r="W45" s="238"/>
      <c r="X45" s="239"/>
      <c r="Y45" s="238"/>
      <c r="Z45" s="238"/>
      <c r="AA45" s="238"/>
      <c r="AB45" s="238"/>
      <c r="AC45" s="238"/>
      <c r="AD45" s="208"/>
      <c r="AE45" s="208"/>
      <c r="AF45" s="208"/>
      <c r="AG45" s="208"/>
      <c r="AH45" s="208"/>
      <c r="AI45" s="208"/>
      <c r="AJ45" s="208"/>
      <c r="AK45" s="208"/>
      <c r="AL45" s="208"/>
      <c r="AM45" s="217"/>
      <c r="AN45" s="203"/>
      <c r="AO45" s="203"/>
      <c r="AP45" s="203"/>
      <c r="AQ45" s="203"/>
    </row>
    <row r="46" spans="1:44" ht="15" customHeight="1" x14ac:dyDescent="0.4">
      <c r="A46" s="203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37"/>
      <c r="Q46" s="238"/>
      <c r="R46" s="238"/>
      <c r="S46" s="238"/>
      <c r="T46" s="238"/>
      <c r="U46" s="238"/>
      <c r="V46" s="238"/>
      <c r="W46" s="238"/>
      <c r="X46" s="239"/>
      <c r="Y46" s="238"/>
      <c r="Z46" s="238"/>
      <c r="AA46" s="238"/>
      <c r="AB46" s="238"/>
      <c r="AC46" s="238"/>
      <c r="AD46" s="208"/>
      <c r="AE46" s="208"/>
      <c r="AF46" s="208"/>
      <c r="AG46" s="208"/>
      <c r="AH46" s="208"/>
      <c r="AI46" s="208"/>
      <c r="AJ46" s="208"/>
      <c r="AK46" s="208"/>
      <c r="AL46" s="208"/>
      <c r="AM46" s="217"/>
      <c r="AN46" s="203"/>
      <c r="AO46" s="203"/>
      <c r="AP46" s="203"/>
      <c r="AQ46" s="203"/>
    </row>
    <row r="47" spans="1:44" ht="15.75" customHeight="1" x14ac:dyDescent="0.4">
      <c r="A47" s="203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3"/>
      <c r="AO47" s="203"/>
      <c r="AP47" s="203"/>
      <c r="AQ47" s="203"/>
    </row>
    <row r="48" spans="1:44" ht="15.75" customHeight="1" x14ac:dyDescent="0.4">
      <c r="A48" s="203"/>
      <c r="B48" s="736" t="s">
        <v>61</v>
      </c>
      <c r="C48" s="737"/>
      <c r="D48" s="737"/>
      <c r="E48" s="737"/>
      <c r="F48" s="737"/>
      <c r="G48" s="737"/>
      <c r="H48" s="737"/>
      <c r="I48" s="737"/>
      <c r="J48" s="737"/>
      <c r="K48" s="737"/>
      <c r="L48" s="737"/>
      <c r="M48" s="737"/>
      <c r="N48" s="737"/>
      <c r="O48" s="737"/>
      <c r="P48" s="737"/>
      <c r="Q48" s="737"/>
      <c r="R48" s="737"/>
      <c r="S48" s="737"/>
      <c r="T48" s="737"/>
      <c r="U48" s="737"/>
      <c r="V48" s="737"/>
      <c r="W48" s="737"/>
      <c r="X48" s="737"/>
      <c r="Y48" s="737"/>
      <c r="Z48" s="737"/>
      <c r="AA48" s="737"/>
      <c r="AB48" s="737"/>
      <c r="AC48" s="737"/>
      <c r="AD48" s="737"/>
      <c r="AE48" s="737"/>
      <c r="AF48" s="737"/>
      <c r="AG48" s="737"/>
      <c r="AH48" s="737"/>
      <c r="AI48" s="737"/>
      <c r="AJ48" s="737"/>
      <c r="AK48" s="737"/>
      <c r="AL48" s="737"/>
      <c r="AM48" s="737"/>
      <c r="AN48" s="737"/>
      <c r="AO48" s="737"/>
      <c r="AP48" s="737"/>
      <c r="AQ48" s="203"/>
    </row>
    <row r="49" spans="1:49" ht="15.75" customHeight="1" x14ac:dyDescent="0.4">
      <c r="A49" s="203"/>
      <c r="B49" s="737"/>
      <c r="C49" s="737"/>
      <c r="D49" s="737"/>
      <c r="E49" s="737"/>
      <c r="F49" s="737"/>
      <c r="G49" s="737"/>
      <c r="H49" s="737"/>
      <c r="I49" s="737"/>
      <c r="J49" s="737"/>
      <c r="K49" s="737"/>
      <c r="L49" s="737"/>
      <c r="M49" s="737"/>
      <c r="N49" s="737"/>
      <c r="O49" s="737"/>
      <c r="P49" s="737"/>
      <c r="Q49" s="737"/>
      <c r="R49" s="737"/>
      <c r="S49" s="737"/>
      <c r="T49" s="737"/>
      <c r="U49" s="737"/>
      <c r="V49" s="737"/>
      <c r="W49" s="737"/>
      <c r="X49" s="737"/>
      <c r="Y49" s="737"/>
      <c r="Z49" s="737"/>
      <c r="AA49" s="737"/>
      <c r="AB49" s="737"/>
      <c r="AC49" s="737"/>
      <c r="AD49" s="737"/>
      <c r="AE49" s="737"/>
      <c r="AF49" s="737"/>
      <c r="AG49" s="737"/>
      <c r="AH49" s="737"/>
      <c r="AI49" s="737"/>
      <c r="AJ49" s="737"/>
      <c r="AK49" s="737"/>
      <c r="AL49" s="737"/>
      <c r="AM49" s="737"/>
      <c r="AN49" s="737"/>
      <c r="AO49" s="737"/>
      <c r="AP49" s="737"/>
      <c r="AQ49" s="203"/>
    </row>
    <row r="50" spans="1:49" ht="15.75" customHeight="1" x14ac:dyDescent="0.4">
      <c r="A50" s="203"/>
      <c r="B50" s="203" t="s">
        <v>42</v>
      </c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318"/>
      <c r="AN50" s="318"/>
      <c r="AO50" s="318"/>
      <c r="AP50" s="318"/>
      <c r="AQ50" s="203"/>
    </row>
    <row r="51" spans="1:49" ht="18.75" customHeight="1" x14ac:dyDescent="0.15">
      <c r="A51" s="203"/>
      <c r="B51" s="750" t="s">
        <v>103</v>
      </c>
      <c r="C51" s="750"/>
      <c r="D51" s="750"/>
      <c r="E51" s="750"/>
      <c r="F51" s="750"/>
      <c r="G51" s="750"/>
      <c r="H51" s="750"/>
      <c r="I51" s="750"/>
      <c r="J51" s="750"/>
      <c r="K51" s="750"/>
      <c r="L51" s="750"/>
      <c r="M51" s="750"/>
      <c r="N51" s="750"/>
      <c r="O51" s="750"/>
      <c r="P51" s="750"/>
      <c r="Q51" s="750"/>
      <c r="R51" s="750"/>
      <c r="S51" s="750"/>
      <c r="T51" s="750"/>
      <c r="U51" s="750"/>
      <c r="V51" s="750"/>
      <c r="W51" s="750"/>
      <c r="X51" s="750"/>
      <c r="Y51" s="750"/>
      <c r="Z51" s="750"/>
      <c r="AA51" s="750"/>
      <c r="AB51" s="750"/>
      <c r="AC51" s="750"/>
      <c r="AD51" s="750"/>
      <c r="AE51" s="750"/>
      <c r="AF51" s="750"/>
      <c r="AG51" s="750"/>
      <c r="AH51" s="750"/>
      <c r="AI51" s="750"/>
      <c r="AJ51" s="750"/>
      <c r="AK51" s="241"/>
      <c r="AL51" s="241"/>
      <c r="AM51" s="241"/>
      <c r="AN51" s="241"/>
      <c r="AO51" s="241"/>
      <c r="AP51" s="242"/>
      <c r="AQ51" s="203"/>
    </row>
    <row r="52" spans="1:49" ht="15.75" customHeight="1" x14ac:dyDescent="0.4">
      <c r="A52" s="203"/>
      <c r="B52" s="318"/>
      <c r="C52" s="243" t="s">
        <v>70</v>
      </c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203"/>
    </row>
    <row r="53" spans="1:49" ht="15.75" customHeight="1" x14ac:dyDescent="0.4">
      <c r="A53" s="203"/>
      <c r="B53" s="318"/>
      <c r="C53" s="751" t="s">
        <v>105</v>
      </c>
      <c r="D53" s="752"/>
      <c r="E53" s="752"/>
      <c r="F53" s="752"/>
      <c r="G53" s="752"/>
      <c r="H53" s="752"/>
      <c r="I53" s="752"/>
      <c r="J53" s="752"/>
      <c r="K53" s="752"/>
      <c r="L53" s="752"/>
      <c r="M53" s="752"/>
      <c r="N53" s="752"/>
      <c r="O53" s="752"/>
      <c r="P53" s="752"/>
      <c r="Q53" s="752"/>
      <c r="R53" s="752"/>
      <c r="S53" s="752"/>
      <c r="T53" s="752"/>
      <c r="U53" s="752"/>
      <c r="V53" s="752"/>
      <c r="W53" s="752"/>
      <c r="X53" s="752"/>
      <c r="Y53" s="752"/>
      <c r="Z53" s="752"/>
      <c r="AA53" s="752"/>
      <c r="AB53" s="752"/>
      <c r="AC53" s="752"/>
      <c r="AD53" s="752"/>
      <c r="AE53" s="752"/>
      <c r="AF53" s="752"/>
      <c r="AG53" s="752"/>
      <c r="AH53" s="752"/>
      <c r="AI53" s="752"/>
      <c r="AJ53" s="752"/>
      <c r="AK53" s="752"/>
      <c r="AL53" s="752"/>
      <c r="AM53" s="752"/>
      <c r="AN53" s="318"/>
      <c r="AO53" s="318"/>
      <c r="AP53" s="318"/>
      <c r="AQ53" s="203"/>
    </row>
    <row r="54" spans="1:49" ht="15.75" customHeight="1" x14ac:dyDescent="0.4">
      <c r="A54" s="203"/>
      <c r="B54" s="318"/>
      <c r="C54" s="752"/>
      <c r="D54" s="752"/>
      <c r="E54" s="752"/>
      <c r="F54" s="752"/>
      <c r="G54" s="752"/>
      <c r="H54" s="752"/>
      <c r="I54" s="752"/>
      <c r="J54" s="752"/>
      <c r="K54" s="752"/>
      <c r="L54" s="752"/>
      <c r="M54" s="752"/>
      <c r="N54" s="752"/>
      <c r="O54" s="752"/>
      <c r="P54" s="752"/>
      <c r="Q54" s="752"/>
      <c r="R54" s="752"/>
      <c r="S54" s="752"/>
      <c r="T54" s="752"/>
      <c r="U54" s="752"/>
      <c r="V54" s="752"/>
      <c r="W54" s="752"/>
      <c r="X54" s="752"/>
      <c r="Y54" s="752"/>
      <c r="Z54" s="752"/>
      <c r="AA54" s="752"/>
      <c r="AB54" s="752"/>
      <c r="AC54" s="752"/>
      <c r="AD54" s="752"/>
      <c r="AE54" s="752"/>
      <c r="AF54" s="752"/>
      <c r="AG54" s="752"/>
      <c r="AH54" s="752"/>
      <c r="AI54" s="752"/>
      <c r="AJ54" s="752"/>
      <c r="AK54" s="752"/>
      <c r="AL54" s="752"/>
      <c r="AM54" s="752"/>
      <c r="AN54" s="318"/>
      <c r="AO54" s="318"/>
      <c r="AP54" s="318"/>
      <c r="AQ54" s="203"/>
    </row>
    <row r="55" spans="1:49" ht="15.75" customHeight="1" x14ac:dyDescent="0.4">
      <c r="A55" s="203"/>
      <c r="B55" s="318"/>
      <c r="C55" s="753"/>
      <c r="D55" s="753"/>
      <c r="E55" s="753"/>
      <c r="F55" s="753"/>
      <c r="G55" s="753"/>
      <c r="H55" s="753"/>
      <c r="I55" s="753"/>
      <c r="J55" s="753"/>
      <c r="K55" s="753"/>
      <c r="L55" s="753"/>
      <c r="M55" s="753"/>
      <c r="N55" s="753"/>
      <c r="O55" s="753"/>
      <c r="P55" s="753"/>
      <c r="Q55" s="753"/>
      <c r="R55" s="753"/>
      <c r="S55" s="753"/>
      <c r="T55" s="753"/>
      <c r="U55" s="753"/>
      <c r="V55" s="753"/>
      <c r="W55" s="753"/>
      <c r="X55" s="753"/>
      <c r="Y55" s="753"/>
      <c r="Z55" s="753"/>
      <c r="AA55" s="753"/>
      <c r="AB55" s="753"/>
      <c r="AC55" s="753"/>
      <c r="AD55" s="753"/>
      <c r="AE55" s="753"/>
      <c r="AF55" s="753"/>
      <c r="AG55" s="753"/>
      <c r="AH55" s="753"/>
      <c r="AI55" s="753"/>
      <c r="AJ55" s="753"/>
      <c r="AK55" s="753"/>
      <c r="AL55" s="753"/>
      <c r="AM55" s="318"/>
      <c r="AN55" s="318"/>
      <c r="AO55" s="318"/>
      <c r="AP55" s="318"/>
      <c r="AQ55" s="203"/>
    </row>
    <row r="56" spans="1:49" x14ac:dyDescent="0.15">
      <c r="A56" s="203"/>
      <c r="B56" s="203"/>
      <c r="C56" s="753"/>
      <c r="D56" s="753"/>
      <c r="E56" s="753"/>
      <c r="F56" s="753"/>
      <c r="G56" s="753"/>
      <c r="H56" s="753"/>
      <c r="I56" s="753"/>
      <c r="J56" s="753"/>
      <c r="K56" s="753"/>
      <c r="L56" s="753"/>
      <c r="M56" s="753"/>
      <c r="N56" s="753"/>
      <c r="O56" s="753"/>
      <c r="P56" s="753"/>
      <c r="Q56" s="753"/>
      <c r="R56" s="753"/>
      <c r="S56" s="753"/>
      <c r="T56" s="753"/>
      <c r="U56" s="753"/>
      <c r="V56" s="753"/>
      <c r="W56" s="753"/>
      <c r="X56" s="753"/>
      <c r="Y56" s="753"/>
      <c r="Z56" s="753"/>
      <c r="AA56" s="753"/>
      <c r="AB56" s="753"/>
      <c r="AC56" s="753"/>
      <c r="AD56" s="753"/>
      <c r="AE56" s="753"/>
      <c r="AF56" s="753"/>
      <c r="AG56" s="753"/>
      <c r="AH56" s="753"/>
      <c r="AI56" s="753"/>
      <c r="AJ56" s="753"/>
      <c r="AK56" s="753"/>
      <c r="AL56" s="753"/>
      <c r="AM56" s="241"/>
      <c r="AN56" s="241"/>
      <c r="AO56" s="241"/>
      <c r="AP56" s="241"/>
      <c r="AQ56" s="203"/>
    </row>
    <row r="57" spans="1:49" x14ac:dyDescent="0.15">
      <c r="A57" s="203"/>
      <c r="B57" s="203" t="s">
        <v>117</v>
      </c>
      <c r="C57" s="319"/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241"/>
      <c r="AM57" s="241"/>
      <c r="AN57" s="241"/>
      <c r="AO57" s="241"/>
      <c r="AP57" s="241"/>
      <c r="AQ57" s="203"/>
    </row>
    <row r="58" spans="1:49" x14ac:dyDescent="0.15">
      <c r="A58" s="203"/>
      <c r="B58" s="203" t="s">
        <v>113</v>
      </c>
      <c r="C58" s="319"/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319"/>
      <c r="U58" s="319"/>
      <c r="V58" s="319"/>
      <c r="W58" s="319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19"/>
      <c r="AK58" s="319"/>
      <c r="AL58" s="241"/>
      <c r="AM58" s="241"/>
      <c r="AN58" s="241"/>
      <c r="AO58" s="241"/>
      <c r="AP58" s="241"/>
      <c r="AQ58" s="203"/>
    </row>
    <row r="59" spans="1:49" ht="14.25" customHeight="1" x14ac:dyDescent="0.4">
      <c r="A59" s="203"/>
      <c r="B59" s="203"/>
      <c r="C59" s="208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529" t="s">
        <v>16</v>
      </c>
      <c r="Q59" s="530"/>
      <c r="R59" s="530"/>
      <c r="S59" s="530"/>
      <c r="T59" s="530"/>
      <c r="U59" s="530"/>
      <c r="V59" s="530"/>
      <c r="W59" s="530"/>
      <c r="X59" s="530"/>
      <c r="Y59" s="531"/>
      <c r="Z59" s="209"/>
      <c r="AA59" s="208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8"/>
      <c r="AN59" s="208"/>
      <c r="AO59" s="203"/>
      <c r="AP59" s="203"/>
      <c r="AQ59" s="203"/>
    </row>
    <row r="60" spans="1:49" ht="14.25" customHeight="1" x14ac:dyDescent="0.4">
      <c r="A60" s="203"/>
      <c r="B60" s="203"/>
      <c r="C60" s="208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694" t="s">
        <v>15</v>
      </c>
      <c r="Q60" s="695"/>
      <c r="R60" s="695"/>
      <c r="S60" s="522" t="s">
        <v>11</v>
      </c>
      <c r="T60" s="695"/>
      <c r="U60" s="698"/>
      <c r="V60" s="522" t="s">
        <v>12</v>
      </c>
      <c r="W60" s="695"/>
      <c r="X60" s="695"/>
      <c r="Y60" s="524" t="s">
        <v>2</v>
      </c>
      <c r="Z60" s="741" t="s">
        <v>18</v>
      </c>
      <c r="AA60" s="742"/>
      <c r="AB60" s="742"/>
      <c r="AC60" s="742"/>
      <c r="AD60" s="742"/>
      <c r="AE60" s="743" t="s">
        <v>75</v>
      </c>
      <c r="AF60" s="743"/>
      <c r="AG60" s="743"/>
      <c r="AH60" s="743"/>
      <c r="AI60" s="743"/>
      <c r="AJ60" s="743"/>
      <c r="AK60" s="743"/>
      <c r="AL60" s="743"/>
      <c r="AM60" s="743"/>
      <c r="AN60" s="208"/>
      <c r="AO60" s="203"/>
      <c r="AP60" s="203"/>
      <c r="AQ60" s="203"/>
      <c r="AS60" s="14" t="s">
        <v>13</v>
      </c>
      <c r="AT60" s="19" t="str">
        <f>P60&amp;R60&amp;S60&amp;T60&amp;V60&amp;W60&amp;Y60</f>
        <v>令和年月日</v>
      </c>
      <c r="AU60" s="34"/>
    </row>
    <row r="61" spans="1:49" ht="14.25" customHeight="1" x14ac:dyDescent="0.4">
      <c r="A61" s="203"/>
      <c r="B61" s="203"/>
      <c r="C61" s="208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696"/>
      <c r="Q61" s="697"/>
      <c r="R61" s="697"/>
      <c r="S61" s="523"/>
      <c r="T61" s="699"/>
      <c r="U61" s="699"/>
      <c r="V61" s="523"/>
      <c r="W61" s="697"/>
      <c r="X61" s="697"/>
      <c r="Y61" s="525"/>
      <c r="Z61" s="741"/>
      <c r="AA61" s="742"/>
      <c r="AB61" s="742"/>
      <c r="AC61" s="742"/>
      <c r="AD61" s="742"/>
      <c r="AE61" s="743"/>
      <c r="AF61" s="743"/>
      <c r="AG61" s="743"/>
      <c r="AH61" s="743"/>
      <c r="AI61" s="743"/>
      <c r="AJ61" s="743"/>
      <c r="AK61" s="743"/>
      <c r="AL61" s="743"/>
      <c r="AM61" s="743"/>
      <c r="AN61" s="208"/>
      <c r="AO61" s="203"/>
      <c r="AP61" s="203"/>
      <c r="AQ61" s="203"/>
      <c r="AS61" s="14" t="s">
        <v>14</v>
      </c>
      <c r="AT61" s="21" t="str">
        <f>IFERROR(DATEVALUE(AT60),"")</f>
        <v/>
      </c>
    </row>
    <row r="62" spans="1:49" ht="9.9499999999999993" customHeight="1" x14ac:dyDescent="0.15">
      <c r="A62" s="203"/>
      <c r="B62" s="203"/>
      <c r="C62" s="203"/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244"/>
      <c r="AB62" s="245"/>
      <c r="AC62" s="245"/>
      <c r="AD62" s="245"/>
      <c r="AE62" s="245"/>
      <c r="AF62" s="245"/>
      <c r="AG62" s="245"/>
      <c r="AH62" s="205"/>
      <c r="AI62" s="205"/>
      <c r="AJ62" s="246"/>
      <c r="AK62" s="246"/>
      <c r="AL62" s="246"/>
      <c r="AM62" s="246"/>
      <c r="AN62" s="246"/>
      <c r="AO62" s="246"/>
      <c r="AP62" s="246"/>
      <c r="AQ62" s="203"/>
      <c r="AS62" s="25" t="str">
        <f>IFERROR((DATE(2022,1,31)-AT61+1),"")</f>
        <v/>
      </c>
      <c r="AT62" s="7"/>
    </row>
    <row r="63" spans="1:49" x14ac:dyDescent="0.15">
      <c r="A63" s="203"/>
      <c r="B63" s="203"/>
      <c r="C63" s="219" t="s">
        <v>32</v>
      </c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319"/>
      <c r="U63" s="319"/>
      <c r="V63" s="319"/>
      <c r="W63" s="319"/>
      <c r="X63" s="319"/>
      <c r="Y63" s="319"/>
      <c r="Z63" s="319"/>
      <c r="AA63" s="244"/>
      <c r="AB63" s="245"/>
      <c r="AC63" s="245"/>
      <c r="AD63" s="245"/>
      <c r="AE63" s="245"/>
      <c r="AF63" s="245"/>
      <c r="AG63" s="245"/>
      <c r="AH63" s="205"/>
      <c r="AI63" s="205"/>
      <c r="AJ63" s="246"/>
      <c r="AK63" s="246"/>
      <c r="AL63" s="246"/>
      <c r="AM63" s="246"/>
      <c r="AN63" s="246"/>
      <c r="AO63" s="246"/>
      <c r="AP63" s="246"/>
      <c r="AQ63" s="203"/>
      <c r="AS63" s="7"/>
      <c r="AT63" s="7"/>
    </row>
    <row r="64" spans="1:49" s="26" customFormat="1" ht="18.75" customHeight="1" x14ac:dyDescent="0.15">
      <c r="A64" s="247"/>
      <c r="B64" s="247"/>
      <c r="C64" s="203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9"/>
      <c r="O64" s="250"/>
      <c r="P64" s="652"/>
      <c r="Q64" s="653"/>
      <c r="R64" s="653"/>
      <c r="S64" s="653"/>
      <c r="T64" s="653"/>
      <c r="U64" s="653"/>
      <c r="V64" s="653"/>
      <c r="W64" s="509" t="s">
        <v>0</v>
      </c>
      <c r="X64" s="510"/>
      <c r="Y64" s="251" t="s">
        <v>5</v>
      </c>
      <c r="Z64" s="251"/>
      <c r="AA64" s="744" t="str">
        <f>AS62</f>
        <v/>
      </c>
      <c r="AB64" s="745"/>
      <c r="AC64" s="745"/>
      <c r="AD64" s="746" t="s">
        <v>2</v>
      </c>
      <c r="AE64" s="747"/>
      <c r="AF64" s="251"/>
      <c r="AG64" s="252" t="s">
        <v>1</v>
      </c>
      <c r="AH64" s="748" t="str">
        <f>IF(AA64="","",ROUNDUP(P64/AA64,0))</f>
        <v/>
      </c>
      <c r="AI64" s="749"/>
      <c r="AJ64" s="749"/>
      <c r="AK64" s="749"/>
      <c r="AL64" s="749"/>
      <c r="AM64" s="749"/>
      <c r="AN64" s="746" t="s">
        <v>0</v>
      </c>
      <c r="AO64" s="747"/>
      <c r="AP64" s="253"/>
      <c r="AQ64" s="253"/>
      <c r="AS64" s="7"/>
      <c r="AT64" s="7"/>
      <c r="AU64" s="7"/>
      <c r="AW64" s="27"/>
    </row>
    <row r="65" spans="1:71" s="26" customFormat="1" ht="18.75" customHeight="1" x14ac:dyDescent="0.15">
      <c r="A65" s="247"/>
      <c r="B65" s="247"/>
      <c r="C65" s="247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4" t="s">
        <v>28</v>
      </c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5"/>
      <c r="AB65" s="255"/>
      <c r="AC65" s="255"/>
      <c r="AD65" s="255"/>
      <c r="AE65" s="255"/>
      <c r="AF65" s="255"/>
      <c r="AG65" s="255"/>
      <c r="AH65" s="253"/>
      <c r="AI65" s="760" t="s">
        <v>23</v>
      </c>
      <c r="AJ65" s="760"/>
      <c r="AK65" s="760"/>
      <c r="AL65" s="760"/>
      <c r="AM65" s="760"/>
      <c r="AN65" s="760"/>
      <c r="AO65" s="760"/>
      <c r="AP65" s="256"/>
      <c r="AQ65" s="256"/>
      <c r="AR65" s="28"/>
      <c r="AT65" s="24"/>
      <c r="AU65" s="7"/>
      <c r="AV65" s="7"/>
      <c r="AW65" s="7"/>
      <c r="AY65" s="27"/>
      <c r="AZ65" s="27"/>
      <c r="BA65" s="27"/>
      <c r="BB65" s="27"/>
      <c r="BC65" s="27"/>
    </row>
    <row r="66" spans="1:71" s="5" customFormat="1" ht="18.75" customHeight="1" x14ac:dyDescent="0.15">
      <c r="A66" s="257"/>
      <c r="B66" s="257"/>
      <c r="C66" s="219" t="s">
        <v>88</v>
      </c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9" t="s">
        <v>35</v>
      </c>
      <c r="P66" s="257" t="s">
        <v>89</v>
      </c>
      <c r="Q66" s="260"/>
      <c r="R66" s="260"/>
      <c r="S66" s="260"/>
      <c r="T66" s="260"/>
      <c r="U66" s="260"/>
      <c r="V66" s="260"/>
      <c r="W66" s="260"/>
      <c r="X66" s="260"/>
      <c r="Y66" s="260"/>
      <c r="Z66" s="261"/>
      <c r="AA66" s="262"/>
      <c r="AB66" s="262"/>
      <c r="AC66" s="219"/>
      <c r="AD66" s="257"/>
      <c r="AE66" s="219"/>
      <c r="AF66" s="263"/>
      <c r="AG66" s="263"/>
      <c r="AH66" s="263"/>
      <c r="AI66" s="257"/>
      <c r="AJ66" s="264"/>
      <c r="AK66" s="264"/>
      <c r="AL66" s="264"/>
      <c r="AM66" s="264"/>
      <c r="AN66" s="264"/>
      <c r="AO66" s="257"/>
      <c r="AP66" s="257"/>
      <c r="AQ66" s="257"/>
    </row>
    <row r="67" spans="1:71" s="5" customFormat="1" ht="18.75" customHeight="1" x14ac:dyDescent="0.15">
      <c r="A67" s="257"/>
      <c r="B67" s="257"/>
      <c r="C67" s="257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652"/>
      <c r="Q67" s="653"/>
      <c r="R67" s="653"/>
      <c r="S67" s="653"/>
      <c r="T67" s="653"/>
      <c r="U67" s="653"/>
      <c r="V67" s="653"/>
      <c r="W67" s="509" t="s">
        <v>0</v>
      </c>
      <c r="X67" s="510"/>
      <c r="Y67" s="205" t="s">
        <v>5</v>
      </c>
      <c r="Z67" s="219"/>
      <c r="AA67" s="761">
        <v>28</v>
      </c>
      <c r="AB67" s="762"/>
      <c r="AC67" s="762"/>
      <c r="AD67" s="509" t="s">
        <v>2</v>
      </c>
      <c r="AE67" s="510"/>
      <c r="AF67" s="205"/>
      <c r="AG67" s="319" t="s">
        <v>1</v>
      </c>
      <c r="AH67" s="748">
        <f>IF(AA67="","",ROUNDUP(P67/AA67,0))</f>
        <v>0</v>
      </c>
      <c r="AI67" s="749"/>
      <c r="AJ67" s="749"/>
      <c r="AK67" s="749"/>
      <c r="AL67" s="749"/>
      <c r="AM67" s="749"/>
      <c r="AN67" s="509" t="s">
        <v>0</v>
      </c>
      <c r="AO67" s="510"/>
      <c r="AP67" s="257"/>
      <c r="AQ67" s="262"/>
      <c r="AR67" s="15"/>
      <c r="AS67" s="14"/>
      <c r="AU67" s="14"/>
      <c r="AV67" s="18"/>
      <c r="AW67" s="18"/>
      <c r="AX67" s="18"/>
      <c r="AZ67" s="20"/>
      <c r="BA67" s="20"/>
      <c r="BB67" s="20"/>
      <c r="BC67" s="20"/>
      <c r="BD67" s="20"/>
    </row>
    <row r="68" spans="1:71" s="5" customFormat="1" ht="18.75" customHeight="1" thickBot="1" x14ac:dyDescent="0.2">
      <c r="A68" s="257"/>
      <c r="B68" s="257"/>
      <c r="C68" s="257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54" t="s">
        <v>28</v>
      </c>
      <c r="R68" s="265"/>
      <c r="S68" s="265"/>
      <c r="T68" s="265"/>
      <c r="U68" s="265"/>
      <c r="V68" s="265"/>
      <c r="W68" s="265"/>
      <c r="X68" s="205"/>
      <c r="Y68" s="205"/>
      <c r="Z68" s="219"/>
      <c r="AA68" s="266"/>
      <c r="AB68" s="267"/>
      <c r="AC68" s="267"/>
      <c r="AD68" s="205"/>
      <c r="AE68" s="205"/>
      <c r="AF68" s="244"/>
      <c r="AG68" s="244"/>
      <c r="AH68" s="219"/>
      <c r="AI68" s="710" t="s">
        <v>23</v>
      </c>
      <c r="AJ68" s="711"/>
      <c r="AK68" s="711"/>
      <c r="AL68" s="711"/>
      <c r="AM68" s="711"/>
      <c r="AN68" s="711"/>
      <c r="AO68" s="711"/>
      <c r="AP68" s="315"/>
      <c r="AQ68" s="262"/>
      <c r="AR68" s="15"/>
      <c r="AS68" s="14"/>
      <c r="AU68" s="14"/>
      <c r="AV68" s="18"/>
      <c r="AW68" s="18"/>
      <c r="AX68" s="18"/>
      <c r="AZ68" s="20"/>
      <c r="BA68" s="20"/>
      <c r="BB68" s="20"/>
      <c r="BC68" s="20"/>
      <c r="BD68" s="20"/>
    </row>
    <row r="69" spans="1:71" s="5" customFormat="1" ht="24" customHeight="1" thickBot="1" x14ac:dyDescent="0.45">
      <c r="A69" s="257"/>
      <c r="B69" s="257"/>
      <c r="C69" s="754" t="s">
        <v>100</v>
      </c>
      <c r="D69" s="754"/>
      <c r="E69" s="754"/>
      <c r="F69" s="754"/>
      <c r="G69" s="754"/>
      <c r="H69" s="754"/>
      <c r="I69" s="754"/>
      <c r="J69" s="754"/>
      <c r="K69" s="754"/>
      <c r="L69" s="754"/>
      <c r="M69" s="754"/>
      <c r="N69" s="754"/>
      <c r="O69" s="754"/>
      <c r="P69" s="754"/>
      <c r="Q69" s="754"/>
      <c r="R69" s="754"/>
      <c r="S69" s="754"/>
      <c r="T69" s="754"/>
      <c r="U69" s="754"/>
      <c r="V69" s="754"/>
      <c r="W69" s="754"/>
      <c r="X69" s="755"/>
      <c r="Y69" s="756" t="str">
        <f>IF(O64="","",IFERROR(IF(Y67="","",ROUNDUP((AF64-AF67)*0.4,0)),""))</f>
        <v/>
      </c>
      <c r="Z69" s="757"/>
      <c r="AA69" s="757"/>
      <c r="AB69" s="757"/>
      <c r="AC69" s="757"/>
      <c r="AD69" s="757"/>
      <c r="AE69" s="662" t="s">
        <v>0</v>
      </c>
      <c r="AF69" s="663"/>
      <c r="AG69" s="268"/>
      <c r="AH69" s="274"/>
      <c r="AI69" s="257"/>
      <c r="AJ69" s="257"/>
      <c r="AK69" s="264"/>
      <c r="AL69" s="264"/>
      <c r="AM69" s="264"/>
      <c r="AN69" s="264"/>
      <c r="AO69" s="264"/>
      <c r="AP69" s="275"/>
      <c r="AQ69" s="275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71" s="5" customFormat="1" ht="21" x14ac:dyDescent="0.4">
      <c r="A70" s="257"/>
      <c r="B70" s="257"/>
      <c r="C70" s="314"/>
      <c r="D70" s="314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259"/>
      <c r="Y70" s="276"/>
      <c r="Z70" s="276"/>
      <c r="AA70" s="276"/>
      <c r="AB70" s="276"/>
      <c r="AC70" s="796" t="s">
        <v>95</v>
      </c>
      <c r="AD70" s="797"/>
      <c r="AE70" s="797"/>
      <c r="AF70" s="797"/>
      <c r="AG70" s="797"/>
      <c r="AH70" s="797"/>
      <c r="AI70" s="797"/>
      <c r="AJ70" s="797"/>
      <c r="AK70" s="798"/>
      <c r="AL70" s="257"/>
      <c r="AM70" s="257"/>
      <c r="AN70" s="257"/>
      <c r="AO70" s="257"/>
      <c r="AP70" s="257"/>
      <c r="AQ70" s="257"/>
      <c r="AR70" s="23"/>
      <c r="AU70" s="20"/>
      <c r="AV70" s="20"/>
      <c r="AW70" s="20"/>
      <c r="AX70" s="20"/>
      <c r="AY70" s="20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</row>
    <row r="71" spans="1:71" s="5" customFormat="1" ht="14.25" customHeight="1" thickBot="1" x14ac:dyDescent="0.45">
      <c r="A71" s="257"/>
      <c r="B71" s="257"/>
      <c r="C71" s="257"/>
      <c r="D71" s="257"/>
      <c r="E71" s="257"/>
      <c r="F71" s="257"/>
      <c r="G71" s="257"/>
      <c r="H71" s="269"/>
      <c r="I71" s="257"/>
      <c r="J71" s="257"/>
      <c r="K71" s="257"/>
      <c r="L71" s="257"/>
      <c r="M71" s="270"/>
      <c r="N71" s="271"/>
      <c r="O71" s="271"/>
      <c r="P71" s="271"/>
      <c r="Q71" s="257"/>
      <c r="R71" s="257"/>
      <c r="S71" s="257"/>
      <c r="T71" s="257"/>
      <c r="U71" s="257"/>
      <c r="V71" s="257"/>
      <c r="W71" s="257"/>
      <c r="X71" s="257"/>
      <c r="Y71" s="257"/>
      <c r="Z71" s="271"/>
      <c r="AA71" s="271"/>
      <c r="AB71" s="271"/>
      <c r="AC71" s="797"/>
      <c r="AD71" s="797"/>
      <c r="AE71" s="797"/>
      <c r="AF71" s="797"/>
      <c r="AG71" s="797"/>
      <c r="AH71" s="797"/>
      <c r="AI71" s="797"/>
      <c r="AJ71" s="797"/>
      <c r="AK71" s="798"/>
      <c r="AL71" s="310"/>
      <c r="AM71" s="310"/>
      <c r="AN71" s="277"/>
      <c r="AO71" s="277"/>
      <c r="AP71" s="257"/>
      <c r="AQ71" s="257"/>
      <c r="AR71" s="16"/>
      <c r="AU71" s="11"/>
      <c r="AV71" s="11"/>
      <c r="AW71" s="11"/>
      <c r="AX71" s="11"/>
      <c r="AY71" s="11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</row>
    <row r="72" spans="1:71" s="5" customFormat="1" ht="21.75" thickBot="1" x14ac:dyDescent="0.45">
      <c r="A72" s="257"/>
      <c r="B72" s="257"/>
      <c r="C72" s="257"/>
      <c r="D72" s="257"/>
      <c r="E72" s="257"/>
      <c r="F72" s="257"/>
      <c r="G72" s="257"/>
      <c r="H72" s="269"/>
      <c r="I72" s="257"/>
      <c r="J72" s="257"/>
      <c r="K72" s="257"/>
      <c r="L72" s="257"/>
      <c r="M72" s="270"/>
      <c r="N72" s="278" t="s">
        <v>91</v>
      </c>
      <c r="O72" s="271"/>
      <c r="P72" s="271"/>
      <c r="Q72" s="257"/>
      <c r="R72" s="257"/>
      <c r="S72" s="257"/>
      <c r="T72" s="257"/>
      <c r="U72" s="257"/>
      <c r="V72" s="257"/>
      <c r="W72" s="257"/>
      <c r="X72" s="257"/>
      <c r="Y72" s="756" t="str">
        <f>IFERROR(IF(Y69&lt;=0,"ERROR",MIN(ROUNDUP(Y69,-3),200000)),"")</f>
        <v/>
      </c>
      <c r="Z72" s="757"/>
      <c r="AA72" s="757"/>
      <c r="AB72" s="757"/>
      <c r="AC72" s="757"/>
      <c r="AD72" s="757"/>
      <c r="AE72" s="514" t="s">
        <v>0</v>
      </c>
      <c r="AF72" s="515"/>
      <c r="AG72" s="257"/>
      <c r="AH72" s="257"/>
      <c r="AI72" s="279"/>
      <c r="AJ72" s="279"/>
      <c r="AK72" s="279"/>
      <c r="AL72" s="279"/>
      <c r="AM72" s="279"/>
      <c r="AN72" s="275"/>
      <c r="AO72" s="275"/>
      <c r="AP72" s="275"/>
      <c r="AQ72" s="275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</row>
    <row r="73" spans="1:71" x14ac:dyDescent="0.4">
      <c r="A73" s="203"/>
      <c r="B73" s="203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80"/>
      <c r="Z73" s="280"/>
      <c r="AA73" s="280"/>
      <c r="AB73" s="280"/>
      <c r="AC73" s="280"/>
      <c r="AD73" s="280"/>
      <c r="AE73" s="280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</row>
  </sheetData>
  <mergeCells count="111">
    <mergeCell ref="AI68:AO68"/>
    <mergeCell ref="C69:X69"/>
    <mergeCell ref="Y69:AD69"/>
    <mergeCell ref="AE69:AF69"/>
    <mergeCell ref="AC70:AK71"/>
    <mergeCell ref="Y72:AD72"/>
    <mergeCell ref="AE72:AF72"/>
    <mergeCell ref="AN64:AO64"/>
    <mergeCell ref="AI65:AO65"/>
    <mergeCell ref="P67:V67"/>
    <mergeCell ref="W67:X67"/>
    <mergeCell ref="AA67:AC67"/>
    <mergeCell ref="AD67:AE67"/>
    <mergeCell ref="AH67:AM67"/>
    <mergeCell ref="AN67:AO67"/>
    <mergeCell ref="Y60:Y61"/>
    <mergeCell ref="Z60:AD61"/>
    <mergeCell ref="AE60:AM61"/>
    <mergeCell ref="P64:V64"/>
    <mergeCell ref="W64:X64"/>
    <mergeCell ref="AA64:AC64"/>
    <mergeCell ref="AD64:AE64"/>
    <mergeCell ref="AH64:AM64"/>
    <mergeCell ref="B51:AJ51"/>
    <mergeCell ref="C53:AM54"/>
    <mergeCell ref="C55:AL56"/>
    <mergeCell ref="P59:Y59"/>
    <mergeCell ref="P60:Q61"/>
    <mergeCell ref="R60:R61"/>
    <mergeCell ref="S60:S61"/>
    <mergeCell ref="T60:U61"/>
    <mergeCell ref="V60:V61"/>
    <mergeCell ref="W60:X61"/>
    <mergeCell ref="AI34:AQ35"/>
    <mergeCell ref="AH36:AP36"/>
    <mergeCell ref="AH37:AN38"/>
    <mergeCell ref="AO37:AP38"/>
    <mergeCell ref="B40:AQ43"/>
    <mergeCell ref="B48:AP49"/>
    <mergeCell ref="Y32:Z33"/>
    <mergeCell ref="AA32:AB33"/>
    <mergeCell ref="AC32:AE33"/>
    <mergeCell ref="AF32:AG33"/>
    <mergeCell ref="AH32:AN33"/>
    <mergeCell ref="AO32:AP33"/>
    <mergeCell ref="C32:C33"/>
    <mergeCell ref="D32:K33"/>
    <mergeCell ref="L32:M33"/>
    <mergeCell ref="N32:O33"/>
    <mergeCell ref="P32:P33"/>
    <mergeCell ref="Q32:X33"/>
    <mergeCell ref="X27:Y28"/>
    <mergeCell ref="Z27:Z28"/>
    <mergeCell ref="AA27:AJ28"/>
    <mergeCell ref="AK27:AL28"/>
    <mergeCell ref="AE29:AK29"/>
    <mergeCell ref="C31:M31"/>
    <mergeCell ref="P31:Z31"/>
    <mergeCell ref="AH31:AP31"/>
    <mergeCell ref="D26:P26"/>
    <mergeCell ref="S26:W26"/>
    <mergeCell ref="Z26:AL26"/>
    <mergeCell ref="D27:D28"/>
    <mergeCell ref="E27:N28"/>
    <mergeCell ref="O27:P28"/>
    <mergeCell ref="Q27:R28"/>
    <mergeCell ref="S27:S28"/>
    <mergeCell ref="T27:U28"/>
    <mergeCell ref="V27:W28"/>
    <mergeCell ref="AE24:AK24"/>
    <mergeCell ref="X17:X18"/>
    <mergeCell ref="D21:P21"/>
    <mergeCell ref="S21:W21"/>
    <mergeCell ref="Z21:AL21"/>
    <mergeCell ref="D22:D23"/>
    <mergeCell ref="E22:N23"/>
    <mergeCell ref="O22:P23"/>
    <mergeCell ref="Q22:R23"/>
    <mergeCell ref="S22:S23"/>
    <mergeCell ref="T22:U23"/>
    <mergeCell ref="R16:X16"/>
    <mergeCell ref="Z16:AM18"/>
    <mergeCell ref="R17:S18"/>
    <mergeCell ref="T17:T18"/>
    <mergeCell ref="U17:U18"/>
    <mergeCell ref="V17:W18"/>
    <mergeCell ref="V22:W23"/>
    <mergeCell ref="X22:Y23"/>
    <mergeCell ref="Z22:Z23"/>
    <mergeCell ref="AA22:AJ23"/>
    <mergeCell ref="AK22:AL23"/>
    <mergeCell ref="B10:AQ10"/>
    <mergeCell ref="O12:X12"/>
    <mergeCell ref="Z12:AM14"/>
    <mergeCell ref="O13:P14"/>
    <mergeCell ref="Q13:Q14"/>
    <mergeCell ref="R13:R14"/>
    <mergeCell ref="S13:T14"/>
    <mergeCell ref="U13:U14"/>
    <mergeCell ref="V13:W14"/>
    <mergeCell ref="X13:X14"/>
    <mergeCell ref="A1:AQ1"/>
    <mergeCell ref="A2:AQ2"/>
    <mergeCell ref="A3:AQ3"/>
    <mergeCell ref="A4:AQ4"/>
    <mergeCell ref="A5:AQ5"/>
    <mergeCell ref="B6:AO7"/>
    <mergeCell ref="B8:P8"/>
    <mergeCell ref="Q8:AQ8"/>
    <mergeCell ref="B9:V9"/>
    <mergeCell ref="W9:AQ9"/>
  </mergeCells>
  <phoneticPr fontId="3"/>
  <dataValidations count="3">
    <dataValidation type="list" allowBlank="1" showInputMessage="1" showErrorMessage="1" sqref="Q13:Q14">
      <formula1>"3,4"</formula1>
    </dataValidation>
    <dataValidation type="list" allowBlank="1" showInputMessage="1" showErrorMessage="1" sqref="T17 R60">
      <formula1>"　,2,3"</formula1>
    </dataValidation>
    <dataValidation type="list" showInputMessage="1" showErrorMessage="1" sqref="R17 P60:Q61 O13:P14">
      <formula1>"　,令和"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B1FF-B45B-432A-B841-1D1E81B112A6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66cf137-a4c2-4de1-a55f-fde8dce8d6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81FEF-A11A-4C82-9CE2-3A3FC2742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算定シート【A】</vt:lpstr>
      <vt:lpstr>算定シート【A】 (2)</vt:lpstr>
      <vt:lpstr>算定シート【B】 (2)</vt:lpstr>
      <vt:lpstr>算定シート【D】 (2)</vt:lpstr>
      <vt:lpstr>算定シート【E】 (2)</vt:lpstr>
      <vt:lpstr>算定シート【F】 (2)</vt:lpstr>
      <vt:lpstr>算定シート【G】 (2)</vt:lpstr>
      <vt:lpstr>算定シート【H】 (2)</vt:lpstr>
      <vt:lpstr>算定シート【A】!Print_Area</vt:lpstr>
      <vt:lpstr>'算定シート【A】 (2)'!Print_Area</vt:lpstr>
      <vt:lpstr>'算定シート【B】 (2)'!Print_Area</vt:lpstr>
      <vt:lpstr>'算定シート【D】 (2)'!Print_Area</vt:lpstr>
      <vt:lpstr>'算定シート【E】 (2)'!Print_Area</vt:lpstr>
      <vt:lpstr>'算定シート【F】 (2)'!Print_Area</vt:lpstr>
      <vt:lpstr>'算定シート【G】 (2)'!Print_Area</vt:lpstr>
      <vt:lpstr>'算定シート【H】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2022-02-25T07:16:13Z</cp:lastPrinted>
  <dcterms:created xsi:type="dcterms:W3CDTF">2021-04-19T06:52:07Z</dcterms:created>
  <dcterms:modified xsi:type="dcterms:W3CDTF">2022-02-28T07:52:08Z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