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714$\doc\10_第９期\41_募集要項\1024まで\"/>
    </mc:Choice>
  </mc:AlternateContent>
  <bookViews>
    <workbookView xWindow="-120" yWindow="-120" windowWidth="20730" windowHeight="11160" tabRatio="880" firstSheet="1" activeTab="1"/>
  </bookViews>
  <sheets>
    <sheet name="算定シート【１】" sheetId="28" state="hidden" r:id="rId1"/>
    <sheet name="算定シート【２】" sheetId="32" r:id="rId2"/>
    <sheet name="算定シート【３】" sheetId="30" state="hidden" r:id="rId3"/>
    <sheet name="算定シート【４】" sheetId="31" state="hidden" r:id="rId4"/>
  </sheets>
  <definedNames>
    <definedName name="_xlnm.Print_Area" localSheetId="0">算定シート【１】!$A$1:$AM$56</definedName>
    <definedName name="_xlnm.Print_Area" localSheetId="1">算定シート【２】!$A$1:$AM$56</definedName>
    <definedName name="_xlnm.Print_Area" localSheetId="2">算定シート【３】!$A$1:$AQ$77</definedName>
    <definedName name="_xlnm.Print_Area" localSheetId="3">算定シート【４】!$A$1:$AQ$78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20" i="31" l="1"/>
  <c r="AA15" i="31"/>
  <c r="D34" i="31" s="1"/>
  <c r="U34" i="31" s="1"/>
  <c r="AH34" i="31" s="1"/>
  <c r="AF66" i="30"/>
  <c r="Y68" i="30" s="1"/>
  <c r="AJ68" i="30" s="1"/>
  <c r="AF63" i="30"/>
  <c r="Y71" i="30" s="1"/>
  <c r="AJ71" i="30" s="1"/>
  <c r="AA19" i="30"/>
  <c r="Q24" i="30" s="1"/>
  <c r="AA14" i="30"/>
  <c r="D24" i="30" s="1"/>
  <c r="Y16" i="32"/>
  <c r="F20" i="32" s="1"/>
  <c r="X20" i="32" s="1"/>
  <c r="X25" i="32" s="1"/>
  <c r="AD50" i="28"/>
  <c r="AD52" i="28" s="1"/>
  <c r="AD55" i="28" s="1"/>
  <c r="Y16" i="28"/>
  <c r="F20" i="28" s="1"/>
  <c r="X20" i="28" s="1"/>
  <c r="AH67" i="31"/>
  <c r="AH24" i="30" l="1"/>
  <c r="AH29" i="30" s="1"/>
  <c r="M75" i="30"/>
  <c r="E54" i="28" l="1"/>
  <c r="AP45" i="32" l="1"/>
  <c r="E24" i="32"/>
  <c r="AP46" i="32" l="1"/>
  <c r="AP47" i="32" s="1"/>
  <c r="X49" i="32" s="1"/>
  <c r="AT60" i="31"/>
  <c r="AT61" i="31" s="1"/>
  <c r="AS62" i="31" s="1"/>
  <c r="Q25" i="31"/>
  <c r="AA64" i="31" l="1"/>
  <c r="AH64" i="31" s="1"/>
  <c r="Y69" i="31" s="1"/>
  <c r="AD49" i="32"/>
  <c r="AD51" i="32" s="1"/>
  <c r="AD54" i="32" s="1"/>
  <c r="D25" i="31"/>
  <c r="AH25" i="31" s="1"/>
  <c r="AH30" i="31" s="1"/>
  <c r="M40" i="31" s="1"/>
  <c r="Y72" i="31" l="1"/>
  <c r="AJ72" i="31" s="1"/>
  <c r="AJ69" i="31"/>
  <c r="X75" i="31"/>
  <c r="E54" i="32"/>
  <c r="AR39" i="31"/>
  <c r="X39" i="31" s="1"/>
  <c r="AR75" i="31" l="1"/>
  <c r="M76" i="31"/>
  <c r="D33" i="30"/>
  <c r="U33" i="30" s="1"/>
  <c r="AH33" i="30" s="1"/>
  <c r="M39" i="30" s="1"/>
  <c r="X74" i="30" l="1"/>
  <c r="AR38" i="30"/>
  <c r="X38" i="30" s="1"/>
  <c r="AR74" i="30" l="1"/>
  <c r="E24" i="28"/>
  <c r="X25" i="28"/>
</calcChain>
</file>

<file path=xl/sharedStrings.xml><?xml version="1.0" encoding="utf-8"?>
<sst xmlns="http://schemas.openxmlformats.org/spreadsheetml/2006/main" count="343" uniqueCount="101">
  <si>
    <t>円</t>
    <rPh sb="0" eb="1">
      <t>エン</t>
    </rPh>
    <phoneticPr fontId="3"/>
  </si>
  <si>
    <t>＝</t>
    <phoneticPr fontId="3"/>
  </si>
  <si>
    <t>日</t>
    <rPh sb="0" eb="1">
      <t>ニチ</t>
    </rPh>
    <phoneticPr fontId="3"/>
  </si>
  <si>
    <t>×</t>
    <phoneticPr fontId="3"/>
  </si>
  <si>
    <t>⑤</t>
    <phoneticPr fontId="3"/>
  </si>
  <si>
    <t>÷</t>
    <phoneticPr fontId="3"/>
  </si>
  <si>
    <t>③</t>
    <phoneticPr fontId="3"/>
  </si>
  <si>
    <t>④</t>
    <phoneticPr fontId="3"/>
  </si>
  <si>
    <t>②</t>
    <phoneticPr fontId="3"/>
  </si>
  <si>
    <t>①</t>
    <phoneticPr fontId="3"/>
  </si>
  <si>
    <t>―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</si>
  <si>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</si>
  <si>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</si>
  <si>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</si>
  <si>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</si>
  <si>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t>令和</t>
  </si>
  <si>
    <t>申請店舗の開店日</t>
    <rPh sb="0" eb="2">
      <t>シンセイ</t>
    </rPh>
    <rPh sb="2" eb="4">
      <t>テンポ</t>
    </rPh>
    <rPh sb="5" eb="7">
      <t>カイテン</t>
    </rPh>
    <rPh sb="7" eb="8">
      <t>ニチ</t>
    </rPh>
    <phoneticPr fontId="3"/>
  </si>
  <si>
    <t>算定参照月</t>
    <rPh sb="0" eb="2">
      <t>サンテイ</t>
    </rPh>
    <rPh sb="4" eb="5">
      <t>ツキ</t>
    </rPh>
    <phoneticPr fontId="3"/>
  </si>
  <si>
    <t>算定参照期間：</t>
    <rPh sb="0" eb="2">
      <t>サンテイ</t>
    </rPh>
    <rPh sb="4" eb="6">
      <t>キカン</t>
    </rPh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</si>
  <si>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</si>
  <si>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</si>
  <si>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t>算定参照月の売上高</t>
    <rPh sb="0" eb="2">
      <t>サンテイ</t>
    </rPh>
    <rPh sb="2" eb="4">
      <t>サンショウ</t>
    </rPh>
    <rPh sb="4" eb="5">
      <t>ヅキ</t>
    </rPh>
    <rPh sb="6" eb="8">
      <t>ウリアゲ</t>
    </rPh>
    <rPh sb="8" eb="9">
      <t>ダカ</t>
    </rPh>
    <phoneticPr fontId="3"/>
  </si>
  <si>
    <t>【大企業・中小企業等】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</si>
  <si>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一円未満切り上げ</t>
    <rPh sb="0" eb="1">
      <t>イチ</t>
    </rPh>
    <rPh sb="1" eb="2">
      <t>エン</t>
    </rPh>
    <rPh sb="2" eb="4">
      <t>ミマン</t>
    </rPh>
    <rPh sb="4" eb="5">
      <t>キ</t>
    </rPh>
    <rPh sb="6" eb="7">
      <t>ア</t>
    </rPh>
    <phoneticPr fontId="3"/>
  </si>
  <si>
    <t>算定参照年</t>
    <rPh sb="0" eb="2">
      <t>サンテイ</t>
    </rPh>
    <rPh sb="2" eb="4">
      <t>サンショウ</t>
    </rPh>
    <rPh sb="4" eb="5">
      <t>ネン</t>
    </rPh>
    <phoneticPr fontId="3"/>
  </si>
  <si>
    <t>支給単価（１日当たりの支給額）</t>
    <rPh sb="0" eb="2">
      <t>シキュウ</t>
    </rPh>
    <rPh sb="2" eb="4">
      <t>タンカ</t>
    </rPh>
    <rPh sb="11" eb="14">
      <t>シキュウガク</t>
    </rPh>
    <phoneticPr fontId="3"/>
  </si>
  <si>
    <t>以下を記入して支給単価を計算してください。支給額は支給単価×対象期間（日数）となります。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4">
      <t>シキュウガク</t>
    </rPh>
    <rPh sb="25" eb="27">
      <t>シキュウ</t>
    </rPh>
    <rPh sb="27" eb="29">
      <t>タンカ</t>
    </rPh>
    <rPh sb="30" eb="32">
      <t>タイショウ</t>
    </rPh>
    <rPh sb="32" eb="34">
      <t>キカン</t>
    </rPh>
    <rPh sb="35" eb="37">
      <t>ニッスウ</t>
    </rPh>
    <phoneticPr fontId="3"/>
  </si>
  <si>
    <t>算定参照月の１日当たりの売上高</t>
    <rPh sb="0" eb="2">
      <t>サンテイ</t>
    </rPh>
    <rPh sb="2" eb="4">
      <t>サンショウ</t>
    </rPh>
    <rPh sb="4" eb="5">
      <t>ツキ</t>
    </rPh>
    <rPh sb="7" eb="8">
      <t>ニチ</t>
    </rPh>
    <rPh sb="8" eb="9">
      <t>ア</t>
    </rPh>
    <rPh sb="12" eb="14">
      <t>ウリアゲ</t>
    </rPh>
    <rPh sb="14" eb="15">
      <t>ダカ</t>
    </rPh>
    <phoneticPr fontId="3"/>
  </si>
  <si>
    <t>（消費税及び地方消費税を除く）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phoneticPr fontId="3"/>
  </si>
  <si>
    <t>事業年度（年）</t>
    <rPh sb="0" eb="2">
      <t>ジギョウ</t>
    </rPh>
    <rPh sb="2" eb="4">
      <t>ネンド</t>
    </rPh>
    <rPh sb="5" eb="6">
      <t>ネン</t>
    </rPh>
    <phoneticPr fontId="3"/>
  </si>
  <si>
    <t>支給単価⇒　</t>
    <rPh sb="0" eb="2">
      <t>シキュウ</t>
    </rPh>
    <rPh sb="2" eb="4">
      <t>タンカ</t>
    </rPh>
    <phoneticPr fontId="3"/>
  </si>
  <si>
    <t>１日当たりの売上高　⇒</t>
    <rPh sb="1" eb="2">
      <t>ニチ</t>
    </rPh>
    <rPh sb="2" eb="3">
      <t>ア</t>
    </rPh>
    <rPh sb="6" eb="8">
      <t>ウリアゲ</t>
    </rPh>
    <rPh sb="8" eb="9">
      <t>ダカ</t>
    </rPh>
    <phoneticPr fontId="3"/>
  </si>
  <si>
    <t>＜参照月の特例（平均方式）＞</t>
    <rPh sb="1" eb="3">
      <t>サンショウ</t>
    </rPh>
    <rPh sb="3" eb="4">
      <t>ツキ</t>
    </rPh>
    <rPh sb="5" eb="7">
      <t>トクレイ</t>
    </rPh>
    <rPh sb="8" eb="10">
      <t>ヘイキン</t>
    </rPh>
    <rPh sb="10" eb="12">
      <t>ホウシキ</t>
    </rPh>
    <phoneticPr fontId="3"/>
  </si>
  <si>
    <t>支給単価（切り上げ前）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</si>
  <si>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算定参照期間の１日当たりの売上高　⇒（算定参照期間の売上高）÷（算定参照期間の日数）</t>
    <rPh sb="0" eb="2">
      <t>サンテイ</t>
    </rPh>
    <rPh sb="2" eb="4">
      <t>サンショウ</t>
    </rPh>
    <rPh sb="4" eb="6">
      <t>キカン</t>
    </rPh>
    <rPh sb="8" eb="9">
      <t>ニチ</t>
    </rPh>
    <rPh sb="9" eb="10">
      <t>ア</t>
    </rPh>
    <rPh sb="13" eb="15">
      <t>ウリアゲ</t>
    </rPh>
    <rPh sb="15" eb="16">
      <t>ダカ</t>
    </rPh>
    <rPh sb="32" eb="34">
      <t>サンテイ</t>
    </rPh>
    <rPh sb="34" eb="36">
      <t>サンショウ</t>
    </rPh>
    <rPh sb="36" eb="38">
      <t>キカン</t>
    </rPh>
    <rPh sb="39" eb="41">
      <t>ニッスウ</t>
    </rPh>
    <phoneticPr fontId="3"/>
  </si>
  <si>
    <t>事業年度の１日当たりの売上高　⇒事業年度（年）の売上高 ÷ 事業年度（年）の日数</t>
    <phoneticPr fontId="3"/>
  </si>
  <si>
    <t>※原則365日又は366日</t>
    <rPh sb="1" eb="3">
      <t>ゲンソク</t>
    </rPh>
    <rPh sb="6" eb="7">
      <t>ニチ</t>
    </rPh>
    <rPh sb="7" eb="8">
      <t>マタ</t>
    </rPh>
    <rPh sb="12" eb="13">
      <t>ニチ</t>
    </rPh>
    <phoneticPr fontId="3"/>
  </si>
  <si>
    <t>⇒</t>
    <phoneticPr fontId="3"/>
  </si>
  <si>
    <t xml:space="preserve">事業年度（年）の売上高 ÷ 事業年度（年）の日数 </t>
    <rPh sb="0" eb="2">
      <t>ジギョウ</t>
    </rPh>
    <rPh sb="2" eb="4">
      <t>ネンド</t>
    </rPh>
    <rPh sb="5" eb="6">
      <t>ネン</t>
    </rPh>
    <rPh sb="8" eb="10">
      <t>ウリアゲ</t>
    </rPh>
    <rPh sb="10" eb="11">
      <t>ダカ</t>
    </rPh>
    <rPh sb="14" eb="16">
      <t>ジギョウ</t>
    </rPh>
    <rPh sb="16" eb="18">
      <t>ネンド</t>
    </rPh>
    <rPh sb="19" eb="20">
      <t>ネン</t>
    </rPh>
    <rPh sb="21" eb="22">
      <t>テルヅキ</t>
    </rPh>
    <rPh sb="22" eb="24">
      <t>ニッスウ</t>
    </rPh>
    <phoneticPr fontId="3"/>
  </si>
  <si>
    <t>事業年度（年）の１日当たりの売上高　</t>
    <rPh sb="5" eb="6">
      <t>ネン</t>
    </rPh>
    <rPh sb="9" eb="10">
      <t>ニチ</t>
    </rPh>
    <rPh sb="10" eb="11">
      <t>ア</t>
    </rPh>
    <rPh sb="14" eb="16">
      <t>ウリアゲ</t>
    </rPh>
    <rPh sb="16" eb="17">
      <t>ダカ</t>
    </rPh>
    <phoneticPr fontId="3"/>
  </si>
  <si>
    <t xml:space="preserve">算定参照期間の売上高 ÷ 算定参照期間の日数 </t>
    <rPh sb="0" eb="2">
      <t>サンテイ</t>
    </rPh>
    <rPh sb="2" eb="4">
      <t>サンショウ</t>
    </rPh>
    <rPh sb="4" eb="6">
      <t>キカン</t>
    </rPh>
    <rPh sb="7" eb="9">
      <t>ウリアゲ</t>
    </rPh>
    <rPh sb="9" eb="10">
      <t>ダカ</t>
    </rPh>
    <rPh sb="13" eb="15">
      <t>サンテイ</t>
    </rPh>
    <rPh sb="15" eb="17">
      <t>サンショウ</t>
    </rPh>
    <rPh sb="17" eb="19">
      <t>キカン</t>
    </rPh>
    <rPh sb="20" eb="22">
      <t>ニッスウ</t>
    </rPh>
    <phoneticPr fontId="3"/>
  </si>
  <si>
    <t>参照月の日数</t>
    <rPh sb="0" eb="2">
      <t>サンショウ</t>
    </rPh>
    <rPh sb="2" eb="3">
      <t>ヅキ</t>
    </rPh>
    <rPh sb="4" eb="6">
      <t>ニッスウ</t>
    </rPh>
    <phoneticPr fontId="3"/>
  </si>
  <si>
    <t>１日当たりの売上高</t>
    <phoneticPr fontId="3"/>
  </si>
  <si>
    <t>※一円未満切り上げ</t>
    <rPh sb="1" eb="2">
      <t>イチ</t>
    </rPh>
    <rPh sb="2" eb="3">
      <t>エン</t>
    </rPh>
    <rPh sb="3" eb="5">
      <t>ミマン</t>
    </rPh>
    <rPh sb="5" eb="6">
      <t>キ</t>
    </rPh>
    <rPh sb="7" eb="8">
      <t>ア</t>
    </rPh>
    <phoneticPr fontId="3"/>
  </si>
  <si>
    <t>但し、月単位の売上高を把握することが困難な場合においては、以下の方法で支給単価を算出します</t>
    <rPh sb="0" eb="1">
      <t>タダ</t>
    </rPh>
    <phoneticPr fontId="3"/>
  </si>
  <si>
    <t>算定参照月の売上高</t>
    <rPh sb="0" eb="2">
      <t>サンテイ</t>
    </rPh>
    <rPh sb="2" eb="4">
      <t>サンショウ</t>
    </rPh>
    <rPh sb="4" eb="5">
      <t>ツキ</t>
    </rPh>
    <rPh sb="6" eb="8">
      <t>ウリアゲ</t>
    </rPh>
    <rPh sb="8" eb="9">
      <t>ダカ</t>
    </rPh>
    <phoneticPr fontId="3"/>
  </si>
  <si>
    <t>⑥</t>
    <phoneticPr fontId="3"/>
  </si>
  <si>
    <t>⑦</t>
    <phoneticPr fontId="3"/>
  </si>
  <si>
    <r>
      <t>○ 売上高減少額方式</t>
    </r>
    <r>
      <rPr>
        <b/>
        <sz val="10"/>
        <rFont val="ＭＳ Ｐゴシック"/>
        <family val="3"/>
        <charset val="128"/>
      </rPr>
      <t>（１日当たりの支給額 最大２０万円）</t>
    </r>
    <rPh sb="2" eb="5">
      <t>ウリアゲダカ</t>
    </rPh>
    <rPh sb="5" eb="7">
      <t>ゲンショウ</t>
    </rPh>
    <rPh sb="7" eb="8">
      <t>ガク</t>
    </rPh>
    <rPh sb="8" eb="10">
      <t>ホウシキ</t>
    </rPh>
    <rPh sb="12" eb="13">
      <t>ニチ</t>
    </rPh>
    <rPh sb="13" eb="14">
      <t>ア</t>
    </rPh>
    <rPh sb="17" eb="20">
      <t>シキュウガク</t>
    </rPh>
    <rPh sb="21" eb="23">
      <t>サイダイ</t>
    </rPh>
    <rPh sb="25" eb="27">
      <t>マンエン</t>
    </rPh>
    <phoneticPr fontId="3"/>
  </si>
  <si>
    <t>■ 算定シート①（売上高方式） 通常</t>
    <rPh sb="2" eb="4">
      <t>サンテイ</t>
    </rPh>
    <rPh sb="9" eb="11">
      <t>ウリアゲ</t>
    </rPh>
    <rPh sb="11" eb="12">
      <t>ダカ</t>
    </rPh>
    <rPh sb="12" eb="14">
      <t>ホウシキ</t>
    </rPh>
    <rPh sb="16" eb="18">
      <t>ツウジョウ</t>
    </rPh>
    <phoneticPr fontId="3"/>
  </si>
  <si>
    <t>■算定シート②（売上高方式）　新規開店特例</t>
    <rPh sb="15" eb="17">
      <t>シンキ</t>
    </rPh>
    <rPh sb="17" eb="19">
      <t>カイテン</t>
    </rPh>
    <rPh sb="19" eb="21">
      <t>トクレイ</t>
    </rPh>
    <phoneticPr fontId="3"/>
  </si>
  <si>
    <t>■ 算定シート③（売上高減少額方式）　通常</t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ツウジョウ</t>
    </rPh>
    <phoneticPr fontId="3"/>
  </si>
  <si>
    <t>■ 算定シート④（売上高減少額方式）　新規開店特例</t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シンキ</t>
    </rPh>
    <rPh sb="21" eb="23">
      <t>カイテン</t>
    </rPh>
    <rPh sb="23" eb="25">
      <t>トクレイ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</si>
  <si>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29" eb="32">
      <t>ダイキギョウ</t>
    </rPh>
    <rPh sb="33" eb="35">
      <t>シヨウ</t>
    </rPh>
    <phoneticPr fontId="3"/>
  </si>
  <si>
    <t>参照月：令和２年10月又は令和元年10月</t>
    <rPh sb="0" eb="2">
      <t>サンショウ</t>
    </rPh>
    <rPh sb="2" eb="3">
      <t>ヅキ</t>
    </rPh>
    <rPh sb="4" eb="6">
      <t>レイワ</t>
    </rPh>
    <rPh sb="7" eb="8">
      <t>ネン</t>
    </rPh>
    <rPh sb="10" eb="11">
      <t>ガツ</t>
    </rPh>
    <rPh sb="11" eb="12">
      <t>マタ</t>
    </rPh>
    <rPh sb="13" eb="15">
      <t>レイワ</t>
    </rPh>
    <rPh sb="15" eb="17">
      <t>ガンネン</t>
    </rPh>
    <rPh sb="19" eb="20">
      <t>ガツ</t>
    </rPh>
    <phoneticPr fontId="3"/>
  </si>
  <si>
    <t>令和２年、令和元年のいずれかを記載してください。（罹災特例該当は平成30年又は平成29年も可）</t>
    <rPh sb="0" eb="2">
      <t>レイワ</t>
    </rPh>
    <rPh sb="3" eb="4">
      <t>ネン</t>
    </rPh>
    <rPh sb="5" eb="7">
      <t>レイワ</t>
    </rPh>
    <rPh sb="7" eb="9">
      <t>ガンネン</t>
    </rPh>
    <rPh sb="15" eb="17">
      <t>キサイ</t>
    </rPh>
    <rPh sb="25" eb="27">
      <t>リサイ</t>
    </rPh>
    <rPh sb="27" eb="29">
      <t>トクレイ</t>
    </rPh>
    <rPh sb="29" eb="31">
      <t>ガイトウ</t>
    </rPh>
    <rPh sb="32" eb="34">
      <t>ヘイセイ</t>
    </rPh>
    <rPh sb="36" eb="37">
      <t>ネン</t>
    </rPh>
    <rPh sb="37" eb="38">
      <t>マタ</t>
    </rPh>
    <rPh sb="39" eb="41">
      <t>ヘイセイ</t>
    </rPh>
    <rPh sb="43" eb="44">
      <t>ネン</t>
    </rPh>
    <rPh sb="45" eb="46">
      <t>カ</t>
    </rPh>
    <phoneticPr fontId="3"/>
  </si>
  <si>
    <t>算定参照年の10月の売上高</t>
    <rPh sb="0" eb="2">
      <t>サンテイ</t>
    </rPh>
    <rPh sb="2" eb="4">
      <t>サンショウ</t>
    </rPh>
    <rPh sb="4" eb="5">
      <t>ドシ</t>
    </rPh>
    <rPh sb="8" eb="9">
      <t>ガツ</t>
    </rPh>
    <rPh sb="10" eb="12">
      <t>ウリアゲ</t>
    </rPh>
    <rPh sb="12" eb="13">
      <t>ダカ</t>
    </rPh>
    <phoneticPr fontId="3"/>
  </si>
  <si>
    <t>※原則31日</t>
    <rPh sb="1" eb="3">
      <t>ゲンソク</t>
    </rPh>
    <rPh sb="5" eb="6">
      <t>ニチ</t>
    </rPh>
    <phoneticPr fontId="3"/>
  </si>
  <si>
    <t>事業年度の１日当たりの売上高  × ０．３ ＝　</t>
    <phoneticPr fontId="3"/>
  </si>
  <si>
    <t>算定参照期間の１日当たりの売上高  × ０．３ ＝　</t>
    <rPh sb="0" eb="2">
      <t>サンテイ</t>
    </rPh>
    <rPh sb="2" eb="4">
      <t>サンショウ</t>
    </rPh>
    <rPh sb="4" eb="6">
      <t>キカン</t>
    </rPh>
    <phoneticPr fontId="3"/>
  </si>
  <si>
    <t>※事業年度は令和２年10月又は令和元年10月（罹災特例に該当する場合は、平成30年10月又は平成29年10月も可）を含んでいる必要があります。また、個人事業主は暦年になります。</t>
    <rPh sb="1" eb="3">
      <t>ジギョウ</t>
    </rPh>
    <rPh sb="3" eb="5">
      <t>ネンド</t>
    </rPh>
    <rPh sb="6" eb="8">
      <t>レイワ</t>
    </rPh>
    <rPh sb="9" eb="10">
      <t>ネン</t>
    </rPh>
    <rPh sb="12" eb="13">
      <t>ガツ</t>
    </rPh>
    <rPh sb="13" eb="14">
      <t>マタ</t>
    </rPh>
    <rPh sb="15" eb="19">
      <t>レイワガンネン</t>
    </rPh>
    <rPh sb="28" eb="30">
      <t>ガイトウ</t>
    </rPh>
    <rPh sb="32" eb="34">
      <t>バアイ</t>
    </rPh>
    <rPh sb="44" eb="45">
      <t>マタ</t>
    </rPh>
    <rPh sb="46" eb="48">
      <t>ヘイセイ</t>
    </rPh>
    <rPh sb="50" eb="51">
      <t>ネン</t>
    </rPh>
    <rPh sb="53" eb="54">
      <t>ガツ</t>
    </rPh>
    <rPh sb="63" eb="65">
      <t>ヒツヨウ</t>
    </rPh>
    <rPh sb="74" eb="76">
      <t>コジン</t>
    </rPh>
    <rPh sb="76" eb="79">
      <t>ジギョウヌシ</t>
    </rPh>
    <rPh sb="80" eb="82">
      <t>レキネン</t>
    </rPh>
    <phoneticPr fontId="3"/>
  </si>
  <si>
    <t>千円未満を切り上げ、26,000～75,000円の金額とする</t>
    <rPh sb="0" eb="1">
      <t>セン</t>
    </rPh>
    <rPh sb="1" eb="2">
      <t>エン</t>
    </rPh>
    <rPh sb="2" eb="4">
      <t>ミマン</t>
    </rPh>
    <rPh sb="5" eb="6">
      <t>キ</t>
    </rPh>
    <rPh sb="7" eb="8">
      <t>ア</t>
    </rPh>
    <rPh sb="23" eb="24">
      <t>エン</t>
    </rPh>
    <rPh sb="25" eb="27">
      <t>キンガク</t>
    </rPh>
    <phoneticPr fontId="3"/>
  </si>
  <si>
    <t>※支給単価が一律2.5万円/日の場合は、提出不要です。</t>
    <rPh sb="1" eb="3">
      <t>シキュウ</t>
    </rPh>
    <rPh sb="3" eb="5">
      <t>タンカ</t>
    </rPh>
    <rPh sb="6" eb="8">
      <t>イチリツ</t>
    </rPh>
    <rPh sb="11" eb="13">
      <t>マンエン</t>
    </rPh>
    <rPh sb="14" eb="15">
      <t>ニチ</t>
    </rPh>
    <rPh sb="16" eb="18">
      <t>バアイ</t>
    </rPh>
    <rPh sb="20" eb="22">
      <t>テイシュツ</t>
    </rPh>
    <rPh sb="22" eb="24">
      <t>フヨウ</t>
    </rPh>
    <phoneticPr fontId="3"/>
  </si>
  <si>
    <r>
      <t xml:space="preserve">【中小企業者（中小企業、個人事業主）、その他法人専用】
―  </t>
    </r>
    <r>
      <rPr>
        <b/>
        <u/>
        <sz val="16"/>
        <rFont val="ＭＳ Ｐゴシック"/>
        <family val="3"/>
        <charset val="128"/>
      </rPr>
      <t xml:space="preserve">令和２年10月１日から令和３年９月30日の間に開店した店舗用 </t>
    </r>
    <r>
      <rPr>
        <b/>
        <sz val="16"/>
        <rFont val="ＭＳ Ｐゴシック"/>
        <family val="3"/>
        <charset val="128"/>
      </rPr>
      <t xml:space="preserve"> －
</t>
    </r>
    <r>
      <rPr>
        <b/>
        <sz val="16"/>
        <color rgb="FFFF0000"/>
        <rFont val="ＭＳ Ｐゴシック"/>
        <family val="3"/>
        <charset val="128"/>
      </rPr>
      <t>※大企業は使用できません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31" eb="33">
      <t>レイワ</t>
    </rPh>
    <rPh sb="34" eb="35">
      <t>ネン</t>
    </rPh>
    <rPh sb="37" eb="38">
      <t>ガツ</t>
    </rPh>
    <rPh sb="39" eb="40">
      <t>ニチ</t>
    </rPh>
    <rPh sb="42" eb="44">
      <t>レイワ</t>
    </rPh>
    <rPh sb="45" eb="46">
      <t>ネン</t>
    </rPh>
    <rPh sb="47" eb="48">
      <t>ガツ</t>
    </rPh>
    <rPh sb="50" eb="51">
      <t>ニチ</t>
    </rPh>
    <rPh sb="52" eb="53">
      <t>アイダ</t>
    </rPh>
    <rPh sb="58" eb="61">
      <t>テンポヨウ</t>
    </rPh>
    <rPh sb="66" eb="69">
      <t>ダイキギョウ</t>
    </rPh>
    <rPh sb="70" eb="72">
      <t>シヨウ</t>
    </rPh>
    <phoneticPr fontId="3"/>
  </si>
  <si>
    <t>参照月：令和２年10月～令和３年９月の単月</t>
    <rPh sb="0" eb="2">
      <t>サンショウ</t>
    </rPh>
    <rPh sb="2" eb="3">
      <t>ヅキ</t>
    </rPh>
    <rPh sb="4" eb="6">
      <t>レイワ</t>
    </rPh>
    <rPh sb="7" eb="8">
      <t>ネン</t>
    </rPh>
    <rPh sb="10" eb="11">
      <t>ガツ</t>
    </rPh>
    <rPh sb="12" eb="14">
      <t>レイワ</t>
    </rPh>
    <rPh sb="15" eb="16">
      <t>ネン</t>
    </rPh>
    <rPh sb="17" eb="18">
      <t>ガツ</t>
    </rPh>
    <rPh sb="19" eb="21">
      <t>タンゲツ</t>
    </rPh>
    <phoneticPr fontId="3"/>
  </si>
  <si>
    <t>令和２年10月～令和３年９月の間のうち、
ひと月を記載してください。</t>
    <phoneticPr fontId="3"/>
  </si>
  <si>
    <t>開店日～令和３年９月30日</t>
    <rPh sb="0" eb="3">
      <t>カイテンビ</t>
    </rPh>
    <rPh sb="4" eb="6">
      <t>レイワ</t>
    </rPh>
    <rPh sb="7" eb="8">
      <t>ネン</t>
    </rPh>
    <rPh sb="9" eb="10">
      <t>ツキ</t>
    </rPh>
    <rPh sb="12" eb="13">
      <t>ニチ</t>
    </rPh>
    <phoneticPr fontId="3"/>
  </si>
  <si>
    <t>参照月：令和２年10月又は令和元年10月</t>
    <rPh sb="13" eb="15">
      <t>レイワ</t>
    </rPh>
    <rPh sb="15" eb="17">
      <t>ガンネン</t>
    </rPh>
    <phoneticPr fontId="3"/>
  </si>
  <si>
    <r>
      <t>算定参照年の</t>
    </r>
    <r>
      <rPr>
        <b/>
        <sz val="11"/>
        <rFont val="ＭＳ Ｐゴシック"/>
        <family val="3"/>
        <charset val="128"/>
      </rPr>
      <t>10月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ネン</t>
    </rPh>
    <rPh sb="8" eb="9">
      <t>ガツ</t>
    </rPh>
    <rPh sb="10" eb="12">
      <t>ウリアゲ</t>
    </rPh>
    <rPh sb="12" eb="13">
      <t>ダカ</t>
    </rPh>
    <phoneticPr fontId="3"/>
  </si>
  <si>
    <r>
      <t>令和３年</t>
    </r>
    <r>
      <rPr>
        <b/>
        <sz val="11"/>
        <rFont val="ＭＳ Ｐゴシック"/>
        <family val="3"/>
        <charset val="128"/>
      </rPr>
      <t>10月</t>
    </r>
    <r>
      <rPr>
        <sz val="9"/>
        <rFont val="ＭＳ Ｐゴシック"/>
        <family val="3"/>
        <charset val="128"/>
      </rPr>
      <t>の売上高</t>
    </r>
    <phoneticPr fontId="3"/>
  </si>
  <si>
    <t xml:space="preserve">令和３年10月の日数 </t>
    <rPh sb="0" eb="2">
      <t>レイワ</t>
    </rPh>
    <rPh sb="3" eb="4">
      <t>ネン</t>
    </rPh>
    <rPh sb="6" eb="7">
      <t>ガツ</t>
    </rPh>
    <rPh sb="8" eb="10">
      <t>ニッスウ</t>
    </rPh>
    <phoneticPr fontId="3"/>
  </si>
  <si>
    <r>
      <t>算定参照年の</t>
    </r>
    <r>
      <rPr>
        <b/>
        <sz val="11"/>
        <rFont val="ＭＳ Ｐゴシック"/>
        <family val="3"/>
        <charset val="128"/>
      </rPr>
      <t>10月</t>
    </r>
    <r>
      <rPr>
        <sz val="9"/>
        <rFont val="ＭＳ Ｐゴシック"/>
        <family val="3"/>
        <charset val="128"/>
      </rPr>
      <t>の１日当たりの売上高</t>
    </r>
    <rPh sb="0" eb="2">
      <t>サンテイ</t>
    </rPh>
    <rPh sb="2" eb="4">
      <t>サンショウ</t>
    </rPh>
    <rPh sb="4" eb="5">
      <t>ネン</t>
    </rPh>
    <rPh sb="8" eb="9">
      <t>ガツ</t>
    </rPh>
    <rPh sb="11" eb="12">
      <t>ニチ</t>
    </rPh>
    <rPh sb="12" eb="13">
      <t>ア</t>
    </rPh>
    <rPh sb="16" eb="18">
      <t>ウリアゲ</t>
    </rPh>
    <rPh sb="18" eb="19">
      <t>ダカ</t>
    </rPh>
    <phoneticPr fontId="3"/>
  </si>
  <si>
    <r>
      <t>令和３年</t>
    </r>
    <r>
      <rPr>
        <b/>
        <sz val="11"/>
        <rFont val="ＭＳ Ｐゴシック"/>
        <family val="3"/>
        <charset val="128"/>
      </rPr>
      <t>10月</t>
    </r>
    <r>
      <rPr>
        <sz val="9"/>
        <rFont val="ＭＳ Ｐゴシック"/>
        <family val="3"/>
        <charset val="128"/>
      </rPr>
      <t>の１日当たりの売上高</t>
    </r>
    <rPh sb="9" eb="10">
      <t>ニチ</t>
    </rPh>
    <rPh sb="10" eb="11">
      <t>ア</t>
    </rPh>
    <phoneticPr fontId="3"/>
  </si>
  <si>
    <r>
      <t>令和３年</t>
    </r>
    <r>
      <rPr>
        <b/>
        <sz val="11"/>
        <rFont val="ＭＳ Ｐゴシック"/>
        <family val="3"/>
        <charset val="128"/>
      </rPr>
      <t>10月</t>
    </r>
    <r>
      <rPr>
        <sz val="9"/>
        <rFont val="ＭＳ Ｐゴシック"/>
        <family val="3"/>
        <charset val="128"/>
      </rPr>
      <t>の１日当たりの売上高</t>
    </r>
    <rPh sb="0" eb="2">
      <t>レイワ</t>
    </rPh>
    <rPh sb="3" eb="4">
      <t>ネン</t>
    </rPh>
    <rPh sb="6" eb="7">
      <t>ガツ</t>
    </rPh>
    <rPh sb="9" eb="10">
      <t>ニチ</t>
    </rPh>
    <rPh sb="10" eb="11">
      <t>ア</t>
    </rPh>
    <rPh sb="14" eb="16">
      <t>ウリアゲ</t>
    </rPh>
    <rPh sb="16" eb="17">
      <t>ダカ</t>
    </rPh>
    <phoneticPr fontId="3"/>
  </si>
  <si>
    <t>令和３年10月の１日当たりの売上高</t>
    <rPh sb="0" eb="2">
      <t>レイワ</t>
    </rPh>
    <rPh sb="3" eb="4">
      <t>ネン</t>
    </rPh>
    <rPh sb="6" eb="7">
      <t>ガツ</t>
    </rPh>
    <rPh sb="9" eb="10">
      <t>ニチ</t>
    </rPh>
    <rPh sb="10" eb="11">
      <t>ア</t>
    </rPh>
    <rPh sb="14" eb="16">
      <t>ウリアゲ</t>
    </rPh>
    <rPh sb="16" eb="17">
      <t>ダカ</t>
    </rPh>
    <phoneticPr fontId="3"/>
  </si>
  <si>
    <t xml:space="preserve">令和３年10月の売上高 ÷ 令和３年10月の日数 </t>
    <rPh sb="14" eb="16">
      <t>レイワ</t>
    </rPh>
    <rPh sb="17" eb="18">
      <t>ネン</t>
    </rPh>
    <rPh sb="20" eb="21">
      <t>ガツ</t>
    </rPh>
    <phoneticPr fontId="3"/>
  </si>
  <si>
    <t>（事業年度（年）の１日当たりの売上高 － 令和３年10月の１日当たりの売上高） × ０．４ ＝</t>
    <rPh sb="6" eb="7">
      <t>ネン</t>
    </rPh>
    <rPh sb="27" eb="28">
      <t>ガツ</t>
    </rPh>
    <rPh sb="31" eb="32">
      <t>ア</t>
    </rPh>
    <phoneticPr fontId="3"/>
  </si>
  <si>
    <t>【大企業・中小企業等】
―  令和２年10月１日から令和３年９月30日の間に開店した店舗用 －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</si>
  <si>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参照月：令和２年10月～令和３年９月の単月</t>
    <phoneticPr fontId="3"/>
  </si>
  <si>
    <t>１日当たりの売上高減少額（切り上げ前）</t>
    <rPh sb="1" eb="2">
      <t>ニチ</t>
    </rPh>
    <rPh sb="2" eb="3">
      <t>ア</t>
    </rPh>
    <rPh sb="6" eb="8">
      <t>ウリアゲ</t>
    </rPh>
    <rPh sb="8" eb="9">
      <t>ダカ</t>
    </rPh>
    <rPh sb="9" eb="11">
      <t>ゲンショウ</t>
    </rPh>
    <rPh sb="11" eb="12">
      <t>ガク</t>
    </rPh>
    <rPh sb="13" eb="14">
      <t>キ</t>
    </rPh>
    <rPh sb="15" eb="16">
      <t>ア</t>
    </rPh>
    <rPh sb="17" eb="18">
      <t>マエ</t>
    </rPh>
    <phoneticPr fontId="3"/>
  </si>
  <si>
    <t>A</t>
    <phoneticPr fontId="3"/>
  </si>
  <si>
    <t>B</t>
    <phoneticPr fontId="3"/>
  </si>
  <si>
    <t>A：</t>
    <phoneticPr fontId="3"/>
  </si>
  <si>
    <t>B：</t>
    <phoneticPr fontId="3"/>
  </si>
  <si>
    <t>千円未満を切上げ
上限20万円</t>
    <rPh sb="0" eb="2">
      <t>センエン</t>
    </rPh>
    <rPh sb="2" eb="4">
      <t>ミマン</t>
    </rPh>
    <rPh sb="5" eb="7">
      <t>キリア</t>
    </rPh>
    <rPh sb="9" eb="11">
      <t>ジョウゲン</t>
    </rPh>
    <rPh sb="13" eb="14">
      <t>マン</t>
    </rPh>
    <rPh sb="14" eb="15">
      <t>エン</t>
    </rPh>
    <phoneticPr fontId="3"/>
  </si>
  <si>
    <t>千円未満を切上げ
上限20万円</t>
    <phoneticPr fontId="3"/>
  </si>
  <si>
    <t>１日当たりの支給単価：</t>
    <rPh sb="1" eb="2">
      <t>ニチ</t>
    </rPh>
    <rPh sb="2" eb="3">
      <t>ア</t>
    </rPh>
    <rPh sb="6" eb="8">
      <t>シキュウ</t>
    </rPh>
    <rPh sb="8" eb="10">
      <t>タンカ</t>
    </rPh>
    <phoneticPr fontId="3"/>
  </si>
  <si>
    <t>AとBで額の低い方が１日当たり支給単価となります。（最大20万円）</t>
    <rPh sb="11" eb="12">
      <t>ニチ</t>
    </rPh>
    <rPh sb="12" eb="13">
      <t>ア</t>
    </rPh>
    <phoneticPr fontId="3"/>
  </si>
  <si>
    <t>（算定参照期間の１日当たりの売上高 － 令和３年10月の１日当たりの売上高） × ０．４ ＝</t>
    <rPh sb="26" eb="27">
      <t>ガツ</t>
    </rPh>
    <rPh sb="30" eb="31">
      <t>ア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</si>
  <si>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2" eb="33">
      <t>エン</t>
    </rPh>
    <rPh sb="33" eb="35">
      <t>イカ</t>
    </rPh>
    <phoneticPr fontId="3"/>
  </si>
  <si>
    <t>※最大75,000円</t>
    <rPh sb="1" eb="3">
      <t>サイダイ</t>
    </rPh>
    <rPh sb="9" eb="10">
      <t>エン</t>
    </rPh>
    <phoneticPr fontId="3"/>
  </si>
  <si>
    <t>※上記計算式で支給単価を算出できた場合、以下の記入は不要です。</t>
    <rPh sb="1" eb="3">
      <t>ジョウキ</t>
    </rPh>
    <rPh sb="3" eb="6">
      <t>ケイサンシキ</t>
    </rPh>
    <rPh sb="7" eb="9">
      <t>シキュウ</t>
    </rPh>
    <rPh sb="9" eb="11">
      <t>タンカ</t>
    </rPh>
    <rPh sb="12" eb="14">
      <t>サンシュツ</t>
    </rPh>
    <rPh sb="17" eb="19">
      <t>バアイ</t>
    </rPh>
    <rPh sb="20" eb="22">
      <t>イカ</t>
    </rPh>
    <rPh sb="23" eb="25">
      <t>キニュウ</t>
    </rPh>
    <rPh sb="26" eb="28">
      <t>フヨウ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</si>
  <si>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23" eb="25">
      <t>エンチョウ</t>
    </rPh>
    <rPh sb="32" eb="33">
      <t>エン</t>
    </rPh>
    <rPh sb="33" eb="35">
      <t>イカ</t>
    </rPh>
    <phoneticPr fontId="3"/>
  </si>
  <si>
    <r>
      <t>＜必要書類＞
・算定参照年の10月の帳簿（対象店舗の飲食部門（テイクアウトの売上高除く）のみ）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・令和３年10月の帳簿（対象店舗の飲食部門（テイクアウトの売上高除く）のみ）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・算定参照年の10月を含む確定申告書類　</t>
    </r>
    <r>
      <rPr>
        <b/>
        <sz val="11"/>
        <color theme="1"/>
        <rFont val="ＭＳ Ｐゴシック"/>
        <family val="3"/>
        <charset val="128"/>
      </rPr>
      <t>※第４～８期で提出済であれば省略可能です</t>
    </r>
    <rPh sb="16" eb="17">
      <t>ツキ</t>
    </rPh>
    <rPh sb="38" eb="40">
      <t>ウリアゲ</t>
    </rPh>
    <rPh sb="40" eb="41">
      <t>ダカ</t>
    </rPh>
    <rPh sb="67" eb="69">
      <t>レイワ</t>
    </rPh>
    <rPh sb="70" eb="71">
      <t>ネン</t>
    </rPh>
    <rPh sb="73" eb="74">
      <t>ガツ</t>
    </rPh>
    <rPh sb="75" eb="77">
      <t>チョウボ</t>
    </rPh>
    <rPh sb="95" eb="97">
      <t>ウリアゲ</t>
    </rPh>
    <rPh sb="97" eb="98">
      <t>ダカ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</si>
  <si>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　</t>
    </r>
    <r>
      <rPr>
        <b/>
        <sz val="11"/>
        <color theme="1"/>
        <rFont val="ＭＳ Ｐゴシック"/>
        <family val="3"/>
        <charset val="128"/>
      </rPr>
      <t>※第４～８期で提出済であれば省略可能です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54" eb="55">
      <t>ワ</t>
    </rPh>
    <rPh sb="61" eb="63">
      <t>サンショウ</t>
    </rPh>
    <rPh sb="63" eb="64">
      <t>ツキ</t>
    </rPh>
    <rPh sb="65" eb="66">
      <t>フク</t>
    </rPh>
    <rPh sb="67" eb="69">
      <t>カクテイ</t>
    </rPh>
    <rPh sb="69" eb="71">
      <t>シンコク</t>
    </rPh>
    <rPh sb="71" eb="73">
      <t>ショルイ</t>
    </rPh>
    <rPh sb="75" eb="76">
      <t>ダイ</t>
    </rPh>
    <rPh sb="79" eb="80">
      <t>キ</t>
    </rPh>
    <rPh sb="81" eb="83">
      <t>テイシュツ</t>
    </rPh>
    <rPh sb="83" eb="84">
      <t>ズ</t>
    </rPh>
    <rPh sb="88" eb="90">
      <t>ショウリャク</t>
    </rPh>
    <rPh sb="90" eb="92">
      <t>カノウ</t>
    </rPh>
    <phoneticPr fontId="3"/>
  </si>
  <si>
    <r>
      <t>＜必要書類＞
・算定参照月の帳簿（対象店舗の飲食部門（テイクアウトの売上高除く）のみ）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・令和３年10月の帳簿（対象店舗の飲食部門（テイクアウトの売上高除く）のみ）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・算定参照月を含む確定申告書類　</t>
    </r>
    <r>
      <rPr>
        <b/>
        <sz val="11"/>
        <color theme="1"/>
        <rFont val="ＭＳ Ｐゴシック"/>
        <family val="3"/>
        <charset val="128"/>
      </rPr>
      <t>※第４～８期で提出済であれば省略可能です</t>
    </r>
    <rPh sb="34" eb="36">
      <t>ウリアゲ</t>
    </rPh>
    <rPh sb="36" eb="37">
      <t>ダカ</t>
    </rPh>
    <rPh sb="63" eb="65">
      <t>レイワ</t>
    </rPh>
    <rPh sb="66" eb="67">
      <t>ネン</t>
    </rPh>
    <rPh sb="69" eb="70">
      <t>ガツ</t>
    </rPh>
    <rPh sb="71" eb="73">
      <t>チョウボ</t>
    </rPh>
    <rPh sb="91" eb="93">
      <t>ウリアゲ</t>
    </rPh>
    <rPh sb="93" eb="94">
      <t>ダカ</t>
    </rPh>
    <phoneticPr fontId="3"/>
  </si>
  <si>
    <r>
      <rPr>
        <b/>
        <sz val="9"/>
        <rFont val="ＭＳ Ｐゴシック"/>
        <family val="3"/>
        <charset val="128"/>
      </rPr>
      <t>１０月</t>
    </r>
    <r>
      <rPr>
        <sz val="9"/>
        <rFont val="ＭＳ Ｐゴシック"/>
        <family val="3"/>
        <charset val="128"/>
      </rPr>
      <t>の日数</t>
    </r>
    <rPh sb="2" eb="3">
      <t>ガツ</t>
    </rPh>
    <rPh sb="4" eb="6">
      <t>ニッスウ</t>
    </rPh>
    <phoneticPr fontId="3"/>
  </si>
  <si>
    <t>※上記計算式で支給単価を算出できた場合、以下の記入は不要です。</t>
    <phoneticPr fontId="3"/>
  </si>
  <si>
    <t>なお、過去の期に平均方式を選択された方は、同年度内は原則として平均方式で申請いただくこととなります。</t>
    <rPh sb="3" eb="5">
      <t>カコ</t>
    </rPh>
    <rPh sb="6" eb="7">
      <t>キ</t>
    </rPh>
    <rPh sb="8" eb="10">
      <t>ヘイキン</t>
    </rPh>
    <rPh sb="10" eb="12">
      <t>ホウシキ</t>
    </rPh>
    <rPh sb="13" eb="15">
      <t>センタク</t>
    </rPh>
    <rPh sb="18" eb="19">
      <t>カタ</t>
    </rPh>
    <rPh sb="21" eb="24">
      <t>ドウネンド</t>
    </rPh>
    <rPh sb="24" eb="25">
      <t>ナイ</t>
    </rPh>
    <rPh sb="26" eb="28">
      <t>ゲンソク</t>
    </rPh>
    <rPh sb="31" eb="33">
      <t>ヘイキン</t>
    </rPh>
    <rPh sb="33" eb="35">
      <t>ホウシキ</t>
    </rPh>
    <rPh sb="36" eb="38">
      <t>シンセイ</t>
    </rPh>
    <phoneticPr fontId="3"/>
  </si>
  <si>
    <t>（申請ごとに方式を変更することはできません）</t>
    <rPh sb="1" eb="3">
      <t>シンセイ</t>
    </rPh>
    <rPh sb="6" eb="8">
      <t>ホウシキ</t>
    </rPh>
    <rPh sb="9" eb="11">
      <t>ヘンコウ</t>
    </rPh>
    <phoneticPr fontId="3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</si>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</sst>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#,##0"/>
    <numFmt numFmtId="177" formatCode="#,##0_ ;[Red]\-#,##0\ "/>
    <numFmt numFmtId="178" formatCode="#,##0_);[Red]\(#,##0\)"/>
  </numFmts>
  <fonts count="4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8"/>
      <color theme="1"/>
      <name val="游ゴシック"/>
      <family val="2"/>
      <charset val="128"/>
      <scheme val="minor"/>
    </font>
    <font>
      <b/>
      <u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38" fontId="11" fillId="0" borderId="0" xfId="1" applyFont="1" applyFill="1" applyBorder="1" applyAlignment="1">
      <alignment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2" fillId="0" borderId="4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center" wrapText="1" shrinkToFi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Border="1" applyAlignment="1"/>
    <xf numFmtId="0" fontId="21" fillId="0" borderId="0" xfId="0" applyFont="1" applyBorder="1" applyAlignment="1">
      <alignment horizontal="left" vertical="center"/>
    </xf>
    <xf numFmtId="38" fontId="14" fillId="0" borderId="0" xfId="1" applyFont="1" applyFill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 shrinkToFi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5" fillId="0" borderId="0" xfId="0" applyFont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24" fillId="0" borderId="0" xfId="0" applyFont="1" applyBorder="1" applyAlignment="1">
      <alignment horizontal="left" vertical="center"/>
    </xf>
    <xf numFmtId="176" fontId="2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38" fontId="8" fillId="0" borderId="0" xfId="1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25" fillId="0" borderId="0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Fill="1" applyBorder="1">
      <alignment vertical="center"/>
    </xf>
    <xf numFmtId="0" fontId="10" fillId="0" borderId="0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20" fillId="0" borderId="5" xfId="0" applyFont="1" applyBorder="1" applyAlignment="1">
      <alignment horizontal="left" vertical="center" wrapText="1" shrinkToFit="1"/>
    </xf>
    <xf numFmtId="0" fontId="2" fillId="0" borderId="19" xfId="0" applyFont="1" applyBorder="1" applyAlignment="1">
      <alignment horizontal="left" vertical="top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32" fillId="0" borderId="0" xfId="0" applyFont="1" applyFill="1" applyBorder="1">
      <alignment vertical="center"/>
    </xf>
    <xf numFmtId="0" fontId="9" fillId="0" borderId="4" xfId="0" applyFont="1" applyFill="1" applyBorder="1" applyAlignment="1">
      <alignment vertical="center"/>
    </xf>
    <xf numFmtId="38" fontId="5" fillId="0" borderId="0" xfId="1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2" fillId="0" borderId="7" xfId="0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38" fontId="6" fillId="0" borderId="0" xfId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0" xfId="0" applyFont="1" applyBorder="1" applyAlignment="1">
      <alignment vertical="center"/>
    </xf>
    <xf numFmtId="0" fontId="11" fillId="0" borderId="0" xfId="0" applyFont="1" applyFill="1" applyBorder="1">
      <alignment vertical="center"/>
    </xf>
    <xf numFmtId="38" fontId="10" fillId="0" borderId="0" xfId="0" applyNumberFormat="1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6" fillId="0" borderId="0" xfId="0" applyFont="1">
      <alignment vertical="center"/>
    </xf>
    <xf numFmtId="0" fontId="18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Fill="1" applyBorder="1">
      <alignment vertical="center"/>
    </xf>
    <xf numFmtId="0" fontId="2" fillId="0" borderId="36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9" fillId="0" borderId="0" xfId="0" applyFont="1" applyFill="1" applyBorder="1" applyAlignment="1">
      <alignment horizontal="center" vertical="center" wrapText="1"/>
    </xf>
    <xf numFmtId="0" fontId="2" fillId="0" borderId="34" xfId="0" applyFont="1" applyFill="1" applyBorder="1">
      <alignment vertical="center"/>
    </xf>
    <xf numFmtId="14" fontId="10" fillId="0" borderId="0" xfId="0" applyNumberFormat="1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Fill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 shrinkToFit="1"/>
    </xf>
    <xf numFmtId="38" fontId="11" fillId="0" borderId="0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38" fontId="5" fillId="0" borderId="0" xfId="1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38" fontId="11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0" borderId="4" xfId="0" applyFont="1" applyFill="1" applyBorder="1" applyAlignment="1">
      <alignment horizontal="left" vertical="top"/>
    </xf>
    <xf numFmtId="0" fontId="10" fillId="0" borderId="4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38" fontId="2" fillId="0" borderId="0" xfId="0" applyNumberFormat="1" applyFont="1">
      <alignment vertical="center"/>
    </xf>
    <xf numFmtId="0" fontId="2" fillId="0" borderId="0" xfId="0" applyFont="1" applyBorder="1" applyAlignment="1">
      <alignment vertical="center" shrinkToFit="1"/>
    </xf>
    <xf numFmtId="38" fontId="41" fillId="0" borderId="0" xfId="1" applyFont="1" applyFill="1" applyBorder="1" applyAlignment="1">
      <alignment vertical="center"/>
    </xf>
    <xf numFmtId="0" fontId="23" fillId="0" borderId="0" xfId="0" applyFont="1">
      <alignment vertical="center"/>
    </xf>
    <xf numFmtId="0" fontId="42" fillId="0" borderId="0" xfId="0" applyFont="1" applyFill="1" applyBorder="1" applyAlignment="1">
      <alignment vertical="center" wrapText="1" shrinkToFi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13" fillId="0" borderId="2" xfId="0" applyFont="1" applyFill="1" applyBorder="1" applyAlignment="1">
      <alignment horizontal="left" vertical="center" shrinkToFit="1"/>
    </xf>
    <xf numFmtId="0" fontId="31" fillId="3" borderId="2" xfId="0" applyFont="1" applyFill="1" applyBorder="1" applyAlignment="1">
      <alignment horizontal="center" vertical="center" shrinkToFit="1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shrinkToFit="1"/>
    </xf>
    <xf numFmtId="0" fontId="8" fillId="5" borderId="7" xfId="0" applyFont="1" applyFill="1" applyBorder="1" applyAlignment="1" applyProtection="1">
      <alignment horizontal="left" vertical="center" shrinkToFit="1"/>
      <protection locked="0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38" fontId="6" fillId="0" borderId="11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4" fontId="9" fillId="0" borderId="17" xfId="0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14" fontId="9" fillId="0" borderId="17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5" fillId="5" borderId="9" xfId="1" applyFont="1" applyFill="1" applyBorder="1" applyAlignment="1" applyProtection="1">
      <alignment horizontal="center" vertical="center" shrinkToFit="1"/>
      <protection locked="0"/>
    </xf>
    <xf numFmtId="38" fontId="5" fillId="5" borderId="7" xfId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wrapText="1" shrinkToFi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 shrinkToFit="1"/>
    </xf>
    <xf numFmtId="0" fontId="19" fillId="0" borderId="0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177" fontId="5" fillId="6" borderId="25" xfId="1" applyNumberFormat="1" applyFont="1" applyFill="1" applyBorder="1" applyAlignment="1">
      <alignment horizontal="center" vertical="center"/>
    </xf>
    <xf numFmtId="177" fontId="10" fillId="6" borderId="9" xfId="0" applyNumberFormat="1" applyFont="1" applyFill="1" applyBorder="1" applyAlignment="1">
      <alignment horizontal="center" vertical="center"/>
    </xf>
    <xf numFmtId="177" fontId="10" fillId="6" borderId="27" xfId="0" applyNumberFormat="1" applyFont="1" applyFill="1" applyBorder="1" applyAlignment="1">
      <alignment horizontal="center" vertical="center"/>
    </xf>
    <xf numFmtId="177" fontId="10" fillId="6" borderId="28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3" fontId="4" fillId="6" borderId="9" xfId="0" applyNumberFormat="1" applyFont="1" applyFill="1" applyBorder="1" applyAlignment="1">
      <alignment horizontal="center" vertical="center"/>
    </xf>
    <xf numFmtId="3" fontId="4" fillId="6" borderId="7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0" fontId="34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34" fillId="2" borderId="5" xfId="0" applyFont="1" applyFill="1" applyBorder="1" applyAlignment="1">
      <alignment vertical="center"/>
    </xf>
    <xf numFmtId="0" fontId="34" fillId="2" borderId="3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0" fontId="34" fillId="2" borderId="1" xfId="0" applyFont="1" applyFill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6" fillId="0" borderId="19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38" fontId="5" fillId="5" borderId="11" xfId="1" applyFont="1" applyFill="1" applyBorder="1" applyAlignment="1" applyProtection="1">
      <alignment horizontal="center" vertical="center"/>
      <protection locked="0"/>
    </xf>
    <xf numFmtId="38" fontId="5" fillId="5" borderId="9" xfId="1" applyFont="1" applyFill="1" applyBorder="1" applyAlignment="1" applyProtection="1">
      <alignment horizontal="center" vertical="center"/>
      <protection locked="0"/>
    </xf>
    <xf numFmtId="0" fontId="4" fillId="5" borderId="18" xfId="0" applyFont="1" applyFill="1" applyBorder="1" applyAlignment="1" applyProtection="1">
      <alignment horizontal="center" vertical="center"/>
      <protection locked="0"/>
    </xf>
    <xf numFmtId="38" fontId="5" fillId="5" borderId="8" xfId="1" applyFont="1" applyFill="1" applyBorder="1" applyAlignment="1" applyProtection="1">
      <alignment horizontal="center" vertical="center"/>
      <protection locked="0"/>
    </xf>
    <xf numFmtId="38" fontId="5" fillId="5" borderId="7" xfId="1" applyFont="1" applyFill="1" applyBorder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177" fontId="4" fillId="5" borderId="17" xfId="0" applyNumberFormat="1" applyFont="1" applyFill="1" applyBorder="1" applyAlignment="1" applyProtection="1">
      <alignment horizontal="right" vertical="center" shrinkToFit="1"/>
      <protection locked="0"/>
    </xf>
    <xf numFmtId="177" fontId="4" fillId="5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1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7" fontId="27" fillId="6" borderId="17" xfId="1" applyNumberFormat="1" applyFont="1" applyFill="1" applyBorder="1" applyAlignment="1">
      <alignment horizontal="right" vertical="center" shrinkToFit="1"/>
    </xf>
    <xf numFmtId="177" fontId="27" fillId="6" borderId="16" xfId="1" applyNumberFormat="1" applyFont="1" applyFill="1" applyBorder="1" applyAlignment="1">
      <alignment horizontal="right" vertical="center" shrinkToFit="1"/>
    </xf>
    <xf numFmtId="0" fontId="28" fillId="0" borderId="0" xfId="0" applyFont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38" fontId="27" fillId="6" borderId="30" xfId="1" applyFont="1" applyFill="1" applyBorder="1" applyAlignment="1">
      <alignment horizontal="right" vertical="center" shrinkToFit="1"/>
    </xf>
    <xf numFmtId="38" fontId="27" fillId="6" borderId="31" xfId="1" applyFont="1" applyFill="1" applyBorder="1" applyAlignment="1">
      <alignment horizontal="right" vertical="center" shrinkToFit="1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wrapText="1" shrinkToFi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38" fontId="27" fillId="6" borderId="30" xfId="1" applyFont="1" applyFill="1" applyBorder="1" applyAlignment="1">
      <alignment horizontal="right" vertical="center"/>
    </xf>
    <xf numFmtId="38" fontId="27" fillId="6" borderId="31" xfId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top"/>
    </xf>
    <xf numFmtId="176" fontId="4" fillId="5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5" borderId="16" xfId="0" applyNumberFormat="1" applyFont="1" applyFill="1" applyBorder="1" applyAlignment="1" applyProtection="1">
      <alignment horizontal="right" vertical="center" shrinkToFit="1"/>
      <protection locked="0"/>
    </xf>
    <xf numFmtId="0" fontId="4" fillId="6" borderId="17" xfId="0" applyFont="1" applyFill="1" applyBorder="1" applyAlignment="1" applyProtection="1">
      <alignment horizontal="center" vertical="center"/>
    </xf>
    <xf numFmtId="0" fontId="4" fillId="6" borderId="16" xfId="0" applyFont="1" applyFill="1" applyBorder="1" applyAlignment="1" applyProtection="1">
      <alignment horizontal="center" vertical="center"/>
    </xf>
    <xf numFmtId="0" fontId="19" fillId="0" borderId="33" xfId="0" applyFont="1" applyFill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10" fillId="0" borderId="0" xfId="0" applyFont="1" applyAlignment="1">
      <alignment horizontal="right" vertical="center" shrinkToFit="1"/>
    </xf>
    <xf numFmtId="0" fontId="10" fillId="0" borderId="4" xfId="0" applyFont="1" applyBorder="1" applyAlignment="1">
      <alignment horizontal="right" vertical="center" shrinkToFit="1"/>
    </xf>
    <xf numFmtId="0" fontId="10" fillId="0" borderId="16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38" fontId="5" fillId="0" borderId="19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horizontal="center" vertical="center" shrinkToFit="1"/>
    </xf>
    <xf numFmtId="38" fontId="5" fillId="0" borderId="7" xfId="1" applyFont="1" applyFill="1" applyBorder="1" applyAlignment="1">
      <alignment horizontal="center" vertical="center" shrinkToFit="1"/>
    </xf>
    <xf numFmtId="38" fontId="5" fillId="5" borderId="0" xfId="1" applyFont="1" applyFill="1" applyBorder="1" applyAlignment="1" applyProtection="1">
      <alignment horizontal="center" vertical="center" shrinkToFit="1"/>
      <protection locked="0"/>
    </xf>
    <xf numFmtId="0" fontId="10" fillId="5" borderId="0" xfId="0" applyFont="1" applyFill="1" applyBorder="1" applyAlignment="1" applyProtection="1">
      <alignment vertical="center"/>
      <protection locked="0"/>
    </xf>
    <xf numFmtId="0" fontId="10" fillId="5" borderId="7" xfId="0" applyFont="1" applyFill="1" applyBorder="1" applyAlignment="1" applyProtection="1">
      <alignment vertical="center"/>
      <protection locked="0"/>
    </xf>
    <xf numFmtId="38" fontId="5" fillId="0" borderId="10" xfId="1" applyFont="1" applyFill="1" applyBorder="1" applyAlignment="1">
      <alignment horizontal="center" vertical="center" shrinkToFit="1"/>
    </xf>
    <xf numFmtId="38" fontId="5" fillId="0" borderId="6" xfId="1" applyFont="1" applyFill="1" applyBorder="1" applyAlignment="1">
      <alignment horizontal="center" vertical="center" shrinkToFit="1"/>
    </xf>
    <xf numFmtId="38" fontId="9" fillId="0" borderId="19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horizontal="center" vertical="center"/>
    </xf>
    <xf numFmtId="38" fontId="11" fillId="5" borderId="0" xfId="1" applyFont="1" applyFill="1" applyBorder="1" applyAlignment="1" applyProtection="1">
      <alignment horizontal="center" vertical="center"/>
      <protection locked="0"/>
    </xf>
    <xf numFmtId="38" fontId="11" fillId="5" borderId="7" xfId="1" applyFont="1" applyFill="1" applyBorder="1" applyAlignment="1" applyProtection="1">
      <alignment horizontal="center" vertical="center"/>
      <protection locked="0"/>
    </xf>
    <xf numFmtId="38" fontId="11" fillId="0" borderId="10" xfId="1" applyFont="1" applyFill="1" applyBorder="1" applyAlignment="1">
      <alignment horizontal="center" vertical="center"/>
    </xf>
    <xf numFmtId="38" fontId="11" fillId="0" borderId="6" xfId="1" applyFont="1" applyFill="1" applyBorder="1" applyAlignment="1">
      <alignment horizontal="center" vertical="center"/>
    </xf>
    <xf numFmtId="0" fontId="36" fillId="0" borderId="37" xfId="0" applyFont="1" applyFill="1" applyBorder="1" applyAlignment="1">
      <alignment horizontal="center" vertical="center"/>
    </xf>
    <xf numFmtId="0" fontId="36" fillId="0" borderId="38" xfId="0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center" vertical="center"/>
    </xf>
    <xf numFmtId="0" fontId="37" fillId="0" borderId="3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14" fontId="9" fillId="0" borderId="17" xfId="0" applyNumberFormat="1" applyFont="1" applyFill="1" applyBorder="1" applyAlignment="1">
      <alignment horizontal="center" vertical="center" shrinkToFit="1"/>
    </xf>
    <xf numFmtId="0" fontId="0" fillId="2" borderId="0" xfId="0" applyFill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20" xfId="0" applyFont="1" applyFill="1" applyBorder="1" applyAlignment="1">
      <alignment horizontal="center" vertical="center"/>
    </xf>
    <xf numFmtId="38" fontId="5" fillId="6" borderId="7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38" fontId="5" fillId="6" borderId="11" xfId="1" applyFont="1" applyFill="1" applyBorder="1" applyAlignment="1">
      <alignment horizontal="center"/>
    </xf>
    <xf numFmtId="0" fontId="42" fillId="0" borderId="0" xfId="0" applyFont="1" applyFill="1" applyBorder="1" applyAlignment="1">
      <alignment horizontal="left" vertical="center" wrapText="1" shrinkToFit="1"/>
    </xf>
    <xf numFmtId="0" fontId="10" fillId="0" borderId="4" xfId="0" applyFont="1" applyBorder="1" applyAlignment="1">
      <alignment vertical="center"/>
    </xf>
    <xf numFmtId="0" fontId="41" fillId="0" borderId="17" xfId="0" applyFont="1" applyFill="1" applyBorder="1" applyAlignment="1">
      <alignment horizontal="center" vertical="center" shrinkToFit="1"/>
    </xf>
    <xf numFmtId="38" fontId="5" fillId="6" borderId="9" xfId="1" applyFont="1" applyFill="1" applyBorder="1" applyAlignment="1">
      <alignment horizontal="center"/>
    </xf>
    <xf numFmtId="38" fontId="5" fillId="6" borderId="18" xfId="1" applyFont="1" applyFill="1" applyBorder="1" applyAlignment="1">
      <alignment horizontal="center"/>
    </xf>
    <xf numFmtId="38" fontId="5" fillId="6" borderId="8" xfId="1" applyFont="1" applyFill="1" applyBorder="1" applyAlignment="1">
      <alignment horizontal="center"/>
    </xf>
    <xf numFmtId="38" fontId="5" fillId="6" borderId="6" xfId="1" applyFont="1" applyFill="1" applyBorder="1" applyAlignment="1">
      <alignment horizontal="center"/>
    </xf>
    <xf numFmtId="0" fontId="43" fillId="0" borderId="40" xfId="0" applyFont="1" applyFill="1" applyBorder="1" applyAlignment="1">
      <alignment horizontal="center" vertical="center" shrinkToFit="1"/>
    </xf>
    <xf numFmtId="0" fontId="43" fillId="0" borderId="41" xfId="0" applyFont="1" applyFill="1" applyBorder="1" applyAlignment="1">
      <alignment horizontal="center" vertical="center" shrinkToFit="1"/>
    </xf>
    <xf numFmtId="0" fontId="43" fillId="0" borderId="3" xfId="0" applyFont="1" applyFill="1" applyBorder="1" applyAlignment="1">
      <alignment horizontal="center" vertical="center" shrinkToFit="1"/>
    </xf>
    <xf numFmtId="0" fontId="43" fillId="0" borderId="2" xfId="0" applyFont="1" applyFill="1" applyBorder="1" applyAlignment="1">
      <alignment horizontal="center" vertical="center" shrinkToFit="1"/>
    </xf>
    <xf numFmtId="3" fontId="4" fillId="6" borderId="41" xfId="0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38" fontId="27" fillId="6" borderId="30" xfId="1" applyFont="1" applyFill="1" applyBorder="1" applyAlignment="1">
      <alignment horizontal="center" vertical="center"/>
    </xf>
    <xf numFmtId="38" fontId="27" fillId="6" borderId="31" xfId="1" applyFont="1" applyFill="1" applyBorder="1" applyAlignment="1">
      <alignment horizontal="center" vertical="center"/>
    </xf>
    <xf numFmtId="38" fontId="27" fillId="6" borderId="30" xfId="1" applyFont="1" applyFill="1" applyBorder="1" applyAlignment="1">
      <alignment horizontal="center" vertical="center" shrinkToFit="1"/>
    </xf>
    <xf numFmtId="38" fontId="27" fillId="6" borderId="31" xfId="1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38" fontId="11" fillId="0" borderId="19" xfId="1" applyFont="1" applyFill="1" applyBorder="1" applyAlignment="1">
      <alignment horizontal="center" vertical="center"/>
    </xf>
    <xf numFmtId="38" fontId="11" fillId="0" borderId="8" xfId="1" applyFont="1" applyFill="1" applyBorder="1" applyAlignment="1">
      <alignment horizontal="center" vertical="center"/>
    </xf>
    <xf numFmtId="38" fontId="5" fillId="5" borderId="0" xfId="1" applyFont="1" applyFill="1" applyBorder="1" applyAlignment="1" applyProtection="1">
      <alignment horizontal="center" vertical="center"/>
      <protection locked="0"/>
    </xf>
    <xf numFmtId="0" fontId="38" fillId="0" borderId="39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 shrinkToFit="1"/>
    </xf>
    <xf numFmtId="0" fontId="31" fillId="3" borderId="0" xfId="0" applyFont="1" applyFill="1" applyBorder="1" applyAlignment="1">
      <alignment horizontal="center" vertical="center" shrinkToFit="1"/>
    </xf>
    <xf numFmtId="0" fontId="29" fillId="0" borderId="16" xfId="0" applyFont="1" applyFill="1" applyBorder="1" applyAlignment="1">
      <alignment horizontal="center" vertical="center" shrinkToFit="1"/>
    </xf>
    <xf numFmtId="0" fontId="29" fillId="0" borderId="15" xfId="0" applyFont="1" applyFill="1" applyBorder="1" applyAlignment="1">
      <alignment horizontal="center" vertical="center" shrinkToFit="1"/>
    </xf>
    <xf numFmtId="0" fontId="4" fillId="6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6" borderId="16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16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 shrinkToFit="1"/>
    </xf>
    <xf numFmtId="178" fontId="4" fillId="6" borderId="7" xfId="0" applyNumberFormat="1" applyFont="1" applyFill="1" applyBorder="1" applyAlignment="1">
      <alignment horizontal="center" vertical="center" shrinkToFit="1"/>
    </xf>
    <xf numFmtId="3" fontId="4" fillId="6" borderId="9" xfId="0" applyNumberFormat="1" applyFont="1" applyFill="1" applyBorder="1" applyAlignment="1">
      <alignment horizontal="center" vertical="center" shrinkToFit="1"/>
    </xf>
    <xf numFmtId="3" fontId="4" fillId="6" borderId="7" xfId="0" applyNumberFormat="1" applyFont="1" applyFill="1" applyBorder="1" applyAlignment="1">
      <alignment horizontal="center" vertical="center" shrinkToFit="1"/>
    </xf>
    <xf numFmtId="38" fontId="5" fillId="6" borderId="11" xfId="1" applyFont="1" applyFill="1" applyBorder="1" applyAlignment="1">
      <alignment horizontal="center" vertical="center" shrinkToFit="1"/>
    </xf>
    <xf numFmtId="38" fontId="5" fillId="6" borderId="8" xfId="1" applyFont="1" applyFill="1" applyBorder="1" applyAlignment="1">
      <alignment horizontal="center" vertical="center" shrinkToFit="1"/>
    </xf>
    <xf numFmtId="38" fontId="4" fillId="6" borderId="9" xfId="0" applyNumberFormat="1" applyFont="1" applyFill="1" applyBorder="1" applyAlignment="1">
      <alignment horizontal="center" vertical="center" shrinkToFit="1"/>
    </xf>
    <xf numFmtId="38" fontId="4" fillId="6" borderId="7" xfId="0" applyNumberFormat="1" applyFont="1" applyFill="1" applyBorder="1" applyAlignment="1">
      <alignment horizontal="center" vertical="center" shrinkToFit="1"/>
    </xf>
    <xf numFmtId="38" fontId="5" fillId="6" borderId="11" xfId="1" applyNumberFormat="1" applyFont="1" applyFill="1" applyBorder="1" applyAlignment="1">
      <alignment horizontal="center" vertical="center" shrinkToFit="1"/>
    </xf>
    <xf numFmtId="38" fontId="5" fillId="6" borderId="8" xfId="1" applyNumberFormat="1" applyFont="1" applyFill="1" applyBorder="1" applyAlignment="1">
      <alignment horizontal="center" vertical="center" shrinkToFit="1"/>
    </xf>
    <xf numFmtId="38" fontId="5" fillId="6" borderId="11" xfId="1" applyNumberFormat="1" applyFont="1" applyFill="1" applyBorder="1" applyAlignment="1">
      <alignment horizontal="center" vertical="center"/>
    </xf>
    <xf numFmtId="38" fontId="4" fillId="6" borderId="9" xfId="0" applyNumberFormat="1" applyFont="1" applyFill="1" applyBorder="1" applyAlignment="1">
      <alignment horizontal="center" vertical="center"/>
    </xf>
    <xf numFmtId="38" fontId="5" fillId="6" borderId="8" xfId="1" applyNumberFormat="1" applyFont="1" applyFill="1" applyBorder="1" applyAlignment="1">
      <alignment horizontal="center" vertical="center"/>
    </xf>
    <xf numFmtId="38" fontId="4" fillId="6" borderId="7" xfId="0" applyNumberFormat="1" applyFont="1" applyFill="1" applyBorder="1" applyAlignment="1">
      <alignment horizontal="center" vertical="center"/>
    </xf>
    <xf numFmtId="178" fontId="5" fillId="5" borderId="9" xfId="1" applyNumberFormat="1" applyFont="1" applyFill="1" applyBorder="1" applyAlignment="1" applyProtection="1">
      <alignment horizontal="center" shrinkToFit="1"/>
      <protection locked="0"/>
    </xf>
    <xf numFmtId="178" fontId="5" fillId="5" borderId="7" xfId="1" applyNumberFormat="1" applyFont="1" applyFill="1" applyBorder="1" applyAlignment="1" applyProtection="1">
      <alignment horizontal="center" shrinkToFit="1"/>
      <protection locked="0"/>
    </xf>
    <xf numFmtId="38" fontId="5" fillId="6" borderId="11" xfId="1" applyNumberFormat="1" applyFont="1" applyFill="1" applyBorder="1" applyAlignment="1">
      <alignment horizontal="center" shrinkToFit="1"/>
    </xf>
    <xf numFmtId="38" fontId="10" fillId="6" borderId="9" xfId="0" applyNumberFormat="1" applyFont="1" applyFill="1" applyBorder="1" applyAlignment="1">
      <alignment horizontal="center" vertical="center" shrinkToFit="1"/>
    </xf>
    <xf numFmtId="38" fontId="10" fillId="6" borderId="8" xfId="0" applyNumberFormat="1" applyFont="1" applyFill="1" applyBorder="1" applyAlignment="1">
      <alignment horizontal="center" vertical="center" shrinkToFit="1"/>
    </xf>
    <xf numFmtId="38" fontId="10" fillId="6" borderId="7" xfId="0" applyNumberFormat="1" applyFont="1" applyFill="1" applyBorder="1" applyAlignment="1">
      <alignment horizontal="center" vertical="center" shrinkToFit="1"/>
    </xf>
    <xf numFmtId="38" fontId="5" fillId="6" borderId="0" xfId="1" applyFont="1" applyFill="1" applyBorder="1" applyAlignment="1">
      <alignment horizontal="center" shrinkToFit="1"/>
    </xf>
    <xf numFmtId="38" fontId="5" fillId="6" borderId="7" xfId="1" applyFont="1" applyFill="1" applyBorder="1" applyAlignment="1">
      <alignment horizontal="center" shrinkToFit="1"/>
    </xf>
    <xf numFmtId="38" fontId="5" fillId="6" borderId="9" xfId="1" applyFont="1" applyFill="1" applyBorder="1" applyAlignment="1">
      <alignment horizontal="center" vertical="center" shrinkToFit="1"/>
    </xf>
    <xf numFmtId="38" fontId="5" fillId="6" borderId="7" xfId="1" applyFont="1" applyFill="1" applyBorder="1" applyAlignment="1">
      <alignment horizontal="center" vertical="center" shrinkToFit="1"/>
    </xf>
    <xf numFmtId="38" fontId="4" fillId="5" borderId="17" xfId="0" applyNumberFormat="1" applyFont="1" applyFill="1" applyBorder="1" applyAlignment="1" applyProtection="1">
      <alignment horizontal="right" vertical="center" shrinkToFit="1"/>
      <protection locked="0"/>
    </xf>
    <xf numFmtId="38" fontId="4" fillId="5" borderId="16" xfId="0" applyNumberFormat="1" applyFont="1" applyFill="1" applyBorder="1" applyAlignment="1" applyProtection="1">
      <alignment horizontal="right" vertical="center" shrinkToFit="1"/>
      <protection locked="0"/>
    </xf>
    <xf numFmtId="38" fontId="27" fillId="6" borderId="17" xfId="1" applyNumberFormat="1" applyFont="1" applyFill="1" applyBorder="1" applyAlignment="1">
      <alignment horizontal="right" vertical="center" shrinkToFit="1"/>
    </xf>
    <xf numFmtId="38" fontId="27" fillId="6" borderId="16" xfId="1" applyNumberFormat="1" applyFont="1" applyFill="1" applyBorder="1" applyAlignment="1">
      <alignment horizontal="right" vertical="center" shrinkToFit="1"/>
    </xf>
    <xf numFmtId="38" fontId="5" fillId="5" borderId="9" xfId="1" applyFont="1" applyFill="1" applyBorder="1" applyAlignment="1" applyProtection="1">
      <alignment horizontal="center" shrinkToFit="1"/>
      <protection locked="0"/>
    </xf>
    <xf numFmtId="38" fontId="5" fillId="5" borderId="7" xfId="1" applyFont="1" applyFill="1" applyBorder="1" applyAlignment="1" applyProtection="1">
      <alignment horizontal="center" shrinkToFit="1"/>
      <protection locked="0"/>
    </xf>
    <xf numFmtId="38" fontId="5" fillId="5" borderId="9" xfId="1" applyNumberFormat="1" applyFont="1" applyFill="1" applyBorder="1" applyAlignment="1" applyProtection="1">
      <alignment horizontal="center" shrinkToFit="1"/>
      <protection locked="0"/>
    </xf>
    <xf numFmtId="38" fontId="5" fillId="5" borderId="7" xfId="1" applyNumberFormat="1" applyFont="1" applyFill="1" applyBorder="1" applyAlignment="1" applyProtection="1">
      <alignment horizont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21</xdr:row>
      <xdr:rowOff>9525</xdr:rowOff>
    </xdr:from>
    <xdr:to>
      <xdr:col>26</xdr:col>
      <xdr:colOff>114300</xdr:colOff>
      <xdr:row>22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267325" y="53149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32</xdr:row>
      <xdr:rowOff>123825</xdr:rowOff>
    </xdr:from>
    <xdr:to>
      <xdr:col>30</xdr:col>
      <xdr:colOff>19050</xdr:colOff>
      <xdr:row>35</xdr:row>
      <xdr:rowOff>76200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724025" y="75247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9</xdr:row>
      <xdr:rowOff>152400</xdr:rowOff>
    </xdr:from>
    <xdr:to>
      <xdr:col>14</xdr:col>
      <xdr:colOff>19050</xdr:colOff>
      <xdr:row>13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23900" y="3190875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52</xdr:row>
      <xdr:rowOff>9525</xdr:rowOff>
    </xdr:from>
    <xdr:to>
      <xdr:col>29</xdr:col>
      <xdr:colOff>142875</xdr:colOff>
      <xdr:row>53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5895975" y="11401425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10583</xdr:rowOff>
    </xdr:from>
    <xdr:to>
      <xdr:col>14</xdr:col>
      <xdr:colOff>190500</xdr:colOff>
      <xdr:row>13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52475" y="322050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21</xdr:row>
      <xdr:rowOff>9525</xdr:rowOff>
    </xdr:from>
    <xdr:to>
      <xdr:col>26</xdr:col>
      <xdr:colOff>114300</xdr:colOff>
      <xdr:row>22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5267325" y="53149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51</xdr:row>
      <xdr:rowOff>9525</xdr:rowOff>
    </xdr:from>
    <xdr:to>
      <xdr:col>29</xdr:col>
      <xdr:colOff>142875</xdr:colOff>
      <xdr:row>52</xdr:row>
      <xdr:rowOff>238125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5895975" y="11229975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32</xdr:row>
      <xdr:rowOff>0</xdr:rowOff>
    </xdr:from>
    <xdr:to>
      <xdr:col>30</xdr:col>
      <xdr:colOff>28575</xdr:colOff>
      <xdr:row>34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733550" y="73723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7</xdr:row>
      <xdr:rowOff>66674</xdr:rowOff>
    </xdr:from>
    <xdr:to>
      <xdr:col>15</xdr:col>
      <xdr:colOff>180974</xdr:colOff>
      <xdr:row>11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55624" y="2524124"/>
          <a:ext cx="2578100" cy="71437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21</xdr:row>
      <xdr:rowOff>0</xdr:rowOff>
    </xdr:from>
    <xdr:to>
      <xdr:col>6</xdr:col>
      <xdr:colOff>114300</xdr:colOff>
      <xdr:row>21</xdr:row>
      <xdr:rowOff>180000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1266825" y="5210175"/>
          <a:ext cx="0" cy="1800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15</xdr:row>
      <xdr:rowOff>0</xdr:rowOff>
    </xdr:from>
    <xdr:to>
      <xdr:col>29</xdr:col>
      <xdr:colOff>85725</xdr:colOff>
      <xdr:row>15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5838825" y="384810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0</xdr:rowOff>
    </xdr:from>
    <xdr:to>
      <xdr:col>29</xdr:col>
      <xdr:colOff>85727</xdr:colOff>
      <xdr:row>16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H="1">
          <a:off x="352425" y="4029075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25</xdr:row>
      <xdr:rowOff>19050</xdr:rowOff>
    </xdr:from>
    <xdr:to>
      <xdr:col>33</xdr:col>
      <xdr:colOff>161926</xdr:colOff>
      <xdr:row>26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6715125" y="5676900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21</xdr:row>
      <xdr:rowOff>95250</xdr:rowOff>
    </xdr:from>
    <xdr:to>
      <xdr:col>26</xdr:col>
      <xdr:colOff>104775</xdr:colOff>
      <xdr:row>25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57175" y="5029200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120149</xdr:colOff>
      <xdr:row>20</xdr:row>
      <xdr:rowOff>177800</xdr:rowOff>
    </xdr:from>
    <xdr:to>
      <xdr:col>20</xdr:col>
      <xdr:colOff>120149</xdr:colOff>
      <xdr:row>21</xdr:row>
      <xdr:rowOff>167940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H="1">
          <a:off x="4073024" y="5207000"/>
          <a:ext cx="0" cy="17111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20</xdr:row>
      <xdr:rowOff>0</xdr:rowOff>
    </xdr:from>
    <xdr:to>
      <xdr:col>29</xdr:col>
      <xdr:colOff>123825</xdr:colOff>
      <xdr:row>21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5876925" y="4752975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20</xdr:row>
      <xdr:rowOff>176964</xdr:rowOff>
    </xdr:from>
    <xdr:to>
      <xdr:col>29</xdr:col>
      <xdr:colOff>128337</xdr:colOff>
      <xdr:row>20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H="1">
          <a:off x="4076700" y="492993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</xdr:row>
      <xdr:rowOff>176964</xdr:rowOff>
    </xdr:from>
    <xdr:to>
      <xdr:col>6</xdr:col>
      <xdr:colOff>108451</xdr:colOff>
      <xdr:row>20</xdr:row>
      <xdr:rowOff>176964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 flipH="1">
          <a:off x="352425" y="492993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0</xdr:rowOff>
    </xdr:from>
    <xdr:to>
      <xdr:col>2</xdr:col>
      <xdr:colOff>0</xdr:colOff>
      <xdr:row>21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V="1">
          <a:off x="352425" y="402907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67</xdr:row>
      <xdr:rowOff>152400</xdr:rowOff>
    </xdr:from>
    <xdr:to>
      <xdr:col>33</xdr:col>
      <xdr:colOff>15975</xdr:colOff>
      <xdr:row>67</xdr:row>
      <xdr:rowOff>152401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 flipV="1">
          <a:off x="6353175" y="14268450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45</xdr:row>
      <xdr:rowOff>123825</xdr:rowOff>
    </xdr:from>
    <xdr:to>
      <xdr:col>30</xdr:col>
      <xdr:colOff>19050</xdr:colOff>
      <xdr:row>48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4025" y="7896225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31</xdr:col>
      <xdr:colOff>0</xdr:colOff>
      <xdr:row>32</xdr:row>
      <xdr:rowOff>171450</xdr:rowOff>
    </xdr:from>
    <xdr:to>
      <xdr:col>32</xdr:col>
      <xdr:colOff>171450</xdr:colOff>
      <xdr:row>32</xdr:row>
      <xdr:rowOff>171450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6153150" y="7372350"/>
          <a:ext cx="37147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70</xdr:row>
      <xdr:rowOff>152400</xdr:rowOff>
    </xdr:from>
    <xdr:to>
      <xdr:col>33</xdr:col>
      <xdr:colOff>15975</xdr:colOff>
      <xdr:row>70</xdr:row>
      <xdr:rowOff>152401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 flipV="1">
          <a:off x="6353175" y="14944725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123825</xdr:rowOff>
    </xdr:from>
    <xdr:to>
      <xdr:col>14</xdr:col>
      <xdr:colOff>171450</xdr:colOff>
      <xdr:row>12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52450" y="3009900"/>
          <a:ext cx="2371725" cy="7239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22</xdr:row>
      <xdr:rowOff>0</xdr:rowOff>
    </xdr:from>
    <xdr:to>
      <xdr:col>6</xdr:col>
      <xdr:colOff>114300</xdr:colOff>
      <xdr:row>23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H="1">
          <a:off x="1266825" y="5295900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16</xdr:row>
      <xdr:rowOff>0</xdr:rowOff>
    </xdr:from>
    <xdr:to>
      <xdr:col>29</xdr:col>
      <xdr:colOff>85725</xdr:colOff>
      <xdr:row>16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5838825" y="421005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0</xdr:rowOff>
    </xdr:from>
    <xdr:to>
      <xdr:col>29</xdr:col>
      <xdr:colOff>85727</xdr:colOff>
      <xdr:row>17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H="1">
          <a:off x="352425" y="4391025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26</xdr:row>
      <xdr:rowOff>19050</xdr:rowOff>
    </xdr:from>
    <xdr:to>
      <xdr:col>33</xdr:col>
      <xdr:colOff>161926</xdr:colOff>
      <xdr:row>27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6715125" y="6038850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22</xdr:row>
      <xdr:rowOff>95250</xdr:rowOff>
    </xdr:from>
    <xdr:to>
      <xdr:col>26</xdr:col>
      <xdr:colOff>104775</xdr:colOff>
      <xdr:row>26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57175" y="5391150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21</xdr:row>
      <xdr:rowOff>0</xdr:rowOff>
    </xdr:from>
    <xdr:to>
      <xdr:col>29</xdr:col>
      <xdr:colOff>123825</xdr:colOff>
      <xdr:row>22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5876925" y="5114925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21</xdr:row>
      <xdr:rowOff>176964</xdr:rowOff>
    </xdr:from>
    <xdr:to>
      <xdr:col>29</xdr:col>
      <xdr:colOff>128337</xdr:colOff>
      <xdr:row>21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flipH="1">
          <a:off x="4076700" y="529188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21</xdr:row>
      <xdr:rowOff>176964</xdr:rowOff>
    </xdr:from>
    <xdr:to>
      <xdr:col>6</xdr:col>
      <xdr:colOff>108451</xdr:colOff>
      <xdr:row>21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flipH="1">
          <a:off x="352425" y="529188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22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 flipV="1">
          <a:off x="352425" y="439102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22</xdr:row>
      <xdr:rowOff>0</xdr:rowOff>
    </xdr:from>
    <xdr:to>
      <xdr:col>20</xdr:col>
      <xdr:colOff>127000</xdr:colOff>
      <xdr:row>23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flipH="1">
          <a:off x="4079875" y="5295900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46</xdr:row>
      <xdr:rowOff>123825</xdr:rowOff>
    </xdr:from>
    <xdr:to>
      <xdr:col>30</xdr:col>
      <xdr:colOff>19050</xdr:colOff>
      <xdr:row>49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724025" y="803910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31</xdr:col>
      <xdr:colOff>0</xdr:colOff>
      <xdr:row>33</xdr:row>
      <xdr:rowOff>171450</xdr:rowOff>
    </xdr:from>
    <xdr:to>
      <xdr:col>32</xdr:col>
      <xdr:colOff>171450</xdr:colOff>
      <xdr:row>33</xdr:row>
      <xdr:rowOff>171450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6153150" y="7372350"/>
          <a:ext cx="37147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68</xdr:row>
      <xdr:rowOff>152400</xdr:rowOff>
    </xdr:from>
    <xdr:to>
      <xdr:col>33</xdr:col>
      <xdr:colOff>15975</xdr:colOff>
      <xdr:row>68</xdr:row>
      <xdr:rowOff>152401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flipV="1">
          <a:off x="6353175" y="14420850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71</xdr:row>
      <xdr:rowOff>152400</xdr:rowOff>
    </xdr:from>
    <xdr:to>
      <xdr:col>33</xdr:col>
      <xdr:colOff>15975</xdr:colOff>
      <xdr:row>71</xdr:row>
      <xdr:rowOff>152401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flipV="1">
          <a:off x="6353175" y="15097125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Q56"/>
  <sheetViews>
    <sheetView view="pageBreakPreview" zoomScaleNormal="100" zoomScaleSheetLayoutView="100" workbookViewId="0">
      <selection activeCell="AZ54" sqref="AZ5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3" width="3.625" style="1" hidden="1" customWidth="1"/>
    <col min="44" max="44" width="12.125" style="1" hidden="1" customWidth="1"/>
    <col min="45" max="45" width="24.25" style="1" hidden="1" customWidth="1"/>
    <col min="46" max="61" width="3.625" style="1" customWidth="1"/>
    <col min="62" max="16384" width="8.625" style="1"/>
  </cols>
  <sheetData>
    <row r="1" spans="1:45" ht="32.25" x14ac:dyDescent="0.4">
      <c r="A1" s="148" t="s">
        <v>62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50"/>
      <c r="AH1" s="150"/>
      <c r="AI1" s="150"/>
      <c r="AJ1" s="150"/>
      <c r="AK1" s="150"/>
      <c r="AL1" s="150"/>
      <c r="AM1" s="150"/>
      <c r="AR1" s="69"/>
      <c r="AS1" s="69"/>
    </row>
    <row r="2" spans="1:45" ht="55.5" customHeight="1" x14ac:dyDescent="0.4">
      <c r="A2" s="151" t="s">
        <v>49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2"/>
      <c r="AH2" s="152"/>
      <c r="AI2" s="152"/>
      <c r="AJ2" s="152"/>
      <c r="AK2" s="152"/>
      <c r="AL2" s="152"/>
      <c r="AM2" s="152"/>
      <c r="AR2" s="69"/>
      <c r="AS2" s="69"/>
    </row>
    <row r="3" spans="1:45" ht="24.75" customHeight="1" x14ac:dyDescent="0.4">
      <c r="B3" s="153" t="s">
        <v>53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</row>
    <row r="4" spans="1:45" ht="24.75" customHeight="1" x14ac:dyDescent="0.4"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</row>
    <row r="5" spans="1:45" ht="24.75" customHeight="1" x14ac:dyDescent="0.4">
      <c r="B5" s="154" t="s">
        <v>19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5" t="s">
        <v>20</v>
      </c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R5" s="69"/>
      <c r="AS5" s="69"/>
    </row>
    <row r="6" spans="1:45" ht="15" customHeight="1" x14ac:dyDescent="0.4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R6" s="69"/>
      <c r="AS6" s="69"/>
    </row>
    <row r="7" spans="1:45" s="87" customFormat="1" ht="30" customHeight="1" thickBot="1" x14ac:dyDescent="0.45">
      <c r="A7" s="86"/>
      <c r="B7" s="146" t="s">
        <v>89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7" t="s">
        <v>54</v>
      </c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</row>
    <row r="8" spans="1:45" s="4" customFormat="1" ht="26.25" customHeight="1" x14ac:dyDescent="0.4">
      <c r="A8" s="1"/>
      <c r="B8" s="156" t="s">
        <v>26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8"/>
      <c r="AN8" s="1"/>
    </row>
    <row r="9" spans="1:45" s="3" customFormat="1" ht="6" customHeight="1" x14ac:dyDescent="0.4">
      <c r="A9" s="1"/>
      <c r="B9" s="88"/>
      <c r="C9" s="89"/>
      <c r="D9" s="89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1"/>
      <c r="AN9" s="1"/>
    </row>
    <row r="10" spans="1:45" s="3" customFormat="1" ht="14.25" customHeight="1" x14ac:dyDescent="0.4">
      <c r="A10" s="1"/>
      <c r="B10" s="54"/>
      <c r="C10" s="2"/>
      <c r="D10" s="2"/>
      <c r="E10" s="21"/>
      <c r="F10" s="21"/>
      <c r="G10" s="21"/>
      <c r="H10" s="21"/>
      <c r="I10" s="21"/>
      <c r="J10" s="21"/>
      <c r="K10" s="21"/>
      <c r="L10" s="21"/>
      <c r="M10" s="8"/>
      <c r="N10" s="8"/>
      <c r="O10" s="8"/>
      <c r="P10" s="159" t="s">
        <v>24</v>
      </c>
      <c r="Q10" s="159"/>
      <c r="R10" s="159"/>
      <c r="S10" s="159"/>
      <c r="T10" s="159"/>
      <c r="U10" s="159"/>
      <c r="V10" s="159"/>
      <c r="W10" s="160"/>
      <c r="X10" s="160"/>
      <c r="Y10" s="8"/>
      <c r="AA10" s="97"/>
      <c r="AB10" s="161" t="s">
        <v>55</v>
      </c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55"/>
    </row>
    <row r="11" spans="1:45" s="3" customFormat="1" ht="14.25" customHeight="1" x14ac:dyDescent="0.4">
      <c r="A11" s="1"/>
      <c r="B11" s="54"/>
      <c r="C11" s="2"/>
      <c r="D11" s="2"/>
      <c r="E11" s="21"/>
      <c r="F11" s="21"/>
      <c r="G11" s="21"/>
      <c r="H11" s="21"/>
      <c r="I11" s="21"/>
      <c r="J11" s="21"/>
      <c r="K11" s="21"/>
      <c r="L11" s="21"/>
      <c r="M11" s="21"/>
      <c r="N11" s="8"/>
      <c r="O11" s="8"/>
      <c r="P11" s="163" t="s">
        <v>9</v>
      </c>
      <c r="Q11" s="165"/>
      <c r="R11" s="165"/>
      <c r="S11" s="165"/>
      <c r="T11" s="165"/>
      <c r="U11" s="165"/>
      <c r="V11" s="165"/>
      <c r="W11" s="167" t="s">
        <v>11</v>
      </c>
      <c r="X11" s="168"/>
      <c r="Y11" s="8"/>
      <c r="Z11" s="97"/>
      <c r="AA11" s="97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55"/>
    </row>
    <row r="12" spans="1:45" s="3" customFormat="1" ht="14.25" customHeight="1" x14ac:dyDescent="0.4">
      <c r="A12" s="1"/>
      <c r="B12" s="54"/>
      <c r="C12" s="2"/>
      <c r="D12" s="2"/>
      <c r="E12" s="21"/>
      <c r="F12" s="21"/>
      <c r="G12" s="21"/>
      <c r="H12" s="21"/>
      <c r="I12" s="21"/>
      <c r="J12" s="21"/>
      <c r="K12" s="21"/>
      <c r="L12" s="21"/>
      <c r="M12" s="21"/>
      <c r="N12" s="8"/>
      <c r="O12" s="38"/>
      <c r="P12" s="164"/>
      <c r="Q12" s="166"/>
      <c r="R12" s="166"/>
      <c r="S12" s="166"/>
      <c r="T12" s="166"/>
      <c r="U12" s="166"/>
      <c r="V12" s="166"/>
      <c r="W12" s="169"/>
      <c r="X12" s="170"/>
      <c r="Y12" s="8"/>
      <c r="Z12" s="97"/>
      <c r="AA12" s="97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55"/>
      <c r="AO12" s="1"/>
      <c r="AP12" s="1"/>
    </row>
    <row r="13" spans="1:45" s="3" customFormat="1" ht="14.25" customHeight="1" x14ac:dyDescent="0.4">
      <c r="A13" s="1"/>
      <c r="B13" s="54"/>
      <c r="C13" s="2"/>
      <c r="D13" s="2"/>
      <c r="E13" s="21"/>
      <c r="F13" s="21"/>
      <c r="G13" s="21"/>
      <c r="H13" s="21"/>
      <c r="I13" s="21"/>
      <c r="J13" s="21"/>
      <c r="K13" s="21"/>
      <c r="L13" s="21"/>
      <c r="M13" s="21"/>
      <c r="N13" s="8"/>
      <c r="O13" s="38"/>
      <c r="P13" s="8"/>
      <c r="Q13" s="8"/>
      <c r="R13" s="8"/>
      <c r="S13" s="8"/>
      <c r="T13" s="8"/>
      <c r="U13" s="8"/>
      <c r="V13" s="8"/>
      <c r="W13" s="92"/>
      <c r="X13" s="92"/>
      <c r="Y13" s="8"/>
      <c r="Z13" s="97"/>
      <c r="AA13" s="97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55"/>
      <c r="AO13" s="1"/>
      <c r="AP13" s="1"/>
    </row>
    <row r="14" spans="1:45" s="3" customFormat="1" ht="14.25" customHeight="1" x14ac:dyDescent="0.4">
      <c r="A14" s="1"/>
      <c r="B14" s="54"/>
      <c r="C14" s="2"/>
      <c r="D14" s="2"/>
      <c r="E14" s="109"/>
      <c r="F14" s="109"/>
      <c r="G14" s="109"/>
      <c r="H14" s="109"/>
      <c r="I14" s="109"/>
      <c r="J14" s="109"/>
      <c r="K14" s="109"/>
      <c r="L14" s="109"/>
      <c r="M14" s="21"/>
      <c r="N14" s="8"/>
      <c r="O14" s="38"/>
      <c r="P14" s="6"/>
      <c r="Q14" s="6"/>
      <c r="R14" s="6"/>
      <c r="S14" s="6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35"/>
      <c r="AH14" s="35"/>
      <c r="AI14" s="8"/>
      <c r="AJ14" s="8"/>
      <c r="AK14" s="8"/>
      <c r="AL14" s="8"/>
      <c r="AM14" s="55"/>
      <c r="AO14" s="1"/>
      <c r="AP14" s="1"/>
    </row>
    <row r="15" spans="1:45" ht="17.25" customHeight="1" x14ac:dyDescent="0.4">
      <c r="B15" s="54"/>
      <c r="C15" s="2"/>
      <c r="D15" s="2"/>
      <c r="E15" s="171" t="s">
        <v>56</v>
      </c>
      <c r="F15" s="172"/>
      <c r="G15" s="172"/>
      <c r="H15" s="172"/>
      <c r="I15" s="172"/>
      <c r="J15" s="172"/>
      <c r="K15" s="172"/>
      <c r="L15" s="172"/>
      <c r="M15" s="172"/>
      <c r="N15" s="173"/>
      <c r="O15" s="11"/>
      <c r="P15" s="8"/>
      <c r="Q15" s="174" t="s">
        <v>41</v>
      </c>
      <c r="R15" s="175"/>
      <c r="S15" s="175"/>
      <c r="T15" s="175"/>
      <c r="U15" s="176"/>
      <c r="V15" s="8"/>
      <c r="W15" s="8"/>
      <c r="X15" s="177" t="s">
        <v>42</v>
      </c>
      <c r="Y15" s="172"/>
      <c r="Z15" s="172"/>
      <c r="AA15" s="172"/>
      <c r="AB15" s="172"/>
      <c r="AC15" s="172"/>
      <c r="AD15" s="172"/>
      <c r="AE15" s="172"/>
      <c r="AF15" s="172"/>
      <c r="AG15" s="172"/>
      <c r="AH15" s="173"/>
      <c r="AI15" s="13"/>
      <c r="AJ15" s="13"/>
      <c r="AK15" s="13"/>
      <c r="AL15" s="13"/>
      <c r="AM15" s="55"/>
      <c r="AO15" s="5"/>
    </row>
    <row r="16" spans="1:45" ht="14.25" customHeight="1" x14ac:dyDescent="0.4">
      <c r="B16" s="54"/>
      <c r="C16" s="2"/>
      <c r="D16" s="2"/>
      <c r="E16" s="178" t="s">
        <v>8</v>
      </c>
      <c r="F16" s="179"/>
      <c r="G16" s="179"/>
      <c r="H16" s="179"/>
      <c r="I16" s="179"/>
      <c r="J16" s="179"/>
      <c r="K16" s="179"/>
      <c r="L16" s="179"/>
      <c r="M16" s="181" t="s">
        <v>0</v>
      </c>
      <c r="N16" s="182"/>
      <c r="O16" s="185" t="s">
        <v>5</v>
      </c>
      <c r="P16" s="185"/>
      <c r="Q16" s="178" t="s">
        <v>6</v>
      </c>
      <c r="R16" s="165"/>
      <c r="S16" s="165"/>
      <c r="T16" s="186" t="s">
        <v>2</v>
      </c>
      <c r="U16" s="187"/>
      <c r="V16" s="186" t="s">
        <v>1</v>
      </c>
      <c r="W16" s="186"/>
      <c r="X16" s="178" t="s">
        <v>7</v>
      </c>
      <c r="Y16" s="372" t="str">
        <f>IF(R16="","",ROUNDUP(F16/R16,0))</f>
        <v/>
      </c>
      <c r="Z16" s="372"/>
      <c r="AA16" s="372"/>
      <c r="AB16" s="372"/>
      <c r="AC16" s="372"/>
      <c r="AD16" s="372"/>
      <c r="AE16" s="372"/>
      <c r="AF16" s="372"/>
      <c r="AG16" s="181" t="s">
        <v>0</v>
      </c>
      <c r="AH16" s="182"/>
      <c r="AI16" s="98"/>
      <c r="AJ16" s="98"/>
      <c r="AK16" s="98"/>
      <c r="AL16" s="98"/>
      <c r="AM16" s="55"/>
      <c r="AO16" s="93"/>
      <c r="AP16" s="69"/>
    </row>
    <row r="17" spans="2:39" ht="14.25" customHeight="1" x14ac:dyDescent="0.4">
      <c r="B17" s="54"/>
      <c r="C17" s="2"/>
      <c r="D17" s="2"/>
      <c r="E17" s="164"/>
      <c r="F17" s="180"/>
      <c r="G17" s="180"/>
      <c r="H17" s="180"/>
      <c r="I17" s="180"/>
      <c r="J17" s="180"/>
      <c r="K17" s="180"/>
      <c r="L17" s="180"/>
      <c r="M17" s="183"/>
      <c r="N17" s="184"/>
      <c r="O17" s="185"/>
      <c r="P17" s="185"/>
      <c r="Q17" s="164"/>
      <c r="R17" s="166"/>
      <c r="S17" s="166"/>
      <c r="T17" s="188"/>
      <c r="U17" s="189"/>
      <c r="V17" s="186"/>
      <c r="W17" s="186"/>
      <c r="X17" s="164"/>
      <c r="Y17" s="373"/>
      <c r="Z17" s="373"/>
      <c r="AA17" s="373"/>
      <c r="AB17" s="373"/>
      <c r="AC17" s="373"/>
      <c r="AD17" s="373"/>
      <c r="AE17" s="373"/>
      <c r="AF17" s="373"/>
      <c r="AG17" s="183"/>
      <c r="AH17" s="184"/>
      <c r="AI17" s="98"/>
      <c r="AJ17" s="98"/>
      <c r="AK17" s="98"/>
      <c r="AL17" s="98"/>
      <c r="AM17" s="55"/>
    </row>
    <row r="18" spans="2:39" ht="14.25" customHeight="1" x14ac:dyDescent="0.4">
      <c r="B18" s="54"/>
      <c r="C18" s="2"/>
      <c r="D18" s="2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61" t="s">
        <v>57</v>
      </c>
      <c r="R18" s="2"/>
      <c r="S18" s="8"/>
      <c r="T18" s="8"/>
      <c r="U18" s="8"/>
      <c r="V18" s="8"/>
      <c r="W18" s="8"/>
      <c r="X18" s="8"/>
      <c r="Y18" s="8"/>
      <c r="Z18" s="8"/>
      <c r="AA18" s="8"/>
      <c r="AB18" s="190" t="s">
        <v>43</v>
      </c>
      <c r="AC18" s="190"/>
      <c r="AD18" s="190"/>
      <c r="AE18" s="190"/>
      <c r="AF18" s="190"/>
      <c r="AG18" s="190"/>
      <c r="AH18" s="190"/>
      <c r="AI18" s="94"/>
      <c r="AJ18" s="94"/>
      <c r="AK18" s="94"/>
      <c r="AL18" s="94"/>
      <c r="AM18" s="55"/>
    </row>
    <row r="19" spans="2:39" ht="18.75" customHeight="1" x14ac:dyDescent="0.4">
      <c r="B19" s="54"/>
      <c r="C19" s="2"/>
      <c r="D19" s="2"/>
      <c r="E19" s="177" t="s">
        <v>42</v>
      </c>
      <c r="F19" s="172"/>
      <c r="G19" s="172"/>
      <c r="H19" s="172"/>
      <c r="I19" s="172"/>
      <c r="J19" s="172"/>
      <c r="K19" s="172"/>
      <c r="L19" s="172"/>
      <c r="M19" s="172"/>
      <c r="N19" s="172"/>
      <c r="O19" s="173"/>
      <c r="P19" s="8"/>
      <c r="Q19" s="8"/>
      <c r="R19" s="8"/>
      <c r="S19" s="8"/>
      <c r="T19" s="8"/>
      <c r="U19" s="8"/>
      <c r="V19" s="8"/>
      <c r="W19" s="8"/>
      <c r="X19" s="177" t="s">
        <v>33</v>
      </c>
      <c r="Y19" s="172"/>
      <c r="Z19" s="172"/>
      <c r="AA19" s="172"/>
      <c r="AB19" s="172"/>
      <c r="AC19" s="172"/>
      <c r="AD19" s="172"/>
      <c r="AE19" s="172"/>
      <c r="AF19" s="172"/>
      <c r="AG19" s="172"/>
      <c r="AH19" s="173"/>
      <c r="AI19" s="13"/>
      <c r="AJ19" s="13"/>
      <c r="AK19" s="13"/>
      <c r="AL19" s="13"/>
      <c r="AM19" s="55"/>
    </row>
    <row r="20" spans="2:39" ht="14.25" customHeight="1" x14ac:dyDescent="0.4">
      <c r="B20" s="54"/>
      <c r="C20" s="2"/>
      <c r="D20" s="2"/>
      <c r="E20" s="178" t="s">
        <v>7</v>
      </c>
      <c r="F20" s="368" t="str">
        <f>Y16</f>
        <v/>
      </c>
      <c r="G20" s="368"/>
      <c r="H20" s="368"/>
      <c r="I20" s="368"/>
      <c r="J20" s="368"/>
      <c r="K20" s="368"/>
      <c r="L20" s="368"/>
      <c r="M20" s="368"/>
      <c r="N20" s="181" t="s">
        <v>0</v>
      </c>
      <c r="O20" s="182"/>
      <c r="P20" s="185" t="s">
        <v>3</v>
      </c>
      <c r="Q20" s="185"/>
      <c r="R20" s="99"/>
      <c r="S20" s="185">
        <v>0.3</v>
      </c>
      <c r="T20" s="185"/>
      <c r="U20" s="185"/>
      <c r="V20" s="186" t="s">
        <v>1</v>
      </c>
      <c r="W20" s="186"/>
      <c r="X20" s="374" t="str">
        <f>IF(F16="","",IFERROR(IF(R16="","",ROUNDUP(F20*S20,0)),""))</f>
        <v/>
      </c>
      <c r="Y20" s="372"/>
      <c r="Z20" s="372"/>
      <c r="AA20" s="372"/>
      <c r="AB20" s="372"/>
      <c r="AC20" s="372"/>
      <c r="AD20" s="372"/>
      <c r="AE20" s="372"/>
      <c r="AF20" s="372"/>
      <c r="AG20" s="181" t="s">
        <v>0</v>
      </c>
      <c r="AH20" s="182"/>
      <c r="AI20" s="98"/>
      <c r="AJ20" s="98"/>
      <c r="AK20" s="98"/>
      <c r="AL20" s="98"/>
      <c r="AM20" s="55"/>
    </row>
    <row r="21" spans="2:39" ht="14.25" customHeight="1" x14ac:dyDescent="0.4">
      <c r="B21" s="54"/>
      <c r="C21" s="2"/>
      <c r="D21" s="2"/>
      <c r="E21" s="164"/>
      <c r="F21" s="369"/>
      <c r="G21" s="369"/>
      <c r="H21" s="369"/>
      <c r="I21" s="369"/>
      <c r="J21" s="369"/>
      <c r="K21" s="369"/>
      <c r="L21" s="369"/>
      <c r="M21" s="369"/>
      <c r="N21" s="183"/>
      <c r="O21" s="184"/>
      <c r="P21" s="185"/>
      <c r="Q21" s="185"/>
      <c r="R21" s="99"/>
      <c r="S21" s="185"/>
      <c r="T21" s="185"/>
      <c r="U21" s="185"/>
      <c r="V21" s="186"/>
      <c r="W21" s="186"/>
      <c r="X21" s="375"/>
      <c r="Y21" s="373"/>
      <c r="Z21" s="373"/>
      <c r="AA21" s="373"/>
      <c r="AB21" s="373"/>
      <c r="AC21" s="373"/>
      <c r="AD21" s="373"/>
      <c r="AE21" s="373"/>
      <c r="AF21" s="373"/>
      <c r="AG21" s="183"/>
      <c r="AH21" s="184"/>
      <c r="AI21" s="98"/>
      <c r="AJ21" s="98"/>
      <c r="AK21" s="98"/>
      <c r="AL21" s="98"/>
      <c r="AM21" s="55"/>
    </row>
    <row r="22" spans="2:39" ht="14.25" customHeight="1" x14ac:dyDescent="0.4">
      <c r="B22" s="54"/>
      <c r="C22" s="2"/>
      <c r="D22" s="2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191" t="s">
        <v>61</v>
      </c>
      <c r="AC22" s="191"/>
      <c r="AD22" s="191"/>
      <c r="AE22" s="191"/>
      <c r="AF22" s="191"/>
      <c r="AG22" s="191"/>
      <c r="AH22" s="191"/>
      <c r="AI22" s="192"/>
      <c r="AJ22" s="192"/>
      <c r="AK22" s="192"/>
      <c r="AL22" s="192"/>
      <c r="AM22" s="55"/>
    </row>
    <row r="23" spans="2:39" ht="14.25" customHeight="1" thickBot="1" x14ac:dyDescent="0.45">
      <c r="B23" s="54"/>
      <c r="C23" s="2"/>
      <c r="D23" s="2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193"/>
      <c r="AC23" s="193"/>
      <c r="AD23" s="193"/>
      <c r="AE23" s="193"/>
      <c r="AF23" s="193"/>
      <c r="AG23" s="193"/>
      <c r="AH23" s="193"/>
      <c r="AI23" s="192"/>
      <c r="AJ23" s="192"/>
      <c r="AK23" s="192"/>
      <c r="AL23" s="192"/>
      <c r="AM23" s="55"/>
    </row>
    <row r="24" spans="2:39" ht="14.25" customHeight="1" thickTop="1" x14ac:dyDescent="0.4">
      <c r="B24" s="54"/>
      <c r="C24" s="2"/>
      <c r="D24" s="2"/>
      <c r="E24" s="194" t="str">
        <f>IF(X20&lt;=25000,"１日当たりの支給額は一律2.5万円となります。"&amp;CHAR(10)&amp;"よって算定シートの提出は不要です。","")</f>
        <v/>
      </c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35"/>
      <c r="W24" s="8"/>
      <c r="X24" s="195" t="s">
        <v>25</v>
      </c>
      <c r="Y24" s="196"/>
      <c r="Z24" s="196"/>
      <c r="AA24" s="196"/>
      <c r="AB24" s="196"/>
      <c r="AC24" s="196"/>
      <c r="AD24" s="196"/>
      <c r="AE24" s="196"/>
      <c r="AF24" s="196"/>
      <c r="AG24" s="196"/>
      <c r="AH24" s="197"/>
      <c r="AI24" s="95"/>
      <c r="AJ24" s="8"/>
      <c r="AK24" s="2"/>
      <c r="AL24" s="2"/>
      <c r="AM24" s="55"/>
    </row>
    <row r="25" spans="2:39" ht="14.25" customHeight="1" x14ac:dyDescent="0.4">
      <c r="B25" s="54"/>
      <c r="C25" s="2"/>
      <c r="D25" s="2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8"/>
      <c r="W25" s="8"/>
      <c r="X25" s="198" t="str">
        <f>IFERROR(IF(X20&lt;=25000,"ERROR",MIN(ROUNDUP(X20,-3),75000)),"")</f>
        <v/>
      </c>
      <c r="Y25" s="199"/>
      <c r="Z25" s="199"/>
      <c r="AA25" s="199"/>
      <c r="AB25" s="199"/>
      <c r="AC25" s="199"/>
      <c r="AD25" s="199"/>
      <c r="AE25" s="199"/>
      <c r="AF25" s="199"/>
      <c r="AG25" s="181" t="s">
        <v>0</v>
      </c>
      <c r="AH25" s="202"/>
      <c r="AI25" s="95"/>
      <c r="AJ25" s="8"/>
      <c r="AK25" s="2"/>
      <c r="AL25" s="2"/>
      <c r="AM25" s="55"/>
    </row>
    <row r="26" spans="2:39" ht="15" customHeight="1" thickBot="1" x14ac:dyDescent="0.45">
      <c r="B26" s="54"/>
      <c r="C26" s="2"/>
      <c r="D26" s="2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8"/>
      <c r="W26" s="8"/>
      <c r="X26" s="200"/>
      <c r="Y26" s="201"/>
      <c r="Z26" s="201"/>
      <c r="AA26" s="201"/>
      <c r="AB26" s="201"/>
      <c r="AC26" s="201"/>
      <c r="AD26" s="201"/>
      <c r="AE26" s="201"/>
      <c r="AF26" s="201"/>
      <c r="AG26" s="203"/>
      <c r="AH26" s="204"/>
      <c r="AI26" s="95"/>
      <c r="AJ26" s="8"/>
      <c r="AK26" s="2"/>
      <c r="AL26" s="2"/>
      <c r="AM26" s="55"/>
    </row>
    <row r="27" spans="2:39" ht="18" thickTop="1" x14ac:dyDescent="0.4">
      <c r="B27" s="54"/>
      <c r="C27" s="2"/>
      <c r="D27" s="2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06" t="s">
        <v>90</v>
      </c>
      <c r="AD27" s="106"/>
      <c r="AE27" s="106"/>
      <c r="AF27" s="106"/>
      <c r="AG27" s="106"/>
      <c r="AH27" s="106"/>
      <c r="AI27" s="106"/>
      <c r="AJ27" s="2"/>
      <c r="AK27" s="2"/>
      <c r="AL27" s="2"/>
      <c r="AM27" s="55"/>
    </row>
    <row r="28" spans="2:39" ht="17.25" x14ac:dyDescent="0.4">
      <c r="B28" s="54"/>
      <c r="C28" s="2"/>
      <c r="D28" s="2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106"/>
      <c r="AD28" s="106"/>
      <c r="AE28" s="106"/>
      <c r="AF28" s="106"/>
      <c r="AG28" s="106"/>
      <c r="AH28" s="106"/>
      <c r="AI28" s="106"/>
      <c r="AJ28" s="2"/>
      <c r="AK28" s="2"/>
      <c r="AL28" s="2"/>
      <c r="AM28" s="55"/>
    </row>
    <row r="29" spans="2:39" x14ac:dyDescent="0.4">
      <c r="B29" s="209" t="s">
        <v>94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  <c r="AI29" s="210"/>
      <c r="AJ29" s="210"/>
      <c r="AK29" s="210"/>
      <c r="AL29" s="210"/>
      <c r="AM29" s="211"/>
    </row>
    <row r="30" spans="2:39" x14ac:dyDescent="0.4">
      <c r="B30" s="212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1"/>
    </row>
    <row r="31" spans="2:39" x14ac:dyDescent="0.4">
      <c r="B31" s="213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  <c r="AE31" s="210"/>
      <c r="AF31" s="210"/>
      <c r="AG31" s="210"/>
      <c r="AH31" s="210"/>
      <c r="AI31" s="210"/>
      <c r="AJ31" s="210"/>
      <c r="AK31" s="210"/>
      <c r="AL31" s="210"/>
      <c r="AM31" s="211"/>
    </row>
    <row r="32" spans="2:39" ht="15" customHeight="1" thickBot="1" x14ac:dyDescent="0.45">
      <c r="B32" s="214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6"/>
    </row>
    <row r="33" spans="1:43" ht="15" customHeight="1" x14ac:dyDescent="0.4">
      <c r="B33" s="2"/>
      <c r="C33" s="2"/>
      <c r="D33" s="2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3"/>
      <c r="Q33" s="57"/>
      <c r="R33" s="57"/>
      <c r="S33" s="57"/>
      <c r="T33" s="57"/>
      <c r="U33" s="57"/>
      <c r="V33" s="57"/>
      <c r="W33" s="57"/>
      <c r="X33" s="58"/>
      <c r="Y33" s="57"/>
      <c r="Z33" s="57"/>
      <c r="AA33" s="57"/>
      <c r="AB33" s="57"/>
      <c r="AC33" s="57"/>
      <c r="AD33" s="8"/>
      <c r="AE33" s="8"/>
      <c r="AF33" s="8"/>
      <c r="AG33" s="8"/>
      <c r="AH33" s="8"/>
      <c r="AI33" s="8"/>
      <c r="AJ33" s="8"/>
      <c r="AK33" s="8"/>
      <c r="AL33" s="8"/>
      <c r="AM33" s="82"/>
    </row>
    <row r="34" spans="1:43" ht="15" customHeight="1" x14ac:dyDescent="0.4">
      <c r="B34" s="2"/>
      <c r="C34" s="2"/>
      <c r="D34" s="2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3"/>
      <c r="Q34" s="57"/>
      <c r="R34" s="57"/>
      <c r="S34" s="57"/>
      <c r="T34" s="57"/>
      <c r="U34" s="57"/>
      <c r="V34" s="57"/>
      <c r="W34" s="57"/>
      <c r="X34" s="58"/>
      <c r="Y34" s="57"/>
      <c r="Z34" s="57"/>
      <c r="AA34" s="57"/>
      <c r="AB34" s="57"/>
      <c r="AC34" s="57"/>
      <c r="AD34" s="8"/>
      <c r="AE34" s="8"/>
      <c r="AF34" s="8"/>
      <c r="AG34" s="8"/>
      <c r="AH34" s="8"/>
      <c r="AI34" s="8"/>
      <c r="AJ34" s="8"/>
      <c r="AK34" s="8"/>
      <c r="AL34" s="8"/>
      <c r="AM34" s="82"/>
    </row>
    <row r="35" spans="1:43" ht="15" customHeight="1" x14ac:dyDescent="0.4">
      <c r="B35" s="2"/>
      <c r="C35" s="2"/>
      <c r="D35" s="2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3"/>
      <c r="Q35" s="57"/>
      <c r="R35" s="57"/>
      <c r="S35" s="57"/>
      <c r="T35" s="57"/>
      <c r="U35" s="57"/>
      <c r="V35" s="57"/>
      <c r="W35" s="57"/>
      <c r="X35" s="58"/>
      <c r="Y35" s="57"/>
      <c r="Z35" s="57"/>
      <c r="AA35" s="57"/>
      <c r="AB35" s="57"/>
      <c r="AC35" s="57"/>
      <c r="AD35" s="8"/>
      <c r="AE35" s="8"/>
      <c r="AF35" s="8"/>
      <c r="AG35" s="8"/>
      <c r="AH35" s="8"/>
      <c r="AI35" s="8"/>
      <c r="AJ35" s="8"/>
      <c r="AK35" s="8"/>
      <c r="AL35" s="8"/>
      <c r="AM35" s="82"/>
    </row>
    <row r="36" spans="1:43" ht="15.75" customHeight="1" x14ac:dyDescent="0.4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43" ht="15.75" customHeight="1" x14ac:dyDescent="0.4">
      <c r="B37" s="236" t="s">
        <v>91</v>
      </c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144"/>
      <c r="AN37" s="144"/>
      <c r="AO37" s="144"/>
      <c r="AP37" s="144"/>
    </row>
    <row r="38" spans="1:43" ht="15.75" customHeight="1" x14ac:dyDescent="0.4"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236"/>
      <c r="AM38" s="144"/>
      <c r="AN38" s="144"/>
      <c r="AO38" s="144"/>
      <c r="AP38" s="144"/>
    </row>
    <row r="39" spans="1:43" ht="15.75" customHeight="1" x14ac:dyDescent="0.4"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</row>
    <row r="40" spans="1:43" ht="15.75" customHeight="1" x14ac:dyDescent="0.4"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</row>
    <row r="41" spans="1:43" ht="15.75" customHeight="1" x14ac:dyDescent="0.4">
      <c r="B41" s="1" t="s">
        <v>44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43" ht="15.75" customHeight="1" x14ac:dyDescent="0.4">
      <c r="B42" s="1" t="s">
        <v>98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43" x14ac:dyDescent="0.15">
      <c r="B43" s="1" t="s">
        <v>99</v>
      </c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6"/>
      <c r="AM43" s="16"/>
      <c r="AN43" s="16"/>
      <c r="AO43" s="16"/>
      <c r="AP43" s="16"/>
    </row>
    <row r="44" spans="1:43" ht="18.75" customHeight="1" x14ac:dyDescent="0.15">
      <c r="B44" s="217" t="s">
        <v>32</v>
      </c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16"/>
      <c r="AL44" s="16"/>
      <c r="AM44" s="16"/>
      <c r="AN44" s="16"/>
      <c r="AO44" s="16"/>
      <c r="AP44" s="15"/>
    </row>
    <row r="45" spans="1:43" s="3" customFormat="1" ht="14.25" customHeight="1" x14ac:dyDescent="0.4">
      <c r="A45" s="1"/>
      <c r="B45" s="8"/>
      <c r="C45" s="21"/>
      <c r="D45" s="21"/>
      <c r="E45" s="21"/>
      <c r="F45" s="21"/>
      <c r="G45" s="21"/>
      <c r="H45" s="21"/>
      <c r="I45" s="21"/>
      <c r="J45" s="8"/>
      <c r="K45" s="8"/>
      <c r="L45" s="8"/>
      <c r="M45" s="160" t="s">
        <v>29</v>
      </c>
      <c r="N45" s="160"/>
      <c r="O45" s="160"/>
      <c r="P45" s="160"/>
      <c r="Q45" s="160"/>
      <c r="R45" s="160"/>
      <c r="S45" s="160"/>
      <c r="T45" s="160"/>
      <c r="U45" s="160"/>
      <c r="V45" s="218" t="s">
        <v>60</v>
      </c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1"/>
    </row>
    <row r="46" spans="1:43" s="3" customFormat="1" ht="14.25" customHeight="1" x14ac:dyDescent="0.4">
      <c r="A46" s="1"/>
      <c r="B46" s="8"/>
      <c r="C46" s="21"/>
      <c r="D46" s="21"/>
      <c r="E46" s="21"/>
      <c r="F46" s="21"/>
      <c r="G46" s="21"/>
      <c r="H46" s="21"/>
      <c r="I46" s="21"/>
      <c r="J46" s="8"/>
      <c r="K46" s="38"/>
      <c r="L46" s="38"/>
      <c r="M46" s="220"/>
      <c r="N46" s="221"/>
      <c r="O46" s="165"/>
      <c r="P46" s="165"/>
      <c r="Q46" s="165"/>
      <c r="R46" s="165"/>
      <c r="S46" s="165"/>
      <c r="T46" s="165"/>
      <c r="U46" s="222"/>
      <c r="V46" s="218"/>
      <c r="W46" s="219"/>
      <c r="X46" s="219"/>
      <c r="Y46" s="21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19"/>
      <c r="AK46" s="219"/>
      <c r="AL46" s="219"/>
      <c r="AM46" s="1"/>
    </row>
    <row r="47" spans="1:43" s="3" customFormat="1" ht="14.25" customHeight="1" x14ac:dyDescent="0.4">
      <c r="A47" s="1"/>
      <c r="B47" s="8"/>
      <c r="C47" s="21"/>
      <c r="D47" s="21"/>
      <c r="E47" s="21"/>
      <c r="F47" s="21"/>
      <c r="G47" s="21"/>
      <c r="H47" s="21"/>
      <c r="I47" s="21"/>
      <c r="J47" s="8"/>
      <c r="K47" s="38"/>
      <c r="L47" s="38"/>
      <c r="M47" s="223"/>
      <c r="N47" s="224"/>
      <c r="O47" s="166"/>
      <c r="P47" s="166"/>
      <c r="Q47" s="166"/>
      <c r="R47" s="166"/>
      <c r="S47" s="166"/>
      <c r="T47" s="166"/>
      <c r="U47" s="225"/>
      <c r="V47" s="218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1"/>
      <c r="AQ47" s="22"/>
    </row>
    <row r="48" spans="1:43" ht="9.9499999999999993" customHeight="1" x14ac:dyDescent="0.4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2:69" x14ac:dyDescent="0.4">
      <c r="B49" s="2" t="s">
        <v>35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2:69" s="5" customFormat="1" ht="18.75" customHeight="1" x14ac:dyDescent="0.15"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26"/>
      <c r="N50" s="227"/>
      <c r="O50" s="227"/>
      <c r="P50" s="227"/>
      <c r="Q50" s="227"/>
      <c r="R50" s="227"/>
      <c r="S50" s="227"/>
      <c r="T50" s="228" t="s">
        <v>0</v>
      </c>
      <c r="U50" s="229"/>
      <c r="V50" s="60" t="s">
        <v>5</v>
      </c>
      <c r="W50" s="230"/>
      <c r="X50" s="231"/>
      <c r="Y50" s="231"/>
      <c r="Z50" s="232" t="s">
        <v>2</v>
      </c>
      <c r="AA50" s="233"/>
      <c r="AB50" s="60" t="s">
        <v>1</v>
      </c>
      <c r="AC50" s="113"/>
      <c r="AD50" s="234" t="str">
        <f>IF(W50="","",ROUNDUP(M50/W50,0))</f>
        <v/>
      </c>
      <c r="AE50" s="235"/>
      <c r="AF50" s="235"/>
      <c r="AG50" s="235"/>
      <c r="AH50" s="235"/>
      <c r="AI50" s="235"/>
      <c r="AJ50" s="207" t="s">
        <v>0</v>
      </c>
      <c r="AK50" s="208"/>
      <c r="AL50" s="23"/>
      <c r="AM50" s="23"/>
      <c r="AO50" s="15"/>
      <c r="AP50" s="15"/>
      <c r="AQ50" s="15"/>
      <c r="AR50" s="15"/>
      <c r="AT50" s="19"/>
    </row>
    <row r="51" spans="2:69" s="5" customFormat="1" ht="18.75" customHeight="1" thickBot="1" x14ac:dyDescent="0.2"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39" t="s">
        <v>28</v>
      </c>
      <c r="N51" s="23"/>
      <c r="O51" s="23"/>
      <c r="P51" s="23"/>
      <c r="Q51" s="23"/>
      <c r="R51" s="23"/>
      <c r="S51" s="23"/>
      <c r="T51" s="23"/>
      <c r="U51" s="23"/>
      <c r="V51" s="23"/>
      <c r="W51" s="61" t="s">
        <v>36</v>
      </c>
      <c r="X51" s="17"/>
      <c r="Y51" s="17"/>
      <c r="Z51" s="17"/>
      <c r="AA51" s="17"/>
      <c r="AB51" s="17"/>
      <c r="AC51" s="17"/>
      <c r="AD51" s="18"/>
      <c r="AE51" s="237" t="s">
        <v>43</v>
      </c>
      <c r="AF51" s="237"/>
      <c r="AG51" s="237"/>
      <c r="AH51" s="237"/>
      <c r="AI51" s="237"/>
      <c r="AJ51" s="237"/>
      <c r="AK51" s="237"/>
      <c r="AL51" s="25"/>
      <c r="AM51" s="25"/>
      <c r="AN51" s="25"/>
      <c r="AO51" s="23"/>
      <c r="AQ51" s="23"/>
      <c r="AR51" s="15"/>
      <c r="AS51" s="15"/>
      <c r="AT51" s="15"/>
      <c r="AV51" s="19"/>
      <c r="AW51" s="19"/>
      <c r="AX51" s="19"/>
      <c r="AY51" s="19"/>
      <c r="AZ51" s="19"/>
    </row>
    <row r="52" spans="2:69" s="5" customFormat="1" ht="21.75" thickBot="1" x14ac:dyDescent="0.45">
      <c r="I52" s="28" t="s">
        <v>30</v>
      </c>
      <c r="N52" s="238" t="s">
        <v>58</v>
      </c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  <c r="AB52" s="239"/>
      <c r="AC52" s="240"/>
      <c r="AD52" s="241" t="str">
        <f>IF(M50="","",IFERROR(IF(W50="","",ROUNDUP(AD50*0.3,0)),""))</f>
        <v/>
      </c>
      <c r="AE52" s="242"/>
      <c r="AF52" s="242"/>
      <c r="AG52" s="242"/>
      <c r="AH52" s="242"/>
      <c r="AI52" s="242"/>
      <c r="AJ52" s="243" t="s">
        <v>0</v>
      </c>
      <c r="AK52" s="244"/>
      <c r="AL52" s="26"/>
      <c r="AM52" s="26"/>
      <c r="AN52" s="26"/>
      <c r="AO52" s="26"/>
      <c r="AP52" s="26"/>
      <c r="AS52" s="19"/>
      <c r="AT52" s="19"/>
      <c r="AU52" s="19"/>
      <c r="AV52" s="19"/>
      <c r="AW52" s="19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</row>
    <row r="53" spans="2:69" s="5" customFormat="1" ht="17.25" x14ac:dyDescent="0.4">
      <c r="I53" s="28"/>
      <c r="N53" s="104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62"/>
      <c r="AD53" s="56"/>
      <c r="AE53" s="245" t="s">
        <v>61</v>
      </c>
      <c r="AF53" s="246"/>
      <c r="AG53" s="246"/>
      <c r="AH53" s="246"/>
      <c r="AI53" s="246"/>
      <c r="AJ53" s="246"/>
      <c r="AK53" s="246"/>
      <c r="AL53" s="246"/>
      <c r="AM53" s="247"/>
      <c r="AN53" s="63"/>
      <c r="AO53" s="63"/>
      <c r="AP53" s="26"/>
      <c r="AS53" s="19"/>
      <c r="AT53" s="19"/>
      <c r="AU53" s="19"/>
      <c r="AV53" s="19"/>
      <c r="AW53" s="19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</row>
    <row r="54" spans="2:69" s="5" customFormat="1" ht="18" thickBot="1" x14ac:dyDescent="0.45">
      <c r="E54" s="194" t="str">
        <f>IF(AD52&lt;=25000,"１日当たりの支給額は一律2.5万円となります。"&amp;CHAR(10)&amp;"よって算定シートの提出は不要です。","")</f>
        <v/>
      </c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05"/>
      <c r="W54" s="105"/>
      <c r="X54" s="105"/>
      <c r="Y54" s="105"/>
      <c r="Z54" s="105"/>
      <c r="AA54" s="105"/>
      <c r="AB54" s="105"/>
      <c r="AC54" s="62"/>
      <c r="AD54" s="56"/>
      <c r="AE54" s="246"/>
      <c r="AF54" s="246"/>
      <c r="AG54" s="246"/>
      <c r="AH54" s="246"/>
      <c r="AI54" s="246"/>
      <c r="AJ54" s="246"/>
      <c r="AK54" s="246"/>
      <c r="AL54" s="246"/>
      <c r="AM54" s="247"/>
      <c r="AN54" s="63"/>
      <c r="AO54" s="63"/>
      <c r="AP54" s="26"/>
      <c r="AS54" s="19"/>
      <c r="AT54" s="19"/>
      <c r="AU54" s="19"/>
      <c r="AV54" s="19"/>
      <c r="AW54" s="19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</row>
    <row r="55" spans="2:69" s="5" customFormat="1" ht="18.75" customHeight="1" thickBot="1" x14ac:dyDescent="0.2">
      <c r="C55" s="23"/>
      <c r="D55" s="23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23"/>
      <c r="W55" s="17"/>
      <c r="X55" s="17"/>
      <c r="Y55" s="17"/>
      <c r="Z55" s="17"/>
      <c r="AA55" s="17"/>
      <c r="AB55" s="17"/>
      <c r="AC55" s="17"/>
      <c r="AD55" s="248" t="str">
        <f>IFERROR(IF(AD52&lt;=25000,"ERROR",MIN(ROUNDUP(AD52,-3),75000)),"")</f>
        <v/>
      </c>
      <c r="AE55" s="249"/>
      <c r="AF55" s="249"/>
      <c r="AG55" s="249"/>
      <c r="AH55" s="249"/>
      <c r="AI55" s="249"/>
      <c r="AJ55" s="243" t="s">
        <v>0</v>
      </c>
      <c r="AK55" s="244"/>
      <c r="AL55" s="25"/>
      <c r="AM55" s="25"/>
      <c r="AN55" s="25"/>
      <c r="AO55" s="23"/>
      <c r="AQ55" s="23"/>
      <c r="AR55" s="15"/>
      <c r="AS55" s="15"/>
      <c r="AT55" s="15"/>
      <c r="AV55" s="19"/>
      <c r="AW55" s="19"/>
      <c r="AX55" s="19"/>
      <c r="AY55" s="19"/>
      <c r="AZ55" s="19"/>
    </row>
    <row r="56" spans="2:69" ht="17.25" x14ac:dyDescent="0.4">
      <c r="B56" s="8"/>
      <c r="C56" s="8"/>
      <c r="D56" s="8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8"/>
      <c r="W56" s="8"/>
      <c r="X56" s="8"/>
      <c r="Y56" s="8"/>
      <c r="Z56" s="8"/>
      <c r="AA56" s="8"/>
      <c r="AB56" s="8"/>
      <c r="AC56" s="8"/>
      <c r="AD56" s="8"/>
      <c r="AE56" s="250" t="s">
        <v>90</v>
      </c>
      <c r="AF56" s="250"/>
      <c r="AG56" s="250"/>
      <c r="AH56" s="250"/>
      <c r="AI56" s="250"/>
      <c r="AJ56" s="250"/>
      <c r="AK56" s="250"/>
      <c r="AL56" s="8"/>
    </row>
  </sheetData>
  <sheetProtection algorithmName="SHA-512" hashValue="exHmX+QfdLHuEtYRVc5WxaAkX/2sriRdRPlBE4TAh8G8qQ5HW5pLQpxToPWns7LyVWEbvOmIQbCPCh62D8DbmA==" saltValue="zpfc7SYfEH7KJTAot8hHmw==" spinCount="100000" sheet="1" objects="1" scenarios="1"/>
  <mergeCells count="64">
    <mergeCell ref="AE51:AK51"/>
    <mergeCell ref="N52:AC52"/>
    <mergeCell ref="AD52:AI52"/>
    <mergeCell ref="AJ52:AK52"/>
    <mergeCell ref="AE53:AM54"/>
    <mergeCell ref="E54:U56"/>
    <mergeCell ref="AD55:AI55"/>
    <mergeCell ref="AJ55:AK55"/>
    <mergeCell ref="AE56:AK56"/>
    <mergeCell ref="AJ50:AK50"/>
    <mergeCell ref="B29:AM32"/>
    <mergeCell ref="B44:AJ44"/>
    <mergeCell ref="M45:U45"/>
    <mergeCell ref="V45:AL47"/>
    <mergeCell ref="M46:U47"/>
    <mergeCell ref="M50:S50"/>
    <mergeCell ref="T50:U50"/>
    <mergeCell ref="W50:Y50"/>
    <mergeCell ref="Z50:AA50"/>
    <mergeCell ref="AD50:AI50"/>
    <mergeCell ref="B37:AL38"/>
    <mergeCell ref="AB18:AH18"/>
    <mergeCell ref="X20:AF21"/>
    <mergeCell ref="AG20:AH21"/>
    <mergeCell ref="AB22:AL23"/>
    <mergeCell ref="E24:U26"/>
    <mergeCell ref="X24:AH24"/>
    <mergeCell ref="X25:AF26"/>
    <mergeCell ref="AG25:AH26"/>
    <mergeCell ref="E20:E21"/>
    <mergeCell ref="F20:M21"/>
    <mergeCell ref="N20:O21"/>
    <mergeCell ref="P20:Q21"/>
    <mergeCell ref="S20:U21"/>
    <mergeCell ref="V20:W21"/>
    <mergeCell ref="E19:O19"/>
    <mergeCell ref="X19:AH19"/>
    <mergeCell ref="E15:N15"/>
    <mergeCell ref="Q15:U15"/>
    <mergeCell ref="X15:AH15"/>
    <mergeCell ref="E16:E17"/>
    <mergeCell ref="F16:L17"/>
    <mergeCell ref="M16:N17"/>
    <mergeCell ref="O16:P17"/>
    <mergeCell ref="Q16:Q17"/>
    <mergeCell ref="R16:S17"/>
    <mergeCell ref="T16:U17"/>
    <mergeCell ref="V16:W17"/>
    <mergeCell ref="X16:X17"/>
    <mergeCell ref="Y16:AF17"/>
    <mergeCell ref="AG16:AH17"/>
    <mergeCell ref="B8:AM8"/>
    <mergeCell ref="P10:X10"/>
    <mergeCell ref="AB10:AL13"/>
    <mergeCell ref="P11:P12"/>
    <mergeCell ref="Q11:V12"/>
    <mergeCell ref="W11:X12"/>
    <mergeCell ref="B7:W7"/>
    <mergeCell ref="X7:AM7"/>
    <mergeCell ref="A1:AM1"/>
    <mergeCell ref="A2:AM2"/>
    <mergeCell ref="B3:AM4"/>
    <mergeCell ref="B5:N5"/>
    <mergeCell ref="O5:AM5"/>
  </mergeCells>
  <phoneticPr fontId="3"/>
  <dataValidations count="2">
    <dataValidation type="list" allowBlank="1" showInputMessage="1" showErrorMessage="1" sqref="Q11:V12">
      <formula1>" 令和２,令和元,平成30,平成29"</formula1>
    </dataValidation>
    <dataValidation type="list" allowBlank="1" showInputMessage="1" showErrorMessage="1" sqref="M46:U47">
      <formula1>"令和２年度,令和元年度,平成30年度,平成29年度"</formula1>
    </dataValidation>
  </dataValidations>
  <printOptions horizontalCentered="1"/>
  <pageMargins left="0.7" right="0.7" top="0.75" bottom="0.75" header="0.3" footer="0.3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BN56"/>
  <sheetViews>
    <sheetView tabSelected="1" view="pageBreakPreview" topLeftCell="A40" zoomScaleNormal="100" zoomScaleSheetLayoutView="100" workbookViewId="0">
      <selection activeCell="AD54" sqref="AD54:AI54"/>
    </sheetView>
  </sheetViews>
  <sheetFormatPr defaultColWidth="8.625" defaultRowHeight="14.25" x14ac:dyDescent="0.4"/>
  <cols>
    <col min="1" max="1" width="2" style="1" customWidth="1"/>
    <col min="2" max="38" width="2.625" style="1" customWidth="1"/>
    <col min="39" max="40" width="3.625" style="1" customWidth="1"/>
    <col min="41" max="41" width="5.25" style="1" bestFit="1" customWidth="1"/>
    <col min="42" max="42" width="15.375" style="1" bestFit="1" customWidth="1"/>
    <col min="43" max="58" width="3.625" style="1" customWidth="1"/>
    <col min="59" max="16384" width="8.625" style="1"/>
  </cols>
  <sheetData>
    <row r="1" spans="1:47" ht="32.25" x14ac:dyDescent="0.4">
      <c r="A1" s="148" t="s">
        <v>62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50"/>
      <c r="AH1" s="150"/>
      <c r="AI1" s="150"/>
      <c r="AJ1" s="150"/>
      <c r="AK1" s="150"/>
      <c r="AL1" s="150"/>
      <c r="AM1" s="150"/>
      <c r="AR1" s="69"/>
      <c r="AS1" s="69"/>
    </row>
    <row r="2" spans="1:47" ht="55.5" customHeight="1" x14ac:dyDescent="0.4">
      <c r="A2" s="151" t="s">
        <v>50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2"/>
      <c r="AH2" s="152"/>
      <c r="AI2" s="152"/>
      <c r="AJ2" s="152"/>
      <c r="AK2" s="152"/>
      <c r="AL2" s="152"/>
      <c r="AM2" s="152"/>
      <c r="AO2" s="69"/>
      <c r="AP2" s="69"/>
    </row>
    <row r="3" spans="1:47" ht="24.75" customHeight="1" x14ac:dyDescent="0.4">
      <c r="B3" s="153" t="s">
        <v>63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</row>
    <row r="4" spans="1:47" ht="44.25" customHeight="1" x14ac:dyDescent="0.4"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</row>
    <row r="5" spans="1:47" ht="24.75" customHeight="1" x14ac:dyDescent="0.4">
      <c r="B5" s="154" t="s">
        <v>19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5" t="s">
        <v>20</v>
      </c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O5" s="69"/>
      <c r="AP5" s="69"/>
    </row>
    <row r="6" spans="1:47" ht="9" customHeight="1" x14ac:dyDescent="0.4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O6" s="69"/>
      <c r="AP6" s="69"/>
    </row>
    <row r="7" spans="1:47" s="87" customFormat="1" ht="30" customHeight="1" thickBot="1" x14ac:dyDescent="0.45">
      <c r="A7" s="86"/>
      <c r="B7" s="146" t="s">
        <v>92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7" t="s">
        <v>64</v>
      </c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O7" s="18"/>
      <c r="AP7" s="4"/>
      <c r="AQ7" s="4"/>
      <c r="AR7" s="4"/>
      <c r="AS7" s="4"/>
      <c r="AT7" s="4"/>
      <c r="AU7" s="4"/>
    </row>
    <row r="8" spans="1:47" s="4" customFormat="1" ht="26.25" customHeight="1" x14ac:dyDescent="0.4">
      <c r="A8" s="1"/>
      <c r="B8" s="278" t="s">
        <v>26</v>
      </c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79"/>
      <c r="AC8" s="279"/>
      <c r="AD8" s="279"/>
      <c r="AE8" s="279"/>
      <c r="AF8" s="279"/>
      <c r="AG8" s="279"/>
      <c r="AH8" s="279"/>
      <c r="AI8" s="279"/>
      <c r="AJ8" s="279"/>
      <c r="AK8" s="279"/>
      <c r="AL8" s="279"/>
      <c r="AM8" s="280"/>
      <c r="AO8" s="18"/>
    </row>
    <row r="9" spans="1:47" s="3" customFormat="1" ht="6" customHeight="1" x14ac:dyDescent="0.4">
      <c r="A9" s="1"/>
      <c r="B9" s="88"/>
      <c r="C9" s="8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10"/>
      <c r="AO9" s="18"/>
      <c r="AP9" s="126"/>
    </row>
    <row r="10" spans="1:47" s="3" customFormat="1" ht="14.25" customHeight="1" x14ac:dyDescent="0.4">
      <c r="A10" s="1"/>
      <c r="B10" s="54"/>
      <c r="C10" s="2"/>
      <c r="D10" s="8"/>
      <c r="Q10" s="281" t="s">
        <v>17</v>
      </c>
      <c r="R10" s="261"/>
      <c r="S10" s="261"/>
      <c r="T10" s="261"/>
      <c r="U10" s="261"/>
      <c r="V10" s="261"/>
      <c r="W10" s="261"/>
      <c r="X10" s="262"/>
      <c r="Y10" s="21"/>
      <c r="Z10" s="282" t="s">
        <v>65</v>
      </c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4"/>
      <c r="AO10" s="18"/>
      <c r="AP10" s="84"/>
      <c r="AQ10" s="1"/>
      <c r="AR10" s="1"/>
      <c r="AS10" s="1"/>
      <c r="AT10" s="1"/>
      <c r="AU10" s="1"/>
    </row>
    <row r="11" spans="1:47" s="3" customFormat="1" ht="14.25" customHeight="1" x14ac:dyDescent="0.4">
      <c r="A11" s="1"/>
      <c r="B11" s="54"/>
      <c r="C11" s="2"/>
      <c r="D11" s="8"/>
      <c r="Q11" s="163" t="s">
        <v>9</v>
      </c>
      <c r="R11" s="285" t="s">
        <v>15</v>
      </c>
      <c r="S11" s="285"/>
      <c r="T11" s="287" t="s">
        <v>100</v>
      </c>
      <c r="U11" s="285" t="s">
        <v>11</v>
      </c>
      <c r="V11" s="287"/>
      <c r="W11" s="287"/>
      <c r="X11" s="289" t="s">
        <v>12</v>
      </c>
      <c r="Y11" s="21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4"/>
      <c r="AO11" s="18"/>
      <c r="AP11" s="96"/>
      <c r="AQ11" s="1"/>
      <c r="AR11" s="1"/>
      <c r="AS11" s="1"/>
      <c r="AT11" s="1"/>
      <c r="AU11" s="1"/>
    </row>
    <row r="12" spans="1:47" s="3" customFormat="1" ht="14.25" customHeight="1" x14ac:dyDescent="0.4">
      <c r="A12" s="1"/>
      <c r="B12" s="54"/>
      <c r="C12" s="2"/>
      <c r="D12" s="8"/>
      <c r="Q12" s="164"/>
      <c r="R12" s="286"/>
      <c r="S12" s="286"/>
      <c r="T12" s="288"/>
      <c r="U12" s="286"/>
      <c r="V12" s="288"/>
      <c r="W12" s="288"/>
      <c r="X12" s="290"/>
      <c r="Y12" s="21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4"/>
      <c r="AO12" s="18"/>
      <c r="AP12" s="18"/>
      <c r="AQ12" s="1"/>
      <c r="AR12" s="1"/>
      <c r="AS12" s="1"/>
      <c r="AT12" s="1"/>
      <c r="AU12" s="1"/>
    </row>
    <row r="13" spans="1:47" s="3" customFormat="1" ht="0.75" customHeight="1" x14ac:dyDescent="0.4">
      <c r="A13" s="1"/>
      <c r="B13" s="54"/>
      <c r="C13" s="2"/>
      <c r="D13" s="8"/>
      <c r="E13" s="128"/>
      <c r="F13" s="128"/>
      <c r="G13" s="128"/>
      <c r="H13" s="128"/>
      <c r="I13" s="128"/>
      <c r="J13" s="128"/>
      <c r="K13" s="128"/>
      <c r="L13" s="128"/>
      <c r="M13" s="21"/>
      <c r="N13" s="8"/>
      <c r="O13" s="38"/>
      <c r="P13" s="6"/>
      <c r="Q13" s="6"/>
      <c r="R13" s="6"/>
      <c r="S13" s="6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35"/>
      <c r="AK13" s="35"/>
      <c r="AL13" s="8"/>
      <c r="AM13" s="10"/>
      <c r="AO13" s="5"/>
      <c r="AP13" s="1"/>
      <c r="AQ13" s="1"/>
      <c r="AR13" s="1"/>
      <c r="AS13" s="1"/>
      <c r="AT13" s="1"/>
      <c r="AU13" s="1"/>
    </row>
    <row r="14" spans="1:47" ht="14.25" customHeight="1" x14ac:dyDescent="0.4">
      <c r="B14" s="54"/>
      <c r="C14" s="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9"/>
      <c r="R14" s="9"/>
      <c r="S14" s="9"/>
      <c r="T14" s="9"/>
      <c r="U14" s="9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10"/>
      <c r="AO14" s="5"/>
    </row>
    <row r="15" spans="1:47" ht="17.25" customHeight="1" x14ac:dyDescent="0.4">
      <c r="B15" s="54"/>
      <c r="C15" s="2"/>
      <c r="D15" s="2"/>
      <c r="E15" s="171" t="s">
        <v>45</v>
      </c>
      <c r="F15" s="172"/>
      <c r="G15" s="172"/>
      <c r="H15" s="172"/>
      <c r="I15" s="172"/>
      <c r="J15" s="172"/>
      <c r="K15" s="172"/>
      <c r="L15" s="172"/>
      <c r="M15" s="172"/>
      <c r="N15" s="173"/>
      <c r="O15" s="11"/>
      <c r="P15" s="8"/>
      <c r="Q15" s="174" t="s">
        <v>41</v>
      </c>
      <c r="R15" s="175"/>
      <c r="S15" s="175"/>
      <c r="T15" s="175"/>
      <c r="U15" s="176"/>
      <c r="V15" s="8"/>
      <c r="W15" s="8"/>
      <c r="X15" s="177" t="s">
        <v>42</v>
      </c>
      <c r="Y15" s="172"/>
      <c r="Z15" s="172"/>
      <c r="AA15" s="172"/>
      <c r="AB15" s="172"/>
      <c r="AC15" s="172"/>
      <c r="AD15" s="172"/>
      <c r="AE15" s="172"/>
      <c r="AF15" s="172"/>
      <c r="AG15" s="172"/>
      <c r="AH15" s="173"/>
      <c r="AI15" s="13"/>
      <c r="AJ15" s="13"/>
      <c r="AK15" s="13"/>
      <c r="AL15" s="13"/>
      <c r="AM15" s="55"/>
    </row>
    <row r="16" spans="1:47" ht="14.25" customHeight="1" x14ac:dyDescent="0.4">
      <c r="B16" s="54"/>
      <c r="C16" s="2"/>
      <c r="D16" s="2"/>
      <c r="E16" s="178" t="s">
        <v>8</v>
      </c>
      <c r="F16" s="179"/>
      <c r="G16" s="179"/>
      <c r="H16" s="179"/>
      <c r="I16" s="179"/>
      <c r="J16" s="179"/>
      <c r="K16" s="179"/>
      <c r="L16" s="179"/>
      <c r="M16" s="181" t="s">
        <v>0</v>
      </c>
      <c r="N16" s="182"/>
      <c r="O16" s="185" t="s">
        <v>5</v>
      </c>
      <c r="P16" s="185"/>
      <c r="Q16" s="178" t="s">
        <v>6</v>
      </c>
      <c r="R16" s="165"/>
      <c r="S16" s="165"/>
      <c r="T16" s="186" t="s">
        <v>2</v>
      </c>
      <c r="U16" s="187"/>
      <c r="V16" s="186" t="s">
        <v>1</v>
      </c>
      <c r="W16" s="186"/>
      <c r="X16" s="178" t="s">
        <v>7</v>
      </c>
      <c r="Y16" s="205" t="str">
        <f>IF(R16="","",ROUNDUP(F16/R16,0))</f>
        <v/>
      </c>
      <c r="Z16" s="205"/>
      <c r="AA16" s="205"/>
      <c r="AB16" s="205"/>
      <c r="AC16" s="205"/>
      <c r="AD16" s="205"/>
      <c r="AE16" s="205"/>
      <c r="AF16" s="205"/>
      <c r="AG16" s="181" t="s">
        <v>0</v>
      </c>
      <c r="AH16" s="182"/>
      <c r="AI16" s="122"/>
      <c r="AJ16" s="122"/>
      <c r="AK16" s="122"/>
      <c r="AL16" s="122"/>
      <c r="AM16" s="55"/>
    </row>
    <row r="17" spans="2:42" ht="14.25" customHeight="1" x14ac:dyDescent="0.4">
      <c r="B17" s="54"/>
      <c r="C17" s="2"/>
      <c r="D17" s="2"/>
      <c r="E17" s="164"/>
      <c r="F17" s="180"/>
      <c r="G17" s="180"/>
      <c r="H17" s="180"/>
      <c r="I17" s="180"/>
      <c r="J17" s="180"/>
      <c r="K17" s="180"/>
      <c r="L17" s="180"/>
      <c r="M17" s="183"/>
      <c r="N17" s="184"/>
      <c r="O17" s="185"/>
      <c r="P17" s="185"/>
      <c r="Q17" s="164"/>
      <c r="R17" s="166"/>
      <c r="S17" s="166"/>
      <c r="T17" s="188"/>
      <c r="U17" s="189"/>
      <c r="V17" s="186"/>
      <c r="W17" s="186"/>
      <c r="X17" s="164"/>
      <c r="Y17" s="206"/>
      <c r="Z17" s="206"/>
      <c r="AA17" s="206"/>
      <c r="AB17" s="206"/>
      <c r="AC17" s="206"/>
      <c r="AD17" s="206"/>
      <c r="AE17" s="206"/>
      <c r="AF17" s="206"/>
      <c r="AG17" s="183"/>
      <c r="AH17" s="184"/>
      <c r="AI17" s="122"/>
      <c r="AJ17" s="122"/>
      <c r="AK17" s="122"/>
      <c r="AL17" s="122"/>
      <c r="AM17" s="55"/>
    </row>
    <row r="18" spans="2:42" ht="14.25" customHeight="1" x14ac:dyDescent="0.4">
      <c r="B18" s="54"/>
      <c r="C18" s="2"/>
      <c r="D18" s="2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61"/>
      <c r="R18" s="2"/>
      <c r="S18" s="8"/>
      <c r="T18" s="8"/>
      <c r="U18" s="8"/>
      <c r="V18" s="8"/>
      <c r="W18" s="8"/>
      <c r="X18" s="8"/>
      <c r="Y18" s="8"/>
      <c r="Z18" s="8"/>
      <c r="AA18" s="8"/>
      <c r="AB18" s="190" t="s">
        <v>43</v>
      </c>
      <c r="AC18" s="190"/>
      <c r="AD18" s="190"/>
      <c r="AE18" s="190"/>
      <c r="AF18" s="190"/>
      <c r="AG18" s="190"/>
      <c r="AH18" s="190"/>
      <c r="AI18" s="94"/>
      <c r="AJ18" s="94"/>
      <c r="AK18" s="94"/>
      <c r="AL18" s="94"/>
      <c r="AM18" s="55"/>
    </row>
    <row r="19" spans="2:42" ht="18.75" customHeight="1" x14ac:dyDescent="0.4">
      <c r="B19" s="54"/>
      <c r="C19" s="2"/>
      <c r="D19" s="2"/>
      <c r="E19" s="177" t="s">
        <v>42</v>
      </c>
      <c r="F19" s="172"/>
      <c r="G19" s="172"/>
      <c r="H19" s="172"/>
      <c r="I19" s="172"/>
      <c r="J19" s="172"/>
      <c r="K19" s="172"/>
      <c r="L19" s="172"/>
      <c r="M19" s="172"/>
      <c r="N19" s="172"/>
      <c r="O19" s="173"/>
      <c r="P19" s="8"/>
      <c r="Q19" s="8"/>
      <c r="R19" s="8"/>
      <c r="S19" s="8"/>
      <c r="T19" s="8"/>
      <c r="U19" s="8"/>
      <c r="V19" s="8"/>
      <c r="W19" s="8"/>
      <c r="X19" s="177" t="s">
        <v>33</v>
      </c>
      <c r="Y19" s="172"/>
      <c r="Z19" s="172"/>
      <c r="AA19" s="172"/>
      <c r="AB19" s="172"/>
      <c r="AC19" s="172"/>
      <c r="AD19" s="172"/>
      <c r="AE19" s="172"/>
      <c r="AF19" s="172"/>
      <c r="AG19" s="172"/>
      <c r="AH19" s="173"/>
      <c r="AI19" s="13"/>
      <c r="AJ19" s="13"/>
      <c r="AK19" s="13"/>
      <c r="AL19" s="13"/>
      <c r="AM19" s="55"/>
    </row>
    <row r="20" spans="2:42" ht="14.25" customHeight="1" x14ac:dyDescent="0.4">
      <c r="B20" s="54"/>
      <c r="C20" s="2"/>
      <c r="D20" s="2"/>
      <c r="E20" s="178" t="s">
        <v>7</v>
      </c>
      <c r="F20" s="205" t="str">
        <f>Y16</f>
        <v/>
      </c>
      <c r="G20" s="205"/>
      <c r="H20" s="205"/>
      <c r="I20" s="205"/>
      <c r="J20" s="205"/>
      <c r="K20" s="205"/>
      <c r="L20" s="205"/>
      <c r="M20" s="205"/>
      <c r="N20" s="181" t="s">
        <v>0</v>
      </c>
      <c r="O20" s="182"/>
      <c r="P20" s="185" t="s">
        <v>3</v>
      </c>
      <c r="Q20" s="185"/>
      <c r="R20" s="120"/>
      <c r="S20" s="185">
        <v>0.3</v>
      </c>
      <c r="T20" s="185"/>
      <c r="U20" s="185"/>
      <c r="V20" s="186" t="s">
        <v>1</v>
      </c>
      <c r="W20" s="186"/>
      <c r="X20" s="376" t="str">
        <f>IF(F16="","",IFERROR(IF(R16="","",ROUNDUP(F20*S20,0)),""))</f>
        <v/>
      </c>
      <c r="Y20" s="377"/>
      <c r="Z20" s="377"/>
      <c r="AA20" s="377"/>
      <c r="AB20" s="377"/>
      <c r="AC20" s="377"/>
      <c r="AD20" s="377"/>
      <c r="AE20" s="377"/>
      <c r="AF20" s="377"/>
      <c r="AG20" s="181" t="s">
        <v>0</v>
      </c>
      <c r="AH20" s="182"/>
      <c r="AI20" s="122"/>
      <c r="AJ20" s="122"/>
      <c r="AK20" s="122"/>
      <c r="AL20" s="122"/>
      <c r="AM20" s="55"/>
    </row>
    <row r="21" spans="2:42" ht="14.25" customHeight="1" x14ac:dyDescent="0.4">
      <c r="B21" s="54"/>
      <c r="C21" s="2"/>
      <c r="D21" s="2"/>
      <c r="E21" s="164"/>
      <c r="F21" s="206"/>
      <c r="G21" s="206"/>
      <c r="H21" s="206"/>
      <c r="I21" s="206"/>
      <c r="J21" s="206"/>
      <c r="K21" s="206"/>
      <c r="L21" s="206"/>
      <c r="M21" s="206"/>
      <c r="N21" s="183"/>
      <c r="O21" s="184"/>
      <c r="P21" s="185"/>
      <c r="Q21" s="185"/>
      <c r="R21" s="120"/>
      <c r="S21" s="185"/>
      <c r="T21" s="185"/>
      <c r="U21" s="185"/>
      <c r="V21" s="186"/>
      <c r="W21" s="186"/>
      <c r="X21" s="378"/>
      <c r="Y21" s="379"/>
      <c r="Z21" s="379"/>
      <c r="AA21" s="379"/>
      <c r="AB21" s="379"/>
      <c r="AC21" s="379"/>
      <c r="AD21" s="379"/>
      <c r="AE21" s="379"/>
      <c r="AF21" s="379"/>
      <c r="AG21" s="183"/>
      <c r="AH21" s="184"/>
      <c r="AI21" s="122"/>
      <c r="AJ21" s="122"/>
      <c r="AK21" s="122"/>
      <c r="AL21" s="122"/>
      <c r="AM21" s="55"/>
    </row>
    <row r="22" spans="2:42" ht="14.25" customHeight="1" x14ac:dyDescent="0.4">
      <c r="B22" s="54"/>
      <c r="C22" s="2"/>
      <c r="D22" s="2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191" t="s">
        <v>61</v>
      </c>
      <c r="AC22" s="191"/>
      <c r="AD22" s="191"/>
      <c r="AE22" s="191"/>
      <c r="AF22" s="191"/>
      <c r="AG22" s="191"/>
      <c r="AH22" s="191"/>
      <c r="AI22" s="192"/>
      <c r="AJ22" s="192"/>
      <c r="AK22" s="192"/>
      <c r="AL22" s="192"/>
      <c r="AM22" s="55"/>
    </row>
    <row r="23" spans="2:42" ht="14.25" customHeight="1" thickBot="1" x14ac:dyDescent="0.45">
      <c r="B23" s="54"/>
      <c r="C23" s="2"/>
      <c r="D23" s="2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193"/>
      <c r="AC23" s="193"/>
      <c r="AD23" s="193"/>
      <c r="AE23" s="193"/>
      <c r="AF23" s="193"/>
      <c r="AG23" s="193"/>
      <c r="AH23" s="193"/>
      <c r="AI23" s="192"/>
      <c r="AJ23" s="192"/>
      <c r="AK23" s="192"/>
      <c r="AL23" s="192"/>
      <c r="AM23" s="55"/>
    </row>
    <row r="24" spans="2:42" ht="14.25" customHeight="1" thickTop="1" x14ac:dyDescent="0.4">
      <c r="B24" s="54"/>
      <c r="C24" s="2"/>
      <c r="D24" s="2"/>
      <c r="E24" s="194" t="str">
        <f>IF(X20&lt;=25000,"１日当たりの支給額は一律2.5万円となります。"&amp;CHAR(10)&amp;"よって算定シートの提出は不要です。","")</f>
        <v/>
      </c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8"/>
      <c r="W24" s="8"/>
      <c r="X24" s="195" t="s">
        <v>25</v>
      </c>
      <c r="Y24" s="196"/>
      <c r="Z24" s="196"/>
      <c r="AA24" s="196"/>
      <c r="AB24" s="196"/>
      <c r="AC24" s="196"/>
      <c r="AD24" s="196"/>
      <c r="AE24" s="196"/>
      <c r="AF24" s="196"/>
      <c r="AG24" s="196"/>
      <c r="AH24" s="197"/>
      <c r="AI24" s="95"/>
      <c r="AJ24" s="8"/>
      <c r="AK24" s="2"/>
      <c r="AL24" s="2"/>
      <c r="AM24" s="55"/>
    </row>
    <row r="25" spans="2:42" ht="14.25" customHeight="1" x14ac:dyDescent="0.4">
      <c r="B25" s="54"/>
      <c r="C25" s="2"/>
      <c r="D25" s="2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8"/>
      <c r="W25" s="8"/>
      <c r="X25" s="198" t="str">
        <f>IFERROR(IF(X20&lt;=25000,"ERROR",MIN(ROUNDUP(X20,-3),75000)),"")</f>
        <v/>
      </c>
      <c r="Y25" s="199"/>
      <c r="Z25" s="199"/>
      <c r="AA25" s="199"/>
      <c r="AB25" s="199"/>
      <c r="AC25" s="199"/>
      <c r="AD25" s="199"/>
      <c r="AE25" s="199"/>
      <c r="AF25" s="199"/>
      <c r="AG25" s="181" t="s">
        <v>0</v>
      </c>
      <c r="AH25" s="202"/>
      <c r="AI25" s="95"/>
      <c r="AJ25" s="8"/>
      <c r="AK25" s="2"/>
      <c r="AL25" s="2"/>
      <c r="AM25" s="55"/>
    </row>
    <row r="26" spans="2:42" ht="15" customHeight="1" thickBot="1" x14ac:dyDescent="0.45">
      <c r="B26" s="54"/>
      <c r="C26" s="2"/>
      <c r="D26" s="2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8"/>
      <c r="W26" s="8"/>
      <c r="X26" s="200"/>
      <c r="Y26" s="201"/>
      <c r="Z26" s="201"/>
      <c r="AA26" s="201"/>
      <c r="AB26" s="201"/>
      <c r="AC26" s="201"/>
      <c r="AD26" s="201"/>
      <c r="AE26" s="201"/>
      <c r="AF26" s="201"/>
      <c r="AG26" s="203"/>
      <c r="AH26" s="204"/>
      <c r="AI26" s="95"/>
      <c r="AJ26" s="8"/>
      <c r="AK26" s="2"/>
      <c r="AL26" s="2"/>
      <c r="AM26" s="55"/>
    </row>
    <row r="27" spans="2:42" ht="18" thickTop="1" x14ac:dyDescent="0.4">
      <c r="B27" s="54"/>
      <c r="C27" s="2"/>
      <c r="D27" s="2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19" t="s">
        <v>90</v>
      </c>
      <c r="AD27" s="119"/>
      <c r="AE27" s="119"/>
      <c r="AF27" s="119"/>
      <c r="AG27" s="119"/>
      <c r="AH27" s="119"/>
      <c r="AI27" s="119"/>
      <c r="AJ27" s="2"/>
      <c r="AK27" s="2"/>
      <c r="AL27" s="2"/>
      <c r="AM27" s="55"/>
    </row>
    <row r="28" spans="2:42" x14ac:dyDescent="0.4">
      <c r="B28" s="209" t="s">
        <v>94</v>
      </c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10"/>
      <c r="AL28" s="210"/>
      <c r="AM28" s="211"/>
    </row>
    <row r="29" spans="2:42" x14ac:dyDescent="0.4">
      <c r="B29" s="212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  <c r="AI29" s="210"/>
      <c r="AJ29" s="210"/>
      <c r="AK29" s="210"/>
      <c r="AL29" s="210"/>
      <c r="AM29" s="211"/>
    </row>
    <row r="30" spans="2:42" x14ac:dyDescent="0.4">
      <c r="B30" s="213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1"/>
    </row>
    <row r="31" spans="2:42" ht="15" customHeight="1" thickBot="1" x14ac:dyDescent="0.45">
      <c r="B31" s="214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6"/>
    </row>
    <row r="32" spans="2:42" ht="15" customHeight="1" x14ac:dyDescent="0.4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O32" s="18"/>
      <c r="AP32" s="126"/>
    </row>
    <row r="33" spans="2:44" ht="15" customHeight="1" x14ac:dyDescent="0.4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O33" s="18"/>
      <c r="AP33" s="126"/>
    </row>
    <row r="34" spans="2:44" ht="15" customHeight="1" x14ac:dyDescent="0.4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O34" s="18"/>
      <c r="AP34" s="126"/>
    </row>
    <row r="35" spans="2:44" ht="15" customHeight="1" x14ac:dyDescent="0.4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O35" s="18"/>
      <c r="AP35" s="126"/>
    </row>
    <row r="36" spans="2:44" ht="15.75" customHeight="1" x14ac:dyDescent="0.4">
      <c r="B36" s="275" t="s">
        <v>97</v>
      </c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276"/>
      <c r="T36" s="276"/>
      <c r="U36" s="276"/>
      <c r="V36" s="276"/>
      <c r="W36" s="276"/>
      <c r="X36" s="276"/>
      <c r="Y36" s="276"/>
      <c r="Z36" s="276"/>
      <c r="AA36" s="276"/>
      <c r="AB36" s="276"/>
      <c r="AC36" s="276"/>
      <c r="AD36" s="276"/>
      <c r="AE36" s="276"/>
      <c r="AF36" s="276"/>
      <c r="AG36" s="276"/>
      <c r="AH36" s="276"/>
      <c r="AI36" s="276"/>
      <c r="AJ36" s="276"/>
      <c r="AK36" s="276"/>
      <c r="AL36" s="276"/>
      <c r="AM36" s="276"/>
      <c r="AN36" s="145"/>
      <c r="AO36" s="145"/>
      <c r="AP36" s="145"/>
    </row>
    <row r="37" spans="2:44" ht="15.75" customHeight="1" x14ac:dyDescent="0.4">
      <c r="B37" s="276"/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  <c r="AH37" s="276"/>
      <c r="AI37" s="276"/>
      <c r="AJ37" s="276"/>
      <c r="AK37" s="276"/>
      <c r="AL37" s="276"/>
      <c r="AM37" s="276"/>
      <c r="AN37" s="145"/>
      <c r="AO37" s="145"/>
      <c r="AP37" s="145"/>
    </row>
    <row r="38" spans="2:44" ht="15.75" customHeight="1" x14ac:dyDescent="0.4"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</row>
    <row r="39" spans="2:44" ht="15.75" customHeight="1" x14ac:dyDescent="0.4"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</row>
    <row r="40" spans="2:44" ht="15.75" customHeight="1" x14ac:dyDescent="0.4">
      <c r="B40" s="1" t="s">
        <v>44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2:44" ht="15.75" customHeight="1" x14ac:dyDescent="0.4">
      <c r="B41" s="1" t="s">
        <v>98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2:44" x14ac:dyDescent="0.15">
      <c r="B42" s="1" t="s">
        <v>99</v>
      </c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6"/>
      <c r="AM42" s="16"/>
    </row>
    <row r="43" spans="2:44" ht="18.75" customHeight="1" x14ac:dyDescent="0.15">
      <c r="B43" s="217" t="s">
        <v>32</v>
      </c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16"/>
      <c r="AL43" s="16"/>
      <c r="AM43" s="16"/>
    </row>
    <row r="44" spans="2:44" ht="14.25" customHeight="1" x14ac:dyDescent="0.4">
      <c r="B44" s="8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77" t="s">
        <v>16</v>
      </c>
      <c r="P44" s="261"/>
      <c r="Q44" s="261"/>
      <c r="R44" s="261"/>
      <c r="S44" s="261"/>
      <c r="T44" s="261"/>
      <c r="U44" s="261"/>
      <c r="V44" s="261"/>
      <c r="W44" s="261"/>
      <c r="X44" s="262"/>
      <c r="Y44" s="11"/>
      <c r="Z44" s="8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8"/>
      <c r="AM44" s="8"/>
    </row>
    <row r="45" spans="2:44" ht="14.25" customHeight="1" x14ac:dyDescent="0.4">
      <c r="B45" s="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63" t="s">
        <v>15</v>
      </c>
      <c r="P45" s="264"/>
      <c r="Q45" s="267"/>
      <c r="R45" s="264" t="s">
        <v>11</v>
      </c>
      <c r="S45" s="267"/>
      <c r="T45" s="268"/>
      <c r="U45" s="264" t="s">
        <v>12</v>
      </c>
      <c r="V45" s="267"/>
      <c r="W45" s="267"/>
      <c r="X45" s="270" t="s">
        <v>2</v>
      </c>
      <c r="Y45" s="272" t="s">
        <v>18</v>
      </c>
      <c r="Z45" s="273"/>
      <c r="AA45" s="273"/>
      <c r="AB45" s="273"/>
      <c r="AC45" s="273"/>
      <c r="AD45" s="274" t="s">
        <v>66</v>
      </c>
      <c r="AE45" s="274"/>
      <c r="AF45" s="274"/>
      <c r="AG45" s="274"/>
      <c r="AH45" s="274"/>
      <c r="AI45" s="274"/>
      <c r="AJ45" s="274"/>
      <c r="AK45" s="274"/>
      <c r="AL45" s="274"/>
      <c r="AM45" s="8"/>
      <c r="AO45" s="18" t="s">
        <v>13</v>
      </c>
      <c r="AP45" s="84" t="str">
        <f>O45&amp;Q45&amp;R45&amp;S45&amp;U45&amp;V45&amp;X45</f>
        <v>令和年月日</v>
      </c>
    </row>
    <row r="46" spans="2:44" ht="14.25" customHeight="1" x14ac:dyDescent="0.4">
      <c r="B46" s="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65"/>
      <c r="P46" s="266"/>
      <c r="Q46" s="180"/>
      <c r="R46" s="266"/>
      <c r="S46" s="269"/>
      <c r="T46" s="269"/>
      <c r="U46" s="266"/>
      <c r="V46" s="180"/>
      <c r="W46" s="180"/>
      <c r="X46" s="271"/>
      <c r="Y46" s="272"/>
      <c r="Z46" s="273"/>
      <c r="AA46" s="273"/>
      <c r="AB46" s="273"/>
      <c r="AC46" s="273"/>
      <c r="AD46" s="274"/>
      <c r="AE46" s="274"/>
      <c r="AF46" s="274"/>
      <c r="AG46" s="274"/>
      <c r="AH46" s="274"/>
      <c r="AI46" s="274"/>
      <c r="AJ46" s="274"/>
      <c r="AK46" s="274"/>
      <c r="AL46" s="274"/>
      <c r="AM46" s="8"/>
      <c r="AO46" s="18" t="s">
        <v>14</v>
      </c>
      <c r="AP46" s="96" t="str">
        <f>IFERROR(DATEVALUE(AP45),"")</f>
        <v/>
      </c>
    </row>
    <row r="47" spans="2:44" ht="9.9499999999999993" customHeight="1" x14ac:dyDescent="0.15">
      <c r="B47" s="2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30"/>
      <c r="AA47" s="31"/>
      <c r="AB47" s="31"/>
      <c r="AC47" s="31"/>
      <c r="AD47" s="31"/>
      <c r="AE47" s="31"/>
      <c r="AF47" s="31"/>
      <c r="AG47" s="67"/>
      <c r="AH47" s="67"/>
      <c r="AI47" s="20"/>
      <c r="AJ47" s="20"/>
      <c r="AK47" s="20"/>
      <c r="AL47" s="20"/>
      <c r="AM47" s="20"/>
      <c r="AO47" s="18"/>
      <c r="AP47" s="126" t="str">
        <f>IFERROR((DATE(2021,9,30)-AP46+1),"")</f>
        <v/>
      </c>
    </row>
    <row r="48" spans="2:44" s="5" customFormat="1" ht="18.75" customHeight="1" x14ac:dyDescent="0.4">
      <c r="B48" s="23" t="s">
        <v>31</v>
      </c>
      <c r="C48" s="24"/>
      <c r="D48" s="24"/>
      <c r="E48" s="24"/>
      <c r="F48" s="24"/>
      <c r="G48" s="24"/>
      <c r="H48" s="24"/>
      <c r="I48" s="24"/>
      <c r="J48" s="24"/>
      <c r="K48" s="277" t="s">
        <v>40</v>
      </c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23"/>
      <c r="AF48" s="23"/>
      <c r="AG48" s="23"/>
      <c r="AH48" s="23"/>
      <c r="AI48" s="23"/>
      <c r="AJ48" s="23"/>
      <c r="AK48" s="23"/>
      <c r="AL48" s="23"/>
      <c r="AM48" s="23"/>
      <c r="AN48" s="1"/>
      <c r="AO48" s="1"/>
      <c r="AP48" s="1"/>
      <c r="AR48" s="33"/>
    </row>
    <row r="49" spans="2:66" s="5" customFormat="1" ht="18.75" customHeight="1" x14ac:dyDescent="0.1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51"/>
      <c r="O49" s="252"/>
      <c r="P49" s="252"/>
      <c r="Q49" s="252"/>
      <c r="R49" s="252"/>
      <c r="S49" s="252"/>
      <c r="T49" s="252"/>
      <c r="U49" s="228" t="s">
        <v>0</v>
      </c>
      <c r="V49" s="229"/>
      <c r="W49" s="23" t="s">
        <v>5</v>
      </c>
      <c r="X49" s="253" t="str">
        <f>AP47</f>
        <v/>
      </c>
      <c r="Y49" s="254"/>
      <c r="Z49" s="254"/>
      <c r="AA49" s="232" t="s">
        <v>2</v>
      </c>
      <c r="AB49" s="233"/>
      <c r="AC49" s="50" t="s">
        <v>1</v>
      </c>
      <c r="AD49" s="392" t="str">
        <f>IF(X49="","",ROUNDUP(N49/X49,0))</f>
        <v/>
      </c>
      <c r="AE49" s="393"/>
      <c r="AF49" s="393"/>
      <c r="AG49" s="393"/>
      <c r="AH49" s="393"/>
      <c r="AI49" s="393"/>
      <c r="AJ49" s="228" t="s">
        <v>0</v>
      </c>
      <c r="AK49" s="229"/>
      <c r="AL49" s="65"/>
      <c r="AM49" s="1"/>
      <c r="AN49" s="1"/>
      <c r="AO49" s="1"/>
      <c r="AP49" s="15"/>
      <c r="AQ49" s="15"/>
      <c r="AS49" s="19"/>
      <c r="AT49" s="19"/>
      <c r="AU49" s="19"/>
      <c r="AV49" s="19"/>
      <c r="AW49" s="19"/>
    </row>
    <row r="50" spans="2:66" s="5" customFormat="1" ht="18.75" customHeight="1" thickBot="1" x14ac:dyDescent="0.2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39" t="s">
        <v>28</v>
      </c>
      <c r="O50" s="23"/>
      <c r="P50" s="23"/>
      <c r="Q50" s="23"/>
      <c r="R50" s="23"/>
      <c r="S50" s="23"/>
      <c r="T50" s="23"/>
      <c r="U50" s="23"/>
      <c r="V50" s="23"/>
      <c r="W50" s="23"/>
      <c r="X50" s="17"/>
      <c r="Y50" s="17"/>
      <c r="Z50" s="17"/>
      <c r="AA50" s="17"/>
      <c r="AB50" s="17"/>
      <c r="AC50" s="17"/>
      <c r="AD50" s="17"/>
      <c r="AE50" s="18"/>
      <c r="AF50" s="255" t="s">
        <v>23</v>
      </c>
      <c r="AG50" s="256"/>
      <c r="AH50" s="256"/>
      <c r="AI50" s="256"/>
      <c r="AJ50" s="256"/>
      <c r="AK50" s="256"/>
      <c r="AL50" s="257"/>
      <c r="AM50" s="25"/>
      <c r="AO50" s="23"/>
      <c r="AP50" s="15"/>
      <c r="AQ50" s="15"/>
      <c r="AR50" s="15"/>
      <c r="AT50" s="19"/>
      <c r="AU50" s="19"/>
      <c r="AV50" s="19"/>
      <c r="AW50" s="19"/>
      <c r="AX50" s="19"/>
    </row>
    <row r="51" spans="2:66" s="5" customFormat="1" ht="21.75" thickBot="1" x14ac:dyDescent="0.45">
      <c r="I51" s="28" t="s">
        <v>30</v>
      </c>
      <c r="N51" s="258" t="s">
        <v>59</v>
      </c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  <c r="Z51" s="259"/>
      <c r="AA51" s="259"/>
      <c r="AB51" s="259"/>
      <c r="AC51" s="260"/>
      <c r="AD51" s="241" t="str">
        <f>IF(N49="","",IFERROR(IF(X49="","",ROUNDUP(AD49*0.3,0)),""))</f>
        <v/>
      </c>
      <c r="AE51" s="242"/>
      <c r="AF51" s="242"/>
      <c r="AG51" s="242"/>
      <c r="AH51" s="242"/>
      <c r="AI51" s="242"/>
      <c r="AJ51" s="243" t="s">
        <v>0</v>
      </c>
      <c r="AK51" s="244"/>
      <c r="AL51" s="64"/>
      <c r="AM51" s="26"/>
      <c r="AP51" s="19"/>
      <c r="AQ51" s="19"/>
      <c r="AR51" s="19"/>
      <c r="AS51" s="19"/>
      <c r="AT51" s="19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</row>
    <row r="52" spans="2:66" s="5" customFormat="1" ht="17.25" x14ac:dyDescent="0.4">
      <c r="I52" s="28"/>
      <c r="N52" s="123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62"/>
      <c r="AD52" s="56"/>
      <c r="AE52" s="245" t="s">
        <v>61</v>
      </c>
      <c r="AF52" s="246"/>
      <c r="AG52" s="246"/>
      <c r="AH52" s="246"/>
      <c r="AI52" s="246"/>
      <c r="AJ52" s="246"/>
      <c r="AK52" s="246"/>
      <c r="AL52" s="246"/>
      <c r="AM52" s="247"/>
      <c r="AP52" s="19"/>
      <c r="AQ52" s="19"/>
      <c r="AR52" s="19"/>
      <c r="AS52" s="19"/>
      <c r="AT52" s="19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</row>
    <row r="53" spans="2:66" s="5" customFormat="1" ht="18" thickBot="1" x14ac:dyDescent="0.45">
      <c r="I53" s="28"/>
      <c r="N53" s="123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62"/>
      <c r="AD53" s="56"/>
      <c r="AE53" s="246"/>
      <c r="AF53" s="246"/>
      <c r="AG53" s="246"/>
      <c r="AH53" s="246"/>
      <c r="AI53" s="246"/>
      <c r="AJ53" s="246"/>
      <c r="AK53" s="246"/>
      <c r="AL53" s="246"/>
      <c r="AM53" s="247"/>
      <c r="AP53" s="19"/>
      <c r="AQ53" s="19"/>
      <c r="AR53" s="19"/>
      <c r="AS53" s="19"/>
      <c r="AT53" s="19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</row>
    <row r="54" spans="2:66" s="5" customFormat="1" ht="18.75" customHeight="1" thickBot="1" x14ac:dyDescent="0.2">
      <c r="C54" s="23"/>
      <c r="D54" s="23"/>
      <c r="E54" s="194" t="str">
        <f>IF(AD51&lt;=25000,"１日当たりの支給額は一律2.5万円となります。"&amp;CHAR(10)&amp;"よって算定シートの提出は不要です。","")</f>
        <v/>
      </c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23"/>
      <c r="W54" s="17"/>
      <c r="X54" s="17"/>
      <c r="Y54" s="17"/>
      <c r="Z54" s="17"/>
      <c r="AA54" s="17"/>
      <c r="AB54" s="17"/>
      <c r="AC54" s="17"/>
      <c r="AD54" s="248" t="str">
        <f>IFERROR(IF(AD51&lt;=25000,"ERROR",MIN(ROUNDUP(AD51,-3),75000)),"")</f>
        <v/>
      </c>
      <c r="AE54" s="249"/>
      <c r="AF54" s="249"/>
      <c r="AG54" s="249"/>
      <c r="AH54" s="249"/>
      <c r="AI54" s="249"/>
      <c r="AJ54" s="243" t="s">
        <v>0</v>
      </c>
      <c r="AK54" s="244"/>
      <c r="AL54" s="25"/>
      <c r="AM54" s="25"/>
      <c r="AN54" s="23"/>
      <c r="AO54" s="15"/>
      <c r="AP54" s="15"/>
      <c r="AQ54" s="15"/>
      <c r="AS54" s="19"/>
      <c r="AT54" s="19"/>
      <c r="AU54" s="19"/>
      <c r="AV54" s="19"/>
      <c r="AW54" s="19"/>
    </row>
    <row r="55" spans="2:66" ht="17.25" x14ac:dyDescent="0.4">
      <c r="B55" s="8"/>
      <c r="C55" s="8"/>
      <c r="D55" s="8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8"/>
      <c r="W55" s="8"/>
      <c r="X55" s="8"/>
      <c r="Y55" s="8"/>
      <c r="Z55" s="8"/>
      <c r="AA55" s="8"/>
      <c r="AB55" s="8"/>
      <c r="AC55" s="8"/>
      <c r="AD55" s="8"/>
      <c r="AE55" s="250" t="s">
        <v>90</v>
      </c>
      <c r="AF55" s="250"/>
      <c r="AG55" s="250"/>
      <c r="AH55" s="250"/>
      <c r="AI55" s="250"/>
      <c r="AJ55" s="250"/>
      <c r="AK55" s="250"/>
      <c r="AL55" s="8"/>
    </row>
    <row r="56" spans="2:66" x14ac:dyDescent="0.4"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</row>
  </sheetData>
  <sheetProtection algorithmName="SHA-512" hashValue="H/2Z9Nxf3jlzq1CBOqhSbGtpq3mm5LGTKgvZ3DphttnkWfyfC/BTwf/aWw4ZntAxMchcaSWIRoMES0usO/ms/Q==" saltValue="5WmHfCTJx1ewNBjADUE7vA==" spinCount="100000" sheet="1" objects="1" scenarios="1"/>
  <mergeCells count="75">
    <mergeCell ref="B7:W7"/>
    <mergeCell ref="X7:AM7"/>
    <mergeCell ref="A1:AM1"/>
    <mergeCell ref="A2:AM2"/>
    <mergeCell ref="B3:AM4"/>
    <mergeCell ref="B5:N5"/>
    <mergeCell ref="O5:AM5"/>
    <mergeCell ref="B8:AM8"/>
    <mergeCell ref="Q10:X10"/>
    <mergeCell ref="Z10:AM12"/>
    <mergeCell ref="Q11:Q12"/>
    <mergeCell ref="R11:S12"/>
    <mergeCell ref="T11:T12"/>
    <mergeCell ref="U11:U12"/>
    <mergeCell ref="V11:W12"/>
    <mergeCell ref="X11:X12"/>
    <mergeCell ref="X19:AH19"/>
    <mergeCell ref="E15:N15"/>
    <mergeCell ref="Q15:U15"/>
    <mergeCell ref="X15:AH15"/>
    <mergeCell ref="E16:E17"/>
    <mergeCell ref="F16:L17"/>
    <mergeCell ref="M16:N17"/>
    <mergeCell ref="O16:P17"/>
    <mergeCell ref="Q16:Q17"/>
    <mergeCell ref="R16:S17"/>
    <mergeCell ref="T16:U17"/>
    <mergeCell ref="V16:W17"/>
    <mergeCell ref="X16:X17"/>
    <mergeCell ref="Y16:AF17"/>
    <mergeCell ref="AG16:AH17"/>
    <mergeCell ref="K48:AD48"/>
    <mergeCell ref="AB18:AH18"/>
    <mergeCell ref="X20:AF21"/>
    <mergeCell ref="AG20:AH21"/>
    <mergeCell ref="AB22:AL23"/>
    <mergeCell ref="E24:U26"/>
    <mergeCell ref="X24:AH24"/>
    <mergeCell ref="X25:AF26"/>
    <mergeCell ref="AG25:AH26"/>
    <mergeCell ref="E20:E21"/>
    <mergeCell ref="F20:M21"/>
    <mergeCell ref="N20:O21"/>
    <mergeCell ref="P20:Q21"/>
    <mergeCell ref="S20:U21"/>
    <mergeCell ref="V20:W21"/>
    <mergeCell ref="E19:O19"/>
    <mergeCell ref="B28:AM31"/>
    <mergeCell ref="B43:AJ43"/>
    <mergeCell ref="O44:X44"/>
    <mergeCell ref="O45:P46"/>
    <mergeCell ref="Q45:Q46"/>
    <mergeCell ref="R45:R46"/>
    <mergeCell ref="S45:T46"/>
    <mergeCell ref="U45:U46"/>
    <mergeCell ref="V45:W46"/>
    <mergeCell ref="X45:X46"/>
    <mergeCell ref="Y45:AC46"/>
    <mergeCell ref="AD45:AL46"/>
    <mergeCell ref="B36:AM37"/>
    <mergeCell ref="AJ49:AK49"/>
    <mergeCell ref="AD51:AI51"/>
    <mergeCell ref="AJ51:AK51"/>
    <mergeCell ref="AE52:AM53"/>
    <mergeCell ref="E54:U56"/>
    <mergeCell ref="AD54:AI54"/>
    <mergeCell ref="AJ54:AK54"/>
    <mergeCell ref="AE55:AK55"/>
    <mergeCell ref="N49:T49"/>
    <mergeCell ref="U49:V49"/>
    <mergeCell ref="X49:Z49"/>
    <mergeCell ref="AA49:AB49"/>
    <mergeCell ref="AD49:AI49"/>
    <mergeCell ref="AF50:AL50"/>
    <mergeCell ref="N51:AC51"/>
  </mergeCells>
  <phoneticPr fontId="3"/>
  <dataValidations count="2">
    <dataValidation type="list" showInputMessage="1" showErrorMessage="1" sqref="R11 O45:P46">
      <formula1>"　,令和"</formula1>
    </dataValidation>
    <dataValidation type="list" allowBlank="1" showInputMessage="1" showErrorMessage="1" sqref="T11 Q45">
      <formula1>"　,2,3"</formula1>
    </dataValidation>
  </dataValidations>
  <printOptions horizontalCentered="1"/>
  <pageMargins left="0.7" right="0.7" top="0.75" bottom="0.75" header="0.3" footer="0.3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  <pageSetUpPr fitToPage="1"/>
  </sheetPr>
  <dimension ref="A1:BZ76"/>
  <sheetViews>
    <sheetView view="pageBreakPreview" topLeftCell="A64" zoomScaleNormal="100" zoomScaleSheetLayoutView="100" workbookViewId="0">
      <selection activeCell="W50" activeCellId="6" sqref="O5:AM5 Q11:V12 F16:L17 R16:S17 M46:U47 M50:S50 W50:Y50"/>
    </sheetView>
  </sheetViews>
  <sheetFormatPr defaultColWidth="8.625" defaultRowHeight="14.25" x14ac:dyDescent="0.4"/>
  <cols>
    <col min="1" max="1" width="2" style="1" customWidth="1"/>
    <col min="2" max="43" width="2.625" style="1" customWidth="1"/>
    <col min="44" max="44" width="0" style="1" hidden="1" customWidth="1"/>
    <col min="45" max="47" width="3.625" style="1" hidden="1" customWidth="1"/>
    <col min="48" max="48" width="12.125" style="1" hidden="1" customWidth="1"/>
    <col min="49" max="49" width="24.25" style="1" hidden="1" customWidth="1"/>
    <col min="50" max="65" width="3.625" style="1" customWidth="1"/>
    <col min="66" max="16384" width="8.625" style="1"/>
  </cols>
  <sheetData>
    <row r="1" spans="1:49" ht="55.5" customHeight="1" thickTop="1" thickBot="1" x14ac:dyDescent="0.45">
      <c r="A1" s="291" t="s">
        <v>51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3"/>
      <c r="AL1" s="293"/>
      <c r="AM1" s="293"/>
      <c r="AN1" s="293"/>
      <c r="AO1" s="293"/>
      <c r="AP1" s="293"/>
      <c r="AQ1" s="294"/>
      <c r="AR1" s="2"/>
      <c r="AV1" s="69"/>
      <c r="AW1" s="69"/>
    </row>
    <row r="2" spans="1:49" ht="17.25" customHeight="1" thickTop="1" x14ac:dyDescent="0.4">
      <c r="B2" s="153" t="s">
        <v>22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</row>
    <row r="3" spans="1:49" ht="16.5" customHeight="1" x14ac:dyDescent="0.4"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</row>
    <row r="4" spans="1:49" ht="24.75" customHeight="1" x14ac:dyDescent="0.4">
      <c r="B4" s="154" t="s">
        <v>19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5" t="s">
        <v>20</v>
      </c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V4" s="69"/>
      <c r="AW4" s="69"/>
    </row>
    <row r="5" spans="1:49" ht="12" customHeight="1" x14ac:dyDescent="0.4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V5" s="69"/>
      <c r="AW5" s="69"/>
    </row>
    <row r="6" spans="1:49" ht="30" customHeight="1" thickBot="1" x14ac:dyDescent="0.45">
      <c r="B6" s="146" t="s">
        <v>48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7" t="s">
        <v>67</v>
      </c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</row>
    <row r="7" spans="1:49" ht="26.25" customHeight="1" x14ac:dyDescent="0.4">
      <c r="B7" s="278" t="s">
        <v>26</v>
      </c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79"/>
      <c r="AD7" s="279"/>
      <c r="AE7" s="279"/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79"/>
      <c r="AQ7" s="280"/>
    </row>
    <row r="8" spans="1:49" ht="9.75" customHeight="1" x14ac:dyDescent="0.4"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10"/>
    </row>
    <row r="9" spans="1:49" s="3" customFormat="1" ht="14.25" customHeight="1" x14ac:dyDescent="0.4">
      <c r="A9" s="1"/>
      <c r="B9" s="7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8"/>
      <c r="P9" s="8"/>
      <c r="Q9" s="8"/>
      <c r="R9" s="159" t="s">
        <v>24</v>
      </c>
      <c r="S9" s="159"/>
      <c r="T9" s="159"/>
      <c r="U9" s="159"/>
      <c r="V9" s="159"/>
      <c r="W9" s="159"/>
      <c r="X9" s="159"/>
      <c r="Y9" s="160"/>
      <c r="Z9" s="160"/>
      <c r="AA9" s="8"/>
      <c r="AB9" s="161" t="s">
        <v>55</v>
      </c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296"/>
      <c r="AR9" s="1"/>
    </row>
    <row r="10" spans="1:49" s="3" customFormat="1" ht="14.25" customHeight="1" x14ac:dyDescent="0.4">
      <c r="A10" s="1"/>
      <c r="B10" s="7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8"/>
      <c r="Q10" s="8"/>
      <c r="R10" s="163" t="s">
        <v>9</v>
      </c>
      <c r="S10" s="165"/>
      <c r="T10" s="165"/>
      <c r="U10" s="165"/>
      <c r="V10" s="165"/>
      <c r="W10" s="165"/>
      <c r="X10" s="165"/>
      <c r="Y10" s="167" t="s">
        <v>11</v>
      </c>
      <c r="Z10" s="168"/>
      <c r="AA10" s="8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296"/>
      <c r="AR10" s="1"/>
    </row>
    <row r="11" spans="1:49" s="3" customFormat="1" ht="14.25" customHeight="1" x14ac:dyDescent="0.4">
      <c r="A11" s="1"/>
      <c r="B11" s="7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8"/>
      <c r="Q11" s="38"/>
      <c r="R11" s="164"/>
      <c r="S11" s="166"/>
      <c r="T11" s="166"/>
      <c r="U11" s="166"/>
      <c r="V11" s="166"/>
      <c r="W11" s="166"/>
      <c r="X11" s="166"/>
      <c r="Y11" s="169"/>
      <c r="Z11" s="170"/>
      <c r="AA11" s="8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296"/>
      <c r="AR11" s="1"/>
      <c r="AV11" s="1"/>
      <c r="AW11" s="1"/>
    </row>
    <row r="12" spans="1:49" x14ac:dyDescent="0.4">
      <c r="B12" s="7"/>
      <c r="C12" s="8"/>
      <c r="D12" s="14"/>
      <c r="E12" s="14"/>
      <c r="F12" s="14"/>
      <c r="G12" s="14"/>
      <c r="H12" s="6"/>
      <c r="I12" s="6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10"/>
    </row>
    <row r="13" spans="1:49" ht="14.25" customHeight="1" x14ac:dyDescent="0.4">
      <c r="B13" s="7"/>
      <c r="C13" s="8"/>
      <c r="D13" s="177" t="s">
        <v>68</v>
      </c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3"/>
      <c r="Q13" s="8"/>
      <c r="R13" s="8"/>
      <c r="S13" s="174" t="s">
        <v>96</v>
      </c>
      <c r="T13" s="175"/>
      <c r="U13" s="175"/>
      <c r="V13" s="175"/>
      <c r="W13" s="176"/>
      <c r="X13" s="8"/>
      <c r="Y13" s="8"/>
      <c r="Z13" s="297" t="s">
        <v>71</v>
      </c>
      <c r="AA13" s="298"/>
      <c r="AB13" s="298"/>
      <c r="AC13" s="298"/>
      <c r="AD13" s="298"/>
      <c r="AE13" s="298"/>
      <c r="AF13" s="298"/>
      <c r="AG13" s="298"/>
      <c r="AH13" s="298"/>
      <c r="AI13" s="298"/>
      <c r="AJ13" s="298"/>
      <c r="AK13" s="298"/>
      <c r="AL13" s="299"/>
      <c r="AM13" s="8"/>
      <c r="AN13" s="8"/>
      <c r="AO13" s="8"/>
      <c r="AP13" s="8"/>
      <c r="AQ13" s="10"/>
    </row>
    <row r="14" spans="1:49" ht="14.25" customHeight="1" x14ac:dyDescent="0.4">
      <c r="B14" s="7"/>
      <c r="C14" s="8"/>
      <c r="D14" s="163" t="s">
        <v>8</v>
      </c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81" t="s">
        <v>0</v>
      </c>
      <c r="P14" s="182"/>
      <c r="Q14" s="185" t="s">
        <v>5</v>
      </c>
      <c r="R14" s="185"/>
      <c r="S14" s="178" t="s">
        <v>6</v>
      </c>
      <c r="T14" s="165"/>
      <c r="U14" s="165"/>
      <c r="V14" s="186" t="s">
        <v>2</v>
      </c>
      <c r="W14" s="187"/>
      <c r="X14" s="186" t="s">
        <v>1</v>
      </c>
      <c r="Y14" s="186"/>
      <c r="Z14" s="178" t="s">
        <v>7</v>
      </c>
      <c r="AA14" s="366" t="str">
        <f>IFERROR(ROUNDUP(E14/T14,0),"")</f>
        <v/>
      </c>
      <c r="AB14" s="366"/>
      <c r="AC14" s="366"/>
      <c r="AD14" s="366"/>
      <c r="AE14" s="366"/>
      <c r="AF14" s="366"/>
      <c r="AG14" s="366"/>
      <c r="AH14" s="366"/>
      <c r="AI14" s="366"/>
      <c r="AJ14" s="366"/>
      <c r="AK14" s="300" t="s">
        <v>0</v>
      </c>
      <c r="AL14" s="301"/>
      <c r="AM14" s="8"/>
      <c r="AN14" s="8"/>
      <c r="AO14" s="8"/>
      <c r="AP14" s="8"/>
      <c r="AQ14" s="10"/>
    </row>
    <row r="15" spans="1:49" ht="14.25" customHeight="1" x14ac:dyDescent="0.4">
      <c r="B15" s="7"/>
      <c r="C15" s="8"/>
      <c r="D15" s="164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3"/>
      <c r="P15" s="184"/>
      <c r="Q15" s="185"/>
      <c r="R15" s="185"/>
      <c r="S15" s="164"/>
      <c r="T15" s="166"/>
      <c r="U15" s="166"/>
      <c r="V15" s="188"/>
      <c r="W15" s="189"/>
      <c r="X15" s="186"/>
      <c r="Y15" s="186"/>
      <c r="Z15" s="164"/>
      <c r="AA15" s="367"/>
      <c r="AB15" s="367"/>
      <c r="AC15" s="367"/>
      <c r="AD15" s="367"/>
      <c r="AE15" s="367"/>
      <c r="AF15" s="367"/>
      <c r="AG15" s="367"/>
      <c r="AH15" s="367"/>
      <c r="AI15" s="367"/>
      <c r="AJ15" s="367"/>
      <c r="AK15" s="183"/>
      <c r="AL15" s="184"/>
      <c r="AM15" s="8"/>
      <c r="AN15" s="8"/>
      <c r="AO15" s="8"/>
      <c r="AP15" s="8"/>
      <c r="AQ15" s="10"/>
    </row>
    <row r="16" spans="1:49" ht="14.25" customHeight="1" x14ac:dyDescent="0.4"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73" t="s">
        <v>57</v>
      </c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190" t="s">
        <v>43</v>
      </c>
      <c r="AF16" s="295"/>
      <c r="AG16" s="295"/>
      <c r="AH16" s="295"/>
      <c r="AI16" s="295"/>
      <c r="AJ16" s="295"/>
      <c r="AK16" s="295"/>
      <c r="AL16" s="2"/>
      <c r="AM16" s="2"/>
      <c r="AN16" s="8"/>
      <c r="AO16" s="8"/>
      <c r="AP16" s="8"/>
      <c r="AQ16" s="10"/>
    </row>
    <row r="17" spans="2:45" ht="14.25" customHeight="1" x14ac:dyDescent="0.4"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10"/>
    </row>
    <row r="18" spans="2:45" ht="14.25" customHeight="1" x14ac:dyDescent="0.4">
      <c r="B18" s="7"/>
      <c r="C18" s="8"/>
      <c r="D18" s="302" t="s">
        <v>69</v>
      </c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6"/>
      <c r="Q18" s="8"/>
      <c r="R18" s="8"/>
      <c r="S18" s="303" t="s">
        <v>70</v>
      </c>
      <c r="T18" s="298"/>
      <c r="U18" s="298"/>
      <c r="V18" s="298"/>
      <c r="W18" s="299"/>
      <c r="X18" s="8"/>
      <c r="Y18" s="8"/>
      <c r="Z18" s="302" t="s">
        <v>72</v>
      </c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6"/>
      <c r="AM18" s="11"/>
      <c r="AN18" s="11"/>
      <c r="AO18" s="11"/>
      <c r="AP18" s="11"/>
      <c r="AQ18" s="74"/>
    </row>
    <row r="19" spans="2:45" ht="14.25" customHeight="1" x14ac:dyDescent="0.2">
      <c r="B19" s="7"/>
      <c r="C19" s="8"/>
      <c r="D19" s="163" t="s">
        <v>4</v>
      </c>
      <c r="E19" s="380"/>
      <c r="F19" s="380"/>
      <c r="G19" s="380"/>
      <c r="H19" s="380"/>
      <c r="I19" s="380"/>
      <c r="J19" s="380"/>
      <c r="K19" s="380"/>
      <c r="L19" s="380"/>
      <c r="M19" s="380"/>
      <c r="N19" s="380"/>
      <c r="O19" s="181" t="s">
        <v>0</v>
      </c>
      <c r="P19" s="182"/>
      <c r="Q19" s="185" t="s">
        <v>5</v>
      </c>
      <c r="R19" s="185"/>
      <c r="S19" s="178" t="s">
        <v>46</v>
      </c>
      <c r="T19" s="165"/>
      <c r="U19" s="165"/>
      <c r="V19" s="186" t="s">
        <v>2</v>
      </c>
      <c r="W19" s="187"/>
      <c r="X19" s="186" t="s">
        <v>1</v>
      </c>
      <c r="Y19" s="186"/>
      <c r="Z19" s="178" t="s">
        <v>47</v>
      </c>
      <c r="AA19" s="372" t="str">
        <f>IFERROR(ROUNDUP(E19/T19,0),"")</f>
        <v/>
      </c>
      <c r="AB19" s="372"/>
      <c r="AC19" s="372"/>
      <c r="AD19" s="372"/>
      <c r="AE19" s="372"/>
      <c r="AF19" s="372"/>
      <c r="AG19" s="372"/>
      <c r="AH19" s="372"/>
      <c r="AI19" s="372"/>
      <c r="AJ19" s="372"/>
      <c r="AK19" s="300" t="s">
        <v>0</v>
      </c>
      <c r="AL19" s="301"/>
      <c r="AM19" s="75"/>
      <c r="AN19" s="75"/>
      <c r="AO19" s="75"/>
      <c r="AP19" s="76"/>
      <c r="AQ19" s="77"/>
    </row>
    <row r="20" spans="2:45" ht="14.25" customHeight="1" x14ac:dyDescent="0.2">
      <c r="B20" s="7"/>
      <c r="C20" s="8"/>
      <c r="D20" s="164"/>
      <c r="E20" s="381"/>
      <c r="F20" s="381"/>
      <c r="G20" s="381"/>
      <c r="H20" s="381"/>
      <c r="I20" s="381"/>
      <c r="J20" s="381"/>
      <c r="K20" s="381"/>
      <c r="L20" s="381"/>
      <c r="M20" s="381"/>
      <c r="N20" s="381"/>
      <c r="O20" s="183"/>
      <c r="P20" s="184"/>
      <c r="Q20" s="185"/>
      <c r="R20" s="185"/>
      <c r="S20" s="164"/>
      <c r="T20" s="166"/>
      <c r="U20" s="166"/>
      <c r="V20" s="188"/>
      <c r="W20" s="189"/>
      <c r="X20" s="186"/>
      <c r="Y20" s="186"/>
      <c r="Z20" s="164"/>
      <c r="AA20" s="373"/>
      <c r="AB20" s="373"/>
      <c r="AC20" s="373"/>
      <c r="AD20" s="373"/>
      <c r="AE20" s="373"/>
      <c r="AF20" s="373"/>
      <c r="AG20" s="373"/>
      <c r="AH20" s="373"/>
      <c r="AI20" s="373"/>
      <c r="AJ20" s="373"/>
      <c r="AK20" s="183"/>
      <c r="AL20" s="184"/>
      <c r="AM20" s="75"/>
      <c r="AN20" s="75"/>
      <c r="AO20" s="75"/>
      <c r="AP20" s="76"/>
      <c r="AQ20" s="77"/>
    </row>
    <row r="21" spans="2:45" ht="14.25" customHeight="1" x14ac:dyDescent="0.4"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73" t="s">
        <v>57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190" t="s">
        <v>43</v>
      </c>
      <c r="AF21" s="295"/>
      <c r="AG21" s="295"/>
      <c r="AH21" s="295"/>
      <c r="AI21" s="295"/>
      <c r="AJ21" s="295"/>
      <c r="AK21" s="295"/>
      <c r="AL21" s="2"/>
      <c r="AM21" s="2"/>
      <c r="AN21" s="8"/>
      <c r="AO21" s="8"/>
      <c r="AP21" s="8"/>
      <c r="AQ21" s="10"/>
    </row>
    <row r="22" spans="2:45" ht="14.25" customHeight="1" x14ac:dyDescent="0.4"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78"/>
      <c r="AQ22" s="10"/>
    </row>
    <row r="23" spans="2:45" ht="14.25" customHeight="1" x14ac:dyDescent="0.4">
      <c r="B23" s="7"/>
      <c r="C23" s="297" t="s">
        <v>71</v>
      </c>
      <c r="D23" s="298"/>
      <c r="E23" s="298"/>
      <c r="F23" s="298"/>
      <c r="G23" s="298"/>
      <c r="H23" s="298"/>
      <c r="I23" s="298"/>
      <c r="J23" s="298"/>
      <c r="K23" s="298"/>
      <c r="L23" s="298"/>
      <c r="M23" s="299"/>
      <c r="N23" s="11"/>
      <c r="O23" s="8"/>
      <c r="P23" s="297" t="s">
        <v>73</v>
      </c>
      <c r="Q23" s="298"/>
      <c r="R23" s="298"/>
      <c r="S23" s="298"/>
      <c r="T23" s="298"/>
      <c r="U23" s="298"/>
      <c r="V23" s="298"/>
      <c r="W23" s="298"/>
      <c r="X23" s="298"/>
      <c r="Y23" s="298"/>
      <c r="Z23" s="299"/>
      <c r="AA23" s="8"/>
      <c r="AB23" s="79"/>
      <c r="AC23" s="8"/>
      <c r="AD23" s="8"/>
      <c r="AE23" s="8"/>
      <c r="AF23" s="8"/>
      <c r="AG23" s="11"/>
      <c r="AH23" s="297" t="s">
        <v>79</v>
      </c>
      <c r="AI23" s="298"/>
      <c r="AJ23" s="298"/>
      <c r="AK23" s="298"/>
      <c r="AL23" s="298"/>
      <c r="AM23" s="298"/>
      <c r="AN23" s="298"/>
      <c r="AO23" s="298"/>
      <c r="AP23" s="299"/>
      <c r="AQ23" s="10"/>
    </row>
    <row r="24" spans="2:45" ht="14.25" customHeight="1" x14ac:dyDescent="0.4">
      <c r="B24" s="7"/>
      <c r="C24" s="178" t="s">
        <v>7</v>
      </c>
      <c r="D24" s="386" t="str">
        <f>AA14</f>
        <v/>
      </c>
      <c r="E24" s="386"/>
      <c r="F24" s="386"/>
      <c r="G24" s="386"/>
      <c r="H24" s="386"/>
      <c r="I24" s="386"/>
      <c r="J24" s="386"/>
      <c r="K24" s="386"/>
      <c r="L24" s="181" t="s">
        <v>0</v>
      </c>
      <c r="M24" s="182"/>
      <c r="N24" s="185" t="s">
        <v>10</v>
      </c>
      <c r="O24" s="185"/>
      <c r="P24" s="178" t="s">
        <v>47</v>
      </c>
      <c r="Q24" s="386" t="str">
        <f>AA19</f>
        <v/>
      </c>
      <c r="R24" s="386"/>
      <c r="S24" s="386"/>
      <c r="T24" s="386"/>
      <c r="U24" s="386"/>
      <c r="V24" s="386"/>
      <c r="W24" s="386"/>
      <c r="X24" s="386"/>
      <c r="Y24" s="181" t="s">
        <v>0</v>
      </c>
      <c r="Z24" s="182"/>
      <c r="AA24" s="314" t="s">
        <v>3</v>
      </c>
      <c r="AB24" s="314"/>
      <c r="AC24" s="185">
        <v>0.4</v>
      </c>
      <c r="AD24" s="185"/>
      <c r="AE24" s="185"/>
      <c r="AF24" s="186" t="s">
        <v>1</v>
      </c>
      <c r="AG24" s="315"/>
      <c r="AH24" s="382" t="str">
        <f>IF(E14="","",IFERROR(ROUNDUP((D24-Q24)*AC24,0),""))</f>
        <v/>
      </c>
      <c r="AI24" s="383"/>
      <c r="AJ24" s="383"/>
      <c r="AK24" s="383"/>
      <c r="AL24" s="383"/>
      <c r="AM24" s="383"/>
      <c r="AN24" s="383"/>
      <c r="AO24" s="181" t="s">
        <v>0</v>
      </c>
      <c r="AP24" s="182"/>
      <c r="AQ24" s="10"/>
    </row>
    <row r="25" spans="2:45" ht="14.25" customHeight="1" x14ac:dyDescent="0.4">
      <c r="B25" s="7"/>
      <c r="C25" s="164"/>
      <c r="D25" s="387"/>
      <c r="E25" s="387"/>
      <c r="F25" s="387"/>
      <c r="G25" s="387"/>
      <c r="H25" s="387"/>
      <c r="I25" s="387"/>
      <c r="J25" s="387"/>
      <c r="K25" s="387"/>
      <c r="L25" s="183"/>
      <c r="M25" s="184"/>
      <c r="N25" s="185"/>
      <c r="O25" s="185"/>
      <c r="P25" s="164"/>
      <c r="Q25" s="387"/>
      <c r="R25" s="387"/>
      <c r="S25" s="387"/>
      <c r="T25" s="387"/>
      <c r="U25" s="387"/>
      <c r="V25" s="387"/>
      <c r="W25" s="387"/>
      <c r="X25" s="387"/>
      <c r="Y25" s="183"/>
      <c r="Z25" s="184"/>
      <c r="AA25" s="314"/>
      <c r="AB25" s="314"/>
      <c r="AC25" s="185"/>
      <c r="AD25" s="185"/>
      <c r="AE25" s="185"/>
      <c r="AF25" s="315"/>
      <c r="AG25" s="315"/>
      <c r="AH25" s="384"/>
      <c r="AI25" s="385"/>
      <c r="AJ25" s="385"/>
      <c r="AK25" s="385"/>
      <c r="AL25" s="385"/>
      <c r="AM25" s="385"/>
      <c r="AN25" s="385"/>
      <c r="AO25" s="183"/>
      <c r="AP25" s="184"/>
      <c r="AQ25" s="10"/>
    </row>
    <row r="26" spans="2:45" s="81" customFormat="1" ht="14.25" customHeight="1" x14ac:dyDescent="0.2">
      <c r="B26" s="7"/>
      <c r="C26" s="80"/>
      <c r="D26" s="112"/>
      <c r="E26" s="112"/>
      <c r="F26" s="112"/>
      <c r="G26" s="112"/>
      <c r="H26" s="112"/>
      <c r="I26" s="112"/>
      <c r="J26" s="112"/>
      <c r="K26" s="112"/>
      <c r="L26" s="98"/>
      <c r="M26" s="98"/>
      <c r="N26" s="99"/>
      <c r="O26" s="99"/>
      <c r="P26" s="80"/>
      <c r="Q26" s="112"/>
      <c r="R26" s="112"/>
      <c r="S26" s="112"/>
      <c r="T26" s="112"/>
      <c r="U26" s="112"/>
      <c r="V26" s="112"/>
      <c r="W26" s="98"/>
      <c r="X26" s="98"/>
      <c r="Y26" s="117"/>
      <c r="Z26" s="117"/>
      <c r="AA26" s="99"/>
      <c r="AB26" s="99"/>
      <c r="AC26" s="99"/>
      <c r="AD26" s="103"/>
      <c r="AE26" s="103"/>
      <c r="AF26" s="103"/>
      <c r="AG26" s="103"/>
      <c r="AH26" s="80"/>
      <c r="AI26" s="317" t="s">
        <v>85</v>
      </c>
      <c r="AJ26" s="192"/>
      <c r="AK26" s="192"/>
      <c r="AL26" s="192"/>
      <c r="AM26" s="192"/>
      <c r="AN26" s="192"/>
      <c r="AO26" s="192"/>
      <c r="AP26" s="192"/>
      <c r="AQ26" s="318"/>
      <c r="AR26" s="100"/>
      <c r="AS26" s="101"/>
    </row>
    <row r="27" spans="2:45" ht="14.25" customHeight="1" x14ac:dyDescent="0.4"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192"/>
      <c r="AJ27" s="192"/>
      <c r="AK27" s="192"/>
      <c r="AL27" s="192"/>
      <c r="AM27" s="192"/>
      <c r="AN27" s="192"/>
      <c r="AO27" s="192"/>
      <c r="AP27" s="192"/>
      <c r="AQ27" s="318"/>
      <c r="AR27" s="100"/>
      <c r="AS27" s="101"/>
    </row>
    <row r="28" spans="2:45" ht="14.25" customHeight="1" x14ac:dyDescent="0.4">
      <c r="B28" s="7"/>
      <c r="C28" s="8"/>
      <c r="D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319" t="s">
        <v>80</v>
      </c>
      <c r="AI28" s="298"/>
      <c r="AJ28" s="298"/>
      <c r="AK28" s="298"/>
      <c r="AL28" s="298"/>
      <c r="AM28" s="298"/>
      <c r="AN28" s="298"/>
      <c r="AO28" s="298"/>
      <c r="AP28" s="299"/>
      <c r="AQ28" s="10"/>
    </row>
    <row r="29" spans="2:45" ht="14.25" customHeight="1" x14ac:dyDescent="0.4">
      <c r="B29" s="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316" t="str">
        <f>IFERROR(IF(AH24&lt;=0,"ERROR",MIN(ROUNDUP(AH24,-3),200000)),"")</f>
        <v/>
      </c>
      <c r="AI29" s="320"/>
      <c r="AJ29" s="320"/>
      <c r="AK29" s="320"/>
      <c r="AL29" s="320"/>
      <c r="AM29" s="320"/>
      <c r="AN29" s="321"/>
      <c r="AO29" s="181" t="s">
        <v>0</v>
      </c>
      <c r="AP29" s="182"/>
      <c r="AQ29" s="10"/>
    </row>
    <row r="30" spans="2:45" ht="14.25" customHeight="1" x14ac:dyDescent="0.4">
      <c r="B30" s="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322"/>
      <c r="AI30" s="313"/>
      <c r="AJ30" s="313"/>
      <c r="AK30" s="313"/>
      <c r="AL30" s="313"/>
      <c r="AM30" s="313"/>
      <c r="AN30" s="323"/>
      <c r="AO30" s="183"/>
      <c r="AP30" s="184"/>
      <c r="AQ30" s="10"/>
    </row>
    <row r="31" spans="2:45" ht="14.25" customHeight="1" x14ac:dyDescent="0.2">
      <c r="B31" s="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1"/>
      <c r="W31" s="131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0"/>
      <c r="AI31" s="112"/>
      <c r="AJ31" s="112"/>
      <c r="AK31" s="112"/>
      <c r="AL31" s="112"/>
      <c r="AM31" s="112"/>
      <c r="AN31" s="112"/>
      <c r="AO31" s="133"/>
      <c r="AP31" s="133"/>
      <c r="AQ31" s="10"/>
    </row>
    <row r="32" spans="2:45" ht="14.25" customHeight="1" x14ac:dyDescent="0.4">
      <c r="B32" s="7"/>
      <c r="C32" s="297" t="s">
        <v>71</v>
      </c>
      <c r="D32" s="298"/>
      <c r="E32" s="298"/>
      <c r="F32" s="298"/>
      <c r="G32" s="298"/>
      <c r="H32" s="298"/>
      <c r="I32" s="298"/>
      <c r="J32" s="298"/>
      <c r="K32" s="298"/>
      <c r="L32" s="298"/>
      <c r="M32" s="299"/>
      <c r="N32" s="8"/>
      <c r="O32" s="8"/>
      <c r="P32" s="8"/>
      <c r="Q32" s="8"/>
      <c r="R32" s="8"/>
      <c r="S32" s="8"/>
      <c r="T32" s="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G32" s="8"/>
      <c r="AH32" s="319" t="s">
        <v>81</v>
      </c>
      <c r="AI32" s="298"/>
      <c r="AJ32" s="298"/>
      <c r="AK32" s="298"/>
      <c r="AL32" s="298"/>
      <c r="AM32" s="298"/>
      <c r="AN32" s="298"/>
      <c r="AO32" s="298"/>
      <c r="AP32" s="299"/>
      <c r="AQ32" s="10"/>
    </row>
    <row r="33" spans="2:44" ht="14.25" customHeight="1" x14ac:dyDescent="0.4">
      <c r="B33" s="7"/>
      <c r="C33" s="178" t="s">
        <v>7</v>
      </c>
      <c r="D33" s="368" t="str">
        <f>AA14</f>
        <v/>
      </c>
      <c r="E33" s="368"/>
      <c r="F33" s="368"/>
      <c r="G33" s="368"/>
      <c r="H33" s="368"/>
      <c r="I33" s="368"/>
      <c r="J33" s="368"/>
      <c r="K33" s="368"/>
      <c r="L33" s="181" t="s">
        <v>0</v>
      </c>
      <c r="M33" s="182"/>
      <c r="N33" s="185" t="s">
        <v>3</v>
      </c>
      <c r="O33" s="185"/>
      <c r="P33" s="185">
        <v>0.3</v>
      </c>
      <c r="Q33" s="185"/>
      <c r="R33" s="185"/>
      <c r="S33" s="186" t="s">
        <v>1</v>
      </c>
      <c r="T33" s="187"/>
      <c r="U33" s="370" t="str">
        <f>IF(E14="","",IFERROR(IF(T14="","",ROUNDUP(D33*P33,0)),""))</f>
        <v/>
      </c>
      <c r="V33" s="388"/>
      <c r="W33" s="388"/>
      <c r="X33" s="388"/>
      <c r="Y33" s="388"/>
      <c r="Z33" s="388"/>
      <c r="AA33" s="388"/>
      <c r="AB33" s="388"/>
      <c r="AC33" s="388"/>
      <c r="AD33" s="181" t="s">
        <v>0</v>
      </c>
      <c r="AE33" s="182"/>
      <c r="AG33" s="8"/>
      <c r="AH33" s="316" t="str">
        <f>IFERROR((MIN(ROUNDUP(U33,-3),200000)),"")</f>
        <v/>
      </c>
      <c r="AI33" s="320"/>
      <c r="AJ33" s="320"/>
      <c r="AK33" s="320"/>
      <c r="AL33" s="320"/>
      <c r="AM33" s="320"/>
      <c r="AN33" s="320"/>
      <c r="AO33" s="181" t="s">
        <v>0</v>
      </c>
      <c r="AP33" s="182"/>
      <c r="AQ33" s="10"/>
    </row>
    <row r="34" spans="2:44" ht="14.25" customHeight="1" x14ac:dyDescent="0.4">
      <c r="B34" s="7"/>
      <c r="C34" s="164"/>
      <c r="D34" s="369"/>
      <c r="E34" s="369"/>
      <c r="F34" s="369"/>
      <c r="G34" s="369"/>
      <c r="H34" s="369"/>
      <c r="I34" s="369"/>
      <c r="J34" s="369"/>
      <c r="K34" s="369"/>
      <c r="L34" s="183"/>
      <c r="M34" s="184"/>
      <c r="N34" s="185"/>
      <c r="O34" s="185"/>
      <c r="P34" s="185"/>
      <c r="Q34" s="185"/>
      <c r="R34" s="185"/>
      <c r="S34" s="186"/>
      <c r="T34" s="187"/>
      <c r="U34" s="371"/>
      <c r="V34" s="389"/>
      <c r="W34" s="389"/>
      <c r="X34" s="389"/>
      <c r="Y34" s="389"/>
      <c r="Z34" s="389"/>
      <c r="AA34" s="389"/>
      <c r="AB34" s="389"/>
      <c r="AC34" s="389"/>
      <c r="AD34" s="183"/>
      <c r="AE34" s="184"/>
      <c r="AG34" s="8"/>
      <c r="AH34" s="322"/>
      <c r="AI34" s="313"/>
      <c r="AJ34" s="313"/>
      <c r="AK34" s="313"/>
      <c r="AL34" s="313"/>
      <c r="AM34" s="313"/>
      <c r="AN34" s="313"/>
      <c r="AO34" s="183"/>
      <c r="AP34" s="184"/>
      <c r="AQ34" s="10"/>
    </row>
    <row r="35" spans="2:44" ht="14.25" customHeight="1" x14ac:dyDescent="0.4">
      <c r="B35" s="7"/>
      <c r="V35" s="131"/>
      <c r="W35" s="131"/>
      <c r="AI35" s="317" t="s">
        <v>84</v>
      </c>
      <c r="AJ35" s="192"/>
      <c r="AK35" s="192"/>
      <c r="AL35" s="192"/>
      <c r="AM35" s="192"/>
      <c r="AN35" s="192"/>
      <c r="AO35" s="192"/>
      <c r="AP35" s="192"/>
      <c r="AQ35" s="318"/>
    </row>
    <row r="36" spans="2:44" ht="14.25" customHeight="1" x14ac:dyDescent="0.4">
      <c r="B36" s="7"/>
      <c r="V36" s="131"/>
      <c r="W36" s="131"/>
      <c r="AI36" s="192"/>
      <c r="AJ36" s="192"/>
      <c r="AK36" s="192"/>
      <c r="AL36" s="192"/>
      <c r="AM36" s="192"/>
      <c r="AN36" s="192"/>
      <c r="AO36" s="192"/>
      <c r="AP36" s="192"/>
      <c r="AQ36" s="318"/>
    </row>
    <row r="37" spans="2:44" ht="14.25" customHeight="1" x14ac:dyDescent="0.4">
      <c r="B37" s="7"/>
      <c r="W37" s="131"/>
      <c r="AQ37" s="10"/>
    </row>
    <row r="38" spans="2:44" ht="14.25" customHeight="1" thickBot="1" x14ac:dyDescent="0.45">
      <c r="B38" s="7"/>
      <c r="C38" s="142" t="s">
        <v>87</v>
      </c>
      <c r="V38" s="131"/>
      <c r="X38" s="342" t="str">
        <f>IF(AR38&lt;=0,"１日当たりの支給額は０円（若しくは０円以下）です。"&amp;CHAR(10)&amp;"申請頂くことができません。","")</f>
        <v>１日当たりの支給額は０円（若しくは０円以下）です。
申請頂くことができません。</v>
      </c>
      <c r="Y38" s="342"/>
      <c r="Z38" s="342"/>
      <c r="AA38" s="342"/>
      <c r="AB38" s="342"/>
      <c r="AC38" s="342"/>
      <c r="AD38" s="342"/>
      <c r="AE38" s="342"/>
      <c r="AF38" s="342"/>
      <c r="AG38" s="342"/>
      <c r="AH38" s="342"/>
      <c r="AI38" s="342"/>
      <c r="AJ38" s="342"/>
      <c r="AK38" s="342"/>
      <c r="AL38" s="342"/>
      <c r="AM38" s="342"/>
      <c r="AN38" s="342"/>
      <c r="AO38" s="342"/>
      <c r="AP38" s="342"/>
      <c r="AQ38" s="10"/>
      <c r="AR38" s="139">
        <f>MIN(AH29,AH33)</f>
        <v>0</v>
      </c>
    </row>
    <row r="39" spans="2:44" ht="14.25" customHeight="1" x14ac:dyDescent="0.4">
      <c r="B39" s="7"/>
      <c r="C39" s="324" t="s">
        <v>86</v>
      </c>
      <c r="D39" s="325"/>
      <c r="E39" s="325"/>
      <c r="F39" s="325"/>
      <c r="G39" s="325"/>
      <c r="H39" s="325"/>
      <c r="I39" s="325"/>
      <c r="J39" s="325"/>
      <c r="K39" s="325"/>
      <c r="L39" s="325"/>
      <c r="M39" s="328" t="str">
        <f>IF(OR(AH29="ERROR",AH33="ERROR"),"ERROR",IF(COUNT(AH29,AH33)=0,"",MIN(AH29,AH33)))</f>
        <v/>
      </c>
      <c r="N39" s="328"/>
      <c r="O39" s="328"/>
      <c r="P39" s="328"/>
      <c r="Q39" s="328"/>
      <c r="R39" s="328"/>
      <c r="S39" s="328"/>
      <c r="T39" s="328"/>
      <c r="U39" s="330" t="s">
        <v>0</v>
      </c>
      <c r="V39" s="331"/>
      <c r="X39" s="342"/>
      <c r="Y39" s="342"/>
      <c r="Z39" s="342"/>
      <c r="AA39" s="342"/>
      <c r="AB39" s="342"/>
      <c r="AC39" s="342"/>
      <c r="AD39" s="342"/>
      <c r="AE39" s="342"/>
      <c r="AF39" s="342"/>
      <c r="AG39" s="342"/>
      <c r="AH39" s="342"/>
      <c r="AI39" s="342"/>
      <c r="AJ39" s="342"/>
      <c r="AK39" s="342"/>
      <c r="AL39" s="342"/>
      <c r="AM39" s="342"/>
      <c r="AN39" s="342"/>
      <c r="AO39" s="342"/>
      <c r="AP39" s="342"/>
      <c r="AQ39" s="10"/>
    </row>
    <row r="40" spans="2:44" ht="14.25" customHeight="1" thickBot="1" x14ac:dyDescent="0.45">
      <c r="B40" s="7"/>
      <c r="C40" s="326"/>
      <c r="D40" s="327"/>
      <c r="E40" s="327"/>
      <c r="F40" s="327"/>
      <c r="G40" s="327"/>
      <c r="H40" s="327"/>
      <c r="I40" s="327"/>
      <c r="J40" s="327"/>
      <c r="K40" s="327"/>
      <c r="L40" s="327"/>
      <c r="M40" s="329"/>
      <c r="N40" s="329"/>
      <c r="O40" s="329"/>
      <c r="P40" s="329"/>
      <c r="Q40" s="329"/>
      <c r="R40" s="329"/>
      <c r="S40" s="329"/>
      <c r="T40" s="329"/>
      <c r="U40" s="332"/>
      <c r="V40" s="333"/>
      <c r="W40" s="141"/>
      <c r="X40" s="342"/>
      <c r="Y40" s="342"/>
      <c r="Z40" s="342"/>
      <c r="AA40" s="342"/>
      <c r="AB40" s="342"/>
      <c r="AC40" s="342"/>
      <c r="AD40" s="342"/>
      <c r="AE40" s="342"/>
      <c r="AF40" s="342"/>
      <c r="AG40" s="342"/>
      <c r="AH40" s="342"/>
      <c r="AI40" s="342"/>
      <c r="AJ40" s="342"/>
      <c r="AK40" s="342"/>
      <c r="AL40" s="342"/>
      <c r="AM40" s="342"/>
      <c r="AN40" s="342"/>
      <c r="AO40" s="342"/>
      <c r="AP40" s="342"/>
      <c r="AQ40" s="10"/>
    </row>
    <row r="41" spans="2:44" ht="17.25" x14ac:dyDescent="0.4"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106"/>
      <c r="AL41" s="106"/>
      <c r="AM41" s="106"/>
      <c r="AN41" s="106"/>
      <c r="AO41" s="106"/>
      <c r="AP41" s="106"/>
      <c r="AQ41" s="118"/>
    </row>
    <row r="42" spans="2:44" x14ac:dyDescent="0.4">
      <c r="B42" s="209" t="s">
        <v>93</v>
      </c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5"/>
    </row>
    <row r="43" spans="2:44" x14ac:dyDescent="0.4">
      <c r="B43" s="306"/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5"/>
    </row>
    <row r="44" spans="2:44" x14ac:dyDescent="0.4">
      <c r="B44" s="306"/>
      <c r="C44" s="304"/>
      <c r="D44" s="304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5"/>
    </row>
    <row r="45" spans="2:44" ht="17.25" customHeight="1" thickBot="1" x14ac:dyDescent="0.45">
      <c r="B45" s="307"/>
      <c r="C45" s="308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308"/>
      <c r="R45" s="308"/>
      <c r="S45" s="308"/>
      <c r="T45" s="308"/>
      <c r="U45" s="308"/>
      <c r="V45" s="308"/>
      <c r="W45" s="308"/>
      <c r="X45" s="308"/>
      <c r="Y45" s="308"/>
      <c r="Z45" s="308"/>
      <c r="AA45" s="308"/>
      <c r="AB45" s="308"/>
      <c r="AC45" s="308"/>
      <c r="AD45" s="308"/>
      <c r="AE45" s="308"/>
      <c r="AF45" s="308"/>
      <c r="AG45" s="308"/>
      <c r="AH45" s="308"/>
      <c r="AI45" s="308"/>
      <c r="AJ45" s="308"/>
      <c r="AK45" s="308"/>
      <c r="AL45" s="308"/>
      <c r="AM45" s="308"/>
      <c r="AN45" s="308"/>
      <c r="AO45" s="308"/>
      <c r="AP45" s="308"/>
      <c r="AQ45" s="309"/>
      <c r="AR45" s="82"/>
    </row>
    <row r="46" spans="2:44" ht="15" customHeight="1" x14ac:dyDescent="0.4">
      <c r="B46" s="2"/>
      <c r="C46" s="2"/>
      <c r="D46" s="2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3"/>
      <c r="Q46" s="57"/>
      <c r="R46" s="57"/>
      <c r="S46" s="57"/>
      <c r="T46" s="57"/>
      <c r="U46" s="57"/>
      <c r="V46" s="57"/>
      <c r="W46" s="57"/>
      <c r="X46" s="58"/>
      <c r="Y46" s="57"/>
      <c r="Z46" s="57"/>
      <c r="AA46" s="57"/>
      <c r="AB46" s="57"/>
      <c r="AC46" s="57"/>
      <c r="AD46" s="8"/>
      <c r="AE46" s="8"/>
      <c r="AF46" s="8"/>
      <c r="AG46" s="8"/>
      <c r="AH46" s="8"/>
      <c r="AI46" s="8"/>
      <c r="AJ46" s="8"/>
      <c r="AK46" s="8"/>
      <c r="AL46" s="8"/>
      <c r="AM46" s="82"/>
    </row>
    <row r="47" spans="2:44" ht="15" customHeight="1" x14ac:dyDescent="0.4">
      <c r="B47" s="2"/>
      <c r="C47" s="2"/>
      <c r="D47" s="2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3"/>
      <c r="Q47" s="57"/>
      <c r="R47" s="57"/>
      <c r="S47" s="57"/>
      <c r="T47" s="57"/>
      <c r="U47" s="57"/>
      <c r="V47" s="57"/>
      <c r="W47" s="57"/>
      <c r="X47" s="58"/>
      <c r="Y47" s="57"/>
      <c r="Z47" s="57"/>
      <c r="AA47" s="57"/>
      <c r="AB47" s="57"/>
      <c r="AC47" s="57"/>
      <c r="AD47" s="8"/>
      <c r="AE47" s="8"/>
      <c r="AF47" s="8"/>
      <c r="AG47" s="8"/>
      <c r="AH47" s="8"/>
      <c r="AI47" s="8"/>
      <c r="AJ47" s="8"/>
      <c r="AK47" s="8"/>
      <c r="AL47" s="8"/>
      <c r="AM47" s="82"/>
    </row>
    <row r="48" spans="2:44" ht="15" customHeight="1" x14ac:dyDescent="0.4">
      <c r="B48" s="2"/>
      <c r="C48" s="2"/>
      <c r="D48" s="2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3"/>
      <c r="Q48" s="57"/>
      <c r="R48" s="57"/>
      <c r="S48" s="57"/>
      <c r="T48" s="57"/>
      <c r="U48" s="57"/>
      <c r="V48" s="57"/>
      <c r="W48" s="57"/>
      <c r="X48" s="58"/>
      <c r="Y48" s="57"/>
      <c r="Z48" s="57"/>
      <c r="AA48" s="57"/>
      <c r="AB48" s="57"/>
      <c r="AC48" s="57"/>
      <c r="AD48" s="8"/>
      <c r="AE48" s="8"/>
      <c r="AF48" s="8"/>
      <c r="AG48" s="8"/>
      <c r="AH48" s="8"/>
      <c r="AI48" s="8"/>
      <c r="AJ48" s="8"/>
      <c r="AK48" s="8"/>
      <c r="AL48" s="8"/>
      <c r="AM48" s="82"/>
    </row>
    <row r="49" spans="2:55" ht="15.75" customHeight="1" x14ac:dyDescent="0.4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2:55" ht="15.75" customHeight="1" x14ac:dyDescent="0.4">
      <c r="B50" s="310" t="s">
        <v>97</v>
      </c>
      <c r="C50" s="311"/>
      <c r="D50" s="311"/>
      <c r="E50" s="311"/>
      <c r="F50" s="311"/>
      <c r="G50" s="311"/>
      <c r="H50" s="311"/>
      <c r="I50" s="311"/>
      <c r="J50" s="311"/>
      <c r="K50" s="311"/>
      <c r="L50" s="311"/>
      <c r="M50" s="311"/>
      <c r="N50" s="311"/>
      <c r="O50" s="311"/>
      <c r="P50" s="311"/>
      <c r="Q50" s="311"/>
      <c r="R50" s="311"/>
      <c r="S50" s="311"/>
      <c r="T50" s="311"/>
      <c r="U50" s="311"/>
      <c r="V50" s="311"/>
      <c r="W50" s="311"/>
      <c r="X50" s="311"/>
      <c r="Y50" s="311"/>
      <c r="Z50" s="311"/>
      <c r="AA50" s="311"/>
      <c r="AB50" s="311"/>
      <c r="AC50" s="311"/>
      <c r="AD50" s="311"/>
      <c r="AE50" s="311"/>
      <c r="AF50" s="311"/>
      <c r="AG50" s="311"/>
      <c r="AH50" s="311"/>
      <c r="AI50" s="311"/>
      <c r="AJ50" s="311"/>
      <c r="AK50" s="311"/>
      <c r="AL50" s="311"/>
      <c r="AM50" s="311"/>
      <c r="AN50" s="311"/>
      <c r="AO50" s="311"/>
      <c r="AP50" s="311"/>
    </row>
    <row r="51" spans="2:55" ht="15.75" customHeight="1" x14ac:dyDescent="0.4">
      <c r="B51" s="311"/>
      <c r="C51" s="311"/>
      <c r="D51" s="311"/>
      <c r="E51" s="311"/>
      <c r="F51" s="311"/>
      <c r="G51" s="311"/>
      <c r="H51" s="311"/>
      <c r="I51" s="311"/>
      <c r="J51" s="311"/>
      <c r="K51" s="311"/>
      <c r="L51" s="311"/>
      <c r="M51" s="311"/>
      <c r="N51" s="311"/>
      <c r="O51" s="311"/>
      <c r="P51" s="311"/>
      <c r="Q51" s="311"/>
      <c r="R51" s="311"/>
      <c r="S51" s="311"/>
      <c r="T51" s="311"/>
      <c r="U51" s="311"/>
      <c r="V51" s="311"/>
      <c r="W51" s="311"/>
      <c r="X51" s="311"/>
      <c r="Y51" s="311"/>
      <c r="Z51" s="311"/>
      <c r="AA51" s="311"/>
      <c r="AB51" s="311"/>
      <c r="AC51" s="311"/>
      <c r="AD51" s="311"/>
      <c r="AE51" s="311"/>
      <c r="AF51" s="311"/>
      <c r="AG51" s="311"/>
      <c r="AH51" s="311"/>
      <c r="AI51" s="311"/>
      <c r="AJ51" s="311"/>
      <c r="AK51" s="311"/>
      <c r="AL51" s="311"/>
      <c r="AM51" s="311"/>
      <c r="AN51" s="311"/>
      <c r="AO51" s="311"/>
      <c r="AP51" s="311"/>
    </row>
    <row r="52" spans="2:55" ht="15.75" customHeight="1" x14ac:dyDescent="0.4"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</row>
    <row r="53" spans="2:55" ht="15.75" customHeight="1" x14ac:dyDescent="0.4"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</row>
    <row r="54" spans="2:55" ht="15.75" customHeight="1" x14ac:dyDescent="0.4">
      <c r="B54" s="59"/>
      <c r="C54" s="1" t="s">
        <v>44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2:55" ht="15.75" customHeight="1" x14ac:dyDescent="0.4">
      <c r="B55" s="59"/>
      <c r="C55" s="1" t="s">
        <v>98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2:55" x14ac:dyDescent="0.15">
      <c r="C56" s="1" t="s">
        <v>99</v>
      </c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6"/>
      <c r="AN56" s="16"/>
      <c r="AO56" s="16"/>
      <c r="AP56" s="16"/>
      <c r="AQ56" s="16"/>
    </row>
    <row r="57" spans="2:55" ht="18.75" customHeight="1" x14ac:dyDescent="0.15">
      <c r="C57" s="217" t="s">
        <v>32</v>
      </c>
      <c r="D57" s="217"/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16"/>
      <c r="AM57" s="16"/>
      <c r="AN57" s="16"/>
      <c r="AO57" s="16"/>
      <c r="AP57" s="16"/>
      <c r="AQ57" s="15"/>
    </row>
    <row r="58" spans="2:55" s="3" customFormat="1" ht="14.25" customHeight="1" x14ac:dyDescent="0.4">
      <c r="B58" s="1"/>
      <c r="C58" s="8"/>
      <c r="D58" s="21"/>
      <c r="E58" s="21"/>
      <c r="F58" s="21"/>
      <c r="G58" s="21"/>
      <c r="H58" s="21"/>
      <c r="I58" s="21"/>
      <c r="J58" s="21"/>
      <c r="K58" s="21"/>
      <c r="L58" s="8"/>
      <c r="M58" s="8"/>
      <c r="N58" s="8"/>
      <c r="O58" s="312" t="s">
        <v>29</v>
      </c>
      <c r="P58" s="312"/>
      <c r="Q58" s="312"/>
      <c r="R58" s="312"/>
      <c r="S58" s="312"/>
      <c r="T58" s="312"/>
      <c r="U58" s="312"/>
      <c r="V58" s="312"/>
      <c r="W58" s="312"/>
      <c r="X58" s="218" t="s">
        <v>60</v>
      </c>
      <c r="Y58" s="219"/>
      <c r="Z58" s="219"/>
      <c r="AA58" s="219"/>
      <c r="AB58" s="219"/>
      <c r="AC58" s="219"/>
      <c r="AD58" s="219"/>
      <c r="AE58" s="219"/>
      <c r="AF58" s="219"/>
      <c r="AG58" s="219"/>
      <c r="AH58" s="219"/>
      <c r="AI58" s="219"/>
      <c r="AJ58" s="219"/>
      <c r="AK58" s="219"/>
      <c r="AL58" s="219"/>
      <c r="AM58" s="219"/>
      <c r="AN58" s="219"/>
      <c r="AO58" s="1"/>
    </row>
    <row r="59" spans="2:55" s="3" customFormat="1" ht="14.25" customHeight="1" x14ac:dyDescent="0.4">
      <c r="B59" s="1"/>
      <c r="C59" s="8"/>
      <c r="D59" s="21"/>
      <c r="E59" s="21"/>
      <c r="F59" s="21"/>
      <c r="G59" s="21"/>
      <c r="H59" s="21"/>
      <c r="I59" s="21"/>
      <c r="J59" s="21"/>
      <c r="K59" s="21"/>
      <c r="L59" s="8"/>
      <c r="M59" s="21"/>
      <c r="N59" s="21"/>
      <c r="O59" s="220"/>
      <c r="P59" s="221"/>
      <c r="Q59" s="165"/>
      <c r="R59" s="165"/>
      <c r="S59" s="165"/>
      <c r="T59" s="165"/>
      <c r="U59" s="165"/>
      <c r="V59" s="165"/>
      <c r="W59" s="222"/>
      <c r="X59" s="218"/>
      <c r="Y59" s="219"/>
      <c r="Z59" s="219"/>
      <c r="AA59" s="219"/>
      <c r="AB59" s="219"/>
      <c r="AC59" s="219"/>
      <c r="AD59" s="219"/>
      <c r="AE59" s="219"/>
      <c r="AF59" s="219"/>
      <c r="AG59" s="219"/>
      <c r="AH59" s="219"/>
      <c r="AI59" s="219"/>
      <c r="AJ59" s="219"/>
      <c r="AK59" s="219"/>
      <c r="AL59" s="219"/>
      <c r="AM59" s="219"/>
      <c r="AN59" s="219"/>
      <c r="AO59" s="1"/>
    </row>
    <row r="60" spans="2:55" s="3" customFormat="1" ht="14.25" customHeight="1" x14ac:dyDescent="0.4">
      <c r="B60" s="1"/>
      <c r="C60" s="8"/>
      <c r="D60" s="21"/>
      <c r="E60" s="21"/>
      <c r="F60" s="21"/>
      <c r="G60" s="21"/>
      <c r="H60" s="21"/>
      <c r="I60" s="21"/>
      <c r="J60" s="21"/>
      <c r="K60" s="21"/>
      <c r="L60" s="8"/>
      <c r="M60" s="21"/>
      <c r="N60" s="21"/>
      <c r="O60" s="223"/>
      <c r="P60" s="224"/>
      <c r="Q60" s="166"/>
      <c r="R60" s="166"/>
      <c r="S60" s="166"/>
      <c r="T60" s="166"/>
      <c r="U60" s="166"/>
      <c r="V60" s="166"/>
      <c r="W60" s="225"/>
      <c r="X60" s="218"/>
      <c r="Y60" s="219"/>
      <c r="Z60" s="219"/>
      <c r="AA60" s="219"/>
      <c r="AB60" s="219"/>
      <c r="AC60" s="219"/>
      <c r="AD60" s="219"/>
      <c r="AE60" s="219"/>
      <c r="AF60" s="219"/>
      <c r="AG60" s="219"/>
      <c r="AH60" s="219"/>
      <c r="AI60" s="219"/>
      <c r="AJ60" s="219"/>
      <c r="AK60" s="219"/>
      <c r="AL60" s="219"/>
      <c r="AM60" s="219"/>
      <c r="AN60" s="219"/>
      <c r="AO60" s="1"/>
      <c r="AS60" s="22"/>
    </row>
    <row r="61" spans="2:55" ht="9.9499999999999993" customHeight="1" x14ac:dyDescent="0.4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2:55" s="5" customFormat="1" ht="18.75" customHeight="1" x14ac:dyDescent="0.15">
      <c r="C62" s="23" t="s">
        <v>39</v>
      </c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 t="s">
        <v>37</v>
      </c>
      <c r="P62" s="343" t="s">
        <v>38</v>
      </c>
      <c r="Q62" s="344"/>
      <c r="R62" s="344"/>
      <c r="S62" s="344"/>
      <c r="T62" s="344"/>
      <c r="U62" s="344"/>
      <c r="V62" s="344"/>
      <c r="W62" s="344"/>
      <c r="X62" s="344"/>
      <c r="Y62" s="344"/>
      <c r="Z62" s="344"/>
      <c r="AA62" s="344"/>
      <c r="AB62" s="344"/>
      <c r="AC62" s="344"/>
      <c r="AD62" s="344"/>
      <c r="AE62" s="344"/>
      <c r="AF62" s="345"/>
      <c r="AO62" s="23"/>
      <c r="AP62" s="23"/>
      <c r="AR62" s="29"/>
      <c r="AS62" s="29"/>
      <c r="AT62" s="29"/>
      <c r="AU62" s="29"/>
      <c r="AW62" s="33"/>
    </row>
    <row r="63" spans="2:55" s="5" customFormat="1" ht="18.75" customHeight="1" x14ac:dyDescent="0.15"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390"/>
      <c r="P63" s="391"/>
      <c r="Q63" s="391"/>
      <c r="R63" s="391"/>
      <c r="S63" s="391"/>
      <c r="T63" s="391"/>
      <c r="U63" s="391"/>
      <c r="V63" s="228" t="s">
        <v>0</v>
      </c>
      <c r="W63" s="229"/>
      <c r="X63" s="23" t="s">
        <v>5</v>
      </c>
      <c r="Y63" s="230"/>
      <c r="Z63" s="231"/>
      <c r="AA63" s="231"/>
      <c r="AB63" s="232" t="s">
        <v>2</v>
      </c>
      <c r="AC63" s="233"/>
      <c r="AD63" s="116"/>
      <c r="AE63" s="107" t="s">
        <v>1</v>
      </c>
      <c r="AF63" s="392" t="str">
        <f>IF(Y63="","",ROUNDUP(O63/Y63,0))</f>
        <v/>
      </c>
      <c r="AG63" s="393"/>
      <c r="AH63" s="393"/>
      <c r="AI63" s="393"/>
      <c r="AJ63" s="393"/>
      <c r="AK63" s="393"/>
      <c r="AL63" s="228" t="s">
        <v>0</v>
      </c>
      <c r="AM63" s="229"/>
      <c r="AO63" s="25"/>
      <c r="AP63" s="25"/>
      <c r="AQ63" s="25"/>
      <c r="AR63" s="23"/>
      <c r="AT63" s="23"/>
      <c r="AU63" s="29"/>
      <c r="AV63" s="29"/>
      <c r="AW63" s="29"/>
      <c r="AY63" s="33"/>
      <c r="AZ63" s="33"/>
      <c r="BA63" s="33"/>
      <c r="BB63" s="33"/>
      <c r="BC63" s="33"/>
    </row>
    <row r="64" spans="2:55" s="5" customFormat="1" ht="18.75" customHeight="1" x14ac:dyDescent="0.15"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53" t="s">
        <v>28</v>
      </c>
      <c r="P64" s="51"/>
      <c r="Q64" s="51"/>
      <c r="R64" s="51"/>
      <c r="S64" s="51"/>
      <c r="T64" s="51"/>
      <c r="U64" s="51"/>
      <c r="V64" s="67"/>
      <c r="W64" s="67"/>
      <c r="X64" s="35"/>
      <c r="Y64" s="61" t="s">
        <v>36</v>
      </c>
      <c r="Z64" s="37"/>
      <c r="AA64" s="37"/>
      <c r="AB64" s="67"/>
      <c r="AC64" s="67"/>
      <c r="AD64" s="52"/>
      <c r="AE64" s="52"/>
      <c r="AF64" s="23"/>
      <c r="AG64" s="190" t="s">
        <v>23</v>
      </c>
      <c r="AH64" s="295"/>
      <c r="AI64" s="295"/>
      <c r="AJ64" s="295"/>
      <c r="AK64" s="295"/>
      <c r="AL64" s="295"/>
      <c r="AM64" s="295"/>
      <c r="AN64" s="108"/>
      <c r="AO64" s="25"/>
      <c r="AP64" s="25"/>
      <c r="AQ64" s="25"/>
      <c r="AR64" s="23"/>
      <c r="AT64" s="23"/>
      <c r="AU64" s="29"/>
      <c r="AV64" s="29"/>
      <c r="AW64" s="29"/>
      <c r="AY64" s="33"/>
      <c r="AZ64" s="33"/>
      <c r="BA64" s="33"/>
      <c r="BB64" s="33"/>
      <c r="BC64" s="33"/>
    </row>
    <row r="65" spans="3:78" s="5" customFormat="1" ht="18.75" customHeight="1" x14ac:dyDescent="0.15">
      <c r="C65" s="23" t="s">
        <v>74</v>
      </c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114" t="s">
        <v>37</v>
      </c>
      <c r="P65" s="5" t="s">
        <v>75</v>
      </c>
      <c r="Q65" s="115"/>
      <c r="R65" s="115"/>
      <c r="S65" s="115"/>
      <c r="T65" s="115"/>
      <c r="U65" s="115"/>
      <c r="V65" s="115"/>
      <c r="W65" s="115"/>
      <c r="X65" s="115"/>
      <c r="Y65" s="115"/>
      <c r="Z65" s="111"/>
      <c r="AA65" s="25"/>
      <c r="AB65" s="25"/>
      <c r="AC65" s="23"/>
      <c r="AE65" s="23"/>
      <c r="AF65" s="29"/>
      <c r="AG65" s="29"/>
      <c r="AH65" s="29"/>
      <c r="AJ65" s="33"/>
      <c r="AK65" s="33"/>
      <c r="AL65" s="33"/>
      <c r="AM65" s="33"/>
      <c r="AN65" s="33"/>
    </row>
    <row r="66" spans="3:78" s="5" customFormat="1" ht="18.75" customHeight="1" x14ac:dyDescent="0.15"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390"/>
      <c r="P66" s="391"/>
      <c r="Q66" s="391"/>
      <c r="R66" s="391"/>
      <c r="S66" s="391"/>
      <c r="T66" s="391"/>
      <c r="U66" s="391"/>
      <c r="V66" s="228" t="s">
        <v>0</v>
      </c>
      <c r="W66" s="229"/>
      <c r="X66" s="23" t="s">
        <v>5</v>
      </c>
      <c r="Y66" s="230"/>
      <c r="Z66" s="231"/>
      <c r="AA66" s="231"/>
      <c r="AB66" s="232" t="s">
        <v>2</v>
      </c>
      <c r="AC66" s="233"/>
      <c r="AD66" s="116"/>
      <c r="AE66" s="107" t="s">
        <v>1</v>
      </c>
      <c r="AF66" s="392" t="str">
        <f>IF(Y66="","",ROUNDUP(O66/Y66,0))</f>
        <v/>
      </c>
      <c r="AG66" s="393"/>
      <c r="AH66" s="393"/>
      <c r="AI66" s="393"/>
      <c r="AJ66" s="393"/>
      <c r="AK66" s="393"/>
      <c r="AL66" s="228" t="s">
        <v>0</v>
      </c>
      <c r="AM66" s="229"/>
      <c r="AO66" s="25"/>
      <c r="AP66" s="25"/>
      <c r="AQ66" s="25"/>
      <c r="AR66" s="23"/>
      <c r="AT66" s="23"/>
      <c r="AU66" s="29"/>
      <c r="AV66" s="29"/>
      <c r="AW66" s="29"/>
      <c r="AY66" s="33"/>
      <c r="AZ66" s="33"/>
      <c r="BA66" s="33"/>
      <c r="BB66" s="33"/>
      <c r="BC66" s="33"/>
    </row>
    <row r="67" spans="3:78" s="5" customFormat="1" ht="18.75" customHeight="1" thickBot="1" x14ac:dyDescent="0.2"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53" t="s">
        <v>28</v>
      </c>
      <c r="P67" s="51"/>
      <c r="Q67" s="51"/>
      <c r="R67" s="51"/>
      <c r="S67" s="51"/>
      <c r="T67" s="51"/>
      <c r="U67" s="51"/>
      <c r="V67" s="67"/>
      <c r="W67" s="67"/>
      <c r="X67" s="35"/>
      <c r="Y67" s="61" t="s">
        <v>57</v>
      </c>
      <c r="Z67" s="37"/>
      <c r="AA67" s="37"/>
      <c r="AB67" s="67"/>
      <c r="AC67" s="67"/>
      <c r="AD67" s="52"/>
      <c r="AE67" s="52"/>
      <c r="AF67" s="23"/>
      <c r="AG67" s="190" t="s">
        <v>23</v>
      </c>
      <c r="AH67" s="295"/>
      <c r="AI67" s="295"/>
      <c r="AJ67" s="295"/>
      <c r="AK67" s="295"/>
      <c r="AL67" s="295"/>
      <c r="AM67" s="295"/>
      <c r="AN67" s="108"/>
      <c r="AO67" s="25"/>
      <c r="AP67" s="25"/>
      <c r="AQ67" s="25"/>
      <c r="AR67" s="23"/>
      <c r="AT67" s="23"/>
      <c r="AU67" s="29"/>
      <c r="AV67" s="29"/>
      <c r="AW67" s="29"/>
      <c r="AY67" s="33"/>
      <c r="AZ67" s="33"/>
      <c r="BA67" s="33"/>
      <c r="BB67" s="33"/>
      <c r="BC67" s="33"/>
    </row>
    <row r="68" spans="3:78" s="5" customFormat="1" ht="24" customHeight="1" thickBot="1" x14ac:dyDescent="0.45">
      <c r="C68" s="334" t="s">
        <v>76</v>
      </c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  <c r="S68" s="334"/>
      <c r="T68" s="334"/>
      <c r="U68" s="334"/>
      <c r="V68" s="334"/>
      <c r="W68" s="334"/>
      <c r="X68" s="335"/>
      <c r="Y68" s="340" t="str">
        <f>IF(O63="","",IFERROR(IF(Y66="","",ROUNDUP((AF63-AF66)*0.4,0)),""))</f>
        <v/>
      </c>
      <c r="Z68" s="341"/>
      <c r="AA68" s="341"/>
      <c r="AB68" s="341"/>
      <c r="AC68" s="341"/>
      <c r="AD68" s="341"/>
      <c r="AE68" s="349" t="s">
        <v>0</v>
      </c>
      <c r="AF68" s="350"/>
      <c r="AG68" s="140"/>
      <c r="AH68" s="346" t="s">
        <v>82</v>
      </c>
      <c r="AI68" s="347"/>
      <c r="AJ68" s="338" t="str">
        <f>IFERROR(IF(Y68&lt;=0,"ERROR",MIN(ROUNDUP(Y68,-3),200000)),"")</f>
        <v/>
      </c>
      <c r="AK68" s="339"/>
      <c r="AL68" s="339"/>
      <c r="AM68" s="339"/>
      <c r="AN68" s="339"/>
      <c r="AO68" s="339"/>
      <c r="AP68" s="243" t="s">
        <v>0</v>
      </c>
      <c r="AQ68" s="244"/>
      <c r="AR68" s="36"/>
      <c r="AU68" s="33"/>
      <c r="AV68" s="33"/>
      <c r="AW68" s="33"/>
      <c r="AX68" s="33"/>
      <c r="AY68" s="33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</row>
    <row r="69" spans="3:78" s="5" customFormat="1" ht="14.25" customHeight="1" x14ac:dyDescent="0.4">
      <c r="H69" s="28"/>
      <c r="M69" s="129"/>
      <c r="N69" s="130"/>
      <c r="O69" s="130"/>
      <c r="P69" s="130"/>
      <c r="Z69" s="130"/>
      <c r="AA69" s="130"/>
      <c r="AB69" s="130"/>
      <c r="AD69" s="143"/>
      <c r="AE69" s="143"/>
      <c r="AF69" s="143"/>
      <c r="AG69" s="317" t="s">
        <v>84</v>
      </c>
      <c r="AH69" s="317"/>
      <c r="AI69" s="317"/>
      <c r="AJ69" s="317"/>
      <c r="AK69" s="317"/>
      <c r="AL69" s="317"/>
      <c r="AM69" s="317"/>
      <c r="AN69" s="63"/>
      <c r="AO69" s="63"/>
      <c r="AR69" s="26"/>
      <c r="AU69" s="19"/>
      <c r="AV69" s="19"/>
      <c r="AW69" s="19"/>
      <c r="AX69" s="19"/>
      <c r="AY69" s="19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</row>
    <row r="70" spans="3:78" s="5" customFormat="1" ht="15" thickBot="1" x14ac:dyDescent="0.45">
      <c r="H70" s="28"/>
      <c r="M70" s="129"/>
      <c r="N70" s="130"/>
      <c r="O70" s="130"/>
      <c r="P70" s="130"/>
      <c r="Z70" s="130"/>
      <c r="AA70" s="130"/>
      <c r="AB70" s="130"/>
      <c r="AC70" s="143"/>
      <c r="AD70" s="143"/>
      <c r="AE70" s="143"/>
      <c r="AF70" s="143"/>
      <c r="AG70" s="317"/>
      <c r="AH70" s="317"/>
      <c r="AI70" s="317"/>
      <c r="AJ70" s="317"/>
      <c r="AK70" s="317"/>
      <c r="AL70" s="317"/>
      <c r="AM70" s="317"/>
      <c r="AN70" s="63"/>
      <c r="AO70" s="63"/>
      <c r="AR70" s="26"/>
      <c r="AU70" s="19"/>
      <c r="AV70" s="19"/>
      <c r="AW70" s="19"/>
      <c r="AX70" s="19"/>
      <c r="AY70" s="19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</row>
    <row r="71" spans="3:78" s="5" customFormat="1" ht="24" customHeight="1" thickBot="1" x14ac:dyDescent="0.2">
      <c r="C71" s="336" t="s">
        <v>58</v>
      </c>
      <c r="D71" s="336"/>
      <c r="E71" s="336"/>
      <c r="F71" s="336"/>
      <c r="G71" s="336"/>
      <c r="H71" s="336"/>
      <c r="I71" s="336"/>
      <c r="J71" s="336"/>
      <c r="K71" s="336"/>
      <c r="L71" s="336"/>
      <c r="M71" s="336"/>
      <c r="N71" s="336"/>
      <c r="O71" s="336"/>
      <c r="P71" s="336"/>
      <c r="Q71" s="336"/>
      <c r="R71" s="336"/>
      <c r="S71" s="336"/>
      <c r="T71" s="336"/>
      <c r="U71" s="336"/>
      <c r="V71" s="336"/>
      <c r="W71" s="336"/>
      <c r="X71" s="337"/>
      <c r="Y71" s="340" t="str">
        <f>IF(O63="","",IFERROR(IF(Y63="","",ROUNDUP(AF63*0.3,0)),""))</f>
        <v/>
      </c>
      <c r="Z71" s="341"/>
      <c r="AA71" s="341"/>
      <c r="AB71" s="341"/>
      <c r="AC71" s="341"/>
      <c r="AD71" s="341"/>
      <c r="AE71" s="349" t="s">
        <v>0</v>
      </c>
      <c r="AF71" s="350"/>
      <c r="AG71" s="140"/>
      <c r="AH71" s="346" t="s">
        <v>83</v>
      </c>
      <c r="AI71" s="348"/>
      <c r="AJ71" s="338" t="str">
        <f>IFERROR(IF(Y71&lt;=0,"ERROR",MIN(ROUNDUP(Y71,-3),200000)),"")</f>
        <v/>
      </c>
      <c r="AK71" s="339"/>
      <c r="AL71" s="339"/>
      <c r="AM71" s="339"/>
      <c r="AN71" s="339"/>
      <c r="AO71" s="339"/>
      <c r="AP71" s="243" t="s">
        <v>0</v>
      </c>
      <c r="AQ71" s="244"/>
      <c r="AV71" s="17"/>
      <c r="AW71" s="17"/>
      <c r="AX71" s="17"/>
      <c r="AY71" s="17"/>
      <c r="AZ71" s="17"/>
      <c r="BA71" s="17"/>
      <c r="BB71" s="17"/>
      <c r="BC71" s="17"/>
      <c r="BL71" s="25"/>
      <c r="BM71" s="25"/>
      <c r="BN71" s="25"/>
      <c r="BO71" s="23"/>
      <c r="BQ71" s="23"/>
      <c r="BR71" s="15"/>
      <c r="BS71" s="15"/>
      <c r="BT71" s="15"/>
      <c r="BV71" s="19"/>
      <c r="BW71" s="19"/>
      <c r="BX71" s="19"/>
      <c r="BY71" s="19"/>
      <c r="BZ71" s="19"/>
    </row>
    <row r="72" spans="3:78" ht="14.25" customHeight="1" x14ac:dyDescent="0.4">
      <c r="AD72" s="143"/>
      <c r="AE72" s="143"/>
      <c r="AF72" s="143"/>
      <c r="AG72" s="317" t="s">
        <v>84</v>
      </c>
      <c r="AH72" s="317"/>
      <c r="AI72" s="317"/>
      <c r="AJ72" s="317"/>
      <c r="AK72" s="317"/>
      <c r="AL72" s="317"/>
      <c r="AM72" s="317"/>
    </row>
    <row r="73" spans="3:78" s="5" customFormat="1" x14ac:dyDescent="0.4">
      <c r="I73" s="28"/>
      <c r="AC73" s="143"/>
      <c r="AD73" s="143"/>
      <c r="AE73" s="143"/>
      <c r="AF73" s="143"/>
      <c r="AG73" s="317"/>
      <c r="AH73" s="317"/>
      <c r="AI73" s="317"/>
      <c r="AJ73" s="317"/>
      <c r="AK73" s="317"/>
      <c r="AL73" s="317"/>
      <c r="AM73" s="317"/>
      <c r="AN73" s="26"/>
      <c r="AO73" s="26"/>
      <c r="AP73" s="26"/>
      <c r="AS73" s="19"/>
      <c r="AT73" s="19"/>
      <c r="AU73" s="19"/>
      <c r="AV73" s="19"/>
      <c r="AW73" s="19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</row>
    <row r="74" spans="3:78" ht="14.25" customHeight="1" thickBot="1" x14ac:dyDescent="0.45">
      <c r="C74" s="142" t="s">
        <v>87</v>
      </c>
      <c r="V74" s="131"/>
      <c r="X74" s="194" t="str">
        <f>IF(Y68&lt;=0,"１日当たりの支給額は０円（若しくは０円以下）です。"&amp;CHAR(10)&amp;"申請頂くことができません。","")</f>
        <v/>
      </c>
      <c r="Y74" s="194"/>
      <c r="Z74" s="194"/>
      <c r="AA74" s="194"/>
      <c r="AB74" s="194"/>
      <c r="AC74" s="194"/>
      <c r="AD74" s="194"/>
      <c r="AE74" s="194"/>
      <c r="AF74" s="194"/>
      <c r="AG74" s="194"/>
      <c r="AH74" s="194"/>
      <c r="AI74" s="194"/>
      <c r="AJ74" s="194"/>
      <c r="AK74" s="194"/>
      <c r="AL74" s="194"/>
      <c r="AM74" s="194"/>
      <c r="AN74" s="194"/>
      <c r="AO74" s="194"/>
      <c r="AP74" s="194"/>
      <c r="AR74" s="1" t="str">
        <f>IF(COUNT(AJ68,AJ71)=0,"",MIN(AJ68,AJ71))</f>
        <v/>
      </c>
    </row>
    <row r="75" spans="3:78" ht="14.25" customHeight="1" x14ac:dyDescent="0.4">
      <c r="C75" s="324" t="s">
        <v>86</v>
      </c>
      <c r="D75" s="325"/>
      <c r="E75" s="325"/>
      <c r="F75" s="325"/>
      <c r="G75" s="325"/>
      <c r="H75" s="325"/>
      <c r="I75" s="325"/>
      <c r="J75" s="325"/>
      <c r="K75" s="325"/>
      <c r="L75" s="325"/>
      <c r="M75" s="328" t="str">
        <f>IF(OR(AJ68="ERROR",AJ71="ERROR"),"ERROR",IF(COUNT(AJ68,AJ71)=0,"",MIN(AJ68,AJ71)))</f>
        <v/>
      </c>
      <c r="N75" s="328"/>
      <c r="O75" s="328"/>
      <c r="P75" s="328"/>
      <c r="Q75" s="328"/>
      <c r="R75" s="328"/>
      <c r="S75" s="328"/>
      <c r="T75" s="328"/>
      <c r="U75" s="330" t="s">
        <v>0</v>
      </c>
      <c r="V75" s="331"/>
      <c r="X75" s="194"/>
      <c r="Y75" s="194"/>
      <c r="Z75" s="194"/>
      <c r="AA75" s="194"/>
      <c r="AB75" s="194"/>
      <c r="AC75" s="194"/>
      <c r="AD75" s="194"/>
      <c r="AE75" s="194"/>
      <c r="AF75" s="194"/>
      <c r="AG75" s="194"/>
      <c r="AH75" s="194"/>
      <c r="AI75" s="194"/>
      <c r="AJ75" s="194"/>
      <c r="AK75" s="194"/>
      <c r="AL75" s="194"/>
      <c r="AM75" s="194"/>
      <c r="AN75" s="194"/>
      <c r="AO75" s="194"/>
      <c r="AP75" s="194"/>
    </row>
    <row r="76" spans="3:78" ht="14.25" customHeight="1" thickBot="1" x14ac:dyDescent="0.45">
      <c r="C76" s="326"/>
      <c r="D76" s="327"/>
      <c r="E76" s="327"/>
      <c r="F76" s="327"/>
      <c r="G76" s="327"/>
      <c r="H76" s="327"/>
      <c r="I76" s="327"/>
      <c r="J76" s="327"/>
      <c r="K76" s="327"/>
      <c r="L76" s="327"/>
      <c r="M76" s="329"/>
      <c r="N76" s="329"/>
      <c r="O76" s="329"/>
      <c r="P76" s="329"/>
      <c r="Q76" s="329"/>
      <c r="R76" s="329"/>
      <c r="S76" s="329"/>
      <c r="T76" s="329"/>
      <c r="U76" s="332"/>
      <c r="V76" s="333"/>
      <c r="X76" s="194"/>
      <c r="Y76" s="194"/>
      <c r="Z76" s="194"/>
      <c r="AA76" s="194"/>
      <c r="AB76" s="194"/>
      <c r="AC76" s="194"/>
      <c r="AD76" s="194"/>
      <c r="AE76" s="194"/>
      <c r="AF76" s="194"/>
      <c r="AG76" s="194"/>
      <c r="AH76" s="194"/>
      <c r="AI76" s="194"/>
      <c r="AJ76" s="194"/>
      <c r="AK76" s="194"/>
      <c r="AL76" s="194"/>
      <c r="AM76" s="194"/>
      <c r="AN76" s="194"/>
      <c r="AO76" s="194"/>
      <c r="AP76" s="194"/>
    </row>
  </sheetData>
  <sheetProtection algorithmName="SHA-512" hashValue="nNWeEf0oJy5H/G6vDBSDMQn6DAfmS/37MAGhOrezrOfYk+1698I/JG+O6/P25FTkAKU0tiGCLeEVNLp77KoDOg==" saltValue="ridriPlp+cZQAzwpMkC0QA==" spinCount="100000" sheet="1" objects="1" scenarios="1"/>
  <mergeCells count="117">
    <mergeCell ref="AP71:AQ71"/>
    <mergeCell ref="X74:AP76"/>
    <mergeCell ref="AH68:AI68"/>
    <mergeCell ref="AH71:AI71"/>
    <mergeCell ref="AE68:AF68"/>
    <mergeCell ref="AE71:AF71"/>
    <mergeCell ref="AG69:AM70"/>
    <mergeCell ref="AG72:AM73"/>
    <mergeCell ref="C75:L76"/>
    <mergeCell ref="M75:T76"/>
    <mergeCell ref="U75:V76"/>
    <mergeCell ref="AJ71:AO71"/>
    <mergeCell ref="Y71:AD71"/>
    <mergeCell ref="C39:L40"/>
    <mergeCell ref="M39:T40"/>
    <mergeCell ref="U39:V40"/>
    <mergeCell ref="C68:X68"/>
    <mergeCell ref="C71:X71"/>
    <mergeCell ref="AJ68:AO68"/>
    <mergeCell ref="Y68:AD68"/>
    <mergeCell ref="AI35:AQ36"/>
    <mergeCell ref="X38:AP40"/>
    <mergeCell ref="AG67:AM67"/>
    <mergeCell ref="P62:AF62"/>
    <mergeCell ref="O63:U63"/>
    <mergeCell ref="V63:W63"/>
    <mergeCell ref="Y63:AA63"/>
    <mergeCell ref="AB63:AC63"/>
    <mergeCell ref="AF63:AK63"/>
    <mergeCell ref="AL63:AM63"/>
    <mergeCell ref="AG64:AM64"/>
    <mergeCell ref="O66:U66"/>
    <mergeCell ref="V66:W66"/>
    <mergeCell ref="Y66:AA66"/>
    <mergeCell ref="AB66:AC66"/>
    <mergeCell ref="AF66:AK66"/>
    <mergeCell ref="AP68:AQ68"/>
    <mergeCell ref="S33:T34"/>
    <mergeCell ref="AD33:AE34"/>
    <mergeCell ref="AH32:AP32"/>
    <mergeCell ref="AO33:AP34"/>
    <mergeCell ref="P33:R34"/>
    <mergeCell ref="C32:M32"/>
    <mergeCell ref="C33:C34"/>
    <mergeCell ref="D33:K34"/>
    <mergeCell ref="L33:M34"/>
    <mergeCell ref="N33:O34"/>
    <mergeCell ref="U33:AC34"/>
    <mergeCell ref="AL66:AM66"/>
    <mergeCell ref="B42:AQ45"/>
    <mergeCell ref="B50:AP51"/>
    <mergeCell ref="C57:AK57"/>
    <mergeCell ref="O58:W58"/>
    <mergeCell ref="X58:AN60"/>
    <mergeCell ref="O59:W60"/>
    <mergeCell ref="Q24:X25"/>
    <mergeCell ref="Y24:Z25"/>
    <mergeCell ref="AA24:AB25"/>
    <mergeCell ref="AC24:AE25"/>
    <mergeCell ref="AF24:AG25"/>
    <mergeCell ref="AH24:AN25"/>
    <mergeCell ref="AO24:AP25"/>
    <mergeCell ref="AI26:AQ27"/>
    <mergeCell ref="AH28:AP28"/>
    <mergeCell ref="AO29:AP30"/>
    <mergeCell ref="C24:C25"/>
    <mergeCell ref="D24:K25"/>
    <mergeCell ref="L24:M25"/>
    <mergeCell ref="N24:O25"/>
    <mergeCell ref="P24:P25"/>
    <mergeCell ref="AH29:AN30"/>
    <mergeCell ref="AH33:AN34"/>
    <mergeCell ref="Z14:Z15"/>
    <mergeCell ref="AA14:AJ15"/>
    <mergeCell ref="AK14:AL15"/>
    <mergeCell ref="D18:P18"/>
    <mergeCell ref="S18:W18"/>
    <mergeCell ref="C23:M23"/>
    <mergeCell ref="P23:Z23"/>
    <mergeCell ref="AH23:AP23"/>
    <mergeCell ref="AE21:AK21"/>
    <mergeCell ref="D19:D20"/>
    <mergeCell ref="E19:N20"/>
    <mergeCell ref="O19:P20"/>
    <mergeCell ref="Q19:R20"/>
    <mergeCell ref="S19:S20"/>
    <mergeCell ref="T19:U20"/>
    <mergeCell ref="V19:W20"/>
    <mergeCell ref="X19:Y20"/>
    <mergeCell ref="Z19:Z20"/>
    <mergeCell ref="AA19:AJ20"/>
    <mergeCell ref="AK19:AL20"/>
    <mergeCell ref="Z18:AL18"/>
    <mergeCell ref="A1:AQ1"/>
    <mergeCell ref="B2:AQ3"/>
    <mergeCell ref="B4:P4"/>
    <mergeCell ref="Q4:AQ4"/>
    <mergeCell ref="AE16:AK16"/>
    <mergeCell ref="B7:AQ7"/>
    <mergeCell ref="R9:Z9"/>
    <mergeCell ref="AB9:AQ11"/>
    <mergeCell ref="R10:R11"/>
    <mergeCell ref="S10:X11"/>
    <mergeCell ref="Y10:Z11"/>
    <mergeCell ref="B6:Y6"/>
    <mergeCell ref="Z6:AQ6"/>
    <mergeCell ref="D13:P13"/>
    <mergeCell ref="S13:W13"/>
    <mergeCell ref="Z13:AL13"/>
    <mergeCell ref="D14:D15"/>
    <mergeCell ref="E14:N15"/>
    <mergeCell ref="O14:P15"/>
    <mergeCell ref="Q14:R15"/>
    <mergeCell ref="S14:S15"/>
    <mergeCell ref="T14:U15"/>
    <mergeCell ref="V14:W15"/>
    <mergeCell ref="X14:Y15"/>
  </mergeCells>
  <phoneticPr fontId="3"/>
  <dataValidations count="2">
    <dataValidation type="list" allowBlank="1" showInputMessage="1" showErrorMessage="1" sqref="O59:W60">
      <formula1>"令和２年度,令和元年度,平成30年度,平成29年度"</formula1>
    </dataValidation>
    <dataValidation type="list" allowBlank="1" showInputMessage="1" showErrorMessage="1" sqref="S10:X11">
      <formula1>" 令和２,令和元,平成30,平成29"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Z77"/>
  <sheetViews>
    <sheetView view="pageBreakPreview" topLeftCell="A61" zoomScaleNormal="100" zoomScaleSheetLayoutView="100" workbookViewId="0">
      <selection activeCell="W50" activeCellId="6" sqref="O5:AM5 Q11:V12 F16:L17 R16:S17 M46:U47 M50:S50 W50:Y50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3.25" style="1" customWidth="1"/>
    <col min="43" max="43" width="3.625" style="69" customWidth="1"/>
    <col min="44" max="44" width="7.875" style="1" bestFit="1" customWidth="1"/>
    <col min="45" max="45" width="5.5" style="1" bestFit="1" customWidth="1"/>
    <col min="46" max="46" width="15" style="1" bestFit="1" customWidth="1"/>
    <col min="47" max="58" width="3.625" style="1" customWidth="1"/>
    <col min="59" max="16384" width="8.625" style="1"/>
  </cols>
  <sheetData>
    <row r="1" spans="1:54" ht="55.5" customHeight="1" thickTop="1" thickBot="1" x14ac:dyDescent="0.45">
      <c r="A1" s="291" t="s">
        <v>52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355"/>
    </row>
    <row r="2" spans="1:54" ht="17.25" customHeight="1" thickTop="1" x14ac:dyDescent="0.4">
      <c r="B2" s="153" t="s">
        <v>77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Q2" s="1"/>
    </row>
    <row r="3" spans="1:54" ht="28.5" customHeight="1" x14ac:dyDescent="0.4"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Q3" s="1"/>
    </row>
    <row r="4" spans="1:54" ht="24.75" customHeight="1" x14ac:dyDescent="0.4">
      <c r="B4" s="154" t="s">
        <v>19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5" t="s">
        <v>20</v>
      </c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Q4" s="1"/>
      <c r="AS4" s="69"/>
      <c r="AT4" s="69"/>
    </row>
    <row r="5" spans="1:54" ht="12" customHeight="1" x14ac:dyDescent="0.4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Q5" s="1"/>
      <c r="AS5" s="69"/>
      <c r="AT5" s="69"/>
    </row>
    <row r="6" spans="1:54" ht="30" customHeight="1" thickBot="1" x14ac:dyDescent="0.45">
      <c r="B6" s="356" t="s">
        <v>48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7" t="s">
        <v>78</v>
      </c>
      <c r="X6" s="357"/>
      <c r="Y6" s="357"/>
      <c r="Z6" s="357"/>
      <c r="AA6" s="357"/>
      <c r="AB6" s="357"/>
      <c r="AC6" s="357"/>
      <c r="AD6" s="357"/>
      <c r="AE6" s="357"/>
      <c r="AF6" s="357"/>
      <c r="AG6" s="357"/>
      <c r="AH6" s="357"/>
      <c r="AI6" s="357"/>
      <c r="AJ6" s="357"/>
      <c r="AK6" s="357"/>
      <c r="AL6" s="357"/>
      <c r="AM6" s="357"/>
      <c r="AN6" s="357"/>
      <c r="AO6" s="357"/>
      <c r="AP6" s="357"/>
      <c r="AQ6" s="247"/>
      <c r="AR6" s="18"/>
      <c r="AS6" s="4"/>
      <c r="AT6" s="71"/>
      <c r="AU6" s="71"/>
      <c r="AV6" s="71"/>
      <c r="AW6" s="71"/>
      <c r="AX6" s="71"/>
      <c r="AY6" s="71"/>
      <c r="AZ6" s="71"/>
      <c r="BA6" s="71"/>
    </row>
    <row r="7" spans="1:54" ht="26.25" customHeight="1" x14ac:dyDescent="0.4">
      <c r="B7" s="156" t="s">
        <v>26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351"/>
      <c r="AR7" s="18"/>
      <c r="AS7" s="4"/>
      <c r="AT7" s="4"/>
      <c r="AU7" s="71"/>
      <c r="AV7" s="71"/>
      <c r="AW7" s="71"/>
      <c r="AX7" s="71"/>
      <c r="AY7" s="71"/>
      <c r="AZ7" s="71"/>
      <c r="BA7" s="71"/>
      <c r="BB7" s="71"/>
    </row>
    <row r="8" spans="1:54" x14ac:dyDescent="0.4">
      <c r="B8" s="66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12"/>
      <c r="S8" s="12"/>
      <c r="T8" s="12"/>
      <c r="U8" s="12"/>
      <c r="V8" s="12"/>
      <c r="W8" s="12"/>
      <c r="X8" s="12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8"/>
      <c r="AR8" s="18"/>
      <c r="AS8" s="4"/>
      <c r="AT8" s="4"/>
      <c r="AU8" s="71"/>
      <c r="AV8" s="71"/>
      <c r="AW8" s="71"/>
      <c r="AX8" s="71"/>
      <c r="AY8" s="71"/>
      <c r="AZ8" s="71"/>
      <c r="BA8" s="71"/>
      <c r="BB8" s="71"/>
    </row>
    <row r="9" spans="1:54" s="3" customFormat="1" ht="14.25" customHeight="1" x14ac:dyDescent="0.4">
      <c r="A9" s="1"/>
      <c r="B9" s="7"/>
      <c r="R9" s="177" t="s">
        <v>17</v>
      </c>
      <c r="S9" s="172"/>
      <c r="T9" s="172"/>
      <c r="U9" s="172"/>
      <c r="V9" s="172"/>
      <c r="W9" s="172"/>
      <c r="X9" s="173"/>
      <c r="Y9" s="21"/>
      <c r="Z9" s="282" t="s">
        <v>65</v>
      </c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8"/>
      <c r="AO9" s="21"/>
      <c r="AP9" s="21"/>
      <c r="AQ9" s="72"/>
      <c r="AR9" s="18"/>
      <c r="AS9" s="1"/>
      <c r="AT9" s="1"/>
      <c r="AU9" s="1"/>
      <c r="AV9" s="1"/>
      <c r="AW9" s="1"/>
    </row>
    <row r="10" spans="1:54" s="3" customFormat="1" ht="14.25" customHeight="1" x14ac:dyDescent="0.4">
      <c r="A10" s="1"/>
      <c r="B10" s="7"/>
      <c r="R10" s="352" t="s">
        <v>15</v>
      </c>
      <c r="S10" s="285"/>
      <c r="T10" s="354"/>
      <c r="U10" s="285" t="s">
        <v>11</v>
      </c>
      <c r="V10" s="221"/>
      <c r="W10" s="221"/>
      <c r="X10" s="289" t="s">
        <v>12</v>
      </c>
      <c r="Y10" s="21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8"/>
      <c r="AO10" s="21"/>
      <c r="AP10" s="21"/>
      <c r="AQ10" s="72"/>
      <c r="AR10" s="18"/>
      <c r="AS10" s="1"/>
      <c r="AT10" s="1"/>
      <c r="AU10" s="1"/>
      <c r="AV10" s="1"/>
      <c r="AW10" s="1"/>
    </row>
    <row r="11" spans="1:54" s="3" customFormat="1" ht="14.25" customHeight="1" x14ac:dyDescent="0.4">
      <c r="A11" s="1"/>
      <c r="B11" s="7"/>
      <c r="R11" s="353"/>
      <c r="S11" s="286"/>
      <c r="T11" s="224"/>
      <c r="U11" s="286"/>
      <c r="V11" s="224"/>
      <c r="W11" s="224"/>
      <c r="X11" s="290"/>
      <c r="Y11" s="21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8"/>
      <c r="AO11" s="21"/>
      <c r="AP11" s="21"/>
      <c r="AQ11" s="72"/>
      <c r="AR11" s="18"/>
      <c r="AS11" s="1"/>
      <c r="AT11" s="1"/>
      <c r="AU11" s="1"/>
      <c r="AV11" s="1"/>
      <c r="AW11" s="1"/>
    </row>
    <row r="12" spans="1:54" s="3" customFormat="1" ht="14.25" hidden="1" customHeight="1" x14ac:dyDescent="0.4">
      <c r="A12" s="1"/>
      <c r="B12" s="7"/>
      <c r="C12" s="109"/>
      <c r="D12" s="109"/>
      <c r="E12" s="109"/>
      <c r="F12" s="109"/>
      <c r="G12" s="109"/>
      <c r="H12" s="109"/>
      <c r="I12" s="109"/>
      <c r="J12" s="109"/>
      <c r="K12" s="21"/>
      <c r="L12" s="8"/>
      <c r="M12" s="38"/>
      <c r="N12" s="6"/>
      <c r="O12" s="6"/>
      <c r="P12" s="6"/>
      <c r="Q12" s="6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35"/>
      <c r="AI12" s="35"/>
      <c r="AJ12" s="8"/>
      <c r="AK12" s="8"/>
      <c r="AL12" s="8"/>
      <c r="AM12" s="8"/>
      <c r="AN12" s="8"/>
      <c r="AO12" s="21"/>
      <c r="AP12" s="21"/>
      <c r="AQ12" s="72"/>
      <c r="AR12" s="5"/>
      <c r="AS12" s="1"/>
      <c r="AT12" s="1"/>
      <c r="AU12" s="1"/>
      <c r="AV12" s="1"/>
      <c r="AW12" s="1"/>
    </row>
    <row r="13" spans="1:54" ht="14.25" customHeight="1" x14ac:dyDescent="0.4"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9"/>
      <c r="Q13" s="9"/>
      <c r="R13" s="9"/>
      <c r="S13" s="9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55"/>
      <c r="AR13" s="5"/>
    </row>
    <row r="14" spans="1:54" ht="14.25" customHeight="1" x14ac:dyDescent="0.4">
      <c r="B14" s="7"/>
      <c r="C14" s="8"/>
      <c r="D14" s="177" t="s">
        <v>21</v>
      </c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3"/>
      <c r="Q14" s="8"/>
      <c r="R14" s="8"/>
      <c r="S14" s="174" t="s">
        <v>41</v>
      </c>
      <c r="T14" s="175"/>
      <c r="U14" s="175"/>
      <c r="V14" s="175"/>
      <c r="W14" s="176"/>
      <c r="X14" s="8"/>
      <c r="Y14" s="8"/>
      <c r="Z14" s="297" t="s">
        <v>27</v>
      </c>
      <c r="AA14" s="298"/>
      <c r="AB14" s="298"/>
      <c r="AC14" s="298"/>
      <c r="AD14" s="298"/>
      <c r="AE14" s="298"/>
      <c r="AF14" s="298"/>
      <c r="AG14" s="298"/>
      <c r="AH14" s="298"/>
      <c r="AI14" s="298"/>
      <c r="AJ14" s="298"/>
      <c r="AK14" s="298"/>
      <c r="AL14" s="299"/>
      <c r="AM14" s="8"/>
      <c r="AN14" s="8"/>
      <c r="AO14" s="8"/>
      <c r="AP14" s="8"/>
      <c r="AQ14" s="10"/>
    </row>
    <row r="15" spans="1:54" ht="14.25" customHeight="1" x14ac:dyDescent="0.4">
      <c r="B15" s="7"/>
      <c r="C15" s="8"/>
      <c r="D15" s="163" t="s">
        <v>8</v>
      </c>
      <c r="E15" s="394"/>
      <c r="F15" s="394"/>
      <c r="G15" s="394"/>
      <c r="H15" s="394"/>
      <c r="I15" s="394"/>
      <c r="J15" s="394"/>
      <c r="K15" s="394"/>
      <c r="L15" s="394"/>
      <c r="M15" s="394"/>
      <c r="N15" s="394"/>
      <c r="O15" s="181" t="s">
        <v>0</v>
      </c>
      <c r="P15" s="182"/>
      <c r="Q15" s="185" t="s">
        <v>5</v>
      </c>
      <c r="R15" s="185"/>
      <c r="S15" s="178" t="s">
        <v>6</v>
      </c>
      <c r="T15" s="165"/>
      <c r="U15" s="165"/>
      <c r="V15" s="186" t="s">
        <v>2</v>
      </c>
      <c r="W15" s="187"/>
      <c r="X15" s="186" t="s">
        <v>1</v>
      </c>
      <c r="Y15" s="186"/>
      <c r="Z15" s="178" t="s">
        <v>7</v>
      </c>
      <c r="AA15" s="372" t="str">
        <f>IFERROR(ROUNDUP(E15/T15,0),"")</f>
        <v/>
      </c>
      <c r="AB15" s="372"/>
      <c r="AC15" s="372"/>
      <c r="AD15" s="372"/>
      <c r="AE15" s="372"/>
      <c r="AF15" s="372"/>
      <c r="AG15" s="372"/>
      <c r="AH15" s="372"/>
      <c r="AI15" s="372"/>
      <c r="AJ15" s="372"/>
      <c r="AK15" s="300" t="s">
        <v>0</v>
      </c>
      <c r="AL15" s="301"/>
      <c r="AM15" s="8"/>
      <c r="AN15" s="8"/>
      <c r="AO15" s="8"/>
      <c r="AP15" s="8"/>
      <c r="AQ15" s="10"/>
    </row>
    <row r="16" spans="1:54" ht="14.25" customHeight="1" x14ac:dyDescent="0.4">
      <c r="B16" s="7"/>
      <c r="C16" s="8"/>
      <c r="D16" s="164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183"/>
      <c r="P16" s="184"/>
      <c r="Q16" s="185"/>
      <c r="R16" s="185"/>
      <c r="S16" s="164"/>
      <c r="T16" s="166"/>
      <c r="U16" s="166"/>
      <c r="V16" s="188"/>
      <c r="W16" s="189"/>
      <c r="X16" s="186"/>
      <c r="Y16" s="186"/>
      <c r="Z16" s="164"/>
      <c r="AA16" s="373"/>
      <c r="AB16" s="373"/>
      <c r="AC16" s="373"/>
      <c r="AD16" s="373"/>
      <c r="AE16" s="373"/>
      <c r="AF16" s="373"/>
      <c r="AG16" s="373"/>
      <c r="AH16" s="373"/>
      <c r="AI16" s="373"/>
      <c r="AJ16" s="373"/>
      <c r="AK16" s="183"/>
      <c r="AL16" s="184"/>
      <c r="AM16" s="8"/>
      <c r="AN16" s="8"/>
      <c r="AO16" s="8"/>
      <c r="AP16" s="8"/>
      <c r="AQ16" s="10"/>
    </row>
    <row r="17" spans="2:44" ht="14.25" customHeight="1" x14ac:dyDescent="0.4"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73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190" t="s">
        <v>43</v>
      </c>
      <c r="AF17" s="295"/>
      <c r="AG17" s="295"/>
      <c r="AH17" s="295"/>
      <c r="AI17" s="295"/>
      <c r="AJ17" s="295"/>
      <c r="AK17" s="295"/>
      <c r="AL17" s="2"/>
      <c r="AM17" s="2"/>
      <c r="AN17" s="8"/>
      <c r="AO17" s="8"/>
      <c r="AP17" s="8"/>
      <c r="AQ17" s="10"/>
    </row>
    <row r="18" spans="2:44" ht="14.25" customHeight="1" x14ac:dyDescent="0.4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10"/>
    </row>
    <row r="19" spans="2:44" ht="14.25" customHeight="1" x14ac:dyDescent="0.4">
      <c r="B19" s="7"/>
      <c r="C19" s="8"/>
      <c r="D19" s="302" t="s">
        <v>69</v>
      </c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6"/>
      <c r="Q19" s="8"/>
      <c r="R19" s="8"/>
      <c r="S19" s="303" t="s">
        <v>70</v>
      </c>
      <c r="T19" s="358"/>
      <c r="U19" s="358"/>
      <c r="V19" s="358"/>
      <c r="W19" s="359"/>
      <c r="X19" s="8"/>
      <c r="Y19" s="8"/>
      <c r="Z19" s="302" t="s">
        <v>72</v>
      </c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6"/>
      <c r="AM19" s="11"/>
      <c r="AN19" s="11"/>
      <c r="AO19" s="11"/>
      <c r="AP19" s="11"/>
      <c r="AQ19" s="74"/>
    </row>
    <row r="20" spans="2:44" ht="14.25" customHeight="1" x14ac:dyDescent="0.2">
      <c r="B20" s="7"/>
      <c r="C20" s="8"/>
      <c r="D20" s="163" t="s">
        <v>4</v>
      </c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181" t="s">
        <v>0</v>
      </c>
      <c r="P20" s="182"/>
      <c r="Q20" s="185" t="s">
        <v>5</v>
      </c>
      <c r="R20" s="185"/>
      <c r="S20" s="178" t="s">
        <v>46</v>
      </c>
      <c r="T20" s="165"/>
      <c r="U20" s="165"/>
      <c r="V20" s="186" t="s">
        <v>2</v>
      </c>
      <c r="W20" s="187"/>
      <c r="X20" s="186" t="s">
        <v>1</v>
      </c>
      <c r="Y20" s="186"/>
      <c r="Z20" s="178" t="s">
        <v>47</v>
      </c>
      <c r="AA20" s="372" t="str">
        <f>IFERROR(ROUNDUP(E20/T20,0),"")</f>
        <v/>
      </c>
      <c r="AB20" s="372"/>
      <c r="AC20" s="372"/>
      <c r="AD20" s="372"/>
      <c r="AE20" s="372"/>
      <c r="AF20" s="372"/>
      <c r="AG20" s="372"/>
      <c r="AH20" s="372"/>
      <c r="AI20" s="372"/>
      <c r="AJ20" s="372"/>
      <c r="AK20" s="300" t="s">
        <v>0</v>
      </c>
      <c r="AL20" s="301"/>
      <c r="AM20" s="75"/>
      <c r="AN20" s="75"/>
      <c r="AO20" s="75"/>
      <c r="AP20" s="76"/>
      <c r="AQ20" s="77"/>
    </row>
    <row r="21" spans="2:44" ht="14.25" customHeight="1" x14ac:dyDescent="0.2">
      <c r="B21" s="7"/>
      <c r="C21" s="8"/>
      <c r="D21" s="164"/>
      <c r="E21" s="397"/>
      <c r="F21" s="397"/>
      <c r="G21" s="397"/>
      <c r="H21" s="397"/>
      <c r="I21" s="397"/>
      <c r="J21" s="397"/>
      <c r="K21" s="397"/>
      <c r="L21" s="397"/>
      <c r="M21" s="397"/>
      <c r="N21" s="397"/>
      <c r="O21" s="183"/>
      <c r="P21" s="184"/>
      <c r="Q21" s="185"/>
      <c r="R21" s="185"/>
      <c r="S21" s="164"/>
      <c r="T21" s="166"/>
      <c r="U21" s="166"/>
      <c r="V21" s="188"/>
      <c r="W21" s="189"/>
      <c r="X21" s="186"/>
      <c r="Y21" s="186"/>
      <c r="Z21" s="164"/>
      <c r="AA21" s="373"/>
      <c r="AB21" s="373"/>
      <c r="AC21" s="373"/>
      <c r="AD21" s="373"/>
      <c r="AE21" s="373"/>
      <c r="AF21" s="373"/>
      <c r="AG21" s="373"/>
      <c r="AH21" s="373"/>
      <c r="AI21" s="373"/>
      <c r="AJ21" s="373"/>
      <c r="AK21" s="183"/>
      <c r="AL21" s="184"/>
      <c r="AM21" s="75"/>
      <c r="AN21" s="75"/>
      <c r="AO21" s="75"/>
      <c r="AP21" s="76"/>
      <c r="AQ21" s="77"/>
    </row>
    <row r="22" spans="2:44" ht="14.25" customHeight="1" x14ac:dyDescent="0.4"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73" t="s">
        <v>57</v>
      </c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190" t="s">
        <v>43</v>
      </c>
      <c r="AF22" s="295"/>
      <c r="AG22" s="295"/>
      <c r="AH22" s="295"/>
      <c r="AI22" s="295"/>
      <c r="AJ22" s="295"/>
      <c r="AK22" s="295"/>
      <c r="AL22" s="2"/>
      <c r="AM22" s="2"/>
      <c r="AN22" s="8"/>
      <c r="AO22" s="8"/>
      <c r="AP22" s="8"/>
      <c r="AQ22" s="10"/>
    </row>
    <row r="23" spans="2:44" ht="14.25" customHeight="1" x14ac:dyDescent="0.4"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78"/>
      <c r="AQ23" s="10"/>
    </row>
    <row r="24" spans="2:44" ht="14.25" customHeight="1" x14ac:dyDescent="0.4">
      <c r="B24" s="7"/>
      <c r="C24" s="297" t="s">
        <v>27</v>
      </c>
      <c r="D24" s="298"/>
      <c r="E24" s="298"/>
      <c r="F24" s="298"/>
      <c r="G24" s="298"/>
      <c r="H24" s="298"/>
      <c r="I24" s="298"/>
      <c r="J24" s="298"/>
      <c r="K24" s="298"/>
      <c r="L24" s="298"/>
      <c r="M24" s="299"/>
      <c r="N24" s="11"/>
      <c r="O24" s="8"/>
      <c r="P24" s="297" t="s">
        <v>73</v>
      </c>
      <c r="Q24" s="298"/>
      <c r="R24" s="298"/>
      <c r="S24" s="298"/>
      <c r="T24" s="298"/>
      <c r="U24" s="298"/>
      <c r="V24" s="298"/>
      <c r="W24" s="298"/>
      <c r="X24" s="298"/>
      <c r="Y24" s="298"/>
      <c r="Z24" s="299"/>
      <c r="AA24" s="8"/>
      <c r="AB24" s="79"/>
      <c r="AC24" s="8"/>
      <c r="AD24" s="8"/>
      <c r="AE24" s="8"/>
      <c r="AF24" s="8"/>
      <c r="AG24" s="11"/>
      <c r="AH24" s="297" t="s">
        <v>79</v>
      </c>
      <c r="AI24" s="298"/>
      <c r="AJ24" s="298"/>
      <c r="AK24" s="298"/>
      <c r="AL24" s="298"/>
      <c r="AM24" s="298"/>
      <c r="AN24" s="298"/>
      <c r="AO24" s="298"/>
      <c r="AP24" s="299"/>
      <c r="AQ24" s="10"/>
    </row>
    <row r="25" spans="2:44" ht="14.25" customHeight="1" x14ac:dyDescent="0.4">
      <c r="B25" s="7"/>
      <c r="C25" s="178" t="s">
        <v>7</v>
      </c>
      <c r="D25" s="386" t="str">
        <f>AA15</f>
        <v/>
      </c>
      <c r="E25" s="386"/>
      <c r="F25" s="386"/>
      <c r="G25" s="386"/>
      <c r="H25" s="386"/>
      <c r="I25" s="386"/>
      <c r="J25" s="386"/>
      <c r="K25" s="386"/>
      <c r="L25" s="181" t="s">
        <v>0</v>
      </c>
      <c r="M25" s="182"/>
      <c r="N25" s="185" t="s">
        <v>10</v>
      </c>
      <c r="O25" s="185"/>
      <c r="P25" s="178" t="s">
        <v>47</v>
      </c>
      <c r="Q25" s="386" t="str">
        <f>AA20</f>
        <v/>
      </c>
      <c r="R25" s="386"/>
      <c r="S25" s="386"/>
      <c r="T25" s="386"/>
      <c r="U25" s="386"/>
      <c r="V25" s="386"/>
      <c r="W25" s="386"/>
      <c r="X25" s="386"/>
      <c r="Y25" s="181" t="s">
        <v>0</v>
      </c>
      <c r="Z25" s="182"/>
      <c r="AA25" s="314" t="s">
        <v>3</v>
      </c>
      <c r="AB25" s="314"/>
      <c r="AC25" s="185">
        <v>0.4</v>
      </c>
      <c r="AD25" s="185"/>
      <c r="AE25" s="185"/>
      <c r="AF25" s="186" t="s">
        <v>1</v>
      </c>
      <c r="AG25" s="315"/>
      <c r="AH25" s="382" t="str">
        <f>IF(E15="","",IFERROR(ROUNDUP((D25-Q25)*AC25,0),""))</f>
        <v/>
      </c>
      <c r="AI25" s="383"/>
      <c r="AJ25" s="383"/>
      <c r="AK25" s="383"/>
      <c r="AL25" s="383"/>
      <c r="AM25" s="383"/>
      <c r="AN25" s="383"/>
      <c r="AO25" s="181" t="s">
        <v>0</v>
      </c>
      <c r="AP25" s="182"/>
      <c r="AQ25" s="10"/>
    </row>
    <row r="26" spans="2:44" ht="14.25" customHeight="1" x14ac:dyDescent="0.4">
      <c r="B26" s="7"/>
      <c r="C26" s="164"/>
      <c r="D26" s="387"/>
      <c r="E26" s="387"/>
      <c r="F26" s="387"/>
      <c r="G26" s="387"/>
      <c r="H26" s="387"/>
      <c r="I26" s="387"/>
      <c r="J26" s="387"/>
      <c r="K26" s="387"/>
      <c r="L26" s="183"/>
      <c r="M26" s="184"/>
      <c r="N26" s="185"/>
      <c r="O26" s="185"/>
      <c r="P26" s="164"/>
      <c r="Q26" s="387"/>
      <c r="R26" s="387"/>
      <c r="S26" s="387"/>
      <c r="T26" s="387"/>
      <c r="U26" s="387"/>
      <c r="V26" s="387"/>
      <c r="W26" s="387"/>
      <c r="X26" s="387"/>
      <c r="Y26" s="183"/>
      <c r="Z26" s="184"/>
      <c r="AA26" s="314"/>
      <c r="AB26" s="314"/>
      <c r="AC26" s="185"/>
      <c r="AD26" s="185"/>
      <c r="AE26" s="185"/>
      <c r="AF26" s="315"/>
      <c r="AG26" s="315"/>
      <c r="AH26" s="384"/>
      <c r="AI26" s="385"/>
      <c r="AJ26" s="385"/>
      <c r="AK26" s="385"/>
      <c r="AL26" s="385"/>
      <c r="AM26" s="385"/>
      <c r="AN26" s="385"/>
      <c r="AO26" s="183"/>
      <c r="AP26" s="184"/>
      <c r="AQ26" s="10"/>
    </row>
    <row r="27" spans="2:44" s="81" customFormat="1" ht="14.25" customHeight="1" x14ac:dyDescent="0.2">
      <c r="B27" s="7"/>
      <c r="C27" s="80"/>
      <c r="D27" s="112"/>
      <c r="E27" s="112"/>
      <c r="F27" s="112"/>
      <c r="G27" s="112"/>
      <c r="H27" s="112"/>
      <c r="I27" s="112"/>
      <c r="J27" s="112"/>
      <c r="K27" s="112"/>
      <c r="L27" s="98"/>
      <c r="M27" s="98"/>
      <c r="N27" s="99"/>
      <c r="O27" s="99"/>
      <c r="P27" s="80"/>
      <c r="Q27" s="112"/>
      <c r="R27" s="112"/>
      <c r="S27" s="112"/>
      <c r="T27" s="112"/>
      <c r="U27" s="112"/>
      <c r="V27" s="112"/>
      <c r="W27" s="98"/>
      <c r="X27" s="98"/>
      <c r="Y27" s="117"/>
      <c r="Z27" s="117"/>
      <c r="AA27" s="99"/>
      <c r="AB27" s="99"/>
      <c r="AC27" s="99"/>
      <c r="AD27" s="103"/>
      <c r="AE27" s="103"/>
      <c r="AF27" s="103"/>
      <c r="AG27" s="103"/>
      <c r="AH27" s="80"/>
      <c r="AI27" s="317" t="s">
        <v>85</v>
      </c>
      <c r="AJ27" s="192"/>
      <c r="AK27" s="192"/>
      <c r="AL27" s="192"/>
      <c r="AM27" s="192"/>
      <c r="AN27" s="192"/>
      <c r="AO27" s="192"/>
      <c r="AP27" s="192"/>
      <c r="AQ27" s="318"/>
      <c r="AR27" s="100"/>
    </row>
    <row r="28" spans="2:44" ht="14.25" customHeight="1" x14ac:dyDescent="0.4"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192"/>
      <c r="AJ28" s="192"/>
      <c r="AK28" s="192"/>
      <c r="AL28" s="192"/>
      <c r="AM28" s="192"/>
      <c r="AN28" s="192"/>
      <c r="AO28" s="192"/>
      <c r="AP28" s="192"/>
      <c r="AQ28" s="318"/>
      <c r="AR28" s="100"/>
    </row>
    <row r="29" spans="2:44" ht="14.25" customHeight="1" x14ac:dyDescent="0.4">
      <c r="B29" s="7"/>
      <c r="C29" s="8"/>
      <c r="D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319" t="s">
        <v>80</v>
      </c>
      <c r="AI29" s="298"/>
      <c r="AJ29" s="298"/>
      <c r="AK29" s="298"/>
      <c r="AL29" s="298"/>
      <c r="AM29" s="298"/>
      <c r="AN29" s="298"/>
      <c r="AO29" s="298"/>
      <c r="AP29" s="299"/>
      <c r="AQ29" s="10"/>
    </row>
    <row r="30" spans="2:44" ht="14.25" customHeight="1" x14ac:dyDescent="0.4">
      <c r="B30" s="7"/>
      <c r="C30" s="8"/>
      <c r="D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316" t="str">
        <f>IFERROR(IF(AH25&lt;=0,"ERROR",MIN(ROUNDUP(AH25,-3),200000)),"")</f>
        <v/>
      </c>
      <c r="AI30" s="320"/>
      <c r="AJ30" s="320"/>
      <c r="AK30" s="320"/>
      <c r="AL30" s="320"/>
      <c r="AM30" s="320"/>
      <c r="AN30" s="320"/>
      <c r="AO30" s="181" t="s">
        <v>0</v>
      </c>
      <c r="AP30" s="182"/>
      <c r="AQ30" s="10"/>
    </row>
    <row r="31" spans="2:44" ht="14.25" customHeight="1" x14ac:dyDescent="0.4">
      <c r="B31" s="7"/>
      <c r="C31" s="8"/>
      <c r="D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322"/>
      <c r="AI31" s="313"/>
      <c r="AJ31" s="313"/>
      <c r="AK31" s="313"/>
      <c r="AL31" s="313"/>
      <c r="AM31" s="313"/>
      <c r="AN31" s="313"/>
      <c r="AO31" s="183"/>
      <c r="AP31" s="184"/>
      <c r="AQ31" s="10"/>
    </row>
    <row r="32" spans="2:44" ht="14.25" customHeight="1" x14ac:dyDescent="0.2">
      <c r="B32" s="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1"/>
      <c r="W32" s="131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0"/>
      <c r="AI32" s="112"/>
      <c r="AJ32" s="112"/>
      <c r="AK32" s="112"/>
      <c r="AL32" s="112"/>
      <c r="AM32" s="112"/>
      <c r="AN32" s="112"/>
      <c r="AO32" s="133"/>
      <c r="AP32" s="133"/>
      <c r="AQ32" s="10"/>
    </row>
    <row r="33" spans="2:44" ht="14.25" customHeight="1" x14ac:dyDescent="0.4">
      <c r="B33" s="7"/>
      <c r="C33" s="297" t="s">
        <v>27</v>
      </c>
      <c r="D33" s="298"/>
      <c r="E33" s="298"/>
      <c r="F33" s="298"/>
      <c r="G33" s="298"/>
      <c r="H33" s="298"/>
      <c r="I33" s="298"/>
      <c r="J33" s="298"/>
      <c r="K33" s="298"/>
      <c r="L33" s="298"/>
      <c r="M33" s="299"/>
      <c r="N33" s="8"/>
      <c r="O33" s="8"/>
      <c r="P33" s="8"/>
      <c r="Q33" s="8"/>
      <c r="R33" s="8"/>
      <c r="S33" s="8"/>
      <c r="T33" s="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G33" s="8"/>
      <c r="AH33" s="319" t="s">
        <v>81</v>
      </c>
      <c r="AI33" s="298"/>
      <c r="AJ33" s="298"/>
      <c r="AK33" s="298"/>
      <c r="AL33" s="298"/>
      <c r="AM33" s="298"/>
      <c r="AN33" s="298"/>
      <c r="AO33" s="298"/>
      <c r="AP33" s="299"/>
      <c r="AQ33" s="10"/>
    </row>
    <row r="34" spans="2:44" ht="14.25" customHeight="1" x14ac:dyDescent="0.4">
      <c r="B34" s="7"/>
      <c r="C34" s="178" t="s">
        <v>7</v>
      </c>
      <c r="D34" s="372" t="str">
        <f>AA15</f>
        <v/>
      </c>
      <c r="E34" s="372"/>
      <c r="F34" s="372"/>
      <c r="G34" s="372"/>
      <c r="H34" s="372"/>
      <c r="I34" s="372"/>
      <c r="J34" s="372"/>
      <c r="K34" s="372"/>
      <c r="L34" s="181" t="s">
        <v>0</v>
      </c>
      <c r="M34" s="182"/>
      <c r="N34" s="185" t="s">
        <v>3</v>
      </c>
      <c r="O34" s="185"/>
      <c r="P34" s="185">
        <v>0.3</v>
      </c>
      <c r="Q34" s="185"/>
      <c r="R34" s="185"/>
      <c r="S34" s="186" t="s">
        <v>1</v>
      </c>
      <c r="T34" s="187"/>
      <c r="U34" s="370" t="str">
        <f>IF(E15="","",IFERROR(IF(T15="","",ROUNDUP(D34*P34,0)),""))</f>
        <v/>
      </c>
      <c r="V34" s="388"/>
      <c r="W34" s="388"/>
      <c r="X34" s="388"/>
      <c r="Y34" s="388"/>
      <c r="Z34" s="388"/>
      <c r="AA34" s="388"/>
      <c r="AB34" s="388"/>
      <c r="AC34" s="388"/>
      <c r="AD34" s="181" t="s">
        <v>0</v>
      </c>
      <c r="AE34" s="182"/>
      <c r="AG34" s="8"/>
      <c r="AH34" s="316" t="str">
        <f>IFERROR((MIN(ROUNDUP(U34,-3),200000)),"")</f>
        <v/>
      </c>
      <c r="AI34" s="320"/>
      <c r="AJ34" s="320"/>
      <c r="AK34" s="320"/>
      <c r="AL34" s="320"/>
      <c r="AM34" s="320"/>
      <c r="AN34" s="320"/>
      <c r="AO34" s="181" t="s">
        <v>0</v>
      </c>
      <c r="AP34" s="182"/>
      <c r="AQ34" s="10"/>
    </row>
    <row r="35" spans="2:44" ht="14.25" customHeight="1" x14ac:dyDescent="0.4">
      <c r="B35" s="7"/>
      <c r="C35" s="164"/>
      <c r="D35" s="373"/>
      <c r="E35" s="373"/>
      <c r="F35" s="373"/>
      <c r="G35" s="373"/>
      <c r="H35" s="373"/>
      <c r="I35" s="373"/>
      <c r="J35" s="373"/>
      <c r="K35" s="373"/>
      <c r="L35" s="183"/>
      <c r="M35" s="184"/>
      <c r="N35" s="185"/>
      <c r="O35" s="185"/>
      <c r="P35" s="185"/>
      <c r="Q35" s="185"/>
      <c r="R35" s="185"/>
      <c r="S35" s="186"/>
      <c r="T35" s="187"/>
      <c r="U35" s="371"/>
      <c r="V35" s="389"/>
      <c r="W35" s="389"/>
      <c r="X35" s="389"/>
      <c r="Y35" s="389"/>
      <c r="Z35" s="389"/>
      <c r="AA35" s="389"/>
      <c r="AB35" s="389"/>
      <c r="AC35" s="389"/>
      <c r="AD35" s="183"/>
      <c r="AE35" s="184"/>
      <c r="AG35" s="8"/>
      <c r="AH35" s="322"/>
      <c r="AI35" s="313"/>
      <c r="AJ35" s="313"/>
      <c r="AK35" s="313"/>
      <c r="AL35" s="313"/>
      <c r="AM35" s="313"/>
      <c r="AN35" s="313"/>
      <c r="AO35" s="183"/>
      <c r="AP35" s="184"/>
      <c r="AQ35" s="10"/>
    </row>
    <row r="36" spans="2:44" ht="14.25" customHeight="1" x14ac:dyDescent="0.4">
      <c r="B36" s="7"/>
      <c r="V36" s="131"/>
      <c r="W36" s="131"/>
      <c r="AI36" s="317" t="s">
        <v>84</v>
      </c>
      <c r="AJ36" s="192"/>
      <c r="AK36" s="192"/>
      <c r="AL36" s="192"/>
      <c r="AM36" s="192"/>
      <c r="AN36" s="192"/>
      <c r="AO36" s="192"/>
      <c r="AP36" s="192"/>
      <c r="AQ36" s="318"/>
    </row>
    <row r="37" spans="2:44" ht="14.25" customHeight="1" x14ac:dyDescent="0.4">
      <c r="B37" s="7"/>
      <c r="V37" s="131"/>
      <c r="W37" s="131"/>
      <c r="AI37" s="192"/>
      <c r="AJ37" s="192"/>
      <c r="AK37" s="192"/>
      <c r="AL37" s="192"/>
      <c r="AM37" s="192"/>
      <c r="AN37" s="192"/>
      <c r="AO37" s="192"/>
      <c r="AP37" s="192"/>
      <c r="AQ37" s="318"/>
    </row>
    <row r="38" spans="2:44" ht="14.25" customHeight="1" x14ac:dyDescent="0.4">
      <c r="B38" s="7"/>
      <c r="V38" s="131"/>
      <c r="W38" s="131"/>
      <c r="AI38" s="134"/>
      <c r="AJ38" s="134"/>
      <c r="AK38" s="134"/>
      <c r="AL38" s="134"/>
      <c r="AM38" s="134"/>
      <c r="AN38" s="134"/>
      <c r="AO38" s="134"/>
      <c r="AP38" s="134"/>
      <c r="AQ38" s="136"/>
    </row>
    <row r="39" spans="2:44" ht="14.25" customHeight="1" thickBot="1" x14ac:dyDescent="0.45">
      <c r="B39" s="7"/>
      <c r="C39" s="142" t="s">
        <v>87</v>
      </c>
      <c r="V39" s="131"/>
      <c r="X39" s="342" t="str">
        <f>IF(AR39&lt;=0,"１日当たりの支給額は０円（若しくは０円以下）です。"&amp;CHAR(10)&amp;"申請頂くことができません。","")</f>
        <v>１日当たりの支給額は０円（若しくは０円以下）です。
申請頂くことができません。</v>
      </c>
      <c r="Y39" s="342"/>
      <c r="Z39" s="342"/>
      <c r="AA39" s="342"/>
      <c r="AB39" s="342"/>
      <c r="AC39" s="342"/>
      <c r="AD39" s="342"/>
      <c r="AE39" s="342"/>
      <c r="AF39" s="342"/>
      <c r="AG39" s="342"/>
      <c r="AH39" s="342"/>
      <c r="AI39" s="342"/>
      <c r="AJ39" s="342"/>
      <c r="AK39" s="342"/>
      <c r="AL39" s="342"/>
      <c r="AM39" s="342"/>
      <c r="AN39" s="342"/>
      <c r="AO39" s="342"/>
      <c r="AP39" s="342"/>
      <c r="AQ39" s="10"/>
      <c r="AR39" s="139">
        <f>MIN(AH30,AH34)</f>
        <v>0</v>
      </c>
    </row>
    <row r="40" spans="2:44" ht="14.25" customHeight="1" x14ac:dyDescent="0.4">
      <c r="B40" s="7"/>
      <c r="C40" s="324" t="s">
        <v>86</v>
      </c>
      <c r="D40" s="325"/>
      <c r="E40" s="325"/>
      <c r="F40" s="325"/>
      <c r="G40" s="325"/>
      <c r="H40" s="325"/>
      <c r="I40" s="325"/>
      <c r="J40" s="325"/>
      <c r="K40" s="325"/>
      <c r="L40" s="325"/>
      <c r="M40" s="328" t="str">
        <f>IF(OR(AH30="ERROR",AH34="ERROR"),"ERROR",IF(COUNT(AH30,AH34)=0,"",MIN(AH30,AH34)))</f>
        <v/>
      </c>
      <c r="N40" s="328"/>
      <c r="O40" s="328"/>
      <c r="P40" s="328"/>
      <c r="Q40" s="328"/>
      <c r="R40" s="328"/>
      <c r="S40" s="328"/>
      <c r="T40" s="328"/>
      <c r="U40" s="330" t="s">
        <v>0</v>
      </c>
      <c r="V40" s="331"/>
      <c r="X40" s="342"/>
      <c r="Y40" s="342"/>
      <c r="Z40" s="342"/>
      <c r="AA40" s="342"/>
      <c r="AB40" s="342"/>
      <c r="AC40" s="342"/>
      <c r="AD40" s="342"/>
      <c r="AE40" s="342"/>
      <c r="AF40" s="342"/>
      <c r="AG40" s="342"/>
      <c r="AH40" s="342"/>
      <c r="AI40" s="342"/>
      <c r="AJ40" s="342"/>
      <c r="AK40" s="342"/>
      <c r="AL40" s="342"/>
      <c r="AM40" s="342"/>
      <c r="AN40" s="342"/>
      <c r="AO40" s="342"/>
      <c r="AP40" s="342"/>
      <c r="AQ40" s="10"/>
    </row>
    <row r="41" spans="2:44" ht="14.25" customHeight="1" thickBot="1" x14ac:dyDescent="0.45">
      <c r="B41" s="7"/>
      <c r="C41" s="326"/>
      <c r="D41" s="327"/>
      <c r="E41" s="327"/>
      <c r="F41" s="327"/>
      <c r="G41" s="327"/>
      <c r="H41" s="327"/>
      <c r="I41" s="327"/>
      <c r="J41" s="327"/>
      <c r="K41" s="327"/>
      <c r="L41" s="327"/>
      <c r="M41" s="329"/>
      <c r="N41" s="329"/>
      <c r="O41" s="329"/>
      <c r="P41" s="329"/>
      <c r="Q41" s="329"/>
      <c r="R41" s="329"/>
      <c r="S41" s="329"/>
      <c r="T41" s="329"/>
      <c r="U41" s="332"/>
      <c r="V41" s="333"/>
      <c r="W41" s="141"/>
      <c r="X41" s="342"/>
      <c r="Y41" s="342"/>
      <c r="Z41" s="342"/>
      <c r="AA41" s="342"/>
      <c r="AB41" s="342"/>
      <c r="AC41" s="342"/>
      <c r="AD41" s="342"/>
      <c r="AE41" s="342"/>
      <c r="AF41" s="342"/>
      <c r="AG41" s="342"/>
      <c r="AH41" s="342"/>
      <c r="AI41" s="342"/>
      <c r="AJ41" s="342"/>
      <c r="AK41" s="342"/>
      <c r="AL41" s="342"/>
      <c r="AM41" s="342"/>
      <c r="AN41" s="342"/>
      <c r="AO41" s="342"/>
      <c r="AP41" s="342"/>
      <c r="AQ41" s="10"/>
    </row>
    <row r="42" spans="2:44" ht="17.25" x14ac:dyDescent="0.4"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132"/>
      <c r="AL42" s="132"/>
      <c r="AM42" s="132"/>
      <c r="AN42" s="132"/>
      <c r="AO42" s="132"/>
      <c r="AP42" s="132"/>
      <c r="AQ42" s="135"/>
    </row>
    <row r="43" spans="2:44" x14ac:dyDescent="0.4">
      <c r="B43" s="209" t="s">
        <v>95</v>
      </c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5"/>
    </row>
    <row r="44" spans="2:44" x14ac:dyDescent="0.4">
      <c r="B44" s="306"/>
      <c r="C44" s="304"/>
      <c r="D44" s="304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5"/>
    </row>
    <row r="45" spans="2:44" x14ac:dyDescent="0.4">
      <c r="B45" s="306"/>
      <c r="C45" s="304"/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Q45" s="305"/>
    </row>
    <row r="46" spans="2:44" ht="17.25" customHeight="1" thickBot="1" x14ac:dyDescent="0.45">
      <c r="B46" s="307"/>
      <c r="C46" s="308"/>
      <c r="D46" s="308"/>
      <c r="E46" s="308"/>
      <c r="F46" s="308"/>
      <c r="G46" s="308"/>
      <c r="H46" s="308"/>
      <c r="I46" s="308"/>
      <c r="J46" s="308"/>
      <c r="K46" s="308"/>
      <c r="L46" s="308"/>
      <c r="M46" s="308"/>
      <c r="N46" s="308"/>
      <c r="O46" s="308"/>
      <c r="P46" s="308"/>
      <c r="Q46" s="308"/>
      <c r="R46" s="308"/>
      <c r="S46" s="308"/>
      <c r="T46" s="308"/>
      <c r="U46" s="308"/>
      <c r="V46" s="308"/>
      <c r="W46" s="308"/>
      <c r="X46" s="308"/>
      <c r="Y46" s="308"/>
      <c r="Z46" s="308"/>
      <c r="AA46" s="308"/>
      <c r="AB46" s="308"/>
      <c r="AC46" s="308"/>
      <c r="AD46" s="308"/>
      <c r="AE46" s="308"/>
      <c r="AF46" s="308"/>
      <c r="AG46" s="308"/>
      <c r="AH46" s="308"/>
      <c r="AI46" s="308"/>
      <c r="AJ46" s="308"/>
      <c r="AK46" s="308"/>
      <c r="AL46" s="308"/>
      <c r="AM46" s="308"/>
      <c r="AN46" s="308"/>
      <c r="AO46" s="308"/>
      <c r="AP46" s="308"/>
      <c r="AQ46" s="309"/>
      <c r="AR46" s="82"/>
    </row>
    <row r="47" spans="2:44" ht="15" customHeight="1" x14ac:dyDescent="0.4">
      <c r="B47" s="2"/>
      <c r="C47" s="2"/>
      <c r="D47" s="2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3"/>
      <c r="Q47" s="57"/>
      <c r="R47" s="57"/>
      <c r="S47" s="57"/>
      <c r="T47" s="57"/>
      <c r="U47" s="57"/>
      <c r="V47" s="57"/>
      <c r="W47" s="57"/>
      <c r="X47" s="58"/>
      <c r="Y47" s="57"/>
      <c r="Z47" s="57"/>
      <c r="AA47" s="57"/>
      <c r="AB47" s="57"/>
      <c r="AC47" s="57"/>
      <c r="AD47" s="8"/>
      <c r="AE47" s="8"/>
      <c r="AF47" s="8"/>
      <c r="AG47" s="8"/>
      <c r="AH47" s="8"/>
      <c r="AI47" s="8"/>
      <c r="AJ47" s="8"/>
      <c r="AK47" s="8"/>
      <c r="AL47" s="8"/>
      <c r="AM47" s="82"/>
      <c r="AQ47" s="1"/>
    </row>
    <row r="48" spans="2:44" ht="15" customHeight="1" x14ac:dyDescent="0.4">
      <c r="B48" s="2"/>
      <c r="C48" s="2"/>
      <c r="D48" s="2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3"/>
      <c r="Q48" s="57"/>
      <c r="R48" s="57"/>
      <c r="S48" s="57"/>
      <c r="T48" s="57"/>
      <c r="U48" s="57"/>
      <c r="V48" s="57"/>
      <c r="W48" s="57"/>
      <c r="X48" s="58"/>
      <c r="Y48" s="57"/>
      <c r="Z48" s="57"/>
      <c r="AA48" s="57"/>
      <c r="AB48" s="57"/>
      <c r="AC48" s="57"/>
      <c r="AD48" s="8"/>
      <c r="AE48" s="8"/>
      <c r="AF48" s="8"/>
      <c r="AG48" s="8"/>
      <c r="AH48" s="8"/>
      <c r="AI48" s="8"/>
      <c r="AJ48" s="8"/>
      <c r="AK48" s="8"/>
      <c r="AL48" s="8"/>
      <c r="AM48" s="82"/>
      <c r="AQ48" s="1"/>
    </row>
    <row r="49" spans="2:49" ht="15" customHeight="1" x14ac:dyDescent="0.4">
      <c r="B49" s="2"/>
      <c r="C49" s="2"/>
      <c r="D49" s="2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3"/>
      <c r="Q49" s="57"/>
      <c r="R49" s="57"/>
      <c r="S49" s="57"/>
      <c r="T49" s="57"/>
      <c r="U49" s="57"/>
      <c r="V49" s="57"/>
      <c r="W49" s="57"/>
      <c r="X49" s="58"/>
      <c r="Y49" s="57"/>
      <c r="Z49" s="57"/>
      <c r="AA49" s="57"/>
      <c r="AB49" s="57"/>
      <c r="AC49" s="57"/>
      <c r="AD49" s="8"/>
      <c r="AE49" s="8"/>
      <c r="AF49" s="8"/>
      <c r="AG49" s="8"/>
      <c r="AH49" s="8"/>
      <c r="AI49" s="8"/>
      <c r="AJ49" s="8"/>
      <c r="AK49" s="8"/>
      <c r="AL49" s="8"/>
      <c r="AM49" s="82"/>
      <c r="AQ49" s="1"/>
    </row>
    <row r="50" spans="2:49" ht="15.75" customHeight="1" x14ac:dyDescent="0.4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Q50" s="1"/>
    </row>
    <row r="51" spans="2:49" ht="15.75" customHeight="1" x14ac:dyDescent="0.4">
      <c r="B51" s="310" t="s">
        <v>97</v>
      </c>
      <c r="C51" s="311"/>
      <c r="D51" s="311"/>
      <c r="E51" s="311"/>
      <c r="F51" s="311"/>
      <c r="G51" s="311"/>
      <c r="H51" s="311"/>
      <c r="I51" s="311"/>
      <c r="J51" s="311"/>
      <c r="K51" s="311"/>
      <c r="L51" s="311"/>
      <c r="M51" s="311"/>
      <c r="N51" s="311"/>
      <c r="O51" s="311"/>
      <c r="P51" s="311"/>
      <c r="Q51" s="311"/>
      <c r="R51" s="311"/>
      <c r="S51" s="311"/>
      <c r="T51" s="311"/>
      <c r="U51" s="311"/>
      <c r="V51" s="311"/>
      <c r="W51" s="311"/>
      <c r="X51" s="311"/>
      <c r="Y51" s="311"/>
      <c r="Z51" s="311"/>
      <c r="AA51" s="311"/>
      <c r="AB51" s="311"/>
      <c r="AC51" s="311"/>
      <c r="AD51" s="311"/>
      <c r="AE51" s="311"/>
      <c r="AF51" s="311"/>
      <c r="AG51" s="311"/>
      <c r="AH51" s="311"/>
      <c r="AI51" s="311"/>
      <c r="AJ51" s="311"/>
      <c r="AK51" s="311"/>
      <c r="AL51" s="311"/>
      <c r="AM51" s="311"/>
      <c r="AN51" s="311"/>
      <c r="AO51" s="311"/>
      <c r="AP51" s="311"/>
      <c r="AQ51" s="1"/>
    </row>
    <row r="52" spans="2:49" ht="15.75" customHeight="1" x14ac:dyDescent="0.4">
      <c r="B52" s="311"/>
      <c r="C52" s="311"/>
      <c r="D52" s="311"/>
      <c r="E52" s="311"/>
      <c r="F52" s="311"/>
      <c r="G52" s="311"/>
      <c r="H52" s="311"/>
      <c r="I52" s="311"/>
      <c r="J52" s="311"/>
      <c r="K52" s="311"/>
      <c r="L52" s="311"/>
      <c r="M52" s="311"/>
      <c r="N52" s="311"/>
      <c r="O52" s="311"/>
      <c r="P52" s="311"/>
      <c r="Q52" s="311"/>
      <c r="R52" s="311"/>
      <c r="S52" s="311"/>
      <c r="T52" s="311"/>
      <c r="U52" s="311"/>
      <c r="V52" s="311"/>
      <c r="W52" s="311"/>
      <c r="X52" s="311"/>
      <c r="Y52" s="311"/>
      <c r="Z52" s="311"/>
      <c r="AA52" s="311"/>
      <c r="AB52" s="311"/>
      <c r="AC52" s="311"/>
      <c r="AD52" s="311"/>
      <c r="AE52" s="311"/>
      <c r="AF52" s="311"/>
      <c r="AG52" s="311"/>
      <c r="AH52" s="311"/>
      <c r="AI52" s="311"/>
      <c r="AJ52" s="311"/>
      <c r="AK52" s="311"/>
      <c r="AL52" s="311"/>
      <c r="AM52" s="311"/>
      <c r="AN52" s="311"/>
      <c r="AO52" s="311"/>
      <c r="AP52" s="311"/>
      <c r="AQ52" s="1"/>
    </row>
    <row r="53" spans="2:49" ht="15.75" customHeight="1" x14ac:dyDescent="0.4"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</row>
    <row r="54" spans="2:49" ht="15.75" customHeight="1" x14ac:dyDescent="0.4"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</row>
    <row r="55" spans="2:49" ht="15.75" customHeight="1" x14ac:dyDescent="0.4">
      <c r="C55" s="1" t="s">
        <v>44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Q55" s="1"/>
    </row>
    <row r="56" spans="2:49" ht="15.75" customHeight="1" x14ac:dyDescent="0.4">
      <c r="C56" s="1" t="s">
        <v>98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Q56" s="1"/>
    </row>
    <row r="57" spans="2:49" x14ac:dyDescent="0.15">
      <c r="C57" s="1" t="s">
        <v>99</v>
      </c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6"/>
      <c r="AN57" s="16"/>
      <c r="AO57" s="16"/>
      <c r="AP57" s="16"/>
      <c r="AQ57" s="16"/>
    </row>
    <row r="58" spans="2:49" ht="18.75" customHeight="1" x14ac:dyDescent="0.15">
      <c r="C58" s="217" t="s">
        <v>32</v>
      </c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16"/>
      <c r="AM58" s="16"/>
      <c r="AN58" s="16"/>
      <c r="AO58" s="16"/>
      <c r="AP58" s="16"/>
      <c r="AQ58" s="15"/>
    </row>
    <row r="59" spans="2:49" ht="14.25" customHeight="1" x14ac:dyDescent="0.4">
      <c r="C59" s="8"/>
      <c r="P59" s="177" t="s">
        <v>16</v>
      </c>
      <c r="Q59" s="261"/>
      <c r="R59" s="261"/>
      <c r="S59" s="261"/>
      <c r="T59" s="261"/>
      <c r="U59" s="261"/>
      <c r="V59" s="261"/>
      <c r="W59" s="261"/>
      <c r="X59" s="261"/>
      <c r="Y59" s="262"/>
      <c r="Z59" s="11"/>
      <c r="AA59" s="8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8"/>
      <c r="AN59" s="8"/>
      <c r="AQ59" s="1"/>
    </row>
    <row r="60" spans="2:49" ht="14.25" customHeight="1" x14ac:dyDescent="0.4">
      <c r="C60" s="8"/>
      <c r="P60" s="263" t="s">
        <v>15</v>
      </c>
      <c r="Q60" s="264"/>
      <c r="R60" s="267"/>
      <c r="S60" s="264" t="s">
        <v>11</v>
      </c>
      <c r="T60" s="267"/>
      <c r="U60" s="268"/>
      <c r="V60" s="264" t="s">
        <v>12</v>
      </c>
      <c r="W60" s="267"/>
      <c r="X60" s="267"/>
      <c r="Y60" s="270" t="s">
        <v>2</v>
      </c>
      <c r="Z60" s="272" t="s">
        <v>18</v>
      </c>
      <c r="AA60" s="273"/>
      <c r="AB60" s="273"/>
      <c r="AC60" s="273"/>
      <c r="AD60" s="273"/>
      <c r="AE60" s="274" t="s">
        <v>66</v>
      </c>
      <c r="AF60" s="274"/>
      <c r="AG60" s="274"/>
      <c r="AH60" s="274"/>
      <c r="AI60" s="274"/>
      <c r="AJ60" s="274"/>
      <c r="AK60" s="274"/>
      <c r="AL60" s="274"/>
      <c r="AM60" s="274"/>
      <c r="AN60" s="8"/>
      <c r="AQ60" s="1"/>
      <c r="AS60" s="23" t="s">
        <v>13</v>
      </c>
      <c r="AT60" s="32" t="str">
        <f>P60&amp;R60&amp;S60&amp;T60&amp;V60&amp;W60&amp;Y60</f>
        <v>令和年月日</v>
      </c>
      <c r="AU60" s="84"/>
    </row>
    <row r="61" spans="2:49" ht="14.25" customHeight="1" x14ac:dyDescent="0.4">
      <c r="C61" s="8"/>
      <c r="P61" s="265"/>
      <c r="Q61" s="266"/>
      <c r="R61" s="180"/>
      <c r="S61" s="266"/>
      <c r="T61" s="269"/>
      <c r="U61" s="269"/>
      <c r="V61" s="266"/>
      <c r="W61" s="180"/>
      <c r="X61" s="180"/>
      <c r="Y61" s="271"/>
      <c r="Z61" s="272"/>
      <c r="AA61" s="273"/>
      <c r="AB61" s="273"/>
      <c r="AC61" s="273"/>
      <c r="AD61" s="273"/>
      <c r="AE61" s="274"/>
      <c r="AF61" s="274"/>
      <c r="AG61" s="274"/>
      <c r="AH61" s="274"/>
      <c r="AI61" s="274"/>
      <c r="AJ61" s="274"/>
      <c r="AK61" s="274"/>
      <c r="AL61" s="274"/>
      <c r="AM61" s="274"/>
      <c r="AN61" s="8"/>
      <c r="AQ61" s="1"/>
      <c r="AS61" s="23" t="s">
        <v>14</v>
      </c>
      <c r="AT61" s="34" t="str">
        <f>IFERROR(DATEVALUE(AT60),"")</f>
        <v/>
      </c>
    </row>
    <row r="62" spans="2:49" ht="9.9499999999999993" customHeight="1" x14ac:dyDescent="0.15"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30"/>
      <c r="AB62" s="31"/>
      <c r="AC62" s="31"/>
      <c r="AD62" s="31"/>
      <c r="AE62" s="31"/>
      <c r="AF62" s="31"/>
      <c r="AG62" s="31"/>
      <c r="AH62" s="67"/>
      <c r="AI62" s="67"/>
      <c r="AJ62" s="20"/>
      <c r="AK62" s="20"/>
      <c r="AL62" s="20"/>
      <c r="AM62" s="20"/>
      <c r="AN62" s="20"/>
      <c r="AO62" s="20"/>
      <c r="AP62" s="20"/>
      <c r="AQ62" s="1"/>
      <c r="AS62" s="41" t="str">
        <f>IFERROR((DATE(2021,9,30)-AT61+1),"")</f>
        <v/>
      </c>
      <c r="AT62" s="15"/>
    </row>
    <row r="63" spans="2:49" x14ac:dyDescent="0.15">
      <c r="C63" s="23" t="s">
        <v>34</v>
      </c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30"/>
      <c r="AB63" s="31"/>
      <c r="AC63" s="31"/>
      <c r="AD63" s="31"/>
      <c r="AE63" s="31"/>
      <c r="AF63" s="31"/>
      <c r="AG63" s="31"/>
      <c r="AH63" s="67"/>
      <c r="AI63" s="67"/>
      <c r="AJ63" s="20"/>
      <c r="AK63" s="20"/>
      <c r="AL63" s="20"/>
      <c r="AM63" s="20"/>
      <c r="AN63" s="20"/>
      <c r="AO63" s="20"/>
      <c r="AP63" s="20"/>
      <c r="AQ63" s="1"/>
      <c r="AS63" s="15"/>
      <c r="AT63" s="15"/>
    </row>
    <row r="64" spans="2:49" s="42" customFormat="1" ht="18.75" customHeight="1" x14ac:dyDescent="0.15">
      <c r="C64" s="1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5"/>
      <c r="O64" s="85"/>
      <c r="P64" s="390"/>
      <c r="Q64" s="391"/>
      <c r="R64" s="391"/>
      <c r="S64" s="391"/>
      <c r="T64" s="391"/>
      <c r="U64" s="391"/>
      <c r="V64" s="391"/>
      <c r="W64" s="228" t="s">
        <v>0</v>
      </c>
      <c r="X64" s="229"/>
      <c r="Y64" s="48" t="s">
        <v>5</v>
      </c>
      <c r="Z64" s="48"/>
      <c r="AA64" s="360" t="str">
        <f>AS62</f>
        <v/>
      </c>
      <c r="AB64" s="361"/>
      <c r="AC64" s="361"/>
      <c r="AD64" s="362" t="s">
        <v>2</v>
      </c>
      <c r="AE64" s="363"/>
      <c r="AF64" s="48"/>
      <c r="AG64" s="49" t="s">
        <v>1</v>
      </c>
      <c r="AH64" s="392" t="str">
        <f>IF(AA64="","",ROUNDUP(P64/AA64,0))</f>
        <v/>
      </c>
      <c r="AI64" s="393"/>
      <c r="AJ64" s="393"/>
      <c r="AK64" s="393"/>
      <c r="AL64" s="393"/>
      <c r="AM64" s="393"/>
      <c r="AN64" s="364" t="s">
        <v>0</v>
      </c>
      <c r="AO64" s="365"/>
      <c r="AP64" s="40"/>
      <c r="AQ64" s="40"/>
      <c r="AS64" s="15"/>
      <c r="AT64" s="15"/>
      <c r="AU64" s="15"/>
      <c r="AW64" s="43"/>
    </row>
    <row r="65" spans="3:78" s="42" customFormat="1" ht="18.75" customHeight="1" x14ac:dyDescent="0.15"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39" t="s">
        <v>28</v>
      </c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6"/>
      <c r="AB65" s="46"/>
      <c r="AC65" s="46"/>
      <c r="AD65" s="46"/>
      <c r="AE65" s="46"/>
      <c r="AF65" s="46"/>
      <c r="AG65" s="46"/>
      <c r="AH65" s="40"/>
      <c r="AI65" s="237" t="s">
        <v>23</v>
      </c>
      <c r="AJ65" s="237"/>
      <c r="AK65" s="237"/>
      <c r="AL65" s="237"/>
      <c r="AM65" s="237"/>
      <c r="AN65" s="237"/>
      <c r="AO65" s="237"/>
      <c r="AP65" s="47"/>
      <c r="AQ65" s="47"/>
      <c r="AR65" s="47"/>
      <c r="AT65" s="40"/>
      <c r="AU65" s="15"/>
      <c r="AV65" s="15"/>
      <c r="AW65" s="15"/>
      <c r="AY65" s="43"/>
      <c r="AZ65" s="43"/>
      <c r="BA65" s="43"/>
      <c r="BB65" s="43"/>
      <c r="BC65" s="43"/>
    </row>
    <row r="66" spans="3:78" s="5" customFormat="1" ht="18.75" customHeight="1" x14ac:dyDescent="0.15">
      <c r="C66" s="23" t="s">
        <v>74</v>
      </c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114" t="s">
        <v>37</v>
      </c>
      <c r="P66" s="5" t="s">
        <v>75</v>
      </c>
      <c r="Q66" s="115"/>
      <c r="R66" s="115"/>
      <c r="S66" s="115"/>
      <c r="T66" s="115"/>
      <c r="U66" s="115"/>
      <c r="V66" s="115"/>
      <c r="W66" s="115"/>
      <c r="X66" s="115"/>
      <c r="Y66" s="115"/>
      <c r="Z66" s="111"/>
      <c r="AA66" s="25"/>
      <c r="AB66" s="25"/>
      <c r="AC66" s="23"/>
      <c r="AE66" s="23"/>
      <c r="AF66" s="29"/>
      <c r="AG66" s="29"/>
      <c r="AH66" s="29"/>
      <c r="AJ66" s="33"/>
      <c r="AK66" s="33"/>
      <c r="AL66" s="33"/>
      <c r="AM66" s="33"/>
      <c r="AN66" s="33"/>
    </row>
    <row r="67" spans="3:78" s="5" customFormat="1" ht="18.75" customHeight="1" x14ac:dyDescent="0.15"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51"/>
      <c r="Q67" s="252"/>
      <c r="R67" s="252"/>
      <c r="S67" s="252"/>
      <c r="T67" s="252"/>
      <c r="U67" s="252"/>
      <c r="V67" s="252"/>
      <c r="W67" s="228" t="s">
        <v>0</v>
      </c>
      <c r="X67" s="229"/>
      <c r="Y67" s="67" t="s">
        <v>5</v>
      </c>
      <c r="Z67" s="23"/>
      <c r="AA67" s="230"/>
      <c r="AB67" s="231"/>
      <c r="AC67" s="231"/>
      <c r="AD67" s="232" t="s">
        <v>2</v>
      </c>
      <c r="AE67" s="233"/>
      <c r="AF67" s="116"/>
      <c r="AG67" s="107" t="s">
        <v>1</v>
      </c>
      <c r="AH67" s="392" t="str">
        <f>IF(AA67="","",ROUNDUP(P67/AA67,0))</f>
        <v/>
      </c>
      <c r="AI67" s="393"/>
      <c r="AJ67" s="393"/>
      <c r="AK67" s="393"/>
      <c r="AL67" s="393"/>
      <c r="AM67" s="393"/>
      <c r="AN67" s="228" t="s">
        <v>0</v>
      </c>
      <c r="AO67" s="229"/>
      <c r="AQ67" s="25"/>
      <c r="AR67" s="25"/>
      <c r="AS67" s="23"/>
      <c r="AU67" s="23"/>
      <c r="AV67" s="29"/>
      <c r="AW67" s="29"/>
      <c r="AX67" s="29"/>
      <c r="AZ67" s="33"/>
      <c r="BA67" s="33"/>
      <c r="BB67" s="33"/>
      <c r="BC67" s="33"/>
      <c r="BD67" s="33"/>
    </row>
    <row r="68" spans="3:78" s="5" customFormat="1" ht="18.75" customHeight="1" thickBot="1" x14ac:dyDescent="0.2"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53" t="s">
        <v>28</v>
      </c>
      <c r="R68" s="51"/>
      <c r="S68" s="51"/>
      <c r="T68" s="51"/>
      <c r="U68" s="51"/>
      <c r="V68" s="51"/>
      <c r="W68" s="51"/>
      <c r="X68" s="67"/>
      <c r="Y68" s="67"/>
      <c r="Z68" s="35"/>
      <c r="AA68" s="61" t="s">
        <v>57</v>
      </c>
      <c r="AB68" s="37"/>
      <c r="AC68" s="37"/>
      <c r="AD68" s="67"/>
      <c r="AE68" s="67"/>
      <c r="AF68" s="52"/>
      <c r="AG68" s="52"/>
      <c r="AH68" s="23"/>
      <c r="AI68" s="190" t="s">
        <v>23</v>
      </c>
      <c r="AJ68" s="295"/>
      <c r="AK68" s="295"/>
      <c r="AL68" s="295"/>
      <c r="AM68" s="295"/>
      <c r="AN68" s="295"/>
      <c r="AO68" s="295"/>
      <c r="AP68" s="108"/>
      <c r="AQ68" s="25"/>
      <c r="AR68" s="25"/>
      <c r="AS68" s="23"/>
      <c r="AU68" s="23"/>
      <c r="AV68" s="29"/>
      <c r="AW68" s="29"/>
      <c r="AX68" s="29"/>
      <c r="AZ68" s="33"/>
      <c r="BA68" s="33"/>
      <c r="BB68" s="33"/>
      <c r="BC68" s="33"/>
      <c r="BD68" s="33"/>
    </row>
    <row r="69" spans="3:78" s="5" customFormat="1" ht="24" customHeight="1" thickBot="1" x14ac:dyDescent="0.45">
      <c r="C69" s="334" t="s">
        <v>88</v>
      </c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34"/>
      <c r="T69" s="334"/>
      <c r="U69" s="334"/>
      <c r="V69" s="334"/>
      <c r="W69" s="334"/>
      <c r="X69" s="335"/>
      <c r="Y69" s="340" t="str">
        <f>IF(P64="","",IFERROR(IF(P67="","",ROUNDUP((AH64-AH67)*0.4,0)),""))</f>
        <v/>
      </c>
      <c r="Z69" s="341"/>
      <c r="AA69" s="341"/>
      <c r="AB69" s="341"/>
      <c r="AC69" s="341"/>
      <c r="AD69" s="341"/>
      <c r="AE69" s="349" t="s">
        <v>0</v>
      </c>
      <c r="AF69" s="350"/>
      <c r="AG69" s="140"/>
      <c r="AH69" s="346" t="s">
        <v>82</v>
      </c>
      <c r="AI69" s="347"/>
      <c r="AJ69" s="338" t="str">
        <f>IFERROR(IF(Y69&lt;=0,"ERROR",MIN(ROUNDUP(Y69,-3),200000)),"")</f>
        <v/>
      </c>
      <c r="AK69" s="339"/>
      <c r="AL69" s="339"/>
      <c r="AM69" s="339"/>
      <c r="AN69" s="339"/>
      <c r="AO69" s="339"/>
      <c r="AP69" s="243" t="s">
        <v>0</v>
      </c>
      <c r="AQ69" s="244"/>
      <c r="AR69" s="36"/>
      <c r="AU69" s="33"/>
      <c r="AV69" s="33"/>
      <c r="AW69" s="33"/>
      <c r="AX69" s="33"/>
      <c r="AY69" s="33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</row>
    <row r="70" spans="3:78" s="5" customFormat="1" ht="14.25" customHeight="1" x14ac:dyDescent="0.4">
      <c r="H70" s="28"/>
      <c r="M70" s="129"/>
      <c r="N70" s="130"/>
      <c r="O70" s="130"/>
      <c r="P70" s="130"/>
      <c r="Z70" s="130"/>
      <c r="AA70" s="130"/>
      <c r="AB70" s="130"/>
      <c r="AD70" s="143"/>
      <c r="AE70" s="143"/>
      <c r="AF70" s="143"/>
      <c r="AH70" s="143"/>
      <c r="AI70" s="317" t="s">
        <v>84</v>
      </c>
      <c r="AJ70" s="317"/>
      <c r="AK70" s="317"/>
      <c r="AL70" s="317"/>
      <c r="AM70" s="317"/>
      <c r="AN70" s="317"/>
      <c r="AO70" s="317"/>
      <c r="AR70" s="26"/>
      <c r="AU70" s="19"/>
      <c r="AV70" s="19"/>
      <c r="AW70" s="19"/>
      <c r="AX70" s="19"/>
      <c r="AY70" s="19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</row>
    <row r="71" spans="3:78" s="5" customFormat="1" ht="15" thickBot="1" x14ac:dyDescent="0.45">
      <c r="H71" s="28"/>
      <c r="M71" s="129"/>
      <c r="N71" s="130"/>
      <c r="O71" s="130"/>
      <c r="P71" s="130"/>
      <c r="Z71" s="130"/>
      <c r="AA71" s="130"/>
      <c r="AB71" s="130"/>
      <c r="AC71" s="143"/>
      <c r="AD71" s="143"/>
      <c r="AE71" s="143"/>
      <c r="AF71" s="143"/>
      <c r="AG71" s="143"/>
      <c r="AH71" s="143"/>
      <c r="AI71" s="317"/>
      <c r="AJ71" s="317"/>
      <c r="AK71" s="317"/>
      <c r="AL71" s="317"/>
      <c r="AM71" s="317"/>
      <c r="AN71" s="317"/>
      <c r="AO71" s="317"/>
      <c r="AR71" s="26"/>
      <c r="AU71" s="19"/>
      <c r="AV71" s="19"/>
      <c r="AW71" s="19"/>
      <c r="AX71" s="19"/>
      <c r="AY71" s="19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</row>
    <row r="72" spans="3:78" s="5" customFormat="1" ht="24" customHeight="1" thickBot="1" x14ac:dyDescent="0.2">
      <c r="C72" s="336" t="s">
        <v>58</v>
      </c>
      <c r="D72" s="336"/>
      <c r="E72" s="336"/>
      <c r="F72" s="336"/>
      <c r="G72" s="336"/>
      <c r="H72" s="336"/>
      <c r="I72" s="336"/>
      <c r="J72" s="336"/>
      <c r="K72" s="336"/>
      <c r="L72" s="336"/>
      <c r="M72" s="336"/>
      <c r="N72" s="336"/>
      <c r="O72" s="336"/>
      <c r="P72" s="336"/>
      <c r="Q72" s="336"/>
      <c r="R72" s="336"/>
      <c r="S72" s="336"/>
      <c r="T72" s="336"/>
      <c r="U72" s="336"/>
      <c r="V72" s="336"/>
      <c r="W72" s="336"/>
      <c r="X72" s="337"/>
      <c r="Y72" s="340" t="str">
        <f>IF(P64="","",IFERROR(IF(AA64="","",ROUNDUP(AH64*0.3,0)),""))</f>
        <v/>
      </c>
      <c r="Z72" s="341"/>
      <c r="AA72" s="341"/>
      <c r="AB72" s="341"/>
      <c r="AC72" s="341"/>
      <c r="AD72" s="341"/>
      <c r="AE72" s="349" t="s">
        <v>0</v>
      </c>
      <c r="AF72" s="350"/>
      <c r="AG72" s="140"/>
      <c r="AH72" s="346" t="s">
        <v>83</v>
      </c>
      <c r="AI72" s="348"/>
      <c r="AJ72" s="338" t="str">
        <f>IFERROR(IF(Y72&lt;=0,"ERROR",MIN(ROUNDUP(Y72,-3),200000)),"")</f>
        <v/>
      </c>
      <c r="AK72" s="339"/>
      <c r="AL72" s="339"/>
      <c r="AM72" s="339"/>
      <c r="AN72" s="339"/>
      <c r="AO72" s="339"/>
      <c r="AP72" s="243" t="s">
        <v>0</v>
      </c>
      <c r="AQ72" s="244"/>
      <c r="AV72" s="17"/>
      <c r="AW72" s="17"/>
      <c r="AX72" s="17"/>
      <c r="AY72" s="17"/>
      <c r="AZ72" s="17"/>
      <c r="BA72" s="17"/>
      <c r="BB72" s="17"/>
      <c r="BC72" s="17"/>
      <c r="BL72" s="25"/>
      <c r="BM72" s="25"/>
      <c r="BN72" s="25"/>
      <c r="BO72" s="23"/>
      <c r="BQ72" s="23"/>
      <c r="BR72" s="15"/>
      <c r="BS72" s="15"/>
      <c r="BT72" s="15"/>
      <c r="BV72" s="19"/>
      <c r="BW72" s="19"/>
      <c r="BX72" s="19"/>
      <c r="BY72" s="19"/>
      <c r="BZ72" s="19"/>
    </row>
    <row r="73" spans="3:78" ht="14.25" customHeight="1" x14ac:dyDescent="0.4">
      <c r="AD73" s="143"/>
      <c r="AE73" s="143"/>
      <c r="AF73" s="143"/>
      <c r="AH73" s="143"/>
      <c r="AI73" s="317" t="s">
        <v>84</v>
      </c>
      <c r="AJ73" s="317"/>
      <c r="AK73" s="317"/>
      <c r="AL73" s="317"/>
      <c r="AM73" s="317"/>
      <c r="AN73" s="317"/>
      <c r="AO73" s="317"/>
      <c r="AQ73" s="1"/>
    </row>
    <row r="74" spans="3:78" s="5" customFormat="1" x14ac:dyDescent="0.4">
      <c r="I74" s="28"/>
      <c r="AC74" s="143"/>
      <c r="AD74" s="143"/>
      <c r="AE74" s="143"/>
      <c r="AF74" s="143"/>
      <c r="AG74" s="143"/>
      <c r="AH74" s="143"/>
      <c r="AI74" s="317"/>
      <c r="AJ74" s="317"/>
      <c r="AK74" s="317"/>
      <c r="AL74" s="317"/>
      <c r="AM74" s="317"/>
      <c r="AN74" s="317"/>
      <c r="AO74" s="317"/>
      <c r="AP74" s="26"/>
      <c r="AS74" s="19"/>
      <c r="AT74" s="19"/>
      <c r="AU74" s="19"/>
      <c r="AV74" s="19"/>
      <c r="AW74" s="19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</row>
    <row r="75" spans="3:78" ht="14.25" customHeight="1" thickBot="1" x14ac:dyDescent="0.45">
      <c r="C75" s="142" t="s">
        <v>87</v>
      </c>
      <c r="V75" s="131"/>
      <c r="X75" s="194" t="str">
        <f>IF(Y69&lt;=0,"１日当たりの支給額は０円（若しくは０円以下）です。"&amp;CHAR(10)&amp;"申請頂くことができません。","")</f>
        <v/>
      </c>
      <c r="Y75" s="194"/>
      <c r="Z75" s="194"/>
      <c r="AA75" s="194"/>
      <c r="AB75" s="194"/>
      <c r="AC75" s="194"/>
      <c r="AD75" s="194"/>
      <c r="AE75" s="194"/>
      <c r="AF75" s="194"/>
      <c r="AG75" s="194"/>
      <c r="AH75" s="194"/>
      <c r="AI75" s="194"/>
      <c r="AJ75" s="194"/>
      <c r="AK75" s="194"/>
      <c r="AL75" s="194"/>
      <c r="AM75" s="194"/>
      <c r="AN75" s="194"/>
      <c r="AO75" s="194"/>
      <c r="AP75" s="194"/>
      <c r="AQ75" s="1"/>
      <c r="AR75" s="1" t="str">
        <f>IF(COUNT(AJ69,AJ72)=0,"",MIN(AJ69,AJ72))</f>
        <v/>
      </c>
    </row>
    <row r="76" spans="3:78" ht="14.25" customHeight="1" x14ac:dyDescent="0.4">
      <c r="C76" s="324" t="s">
        <v>86</v>
      </c>
      <c r="D76" s="325"/>
      <c r="E76" s="325"/>
      <c r="F76" s="325"/>
      <c r="G76" s="325"/>
      <c r="H76" s="325"/>
      <c r="I76" s="325"/>
      <c r="J76" s="325"/>
      <c r="K76" s="325"/>
      <c r="L76" s="325"/>
      <c r="M76" s="328" t="str">
        <f>IF(OR(AJ69="ERROR",AJ72="ERROR"),"ERROR",IF(COUNT(AJ69,AJ72)=0,"",MIN(AJ69,AJ72)))</f>
        <v/>
      </c>
      <c r="N76" s="328"/>
      <c r="O76" s="328"/>
      <c r="P76" s="328"/>
      <c r="Q76" s="328"/>
      <c r="R76" s="328"/>
      <c r="S76" s="328"/>
      <c r="T76" s="328"/>
      <c r="U76" s="330" t="s">
        <v>0</v>
      </c>
      <c r="V76" s="331"/>
      <c r="X76" s="194"/>
      <c r="Y76" s="194"/>
      <c r="Z76" s="194"/>
      <c r="AA76" s="194"/>
      <c r="AB76" s="194"/>
      <c r="AC76" s="194"/>
      <c r="AD76" s="194"/>
      <c r="AE76" s="194"/>
      <c r="AF76" s="194"/>
      <c r="AG76" s="194"/>
      <c r="AH76" s="194"/>
      <c r="AI76" s="194"/>
      <c r="AJ76" s="194"/>
      <c r="AK76" s="194"/>
      <c r="AL76" s="194"/>
      <c r="AM76" s="194"/>
      <c r="AN76" s="194"/>
      <c r="AO76" s="194"/>
      <c r="AP76" s="194"/>
      <c r="AQ76" s="1"/>
    </row>
    <row r="77" spans="3:78" ht="14.25" customHeight="1" thickBot="1" x14ac:dyDescent="0.45">
      <c r="C77" s="326"/>
      <c r="D77" s="327"/>
      <c r="E77" s="327"/>
      <c r="F77" s="327"/>
      <c r="G77" s="327"/>
      <c r="H77" s="327"/>
      <c r="I77" s="327"/>
      <c r="J77" s="327"/>
      <c r="K77" s="327"/>
      <c r="L77" s="327"/>
      <c r="M77" s="329"/>
      <c r="N77" s="329"/>
      <c r="O77" s="329"/>
      <c r="P77" s="329"/>
      <c r="Q77" s="329"/>
      <c r="R77" s="329"/>
      <c r="S77" s="329"/>
      <c r="T77" s="329"/>
      <c r="U77" s="332"/>
      <c r="V77" s="333"/>
      <c r="X77" s="194"/>
      <c r="Y77" s="194"/>
      <c r="Z77" s="194"/>
      <c r="AA77" s="194"/>
      <c r="AB77" s="194"/>
      <c r="AC77" s="194"/>
      <c r="AD77" s="194"/>
      <c r="AE77" s="194"/>
      <c r="AF77" s="194"/>
      <c r="AG77" s="194"/>
      <c r="AH77" s="194"/>
      <c r="AI77" s="194"/>
      <c r="AJ77" s="194"/>
      <c r="AK77" s="194"/>
      <c r="AL77" s="194"/>
      <c r="AM77" s="194"/>
      <c r="AN77" s="194"/>
      <c r="AO77" s="194"/>
      <c r="AP77" s="194"/>
      <c r="AQ77" s="1"/>
    </row>
  </sheetData>
  <sheetProtection algorithmName="SHA-512" hashValue="rYdrd3M6I0m3m27a1hr2moZPdHkCxMSO+f78L8JeigqlUXgEvAF8BENUECo2SJLY31AZ18TXeoObhPE0iCRUiQ==" saltValue="uiAO40HtxYECUk0YDXwB7A==" spinCount="100000" sheet="1" objects="1" scenarios="1"/>
  <mergeCells count="125">
    <mergeCell ref="AJ72:AO72"/>
    <mergeCell ref="AP72:AQ72"/>
    <mergeCell ref="X75:AP77"/>
    <mergeCell ref="AI70:AO71"/>
    <mergeCell ref="AI73:AO74"/>
    <mergeCell ref="C72:X72"/>
    <mergeCell ref="Y72:AD72"/>
    <mergeCell ref="AH72:AI72"/>
    <mergeCell ref="C76:L77"/>
    <mergeCell ref="M76:T77"/>
    <mergeCell ref="U76:V77"/>
    <mergeCell ref="AE72:AF72"/>
    <mergeCell ref="C33:M33"/>
    <mergeCell ref="AH33:AP33"/>
    <mergeCell ref="C34:C35"/>
    <mergeCell ref="D34:K35"/>
    <mergeCell ref="L34:M35"/>
    <mergeCell ref="N34:O35"/>
    <mergeCell ref="P34:R35"/>
    <mergeCell ref="S34:T35"/>
    <mergeCell ref="U34:AC35"/>
    <mergeCell ref="AD34:AE35"/>
    <mergeCell ref="AH34:AN35"/>
    <mergeCell ref="AO34:AP35"/>
    <mergeCell ref="C40:L41"/>
    <mergeCell ref="M40:T41"/>
    <mergeCell ref="U40:V41"/>
    <mergeCell ref="X39:AP41"/>
    <mergeCell ref="AJ69:AO69"/>
    <mergeCell ref="AP69:AQ69"/>
    <mergeCell ref="C69:X69"/>
    <mergeCell ref="Y69:AD69"/>
    <mergeCell ref="AH69:AI69"/>
    <mergeCell ref="AE69:AF69"/>
    <mergeCell ref="AI68:AO68"/>
    <mergeCell ref="AN64:AO64"/>
    <mergeCell ref="AI65:AO65"/>
    <mergeCell ref="P67:V67"/>
    <mergeCell ref="W67:X67"/>
    <mergeCell ref="AA67:AC67"/>
    <mergeCell ref="AD67:AE67"/>
    <mergeCell ref="AH67:AM67"/>
    <mergeCell ref="AN67:AO67"/>
    <mergeCell ref="Y60:Y61"/>
    <mergeCell ref="Z60:AD61"/>
    <mergeCell ref="AE60:AM61"/>
    <mergeCell ref="P64:V64"/>
    <mergeCell ref="W64:X64"/>
    <mergeCell ref="AA64:AC64"/>
    <mergeCell ref="AD64:AE64"/>
    <mergeCell ref="AH64:AM64"/>
    <mergeCell ref="B43:AQ46"/>
    <mergeCell ref="B51:AP52"/>
    <mergeCell ref="C58:AK58"/>
    <mergeCell ref="P59:Y59"/>
    <mergeCell ref="P60:Q61"/>
    <mergeCell ref="R60:R61"/>
    <mergeCell ref="S60:S61"/>
    <mergeCell ref="T60:U61"/>
    <mergeCell ref="V60:V61"/>
    <mergeCell ref="W60:X61"/>
    <mergeCell ref="AH29:AP29"/>
    <mergeCell ref="AO30:AP31"/>
    <mergeCell ref="AA25:AB26"/>
    <mergeCell ref="AC25:AE26"/>
    <mergeCell ref="AF25:AG26"/>
    <mergeCell ref="AH25:AN26"/>
    <mergeCell ref="AO25:AP26"/>
    <mergeCell ref="AI27:AQ28"/>
    <mergeCell ref="AI36:AQ37"/>
    <mergeCell ref="AH30:AN31"/>
    <mergeCell ref="C24:M24"/>
    <mergeCell ref="P24:Z24"/>
    <mergeCell ref="AH24:AP24"/>
    <mergeCell ref="C25:C26"/>
    <mergeCell ref="D25:K26"/>
    <mergeCell ref="L25:M26"/>
    <mergeCell ref="N25:O26"/>
    <mergeCell ref="P25:P26"/>
    <mergeCell ref="Q25:X26"/>
    <mergeCell ref="Y25:Z26"/>
    <mergeCell ref="V20:W21"/>
    <mergeCell ref="X20:Y21"/>
    <mergeCell ref="Z20:Z21"/>
    <mergeCell ref="AA20:AJ21"/>
    <mergeCell ref="AK20:AL21"/>
    <mergeCell ref="AE22:AK22"/>
    <mergeCell ref="D20:D21"/>
    <mergeCell ref="E20:N21"/>
    <mergeCell ref="O20:P21"/>
    <mergeCell ref="Q20:R21"/>
    <mergeCell ref="S20:S21"/>
    <mergeCell ref="T20:U21"/>
    <mergeCell ref="X15:Y16"/>
    <mergeCell ref="Z15:Z16"/>
    <mergeCell ref="AA15:AJ16"/>
    <mergeCell ref="AK15:AL16"/>
    <mergeCell ref="AE17:AK17"/>
    <mergeCell ref="D19:P19"/>
    <mergeCell ref="S19:W19"/>
    <mergeCell ref="Z19:AL19"/>
    <mergeCell ref="D14:P14"/>
    <mergeCell ref="S14:W14"/>
    <mergeCell ref="Z14:AL14"/>
    <mergeCell ref="D15:D16"/>
    <mergeCell ref="E15:N16"/>
    <mergeCell ref="O15:P16"/>
    <mergeCell ref="Q15:R16"/>
    <mergeCell ref="S15:S16"/>
    <mergeCell ref="T15:U16"/>
    <mergeCell ref="V15:W16"/>
    <mergeCell ref="B7:AQ7"/>
    <mergeCell ref="R9:X9"/>
    <mergeCell ref="Z9:AM11"/>
    <mergeCell ref="R10:S11"/>
    <mergeCell ref="T10:T11"/>
    <mergeCell ref="U10:U11"/>
    <mergeCell ref="V10:W11"/>
    <mergeCell ref="X10:X11"/>
    <mergeCell ref="A1:AQ1"/>
    <mergeCell ref="B2:AO3"/>
    <mergeCell ref="B4:P4"/>
    <mergeCell ref="Q4:AO4"/>
    <mergeCell ref="B6:V6"/>
    <mergeCell ref="W6:AQ6"/>
  </mergeCells>
  <phoneticPr fontId="3"/>
  <dataValidations count="2">
    <dataValidation type="list" allowBlank="1" showInputMessage="1" showErrorMessage="1" sqref="T10 R60">
      <formula1>"　,2,3"</formula1>
    </dataValidation>
    <dataValidation type="list" showInputMessage="1" showErrorMessage="1" sqref="R10 P60:Q61">
      <formula1>"　,令和"</formula1>
    </dataValidation>
  </dataValidations>
  <printOptions horizontalCentered="1"/>
  <pageMargins left="0.7" right="0.7" top="0.75" bottom="0.75" header="0.3" footer="0.3"/>
  <pageSetup paperSize="9" scale="59" orientation="portrait" r:id="rId1"/>
  <ignoredErrors>
    <ignoredError sqref="AA6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381FEF-A11A-4C82-9CE2-3A3FC2742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8FB1FF-B45B-432A-B841-1D1E81B112A6}">
  <ds:schemaRefs>
    <ds:schemaRef ds:uri="http://schemas.microsoft.com/office/2006/metadata/properties"/>
    <ds:schemaRef ds:uri="666cf137-a4c2-4de1-a55f-fde8dce8d6a8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19EE8C8-016B-487E-B27F-C10C64EFD4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算定シート【１】</vt:lpstr>
      <vt:lpstr>算定シート【２】</vt:lpstr>
      <vt:lpstr>算定シート【３】</vt:lpstr>
      <vt:lpstr>算定シート【４】</vt:lpstr>
      <vt:lpstr>算定シート【１】!Print_Area</vt:lpstr>
      <vt:lpstr>算定シート【２】!Print_Area</vt:lpstr>
      <vt:lpstr>算定シート【３】!Print_Area</vt:lpstr>
      <vt:lpstr>算定シート【４】!Print_Area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大阪府</cp:lastModifiedBy>
  <cp:lastPrinted>2021-10-22T10:56:53Z</cp:lastPrinted>
  <dcterms:created xsi:type="dcterms:W3CDTF">2021-04-19T06:52:07Z</dcterms:created>
  <dcterms:modified xsi:type="dcterms:W3CDTF">2021-11-02T12:37:56Z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