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7　第７期\掲載データ（様式）\算定シート\"/>
    </mc:Choice>
  </mc:AlternateContent>
  <bookViews>
    <workbookView xWindow="-105" yWindow="-105" windowWidth="23250" windowHeight="12570" tabRatio="914" firstSheet="2" activeTab="2"/>
  </bookViews>
  <sheets>
    <sheet name="算定シート【A】" sheetId="37" state="hidden" r:id="rId1"/>
    <sheet name="算定シート【B】" sheetId="48" state="hidden" r:id="rId2"/>
    <sheet name="算定シート【C】" sheetId="50" r:id="rId3"/>
    <sheet name="算定シート【D】" sheetId="51" state="hidden" r:id="rId4"/>
    <sheet name="参照月" sheetId="49" state="hidden" r:id="rId5"/>
    <sheet name="参照月日数" sheetId="54" state="hidden" r:id="rId6"/>
    <sheet name="【旧】算定シート【２】－１" sheetId="5" state="hidden" r:id="rId7"/>
    <sheet name="【旧】算定シート【２】－２" sheetId="47" state="hidden" r:id="rId8"/>
    <sheet name="【旧】算定シート【２】－３" sheetId="33" state="hidden" r:id="rId9"/>
    <sheet name="【旧】算定シート【２】－４" sheetId="34" state="hidden" r:id="rId10"/>
    <sheet name="【旧】算定シート【３】－１" sheetId="40" state="hidden" r:id="rId11"/>
    <sheet name="【旧】算定シート【３】－２" sheetId="42" state="hidden" r:id="rId12"/>
    <sheet name="【旧】算定シート【３】－３" sheetId="44" state="hidden" r:id="rId13"/>
    <sheet name="【旧】算定シート【３】－４" sheetId="45" state="hidden" r:id="rId14"/>
    <sheet name="【旧改】算定シート【３】－３" sheetId="52" state="hidden" r:id="rId15"/>
    <sheet name="【旧改】算定シート【３】－４" sheetId="53" state="hidden" r:id="rId16"/>
    <sheet name="府内市町村一覧" sheetId="46" state="hidden" r:id="rId17"/>
  </sheets>
  <definedNames>
    <definedName name="_xlnm.Print_Area" localSheetId="6">'【旧】算定シート【２】－１'!$A$1:$AT$64</definedName>
    <definedName name="_xlnm.Print_Area" localSheetId="7">'【旧】算定シート【２】－２'!$A$1:$AT$66</definedName>
    <definedName name="_xlnm.Print_Area" localSheetId="8">'【旧】算定シート【２】－３'!$A$1:$AT$63</definedName>
    <definedName name="_xlnm.Print_Area" localSheetId="10">'【旧】算定シート【３】－１'!$A$1:$AT$62</definedName>
    <definedName name="_xlnm.Print_Area" localSheetId="11">'【旧】算定シート【３】－２'!$A$1:$AT$74</definedName>
    <definedName name="_xlnm.Print_Area" localSheetId="12">'【旧】算定シート【３】－３'!$A$1:$AT$76</definedName>
    <definedName name="_xlnm.Print_Area" localSheetId="13">'【旧】算定シート【３】－４'!$A$1:$AT$88</definedName>
    <definedName name="_xlnm.Print_Area" localSheetId="14">'【旧改】算定シート【３】－３'!$A$1:$AT$77</definedName>
    <definedName name="_xlnm.Print_Area" localSheetId="15">'【旧改】算定シート【３】－４'!$A$1:$AT$89</definedName>
    <definedName name="_xlnm.Print_Area" localSheetId="0">算定シート【A】!$A$1:$AT$63</definedName>
    <definedName name="_xlnm.Print_Area" localSheetId="2">算定シート【C】!$A$1:$AT$72</definedName>
    <definedName name="_xlnm.Print_Area" localSheetId="3">算定シート【D】!$A$1:$AT$87</definedName>
    <definedName name="_xlnm.Print_Titles" localSheetId="6">'【旧】算定シート【２】－１'!$2:$8</definedName>
    <definedName name="_xlnm.Print_Titles" localSheetId="7">'【旧】算定シート【２】－２'!$2:$7</definedName>
    <definedName name="_xlnm.Print_Titles" localSheetId="8">'【旧】算定シート【２】－３'!$1:$61</definedName>
    <definedName name="_xlnm.Print_Titles" localSheetId="9">'【旧】算定シート【２】－４'!$1:$7</definedName>
    <definedName name="_xlnm.Print_Titles" localSheetId="10">'【旧】算定シート【３】－１'!$2:$19</definedName>
    <definedName name="_xlnm.Print_Titles" localSheetId="11">'【旧】算定シート【３】－２'!$2:$19</definedName>
    <definedName name="_xlnm.Print_Titles" localSheetId="12">'【旧】算定シート【３】－３'!$1:$8</definedName>
    <definedName name="_xlnm.Print_Titles" localSheetId="13">'【旧】算定シート【３】－４'!$1:$44</definedName>
    <definedName name="_xlnm.Print_Titles" localSheetId="14">'【旧改】算定シート【３】－３'!$1:$8</definedName>
    <definedName name="_xlnm.Print_Titles" localSheetId="15">'【旧改】算定シート【３】－４'!$1:$45</definedName>
    <definedName name="_xlnm.Print_Titles" localSheetId="0">算定シート【A】!$2:$7</definedName>
    <definedName name="_xlnm.Print_Titles" localSheetId="1">算定シート【B】!$1:$7</definedName>
    <definedName name="_xlnm.Print_Titles" localSheetId="2">算定シート【C】!$2:$17</definedName>
    <definedName name="_xlnm.Print_Titles" localSheetId="3">算定シート【D】!$1:$43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3" i="48" l="1"/>
  <c r="X43" i="37"/>
  <c r="V83" i="51" l="1"/>
  <c r="U67" i="50"/>
  <c r="AL65" i="51"/>
  <c r="AG59" i="50"/>
  <c r="AH38" i="50" l="1"/>
  <c r="AH65" i="50" s="1"/>
  <c r="AL52" i="48"/>
  <c r="AH42" i="51"/>
  <c r="AI81" i="51" s="1"/>
  <c r="AC40" i="51"/>
  <c r="R51" i="51" s="1"/>
  <c r="AC36" i="50"/>
  <c r="R47" i="50" l="1"/>
  <c r="AE45" i="50"/>
  <c r="AE49" i="51"/>
  <c r="V85" i="53"/>
  <c r="AI83" i="53"/>
  <c r="V35" i="53"/>
  <c r="AL60" i="52"/>
  <c r="AH44" i="52"/>
  <c r="AC42" i="52"/>
  <c r="AC49" i="52" s="1"/>
  <c r="V35" i="52"/>
  <c r="X30" i="48" l="1"/>
  <c r="X40" i="37"/>
  <c r="AQ81" i="51" l="1"/>
  <c r="AP65" i="50"/>
  <c r="C86" i="51"/>
  <c r="D71" i="50"/>
  <c r="Q85" i="51"/>
  <c r="R69" i="50"/>
  <c r="AD83" i="51"/>
  <c r="AC67" i="50"/>
  <c r="AB83" i="51"/>
  <c r="AA67" i="50"/>
  <c r="E83" i="51"/>
  <c r="F67" i="50"/>
  <c r="C83" i="51"/>
  <c r="D67" i="50"/>
  <c r="C81" i="51"/>
  <c r="D65" i="50"/>
  <c r="C79" i="51"/>
  <c r="D55" i="51"/>
  <c r="T53" i="51"/>
  <c r="AM49" i="51"/>
  <c r="R49" i="50"/>
  <c r="Z51" i="51"/>
  <c r="X51" i="51"/>
  <c r="F51" i="51"/>
  <c r="D51" i="51"/>
  <c r="D49" i="51"/>
  <c r="D47" i="51"/>
  <c r="D63" i="50"/>
  <c r="AM45" i="50"/>
  <c r="F47" i="50"/>
  <c r="D47" i="50"/>
  <c r="D45" i="50"/>
  <c r="AK38" i="48"/>
  <c r="AK41" i="48"/>
  <c r="D51" i="50"/>
  <c r="Z47" i="50"/>
  <c r="X47" i="50"/>
  <c r="D43" i="50"/>
  <c r="AK52" i="37" l="1"/>
  <c r="AK48" i="37"/>
  <c r="X27" i="48"/>
  <c r="E30" i="48"/>
  <c r="E27" i="48"/>
  <c r="AC21" i="48"/>
  <c r="AC38" i="48" l="1"/>
  <c r="O38" i="48" s="1"/>
  <c r="AC41" i="48"/>
  <c r="O41" i="48" s="1"/>
  <c r="X37" i="37"/>
  <c r="E40" i="37" l="1"/>
  <c r="E37" i="37"/>
  <c r="AG63" i="47"/>
  <c r="AC54" i="47"/>
  <c r="AC34" i="47"/>
  <c r="AC51" i="47" s="1"/>
  <c r="V34" i="45" l="1"/>
  <c r="V33" i="42"/>
  <c r="AL59" i="44" l="1"/>
  <c r="V34" i="44"/>
  <c r="AL49" i="33"/>
  <c r="AL52" i="34" l="1"/>
  <c r="AG61" i="37"/>
  <c r="V84" i="45"/>
  <c r="AI82" i="45"/>
  <c r="AH43" i="44"/>
  <c r="AC41" i="44"/>
  <c r="AC48" i="44" s="1"/>
  <c r="U69" i="42"/>
  <c r="AH67" i="42"/>
  <c r="AG61" i="42"/>
  <c r="AH40" i="42"/>
  <c r="AC38" i="42"/>
  <c r="R49" i="42" s="1"/>
  <c r="AG54" i="40"/>
  <c r="AH58" i="40" s="1"/>
  <c r="AH40" i="40"/>
  <c r="AC38" i="40"/>
  <c r="AD45" i="40" s="1"/>
  <c r="V33" i="40"/>
  <c r="AC41" i="34"/>
  <c r="AC38" i="34"/>
  <c r="AC21" i="34"/>
  <c r="AE47" i="42" l="1"/>
  <c r="AC21" i="33"/>
  <c r="AC38" i="33" s="1"/>
  <c r="AC31" i="37"/>
  <c r="AG60" i="5"/>
  <c r="AC34" i="5"/>
  <c r="AC51" i="5" s="1"/>
  <c r="AC48" i="37" l="1"/>
  <c r="O48" i="37" s="1"/>
  <c r="AC52" i="37"/>
  <c r="O52" i="37" s="1"/>
</calcChain>
</file>

<file path=xl/sharedStrings.xml><?xml version="1.0" encoding="utf-8"?>
<sst xmlns="http://schemas.openxmlformats.org/spreadsheetml/2006/main" count="1506" uniqueCount="241">
  <si>
    <r>
      <t>　■ 算定シート（売上高方式）　</t>
    </r>
    <r>
      <rPr>
        <b/>
        <sz val="11"/>
        <color theme="1"/>
        <rFont val="ＭＳ Ｐゴシック"/>
        <family val="3"/>
        <charset val="128"/>
      </rPr>
      <t>※募集要項７頁参照</t>
    </r>
    <rPh sb="3" eb="5">
      <t>サンテイ</t>
    </rPh>
    <rPh sb="9" eb="11">
      <t>ウリアゲ</t>
    </rPh>
    <rPh sb="11" eb="12">
      <t>ダカ</t>
    </rPh>
    <rPh sb="12" eb="14">
      <t>ホウシキ</t>
    </rPh>
    <rPh sb="17" eb="19">
      <t>ボシュウ</t>
    </rPh>
    <rPh sb="19" eb="21">
      <t>ヨウコウ</t>
    </rPh>
    <rPh sb="22" eb="23">
      <t>ページ</t>
    </rPh>
    <rPh sb="23" eb="25">
      <t>サンショウ</t>
    </rPh>
    <phoneticPr fontId="3"/>
  </si>
  <si>
    <r>
      <t xml:space="preserve">【中小企業者（中小企業、個人事業主）、その他法人専用】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</si>
  <si>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申請店舗名称</t>
    <rPh sb="0" eb="2">
      <t>シンセイ</t>
    </rPh>
    <rPh sb="2" eb="4">
      <t>テンポ</t>
    </rPh>
    <rPh sb="4" eb="6">
      <t>メイショウ</t>
    </rPh>
    <phoneticPr fontId="3"/>
  </si>
  <si>
    <t>：</t>
    <phoneticPr fontId="3"/>
  </si>
  <si>
    <t>（店舗名又は屋号）</t>
    <phoneticPr fontId="3"/>
  </si>
  <si>
    <t>申請店舗所在地</t>
    <rPh sb="0" eb="2">
      <t>シンセイ</t>
    </rPh>
    <rPh sb="2" eb="4">
      <t>テンポ</t>
    </rPh>
    <rPh sb="4" eb="6">
      <t>ショザイ</t>
    </rPh>
    <rPh sb="6" eb="7">
      <t>チ</t>
    </rPh>
    <phoneticPr fontId="3"/>
  </si>
  <si>
    <t>◆要請期間</t>
    <rPh sb="1" eb="3">
      <t>ヨウセイ</t>
    </rPh>
    <rPh sb="3" eb="5">
      <t>キカン</t>
    </rPh>
    <phoneticPr fontId="3"/>
  </si>
  <si>
    <t>要請期間</t>
    <rPh sb="0" eb="2">
      <t>ヨウセイ</t>
    </rPh>
    <rPh sb="2" eb="4">
      <t>キカン</t>
    </rPh>
    <phoneticPr fontId="3"/>
  </si>
  <si>
    <t>参　照　月</t>
    <rPh sb="0" eb="1">
      <t>サン</t>
    </rPh>
    <rPh sb="2" eb="3">
      <t>ショウ</t>
    </rPh>
    <rPh sb="4" eb="5">
      <t>ツキ</t>
    </rPh>
    <phoneticPr fontId="3"/>
  </si>
  <si>
    <t>まん延防止等重点措置</t>
    <rPh sb="2" eb="3">
      <t>エン</t>
    </rPh>
    <rPh sb="3" eb="5">
      <t>ボウシ</t>
    </rPh>
    <rPh sb="5" eb="6">
      <t>トウ</t>
    </rPh>
    <rPh sb="6" eb="8">
      <t>ジュウテン</t>
    </rPh>
    <rPh sb="8" eb="10">
      <t>ソチ</t>
    </rPh>
    <phoneticPr fontId="3"/>
  </si>
  <si>
    <t>緊急事態措置</t>
    <rPh sb="0" eb="2">
      <t>キンキュウ</t>
    </rPh>
    <rPh sb="2" eb="4">
      <t>ジタイ</t>
    </rPh>
    <rPh sb="4" eb="6">
      <t>ソチ</t>
    </rPh>
    <phoneticPr fontId="3"/>
  </si>
  <si>
    <t>6/21～7/11</t>
    <phoneticPr fontId="3"/>
  </si>
  <si>
    <t>7/12～8/ 1</t>
    <phoneticPr fontId="3"/>
  </si>
  <si>
    <t>8/ 2～8/31</t>
    <phoneticPr fontId="3"/>
  </si>
  <si>
    <t>・要請に応じていただいた期間によって、変わります。
・原則、令和２年または令和元年の６月～８月のいずれかの月です。
例）１から３までの全ての期間：７月または８月
　　１及び２の期間：７月
　　２及び３の期間：８月</t>
    <rPh sb="1" eb="3">
      <t>ヨウセイ</t>
    </rPh>
    <rPh sb="4" eb="5">
      <t>オウ</t>
    </rPh>
    <rPh sb="12" eb="14">
      <t>キカン</t>
    </rPh>
    <rPh sb="19" eb="20">
      <t>カ</t>
    </rPh>
    <rPh sb="27" eb="29">
      <t>ゲンソク</t>
    </rPh>
    <rPh sb="30" eb="32">
      <t>レイワ</t>
    </rPh>
    <rPh sb="33" eb="34">
      <t>ネン</t>
    </rPh>
    <rPh sb="37" eb="39">
      <t>レイワ</t>
    </rPh>
    <rPh sb="39" eb="41">
      <t>ガンネン</t>
    </rPh>
    <rPh sb="43" eb="44">
      <t>ガツ</t>
    </rPh>
    <rPh sb="46" eb="47">
      <t>ガツ</t>
    </rPh>
    <rPh sb="53" eb="54">
      <t>ツキ</t>
    </rPh>
    <rPh sb="58" eb="59">
      <t>レイ</t>
    </rPh>
    <rPh sb="67" eb="68">
      <t>スベ</t>
    </rPh>
    <rPh sb="70" eb="72">
      <t>キカン</t>
    </rPh>
    <rPh sb="74" eb="75">
      <t>ガツ</t>
    </rPh>
    <rPh sb="79" eb="80">
      <t>ガツ</t>
    </rPh>
    <rPh sb="84" eb="85">
      <t>オヨ</t>
    </rPh>
    <rPh sb="88" eb="90">
      <t>キカン</t>
    </rPh>
    <rPh sb="92" eb="93">
      <t>ガツ</t>
    </rPh>
    <rPh sb="97" eb="98">
      <t>オヨ</t>
    </rPh>
    <rPh sb="101" eb="103">
      <t>キカン</t>
    </rPh>
    <rPh sb="105" eb="106">
      <t>ガツ</t>
    </rPh>
    <phoneticPr fontId="3"/>
  </si>
  <si>
    <t>※</t>
    <phoneticPr fontId="3"/>
  </si>
  <si>
    <r>
      <t>災害の影響を受け、被災前に比べて令和元年の参照月の売上高が下がっている場合は、平成30年又は平成29年の参照月での算定が可能です。
ただし、平成30年又は平成29年を参照月とする場合は、</t>
    </r>
    <r>
      <rPr>
        <b/>
        <u/>
        <sz val="10"/>
        <color theme="1"/>
        <rFont val="ＭＳ Ｐゴシック"/>
        <family val="3"/>
        <charset val="128"/>
      </rPr>
      <t>「罹災証明書」</t>
    </r>
    <r>
      <rPr>
        <sz val="10"/>
        <color theme="1"/>
        <rFont val="ＭＳ Ｐゴシック"/>
        <family val="3"/>
        <charset val="128"/>
      </rPr>
      <t>が発行されていることが前提となります。</t>
    </r>
    <rPh sb="0" eb="2">
      <t>サイガイ</t>
    </rPh>
    <rPh sb="3" eb="5">
      <t>エイキョウ</t>
    </rPh>
    <rPh sb="6" eb="7">
      <t>ウ</t>
    </rPh>
    <rPh sb="9" eb="11">
      <t>ヒサイ</t>
    </rPh>
    <rPh sb="11" eb="12">
      <t>マエ</t>
    </rPh>
    <rPh sb="13" eb="14">
      <t>クラ</t>
    </rPh>
    <rPh sb="16" eb="18">
      <t>レイワ</t>
    </rPh>
    <rPh sb="18" eb="20">
      <t>ガンネン</t>
    </rPh>
    <rPh sb="21" eb="23">
      <t>サンショウ</t>
    </rPh>
    <rPh sb="23" eb="24">
      <t>ツキ</t>
    </rPh>
    <rPh sb="25" eb="27">
      <t>ウリアゲ</t>
    </rPh>
    <rPh sb="27" eb="28">
      <t>ダカ</t>
    </rPh>
    <rPh sb="29" eb="30">
      <t>サ</t>
    </rPh>
    <rPh sb="35" eb="37">
      <t>バアイ</t>
    </rPh>
    <rPh sb="39" eb="41">
      <t>ヘイセイ</t>
    </rPh>
    <rPh sb="43" eb="44">
      <t>ネン</t>
    </rPh>
    <rPh sb="44" eb="45">
      <t>マタ</t>
    </rPh>
    <rPh sb="46" eb="48">
      <t>ヘイセイ</t>
    </rPh>
    <rPh sb="50" eb="51">
      <t>ネン</t>
    </rPh>
    <rPh sb="52" eb="54">
      <t>サンショウ</t>
    </rPh>
    <rPh sb="54" eb="55">
      <t>ツキ</t>
    </rPh>
    <rPh sb="57" eb="59">
      <t>サンテイ</t>
    </rPh>
    <rPh sb="60" eb="62">
      <t>カノウ</t>
    </rPh>
    <rPh sb="89" eb="91">
      <t>バアイ</t>
    </rPh>
    <rPh sb="94" eb="96">
      <t>リサイ</t>
    </rPh>
    <rPh sb="96" eb="99">
      <t>ショウメイショ</t>
    </rPh>
    <rPh sb="101" eb="103">
      <t>ハッコウ</t>
    </rPh>
    <rPh sb="111" eb="113">
      <t>ゼンテイ</t>
    </rPh>
    <phoneticPr fontId="3"/>
  </si>
  <si>
    <t>◆１日当たりの売上高の算出</t>
    <rPh sb="2" eb="3">
      <t>ニチ</t>
    </rPh>
    <rPh sb="3" eb="4">
      <t>ア</t>
    </rPh>
    <rPh sb="7" eb="9">
      <t>ウリアゲ</t>
    </rPh>
    <rPh sb="9" eb="10">
      <t>ダカ</t>
    </rPh>
    <rPh sb="11" eb="13">
      <t>サンシュツ</t>
    </rPh>
    <phoneticPr fontId="3"/>
  </si>
  <si>
    <t>①</t>
    <phoneticPr fontId="3"/>
  </si>
  <si>
    <t>期間</t>
    <rPh sb="0" eb="2">
      <t>キカン</t>
    </rPh>
    <phoneticPr fontId="3"/>
  </si>
  <si>
    <t>②</t>
    <phoneticPr fontId="3"/>
  </si>
  <si>
    <t>参照月を選択してください。</t>
    <rPh sb="0" eb="2">
      <t>サンショウ</t>
    </rPh>
    <rPh sb="2" eb="3">
      <t>ツキ</t>
    </rPh>
    <rPh sb="4" eb="6">
      <t>センタク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</si>
  <si>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</si>
  <si>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</si>
  <si>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③</t>
    <phoneticPr fontId="3"/>
  </si>
  <si>
    <t>参照月の売上高を入力してください。</t>
    <rPh sb="0" eb="2">
      <t>サンショウ</t>
    </rPh>
    <rPh sb="2" eb="3">
      <t>ツキ</t>
    </rPh>
    <rPh sb="4" eb="6">
      <t>ウリアゲ</t>
    </rPh>
    <rPh sb="6" eb="7">
      <t>ダカ</t>
    </rPh>
    <rPh sb="8" eb="10">
      <t>ニュウリョク</t>
    </rPh>
    <phoneticPr fontId="3"/>
  </si>
  <si>
    <t>円</t>
    <rPh sb="0" eb="1">
      <t>エン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</si>
  <si>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</si>
  <si>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④</t>
    <phoneticPr fontId="3"/>
  </si>
  <si>
    <t>参照月の日数を入力してください。</t>
    <rPh sb="0" eb="2">
      <t>サンショウ</t>
    </rPh>
    <rPh sb="2" eb="3">
      <t>ツキ</t>
    </rPh>
    <rPh sb="4" eb="6">
      <t>ニッスウ</t>
    </rPh>
    <rPh sb="7" eb="9">
      <t>ニュウリョク</t>
    </rPh>
    <phoneticPr fontId="3"/>
  </si>
  <si>
    <t>日</t>
    <rPh sb="0" eb="1">
      <t>ニチ</t>
    </rPh>
    <phoneticPr fontId="3"/>
  </si>
  <si>
    <r>
      <t>６月と７月⇒</t>
    </r>
    <r>
      <rPr>
        <u/>
        <sz val="11"/>
        <color theme="1"/>
        <rFont val="ＭＳ Ｐゴシック"/>
        <family val="3"/>
        <charset val="128"/>
      </rPr>
      <t>６１日</t>
    </r>
    <rPh sb="1" eb="2">
      <t>ガツ</t>
    </rPh>
    <rPh sb="4" eb="5">
      <t>ガツ</t>
    </rPh>
    <rPh sb="8" eb="9">
      <t>ニチ</t>
    </rPh>
    <phoneticPr fontId="3"/>
  </si>
  <si>
    <r>
      <t>７月⇒</t>
    </r>
    <r>
      <rPr>
        <u/>
        <sz val="11"/>
        <color theme="1"/>
        <rFont val="ＭＳ Ｐゴシック"/>
        <family val="3"/>
        <charset val="128"/>
      </rPr>
      <t>３１日</t>
    </r>
    <rPh sb="1" eb="2">
      <t>ガツ</t>
    </rPh>
    <rPh sb="5" eb="6">
      <t>ニチ</t>
    </rPh>
    <phoneticPr fontId="3"/>
  </si>
  <si>
    <r>
      <t>８月⇒</t>
    </r>
    <r>
      <rPr>
        <u/>
        <sz val="11"/>
        <color theme="1"/>
        <rFont val="ＭＳ Ｐゴシック"/>
        <family val="3"/>
        <charset val="128"/>
      </rPr>
      <t>３１日</t>
    </r>
    <rPh sb="1" eb="2">
      <t>ガツ</t>
    </rPh>
    <rPh sb="5" eb="6">
      <t>ニチ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</si>
  <si>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</si>
  <si>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 xml:space="preserve">③参照月の売上高 ÷ ④参照月の日数 ＝ </t>
    <rPh sb="1" eb="3">
      <t>サンショウ</t>
    </rPh>
    <rPh sb="3" eb="4">
      <t>ツキ</t>
    </rPh>
    <rPh sb="5" eb="7">
      <t>ウリアゲ</t>
    </rPh>
    <rPh sb="7" eb="8">
      <t>ダカ</t>
    </rPh>
    <rPh sb="12" eb="14">
      <t>サンショウ</t>
    </rPh>
    <rPh sb="14" eb="15">
      <t>ツキ</t>
    </rPh>
    <rPh sb="16" eb="18">
      <t>ニッスウ</t>
    </rPh>
    <phoneticPr fontId="3"/>
  </si>
  <si>
    <t>（小数点以下切り上げ）</t>
    <rPh sb="1" eb="4">
      <t>ショウスウテン</t>
    </rPh>
    <rPh sb="4" eb="6">
      <t>イカ</t>
    </rPh>
    <rPh sb="6" eb="7">
      <t>キ</t>
    </rPh>
    <rPh sb="8" eb="9">
      <t>ア</t>
    </rPh>
    <phoneticPr fontId="3"/>
  </si>
  <si>
    <t>◆支給単価の確認</t>
    <rPh sb="1" eb="3">
      <t>シキュウ</t>
    </rPh>
    <rPh sb="3" eb="5">
      <t>タンカ</t>
    </rPh>
    <rPh sb="6" eb="8">
      <t>カクニン</t>
    </rPh>
    <phoneticPr fontId="3"/>
  </si>
  <si>
    <t>上記で算出した１日当たりの売上高</t>
    <rPh sb="0" eb="2">
      <t>ジョウキ</t>
    </rPh>
    <rPh sb="3" eb="5">
      <t>サンシュツ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</si>
  <si>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>対象期間</t>
    <rPh sb="0" eb="2">
      <t>タイショウ</t>
    </rPh>
    <rPh sb="2" eb="4">
      <t>キカン</t>
    </rPh>
    <phoneticPr fontId="3"/>
  </si>
  <si>
    <t>支給単価</t>
    <rPh sb="0" eb="2">
      <t>シキュウ</t>
    </rPh>
    <rPh sb="2" eb="4">
      <t>タンカ</t>
    </rPh>
    <phoneticPr fontId="3"/>
  </si>
  <si>
    <t>　４万円（定額）</t>
    <rPh sb="2" eb="4">
      <t>マンエン</t>
    </rPh>
    <rPh sb="5" eb="7">
      <t>テイガク</t>
    </rPh>
    <phoneticPr fontId="3"/>
  </si>
  <si>
    <t>100,000円超の場合</t>
    <rPh sb="3" eb="8">
      <t>０００エン</t>
    </rPh>
    <rPh sb="8" eb="9">
      <t>コ</t>
    </rPh>
    <rPh sb="10" eb="12">
      <t>バアイ</t>
    </rPh>
    <phoneticPr fontId="3"/>
  </si>
  <si>
    <t>　1日当たりの売上高×０．４（千円未満切上げ）
　※上限１０万円</t>
    <rPh sb="2" eb="3">
      <t>ニチ</t>
    </rPh>
    <rPh sb="3" eb="4">
      <t>ア</t>
    </rPh>
    <rPh sb="7" eb="9">
      <t>ウリアゲ</t>
    </rPh>
    <rPh sb="9" eb="10">
      <t>ダカ</t>
    </rPh>
    <rPh sb="15" eb="17">
      <t>センエン</t>
    </rPh>
    <rPh sb="17" eb="19">
      <t>ミマン</t>
    </rPh>
    <rPh sb="19" eb="21">
      <t>キリアゲ</t>
    </rPh>
    <rPh sb="26" eb="28">
      <t>ジョウゲン</t>
    </rPh>
    <rPh sb="30" eb="32">
      <t>マンエン</t>
    </rPh>
    <phoneticPr fontId="3"/>
  </si>
  <si>
    <t>対象期間
(6/21～7/11、7/12～8/1)
における支給単価</t>
    <rPh sb="0" eb="2">
      <t>タイショウ</t>
    </rPh>
    <rPh sb="2" eb="4">
      <t>キカン</t>
    </rPh>
    <rPh sb="30" eb="32">
      <t>シキュウ</t>
    </rPh>
    <rPh sb="32" eb="34">
      <t>タンカ</t>
    </rPh>
    <phoneticPr fontId="3"/>
  </si>
  <si>
    <t>⇒</t>
    <phoneticPr fontId="3"/>
  </si>
  <si>
    <t>対象期間
(8/2～8/31)
における支給単価</t>
    <rPh sb="0" eb="2">
      <t>タイショウ</t>
    </rPh>
    <rPh sb="2" eb="4">
      <t>キカン</t>
    </rPh>
    <rPh sb="20" eb="22">
      <t>シキュウ</t>
    </rPh>
    <rPh sb="22" eb="24">
      <t>タンカ</t>
    </rPh>
    <phoneticPr fontId="3"/>
  </si>
  <si>
    <t>月単位の算定が困難な場合は、以下の方法で１日当たりの売上高を算出します</t>
    <rPh sb="0" eb="3">
      <t>ツキタンイ</t>
    </rPh>
    <rPh sb="4" eb="6">
      <t>サンテイ</t>
    </rPh>
    <rPh sb="7" eb="9">
      <t>コンナン</t>
    </rPh>
    <rPh sb="10" eb="12">
      <t>バアイ</t>
    </rPh>
    <rPh sb="14" eb="16">
      <t>イカ</t>
    </rPh>
    <rPh sb="17" eb="19">
      <t>ホウホウ</t>
    </rPh>
    <rPh sb="21" eb="22">
      <t>ニチ</t>
    </rPh>
    <rPh sb="22" eb="23">
      <t>ア</t>
    </rPh>
    <rPh sb="26" eb="28">
      <t>ウリアゲ</t>
    </rPh>
    <rPh sb="28" eb="29">
      <t>ダカ</t>
    </rPh>
    <rPh sb="30" eb="32">
      <t>サンシュツ</t>
    </rPh>
    <phoneticPr fontId="3"/>
  </si>
  <si>
    <t>上記参照月の事業年度（年）の売上高を入力してください。</t>
    <rPh sb="0" eb="2">
      <t>ジョウキ</t>
    </rPh>
    <rPh sb="2" eb="4">
      <t>サンショウ</t>
    </rPh>
    <rPh sb="4" eb="5">
      <t>ツキ</t>
    </rPh>
    <rPh sb="6" eb="8">
      <t>ジギョウ</t>
    </rPh>
    <rPh sb="8" eb="10">
      <t>ネンド</t>
    </rPh>
    <rPh sb="11" eb="12">
      <t>ネン</t>
    </rPh>
    <rPh sb="14" eb="16">
      <t>ウリアゲ</t>
    </rPh>
    <rPh sb="16" eb="17">
      <t>ダカ</t>
    </rPh>
    <rPh sb="18" eb="20">
      <t>ニュウリョク</t>
    </rPh>
    <phoneticPr fontId="3"/>
  </si>
  <si>
    <t>事業年度（年）の日数を入力してください。</t>
    <rPh sb="0" eb="2">
      <t>ジギョウ</t>
    </rPh>
    <rPh sb="2" eb="4">
      <t>ネンド</t>
    </rPh>
    <rPh sb="5" eb="6">
      <t>ネン</t>
    </rPh>
    <rPh sb="8" eb="10">
      <t>ニッスウ</t>
    </rPh>
    <rPh sb="11" eb="13">
      <t>ニュウリョク</t>
    </rPh>
    <phoneticPr fontId="3"/>
  </si>
  <si>
    <t>原則、365日又は366日</t>
    <rPh sb="0" eb="2">
      <t>ゲンソク</t>
    </rPh>
    <rPh sb="6" eb="7">
      <t>ニチ</t>
    </rPh>
    <rPh sb="7" eb="8">
      <t>マタ</t>
    </rPh>
    <rPh sb="12" eb="13">
      <t>ニチ</t>
    </rPh>
    <phoneticPr fontId="3"/>
  </si>
  <si>
    <t>事業年度の１日当たりの売上高　⇒</t>
    <rPh sb="6" eb="7">
      <t>ニチ</t>
    </rPh>
    <rPh sb="7" eb="8">
      <t>ア</t>
    </rPh>
    <rPh sb="11" eb="13">
      <t>ウリアゲ</t>
    </rPh>
    <rPh sb="13" eb="14">
      <t>ダカ</t>
    </rPh>
    <phoneticPr fontId="3"/>
  </si>
  <si>
    <t xml:space="preserve">事業年度（年）の売上高 ÷ 事業年度（年）の日数 ＝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</si>
  <si>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（小数点以下切り上げ）</t>
    <phoneticPr fontId="3"/>
  </si>
  <si>
    <r>
      <t xml:space="preserve">【中小企業者（中小企業、個人事業主）、その他法人専用】 </t>
    </r>
    <r>
      <rPr>
        <sz val="14"/>
        <rFont val="ＭＳ Ｐゴシック"/>
        <family val="3"/>
        <charset val="128"/>
      </rPr>
      <t>※大企業は使用できません</t>
    </r>
    <r>
      <rPr>
        <b/>
        <sz val="14"/>
        <rFont val="ＭＳ Ｐゴシック"/>
        <family val="3"/>
        <charset val="128"/>
      </rPr>
      <t xml:space="preserve">
－ 開店日から要請期間までのあいだが１年未満の店舗用 －</t>
    </r>
    <phoneticPr fontId="3"/>
  </si>
  <si>
    <r>
      <t xml:space="preserve"> １・３・５・７・８・１０・１２月⇒</t>
    </r>
    <r>
      <rPr>
        <u/>
        <sz val="11"/>
        <color theme="1"/>
        <rFont val="ＭＳ Ｐゴシック"/>
        <family val="3"/>
        <charset val="128"/>
      </rPr>
      <t>３１日</t>
    </r>
    <rPh sb="16" eb="17">
      <t>ガツ</t>
    </rPh>
    <rPh sb="20" eb="21">
      <t>ニチ</t>
    </rPh>
    <phoneticPr fontId="3"/>
  </si>
  <si>
    <r>
      <t xml:space="preserve"> ２月⇒</t>
    </r>
    <r>
      <rPr>
        <u/>
        <sz val="11"/>
        <color theme="1"/>
        <rFont val="ＭＳ Ｐゴシック"/>
        <family val="3"/>
        <charset val="128"/>
      </rPr>
      <t>２８日</t>
    </r>
    <rPh sb="2" eb="3">
      <t>ガツ</t>
    </rPh>
    <rPh sb="6" eb="7">
      <t>ニチ</t>
    </rPh>
    <phoneticPr fontId="3"/>
  </si>
  <si>
    <r>
      <t>４・６・９・１１月⇒</t>
    </r>
    <r>
      <rPr>
        <u/>
        <sz val="11"/>
        <color theme="1"/>
        <rFont val="ＭＳ Ｐゴシック"/>
        <family val="3"/>
        <charset val="128"/>
      </rPr>
      <t>３０日</t>
    </r>
    <rPh sb="8" eb="9">
      <t>ガツ</t>
    </rPh>
    <rPh sb="12" eb="13">
      <t>ニチ</t>
    </rPh>
    <phoneticPr fontId="3"/>
  </si>
  <si>
    <t xml:space="preserve">②参照月の売上高 ÷ ③参照月の日数 ＝ </t>
    <rPh sb="1" eb="3">
      <t>サンショウ</t>
    </rPh>
    <rPh sb="3" eb="4">
      <t>ツキ</t>
    </rPh>
    <rPh sb="5" eb="7">
      <t>ウリアゲ</t>
    </rPh>
    <rPh sb="7" eb="8">
      <t>ダカ</t>
    </rPh>
    <rPh sb="12" eb="14">
      <t>サンショウ</t>
    </rPh>
    <rPh sb="14" eb="15">
      <t>ツキ</t>
    </rPh>
    <rPh sb="16" eb="18">
      <t>ニッスウ</t>
    </rPh>
    <phoneticPr fontId="3"/>
  </si>
  <si>
    <t>月単位の算定が困難な場合は、開店以来の飲食業売上高を基準に１日当たりの売上高を算出します</t>
    <rPh sb="0" eb="3">
      <t>ツキタンイ</t>
    </rPh>
    <rPh sb="4" eb="6">
      <t>サンテイ</t>
    </rPh>
    <rPh sb="7" eb="9">
      <t>コンナン</t>
    </rPh>
    <rPh sb="10" eb="12">
      <t>バアイ</t>
    </rPh>
    <rPh sb="14" eb="16">
      <t>カイテン</t>
    </rPh>
    <rPh sb="16" eb="18">
      <t>イライ</t>
    </rPh>
    <rPh sb="19" eb="21">
      <t>インショク</t>
    </rPh>
    <rPh sb="21" eb="22">
      <t>ギョウ</t>
    </rPh>
    <rPh sb="22" eb="24">
      <t>ウリアゲ</t>
    </rPh>
    <rPh sb="24" eb="25">
      <t>ダカ</t>
    </rPh>
    <rPh sb="26" eb="28">
      <t>キジュン</t>
    </rPh>
    <rPh sb="30" eb="31">
      <t>ニチ</t>
    </rPh>
    <rPh sb="31" eb="32">
      <t>ア</t>
    </rPh>
    <rPh sb="35" eb="37">
      <t>ウリアゲ</t>
    </rPh>
    <rPh sb="37" eb="38">
      <t>ダカ</t>
    </rPh>
    <rPh sb="39" eb="41">
      <t>サンシュツ</t>
    </rPh>
    <phoneticPr fontId="3"/>
  </si>
  <si>
    <t>申請店舗の開店日を入力してください。</t>
    <rPh sb="0" eb="2">
      <t>シンセイ</t>
    </rPh>
    <rPh sb="2" eb="4">
      <t>テンポ</t>
    </rPh>
    <rPh sb="5" eb="8">
      <t>カイテンビ</t>
    </rPh>
    <rPh sb="9" eb="11">
      <t>ニュウリョク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</si>
  <si>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</si>
  <si>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</si>
  <si>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下の表を参考に算定参照期間の売上高を入力してください。</t>
    <rPh sb="0" eb="1">
      <t>シタ</t>
    </rPh>
    <rPh sb="2" eb="3">
      <t>ヒョウ</t>
    </rPh>
    <rPh sb="4" eb="6">
      <t>サンコウ</t>
    </rPh>
    <rPh sb="7" eb="9">
      <t>サンテイ</t>
    </rPh>
    <rPh sb="9" eb="11">
      <t>サンショウ</t>
    </rPh>
    <rPh sb="11" eb="13">
      <t>キカン</t>
    </rPh>
    <rPh sb="14" eb="16">
      <t>ウリアゲ</t>
    </rPh>
    <rPh sb="16" eb="17">
      <t>ダカ</t>
    </rPh>
    <rPh sb="18" eb="20">
      <t>ニュウリョク</t>
    </rPh>
    <phoneticPr fontId="3"/>
  </si>
  <si>
    <t>算定参照期間の日数を入力してください。</t>
    <rPh sb="0" eb="2">
      <t>サンテイ</t>
    </rPh>
    <rPh sb="2" eb="4">
      <t>サンショウ</t>
    </rPh>
    <rPh sb="4" eb="6">
      <t>キカン</t>
    </rPh>
    <rPh sb="7" eb="9">
      <t>ニッスウ</t>
    </rPh>
    <rPh sb="10" eb="12">
      <t>ニュウリョク</t>
    </rPh>
    <phoneticPr fontId="3"/>
  </si>
  <si>
    <t>月単位の算定が困難な場合の１日当たりの売上高　⇒</t>
    <rPh sb="0" eb="3">
      <t>ツキタンイ</t>
    </rPh>
    <rPh sb="4" eb="6">
      <t>サンテイ</t>
    </rPh>
    <rPh sb="7" eb="9">
      <t>コンナン</t>
    </rPh>
    <rPh sb="10" eb="12">
      <t>バアイ</t>
    </rPh>
    <rPh sb="14" eb="15">
      <t>ニチ</t>
    </rPh>
    <rPh sb="15" eb="16">
      <t>ア</t>
    </rPh>
    <rPh sb="19" eb="21">
      <t>ウリアゲ</t>
    </rPh>
    <rPh sb="21" eb="22">
      <t>ダカ</t>
    </rPh>
    <phoneticPr fontId="3"/>
  </si>
  <si>
    <t xml:space="preserve">算定参照期間の売上高 ÷ 算定参照期間の日数 ＝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</si>
  <si>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◆要請期間と算定参照期間</t>
    <rPh sb="1" eb="3">
      <t>ヨウセイ</t>
    </rPh>
    <rPh sb="3" eb="5">
      <t>キカン</t>
    </rPh>
    <rPh sb="6" eb="8">
      <t>サンテイ</t>
    </rPh>
    <rPh sb="8" eb="10">
      <t>サンショウ</t>
    </rPh>
    <rPh sb="10" eb="12">
      <t>キカン</t>
    </rPh>
    <phoneticPr fontId="3"/>
  </si>
  <si>
    <t>パターン</t>
    <phoneticPr fontId="3"/>
  </si>
  <si>
    <t>算定参照期間</t>
    <phoneticPr fontId="3"/>
  </si>
  <si>
    <t>左の期間を適用できる
店舗の条件</t>
    <rPh sb="0" eb="1">
      <t>ヒダリ</t>
    </rPh>
    <rPh sb="2" eb="4">
      <t>キカン</t>
    </rPh>
    <rPh sb="5" eb="7">
      <t>テキヨウ</t>
    </rPh>
    <rPh sb="11" eb="13">
      <t>テンポ</t>
    </rPh>
    <rPh sb="14" eb="16">
      <t>ジョウケン</t>
    </rPh>
    <phoneticPr fontId="3"/>
  </si>
  <si>
    <t>開店日からR3.6.30まで</t>
    <rPh sb="0" eb="3">
      <t>カイテンビ</t>
    </rPh>
    <phoneticPr fontId="3"/>
  </si>
  <si>
    <t>開店日がR2.7.1～R3.6.30の間である</t>
    <rPh sb="0" eb="3">
      <t>カイテンビ</t>
    </rPh>
    <rPh sb="19" eb="20">
      <t>アイダ</t>
    </rPh>
    <phoneticPr fontId="3"/>
  </si>
  <si>
    <t>開店日からR3.7.31まで</t>
    <rPh sb="0" eb="3">
      <t>カイテンビ</t>
    </rPh>
    <phoneticPr fontId="3"/>
  </si>
  <si>
    <t>開店日がR2.8.1～R3.7.31の間である</t>
    <rPh sb="0" eb="3">
      <t>カイテンビ</t>
    </rPh>
    <rPh sb="19" eb="20">
      <t>アイダ</t>
    </rPh>
    <phoneticPr fontId="3"/>
  </si>
  <si>
    <t>開店日がR2.6.1～R3.6.30の間である</t>
    <rPh sb="0" eb="3">
      <t>カイテンビ</t>
    </rPh>
    <rPh sb="19" eb="20">
      <t>アイダ</t>
    </rPh>
    <phoneticPr fontId="3"/>
  </si>
  <si>
    <t>開店日がR2.7.1～R3.7.31の間である</t>
    <rPh sb="0" eb="3">
      <t>カイテンビ</t>
    </rPh>
    <rPh sb="19" eb="20">
      <t>アイダ</t>
    </rPh>
    <phoneticPr fontId="3"/>
  </si>
  <si>
    <t>【２】－１　大阪府内３３市に所在する店舗用</t>
    <rPh sb="6" eb="8">
      <t>オオサカ</t>
    </rPh>
    <rPh sb="8" eb="10">
      <t>フナイ</t>
    </rPh>
    <rPh sb="12" eb="13">
      <t>シ</t>
    </rPh>
    <rPh sb="14" eb="16">
      <t>ショザイ</t>
    </rPh>
    <rPh sb="18" eb="20">
      <t>テンポ</t>
    </rPh>
    <rPh sb="20" eb="21">
      <t>ヨウ</t>
    </rPh>
    <phoneticPr fontId="3"/>
  </si>
  <si>
    <t>◆要請期間及び参照月の確認</t>
    <rPh sb="1" eb="3">
      <t>ヨウセイ</t>
    </rPh>
    <rPh sb="3" eb="5">
      <t>キカン</t>
    </rPh>
    <rPh sb="5" eb="6">
      <t>オヨ</t>
    </rPh>
    <rPh sb="7" eb="9">
      <t>サンショウ</t>
    </rPh>
    <rPh sb="9" eb="10">
      <t>ツキ</t>
    </rPh>
    <rPh sb="11" eb="13">
      <t>カクニン</t>
    </rPh>
    <phoneticPr fontId="3"/>
  </si>
  <si>
    <t>あ</t>
    <phoneticPr fontId="3"/>
  </si>
  <si>
    <t>令和2年7月</t>
    <rPh sb="0" eb="2">
      <t>レイワ</t>
    </rPh>
    <rPh sb="3" eb="4">
      <t>ネン</t>
    </rPh>
    <rPh sb="5" eb="6">
      <t>ガツ</t>
    </rPh>
    <phoneticPr fontId="3"/>
  </si>
  <si>
    <t>い</t>
    <phoneticPr fontId="3"/>
  </si>
  <si>
    <t>令和2年8月</t>
    <rPh sb="0" eb="2">
      <t>レイワ</t>
    </rPh>
    <rPh sb="3" eb="4">
      <t>ネン</t>
    </rPh>
    <rPh sb="5" eb="6">
      <t>ガツ</t>
    </rPh>
    <phoneticPr fontId="3"/>
  </si>
  <si>
    <t>う</t>
    <phoneticPr fontId="3"/>
  </si>
  <si>
    <t>令和元年7月</t>
    <rPh sb="0" eb="2">
      <t>レイワ</t>
    </rPh>
    <rPh sb="2" eb="4">
      <t>ガンネン</t>
    </rPh>
    <rPh sb="3" eb="4">
      <t>ネン</t>
    </rPh>
    <rPh sb="5" eb="6">
      <t>ガツ</t>
    </rPh>
    <phoneticPr fontId="3"/>
  </si>
  <si>
    <t>え</t>
    <phoneticPr fontId="3"/>
  </si>
  <si>
    <t>令和元年8月</t>
    <rPh sb="0" eb="2">
      <t>レイワ</t>
    </rPh>
    <rPh sb="2" eb="4">
      <t>ガンネン</t>
    </rPh>
    <rPh sb="3" eb="4">
      <t>ネン</t>
    </rPh>
    <rPh sb="5" eb="6">
      <t>ガツ</t>
    </rPh>
    <phoneticPr fontId="3"/>
  </si>
  <si>
    <t>お</t>
    <phoneticPr fontId="3"/>
  </si>
  <si>
    <t>か</t>
    <phoneticPr fontId="3"/>
  </si>
  <si>
    <t>き</t>
    <phoneticPr fontId="3"/>
  </si>
  <si>
    <t>く</t>
    <phoneticPr fontId="3"/>
  </si>
  <si>
    <t>け</t>
    <phoneticPr fontId="3"/>
  </si>
  <si>
    <t>令和2年6月と7月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</si>
  <si>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こ</t>
    <phoneticPr fontId="3"/>
  </si>
  <si>
    <t>令和元年6月と7月</t>
    <rPh sb="0" eb="2">
      <t>レイワ</t>
    </rPh>
    <rPh sb="2" eb="4">
      <t>ガンネン</t>
    </rPh>
    <rPh sb="3" eb="4">
      <t>ネン</t>
    </rPh>
    <rPh sb="5" eb="6">
      <t>ガツ</t>
    </rPh>
    <rPh sb="8" eb="9">
      <t>ガツ</t>
    </rPh>
    <phoneticPr fontId="3"/>
  </si>
  <si>
    <t>さ</t>
    <phoneticPr fontId="3"/>
  </si>
  <si>
    <t>し</t>
    <phoneticPr fontId="3"/>
  </si>
  <si>
    <t>す</t>
    <phoneticPr fontId="3"/>
  </si>
  <si>
    <t>せ</t>
    <phoneticPr fontId="3"/>
  </si>
  <si>
    <t>どのパターンで要請に応じていただきましたか。</t>
    <rPh sb="7" eb="9">
      <t>ヨウセイ</t>
    </rPh>
    <rPh sb="10" eb="11">
      <t>オウ</t>
    </rPh>
    <phoneticPr fontId="3"/>
  </si>
  <si>
    <t>75,000円以下の場合</t>
    <rPh sb="6" eb="7">
      <t>エン</t>
    </rPh>
    <rPh sb="7" eb="9">
      <t>イカ</t>
    </rPh>
    <rPh sb="10" eb="12">
      <t>バアイ</t>
    </rPh>
    <phoneticPr fontId="3"/>
  </si>
  <si>
    <t>　３万円（定額）</t>
    <rPh sb="2" eb="4">
      <t>マンエン</t>
    </rPh>
    <rPh sb="5" eb="7">
      <t>テイガク</t>
    </rPh>
    <phoneticPr fontId="3"/>
  </si>
  <si>
    <t>75,000円超 ～ 100,000円以下</t>
    <rPh sb="6" eb="7">
      <t>エン</t>
    </rPh>
    <rPh sb="7" eb="8">
      <t>コ</t>
    </rPh>
    <rPh sb="18" eb="19">
      <t>エン</t>
    </rPh>
    <rPh sb="19" eb="21">
      <t>イカ</t>
    </rPh>
    <phoneticPr fontId="3"/>
  </si>
  <si>
    <t>定額以外の支給単価　⇒</t>
    <rPh sb="0" eb="2">
      <t>テイガク</t>
    </rPh>
    <rPh sb="2" eb="4">
      <t>イガイ</t>
    </rPh>
    <rPh sb="5" eb="7">
      <t>シキュウ</t>
    </rPh>
    <rPh sb="7" eb="9">
      <t>タンカ</t>
    </rPh>
    <phoneticPr fontId="3"/>
  </si>
  <si>
    <t>１日当たりの売上高 × ０．４ ＝</t>
    <rPh sb="1" eb="2">
      <t>ニチ</t>
    </rPh>
    <rPh sb="2" eb="3">
      <t>ア</t>
    </rPh>
    <rPh sb="6" eb="8">
      <t>ウリアゲ</t>
    </rPh>
    <rPh sb="8" eb="9">
      <t>ダカ</t>
    </rPh>
    <phoneticPr fontId="3"/>
  </si>
  <si>
    <t>（千円未満切上げ）
※上限１０万円</t>
    <rPh sb="1" eb="3">
      <t>センエン</t>
    </rPh>
    <rPh sb="3" eb="5">
      <t>ミマン</t>
    </rPh>
    <rPh sb="5" eb="7">
      <t>キリア</t>
    </rPh>
    <rPh sb="11" eb="13">
      <t>ジョウゲン</t>
    </rPh>
    <rPh sb="15" eb="17">
      <t>マンエン</t>
    </rPh>
    <phoneticPr fontId="3"/>
  </si>
  <si>
    <t>上記②参照月の事業年度（年）の売上高を入力してください。</t>
    <rPh sb="0" eb="2">
      <t>ジョウキ</t>
    </rPh>
    <rPh sb="3" eb="5">
      <t>サンショウ</t>
    </rPh>
    <rPh sb="5" eb="6">
      <t>ツキ</t>
    </rPh>
    <rPh sb="7" eb="9">
      <t>ジギョウ</t>
    </rPh>
    <rPh sb="9" eb="11">
      <t>ネンド</t>
    </rPh>
    <rPh sb="12" eb="13">
      <t>ネン</t>
    </rPh>
    <rPh sb="15" eb="17">
      <t>ウリアゲ</t>
    </rPh>
    <rPh sb="17" eb="18">
      <t>ダカ</t>
    </rPh>
    <rPh sb="19" eb="21">
      <t>ニュウリョク</t>
    </rPh>
    <phoneticPr fontId="3"/>
  </si>
  <si>
    <t>（小数点以下切り上げ）
※上限10万円</t>
    <rPh sb="13" eb="15">
      <t>ジョウゲン</t>
    </rPh>
    <rPh sb="17" eb="19">
      <t>マンエン</t>
    </rPh>
    <phoneticPr fontId="3"/>
  </si>
  <si>
    <t>【２】－２　大阪府内町・村に所在する店舗用</t>
    <rPh sb="6" eb="8">
      <t>オオサカ</t>
    </rPh>
    <rPh sb="8" eb="10">
      <t>フナイ</t>
    </rPh>
    <rPh sb="10" eb="11">
      <t>チョウ</t>
    </rPh>
    <rPh sb="12" eb="13">
      <t>ムラ</t>
    </rPh>
    <rPh sb="14" eb="16">
      <t>ショザイ</t>
    </rPh>
    <rPh sb="18" eb="20">
      <t>テンポ</t>
    </rPh>
    <rPh sb="20" eb="21">
      <t>ヨウ</t>
    </rPh>
    <phoneticPr fontId="3"/>
  </si>
  <si>
    <t>83,333円以下の場合</t>
    <rPh sb="6" eb="7">
      <t>エン</t>
    </rPh>
    <rPh sb="7" eb="9">
      <t>イカ</t>
    </rPh>
    <rPh sb="10" eb="12">
      <t>バアイ</t>
    </rPh>
    <phoneticPr fontId="3"/>
  </si>
  <si>
    <t>　２．５万円（定額）</t>
    <rPh sb="4" eb="6">
      <t>マンエン</t>
    </rPh>
    <rPh sb="7" eb="9">
      <t>テイガク</t>
    </rPh>
    <phoneticPr fontId="3"/>
  </si>
  <si>
    <t>83,333円超 ～ 100,000円以下</t>
    <rPh sb="6" eb="7">
      <t>エン</t>
    </rPh>
    <rPh sb="7" eb="8">
      <t>コ</t>
    </rPh>
    <rPh sb="18" eb="19">
      <t>エン</t>
    </rPh>
    <rPh sb="19" eb="21">
      <t>イカ</t>
    </rPh>
    <phoneticPr fontId="3"/>
  </si>
  <si>
    <t>　1日当たりの売上高×０．３（千円未満切上げ）
　※上限７．５万円</t>
    <rPh sb="2" eb="3">
      <t>ニチ</t>
    </rPh>
    <rPh sb="3" eb="4">
      <t>ア</t>
    </rPh>
    <rPh sb="7" eb="9">
      <t>ウリアゲ</t>
    </rPh>
    <rPh sb="9" eb="10">
      <t>ダカ</t>
    </rPh>
    <rPh sb="15" eb="17">
      <t>センエン</t>
    </rPh>
    <rPh sb="17" eb="19">
      <t>ミマン</t>
    </rPh>
    <rPh sb="19" eb="21">
      <t>キリアゲ</t>
    </rPh>
    <rPh sb="26" eb="28">
      <t>ジョウゲン</t>
    </rPh>
    <rPh sb="31" eb="33">
      <t>マンエン</t>
    </rPh>
    <phoneticPr fontId="3"/>
  </si>
  <si>
    <t>１日当たりの売上高 × ０．３ ＝</t>
    <rPh sb="1" eb="2">
      <t>ニチ</t>
    </rPh>
    <rPh sb="2" eb="3">
      <t>ア</t>
    </rPh>
    <rPh sb="6" eb="8">
      <t>ウリアゲ</t>
    </rPh>
    <rPh sb="8" eb="9">
      <t>ダカ</t>
    </rPh>
    <phoneticPr fontId="3"/>
  </si>
  <si>
    <t>（千円未満切上げ）
※上限７．５万円</t>
    <rPh sb="1" eb="3">
      <t>センエン</t>
    </rPh>
    <rPh sb="3" eb="5">
      <t>ミマン</t>
    </rPh>
    <rPh sb="5" eb="7">
      <t>キリア</t>
    </rPh>
    <rPh sb="11" eb="13">
      <t>ジョウゲン</t>
    </rPh>
    <rPh sb="16" eb="18">
      <t>マンエン</t>
    </rPh>
    <phoneticPr fontId="3"/>
  </si>
  <si>
    <t>（対象期間：6/21～7/11、7/12～8/1）</t>
    <rPh sb="1" eb="3">
      <t>タイショウ</t>
    </rPh>
    <rPh sb="3" eb="5">
      <t>キカン</t>
    </rPh>
    <phoneticPr fontId="3"/>
  </si>
  <si>
    <t>（千円未満切上げ）
※上限１０万円</t>
    <rPh sb="1" eb="3">
      <t>センエン</t>
    </rPh>
    <rPh sb="3" eb="5">
      <t>ミマン</t>
    </rPh>
    <rPh sb="5" eb="7">
      <t>キリア</t>
    </rPh>
    <phoneticPr fontId="3"/>
  </si>
  <si>
    <t>（対象期間：8/2～8/31）</t>
    <rPh sb="1" eb="3">
      <t>タイショウ</t>
    </rPh>
    <rPh sb="3" eb="5">
      <t>キカン</t>
    </rPh>
    <phoneticPr fontId="3"/>
  </si>
  <si>
    <t>【２】－３　大阪府内３３市に所在する店舗用</t>
    <rPh sb="6" eb="8">
      <t>オオサカ</t>
    </rPh>
    <rPh sb="8" eb="10">
      <t>フナイ</t>
    </rPh>
    <rPh sb="12" eb="13">
      <t>シ</t>
    </rPh>
    <rPh sb="14" eb="16">
      <t>ショザイ</t>
    </rPh>
    <rPh sb="18" eb="20">
      <t>テンポ</t>
    </rPh>
    <rPh sb="20" eb="21">
      <t>ヨウ</t>
    </rPh>
    <phoneticPr fontId="3"/>
  </si>
  <si>
    <r>
      <t>【中小企業者（中小企業、個人事業主）、その他法人専用】　</t>
    </r>
    <r>
      <rPr>
        <sz val="14"/>
        <rFont val="ＭＳ Ｐゴシック"/>
        <family val="3"/>
        <charset val="128"/>
      </rPr>
      <t>※大企業は使用できません</t>
    </r>
    <r>
      <rPr>
        <b/>
        <sz val="14"/>
        <rFont val="ＭＳ Ｐゴシック"/>
        <family val="3"/>
        <charset val="128"/>
      </rPr>
      <t xml:space="preserve">
－ 開店日から要請期間までのあいだが１年未満の店舗用 －</t>
    </r>
    <rPh sb="43" eb="45">
      <t>カイテン</t>
    </rPh>
    <rPh sb="45" eb="46">
      <t>ニチ</t>
    </rPh>
    <rPh sb="48" eb="50">
      <t>ヨウセイ</t>
    </rPh>
    <rPh sb="50" eb="52">
      <t>キカン</t>
    </rPh>
    <rPh sb="60" eb="61">
      <t>ネン</t>
    </rPh>
    <rPh sb="61" eb="63">
      <t>ミマン</t>
    </rPh>
    <phoneticPr fontId="3"/>
  </si>
  <si>
    <t>市</t>
    <rPh sb="0" eb="1">
      <t>シ</t>
    </rPh>
    <phoneticPr fontId="3"/>
  </si>
  <si>
    <t xml:space="preserve">②参照月の売上高 ÷③参照月の日数 ＝ </t>
    <rPh sb="1" eb="3">
      <t>サンショウ</t>
    </rPh>
    <rPh sb="3" eb="4">
      <t>ツキ</t>
    </rPh>
    <rPh sb="5" eb="7">
      <t>ウリアゲ</t>
    </rPh>
    <rPh sb="7" eb="8">
      <t>ダカ</t>
    </rPh>
    <rPh sb="11" eb="13">
      <t>サンショウ</t>
    </rPh>
    <rPh sb="13" eb="14">
      <t>ツキ</t>
    </rPh>
    <rPh sb="15" eb="17">
      <t>ニッスウ</t>
    </rPh>
    <phoneticPr fontId="3"/>
  </si>
  <si>
    <t>【２】－４　大阪府内町・村に所在する店舗用</t>
    <rPh sb="6" eb="8">
      <t>オオサカ</t>
    </rPh>
    <rPh sb="8" eb="10">
      <t>フナイ</t>
    </rPh>
    <rPh sb="10" eb="11">
      <t>チョウ</t>
    </rPh>
    <rPh sb="12" eb="13">
      <t>ムラ</t>
    </rPh>
    <rPh sb="14" eb="16">
      <t>ショザイ</t>
    </rPh>
    <rPh sb="18" eb="20">
      <t>テンポ</t>
    </rPh>
    <rPh sb="20" eb="21">
      <t>ヨウ</t>
    </rPh>
    <phoneticPr fontId="3"/>
  </si>
  <si>
    <t>【３】－１　大阪府内３３市に所在する店舗用</t>
    <rPh sb="6" eb="8">
      <t>オオサカ</t>
    </rPh>
    <rPh sb="8" eb="10">
      <t>フナイ</t>
    </rPh>
    <rPh sb="12" eb="13">
      <t>シ</t>
    </rPh>
    <rPh sb="14" eb="16">
      <t>ショザイ</t>
    </rPh>
    <rPh sb="18" eb="20">
      <t>テンポ</t>
    </rPh>
    <rPh sb="20" eb="21">
      <t>ヨウ</t>
    </rPh>
    <phoneticPr fontId="3"/>
  </si>
  <si>
    <r>
      <t>　■ 算定シート（売上高減少額方式）　</t>
    </r>
    <r>
      <rPr>
        <b/>
        <sz val="11"/>
        <color theme="1"/>
        <rFont val="ＭＳ Ｐゴシック"/>
        <family val="3"/>
        <charset val="128"/>
      </rPr>
      <t>※募集要項８頁参照</t>
    </r>
    <rPh sb="3" eb="5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20" eb="22">
      <t>ボシュウ</t>
    </rPh>
    <rPh sb="22" eb="24">
      <t>ヨウコウ</t>
    </rPh>
    <rPh sb="25" eb="26">
      <t>ページ</t>
    </rPh>
    <rPh sb="26" eb="28">
      <t>サンショウ</t>
    </rPh>
    <phoneticPr fontId="3"/>
  </si>
  <si>
    <t>【大企業・中小企業等】</t>
    <phoneticPr fontId="3"/>
  </si>
  <si>
    <t>⑤</t>
    <phoneticPr fontId="3"/>
  </si>
  <si>
    <t>令和３年の参照月を入力してください。</t>
    <rPh sb="0" eb="2">
      <t>レイワ</t>
    </rPh>
    <rPh sb="3" eb="4">
      <t>ネン</t>
    </rPh>
    <rPh sb="5" eb="7">
      <t>サンショウ</t>
    </rPh>
    <rPh sb="7" eb="8">
      <t>ツキ</t>
    </rPh>
    <rPh sb="9" eb="11">
      <t>ニュウリョク</t>
    </rPh>
    <phoneticPr fontId="3"/>
  </si>
  <si>
    <t>令和３年の参照月を入力してください。
※②で選択した参照月と同じ月となります</t>
    <rPh sb="0" eb="2">
      <t>レイワ</t>
    </rPh>
    <rPh sb="3" eb="4">
      <t>ネン</t>
    </rPh>
    <rPh sb="5" eb="7">
      <t>サンショウ</t>
    </rPh>
    <rPh sb="7" eb="8">
      <t>ツキ</t>
    </rPh>
    <rPh sb="9" eb="11">
      <t>ニュウリョク</t>
    </rPh>
    <rPh sb="22" eb="24">
      <t>センタク</t>
    </rPh>
    <rPh sb="26" eb="28">
      <t>サンショウ</t>
    </rPh>
    <rPh sb="28" eb="29">
      <t>ツキ</t>
    </rPh>
    <rPh sb="30" eb="31">
      <t>オナ</t>
    </rPh>
    <rPh sb="32" eb="33">
      <t>ツキ</t>
    </rPh>
    <phoneticPr fontId="3"/>
  </si>
  <si>
    <t>令和３年</t>
    <rPh sb="0" eb="2">
      <t>レイワ</t>
    </rPh>
    <rPh sb="3" eb="4">
      <t>ネン</t>
    </rPh>
    <phoneticPr fontId="3"/>
  </si>
  <si>
    <t>⑥</t>
    <phoneticPr fontId="3"/>
  </si>
  <si>
    <t>令和３年の参照月の売上高を入力してください。</t>
    <rPh sb="0" eb="2">
      <t>レイワ</t>
    </rPh>
    <rPh sb="3" eb="4">
      <t>ネン</t>
    </rPh>
    <rPh sb="5" eb="7">
      <t>サンショウ</t>
    </rPh>
    <rPh sb="7" eb="8">
      <t>ツキ</t>
    </rPh>
    <rPh sb="9" eb="11">
      <t>ウリアゲ</t>
    </rPh>
    <rPh sb="11" eb="12">
      <t>タカ</t>
    </rPh>
    <rPh sb="13" eb="15">
      <t>ニュウリョク</t>
    </rPh>
    <phoneticPr fontId="3"/>
  </si>
  <si>
    <t>令和３年の１日当たりの売上高　⇒</t>
    <rPh sb="0" eb="2">
      <t>レイワ</t>
    </rPh>
    <rPh sb="3" eb="4">
      <t>ネン</t>
    </rPh>
    <rPh sb="6" eb="7">
      <t>ニチ</t>
    </rPh>
    <rPh sb="7" eb="8">
      <t>ア</t>
    </rPh>
    <rPh sb="11" eb="13">
      <t>ウリアゲ</t>
    </rPh>
    <rPh sb="13" eb="14">
      <t>ダカ</t>
    </rPh>
    <phoneticPr fontId="3"/>
  </si>
  <si>
    <t xml:space="preserve">⑥令和３年の参照月の売上高 ÷ ④参照月の日数 ＝ </t>
    <rPh sb="1" eb="3">
      <t>レイワ</t>
    </rPh>
    <rPh sb="4" eb="5">
      <t>ネン</t>
    </rPh>
    <rPh sb="6" eb="8">
      <t>サンショウ</t>
    </rPh>
    <rPh sb="8" eb="9">
      <t>ツキ</t>
    </rPh>
    <rPh sb="10" eb="12">
      <t>ウリアゲ</t>
    </rPh>
    <rPh sb="12" eb="13">
      <t>ダカ</t>
    </rPh>
    <rPh sb="17" eb="19">
      <t>サンショウ</t>
    </rPh>
    <rPh sb="19" eb="20">
      <t>ツキ</t>
    </rPh>
    <rPh sb="21" eb="23">
      <t>ニッスウ</t>
    </rPh>
    <phoneticPr fontId="3"/>
  </si>
  <si>
    <t>（1日あたりの売上高 － 令和３年の１日当たりの売上高） × ０．４ ＝</t>
    <rPh sb="2" eb="3">
      <t>ニチ</t>
    </rPh>
    <rPh sb="7" eb="9">
      <t>ウリアゲ</t>
    </rPh>
    <rPh sb="9" eb="10">
      <t>ダカ</t>
    </rPh>
    <rPh sb="13" eb="15">
      <t>レイワ</t>
    </rPh>
    <rPh sb="16" eb="17">
      <t>ネン</t>
    </rPh>
    <rPh sb="19" eb="20">
      <t>ニチ</t>
    </rPh>
    <rPh sb="20" eb="21">
      <t>ア</t>
    </rPh>
    <rPh sb="24" eb="26">
      <t>ウリアゲ</t>
    </rPh>
    <rPh sb="26" eb="27">
      <t>ダカ</t>
    </rPh>
    <phoneticPr fontId="3"/>
  </si>
  <si>
    <t>（千円未満切上げ）
※上限２０万円</t>
    <rPh sb="1" eb="3">
      <t>センエン</t>
    </rPh>
    <rPh sb="3" eb="5">
      <t>ミマン</t>
    </rPh>
    <rPh sb="5" eb="7">
      <t>キリア</t>
    </rPh>
    <rPh sb="11" eb="13">
      <t>ジョウゲン</t>
    </rPh>
    <rPh sb="15" eb="17">
      <t>マンエン</t>
    </rPh>
    <phoneticPr fontId="3"/>
  </si>
  <si>
    <t>事業年度の１日当たりの売上高　⇒</t>
    <rPh sb="0" eb="2">
      <t>ジギョウ</t>
    </rPh>
    <rPh sb="2" eb="4">
      <t>ネンド</t>
    </rPh>
    <rPh sb="6" eb="7">
      <t>ニチ</t>
    </rPh>
    <rPh sb="7" eb="8">
      <t>ア</t>
    </rPh>
    <rPh sb="11" eb="13">
      <t>ウリアゲ</t>
    </rPh>
    <rPh sb="13" eb="14">
      <t>ダカ</t>
    </rPh>
    <phoneticPr fontId="3"/>
  </si>
  <si>
    <t>月単位の算定が困難な場合の支給単価</t>
    <rPh sb="0" eb="3">
      <t>ツキタンイ</t>
    </rPh>
    <rPh sb="4" eb="6">
      <t>サンテイ</t>
    </rPh>
    <rPh sb="7" eb="9">
      <t>コンナン</t>
    </rPh>
    <rPh sb="10" eb="12">
      <t>バアイ</t>
    </rPh>
    <rPh sb="13" eb="15">
      <t>シキュウ</t>
    </rPh>
    <rPh sb="15" eb="17">
      <t>タンカ</t>
    </rPh>
    <phoneticPr fontId="3"/>
  </si>
  <si>
    <t>（事業年度の１日当たりの売上高 － 令和３年の１日当たりの売上高） × ０．４ ＝</t>
    <rPh sb="1" eb="3">
      <t>ジギョウ</t>
    </rPh>
    <rPh sb="3" eb="5">
      <t>ネンド</t>
    </rPh>
    <rPh sb="7" eb="8">
      <t>ニチ</t>
    </rPh>
    <rPh sb="8" eb="9">
      <t>ア</t>
    </rPh>
    <rPh sb="12" eb="14">
      <t>ウリアゲ</t>
    </rPh>
    <rPh sb="14" eb="15">
      <t>ダカ</t>
    </rPh>
    <rPh sb="18" eb="20">
      <t>レイワ</t>
    </rPh>
    <rPh sb="21" eb="22">
      <t>ネン</t>
    </rPh>
    <rPh sb="24" eb="25">
      <t>ニチ</t>
    </rPh>
    <rPh sb="25" eb="26">
      <t>ア</t>
    </rPh>
    <rPh sb="29" eb="31">
      <t>ウリアゲ</t>
    </rPh>
    <rPh sb="31" eb="32">
      <t>ダカ</t>
    </rPh>
    <phoneticPr fontId="3"/>
  </si>
  <si>
    <t>【３】－２　大阪府内町・村に所在する店舗用</t>
    <rPh sb="6" eb="8">
      <t>オオサカ</t>
    </rPh>
    <rPh sb="8" eb="10">
      <t>フナイ</t>
    </rPh>
    <rPh sb="10" eb="11">
      <t>チョウ</t>
    </rPh>
    <rPh sb="12" eb="13">
      <t>ムラ</t>
    </rPh>
    <rPh sb="14" eb="16">
      <t>ショザイ</t>
    </rPh>
    <rPh sb="18" eb="20">
      <t>テンポ</t>
    </rPh>
    <rPh sb="20" eb="21">
      <t>ヨウ</t>
    </rPh>
    <phoneticPr fontId="3"/>
  </si>
  <si>
    <t>・ ６月２１日～８月１日の支給単価</t>
    <rPh sb="3" eb="4">
      <t>ガツ</t>
    </rPh>
    <rPh sb="6" eb="7">
      <t>ニチ</t>
    </rPh>
    <rPh sb="9" eb="10">
      <t>ガツ</t>
    </rPh>
    <rPh sb="11" eb="12">
      <t>ニチ</t>
    </rPh>
    <rPh sb="13" eb="15">
      <t>シキュウ</t>
    </rPh>
    <rPh sb="15" eb="17">
      <t>タンカ</t>
    </rPh>
    <phoneticPr fontId="3"/>
  </si>
  <si>
    <t>Ａ：</t>
    <phoneticPr fontId="3"/>
  </si>
  <si>
    <t>（１日当たりの売上高 － 令和３年の１日あたりの売上高） × ０．４ ＝</t>
    <rPh sb="13" eb="15">
      <t>レイワ</t>
    </rPh>
    <rPh sb="16" eb="17">
      <t>ネン</t>
    </rPh>
    <rPh sb="19" eb="20">
      <t>ニチ</t>
    </rPh>
    <rPh sb="24" eb="26">
      <t>ウリアゲ</t>
    </rPh>
    <rPh sb="26" eb="27">
      <t>ダカ</t>
    </rPh>
    <phoneticPr fontId="3"/>
  </si>
  <si>
    <t>（千円未満切上げ）</t>
    <rPh sb="1" eb="3">
      <t>センエン</t>
    </rPh>
    <rPh sb="3" eb="5">
      <t>ミマン</t>
    </rPh>
    <rPh sb="5" eb="7">
      <t>キリア</t>
    </rPh>
    <phoneticPr fontId="3"/>
  </si>
  <si>
    <t>Ｂ：</t>
    <phoneticPr fontId="3"/>
  </si>
  <si>
    <t>１日当たりの売上高 × ０．３ ＝</t>
    <rPh sb="1" eb="2">
      <t>ニチ</t>
    </rPh>
    <rPh sb="2" eb="3">
      <t>ア</t>
    </rPh>
    <phoneticPr fontId="3"/>
  </si>
  <si>
    <t>⇒ Ａ と Ｂ で額の低いほうが支給単価（上限２０万円）となります</t>
    <rPh sb="9" eb="10">
      <t>ガク</t>
    </rPh>
    <rPh sb="11" eb="12">
      <t>ヒク</t>
    </rPh>
    <rPh sb="16" eb="18">
      <t>シキュウ</t>
    </rPh>
    <rPh sb="18" eb="20">
      <t>タンカ</t>
    </rPh>
    <rPh sb="21" eb="23">
      <t>ジョウゲン</t>
    </rPh>
    <rPh sb="25" eb="27">
      <t>マンエン</t>
    </rPh>
    <phoneticPr fontId="3"/>
  </si>
  <si>
    <t>・ ８月２日～８月３１日の支給単価は上記のＡと同額になります。</t>
    <rPh sb="3" eb="4">
      <t>ガツ</t>
    </rPh>
    <rPh sb="5" eb="6">
      <t>ニチ</t>
    </rPh>
    <rPh sb="8" eb="9">
      <t>ガツ</t>
    </rPh>
    <rPh sb="11" eb="12">
      <t>ニチ</t>
    </rPh>
    <rPh sb="13" eb="15">
      <t>シキュウ</t>
    </rPh>
    <rPh sb="15" eb="17">
      <t>タンカ</t>
    </rPh>
    <rPh sb="18" eb="20">
      <t>ジョウキ</t>
    </rPh>
    <rPh sb="23" eb="25">
      <t>ドウガク</t>
    </rPh>
    <phoneticPr fontId="3"/>
  </si>
  <si>
    <t>（事業年度の１日当たりの売上高 － 令和３年の１日あたりの売上高） × ０．４ ＝</t>
    <rPh sb="18" eb="20">
      <t>レイワ</t>
    </rPh>
    <rPh sb="21" eb="22">
      <t>ネン</t>
    </rPh>
    <rPh sb="24" eb="25">
      <t>ニチ</t>
    </rPh>
    <rPh sb="29" eb="31">
      <t>ウリアゲ</t>
    </rPh>
    <rPh sb="31" eb="32">
      <t>ダカ</t>
    </rPh>
    <phoneticPr fontId="3"/>
  </si>
  <si>
    <t>（千円未満切上げ）</t>
    <phoneticPr fontId="3"/>
  </si>
  <si>
    <t>事業年度の１日当たりの売上高× ０．３ ＝</t>
    <phoneticPr fontId="3"/>
  </si>
  <si>
    <t>【３】－３　大阪府内３３市に所在する店舗用</t>
    <rPh sb="6" eb="8">
      <t>オオサカ</t>
    </rPh>
    <rPh sb="8" eb="10">
      <t>フナイ</t>
    </rPh>
    <rPh sb="12" eb="13">
      <t>シ</t>
    </rPh>
    <rPh sb="14" eb="16">
      <t>ショザイ</t>
    </rPh>
    <rPh sb="18" eb="20">
      <t>テンポ</t>
    </rPh>
    <rPh sb="20" eb="21">
      <t>ヨウ</t>
    </rPh>
    <phoneticPr fontId="3"/>
  </si>
  <si>
    <t>【大企業・中小企業等】
－ 開店日から要請期間までのあいだが１年未満の店舗用 －</t>
    <phoneticPr fontId="3"/>
  </si>
  <si>
    <t>◆要請期間及び令和３年参照月の確認</t>
    <rPh sb="1" eb="3">
      <t>ヨウセイ</t>
    </rPh>
    <rPh sb="3" eb="5">
      <t>キカン</t>
    </rPh>
    <rPh sb="5" eb="6">
      <t>オヨ</t>
    </rPh>
    <rPh sb="7" eb="9">
      <t>レイワ</t>
    </rPh>
    <rPh sb="10" eb="11">
      <t>ネン</t>
    </rPh>
    <rPh sb="11" eb="13">
      <t>サンショウ</t>
    </rPh>
    <rPh sb="13" eb="14">
      <t>ツキ</t>
    </rPh>
    <rPh sb="15" eb="17">
      <t>カクニン</t>
    </rPh>
    <phoneticPr fontId="3"/>
  </si>
  <si>
    <t>令和３年参照月</t>
    <rPh sb="0" eb="2">
      <t>レイワ</t>
    </rPh>
    <rPh sb="3" eb="4">
      <t>ネン</t>
    </rPh>
    <rPh sb="4" eb="5">
      <t>サン</t>
    </rPh>
    <rPh sb="5" eb="6">
      <t>ショウ</t>
    </rPh>
    <rPh sb="6" eb="7">
      <t>ツキ</t>
    </rPh>
    <phoneticPr fontId="3"/>
  </si>
  <si>
    <t>令和３年7月</t>
    <rPh sb="0" eb="2">
      <t>レイワ</t>
    </rPh>
    <rPh sb="3" eb="4">
      <t>ネン</t>
    </rPh>
    <rPh sb="5" eb="6">
      <t>ガツ</t>
    </rPh>
    <phoneticPr fontId="3"/>
  </si>
  <si>
    <t>令和３年8月</t>
    <rPh sb="0" eb="2">
      <t>レイワ</t>
    </rPh>
    <rPh sb="3" eb="4">
      <t>ネン</t>
    </rPh>
    <rPh sb="5" eb="6">
      <t>ガツ</t>
    </rPh>
    <phoneticPr fontId="3"/>
  </si>
  <si>
    <t>令和３年6月と7月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</si>
  <si>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令和３年の参照月の日数を入力してください。</t>
    <rPh sb="0" eb="2">
      <t>レイワ</t>
    </rPh>
    <rPh sb="3" eb="4">
      <t>ネン</t>
    </rPh>
    <rPh sb="5" eb="7">
      <t>サンショウ</t>
    </rPh>
    <rPh sb="7" eb="8">
      <t>ツキ</t>
    </rPh>
    <rPh sb="9" eb="11">
      <t>ニッスウ</t>
    </rPh>
    <rPh sb="12" eb="14">
      <t>ニュウリョク</t>
    </rPh>
    <phoneticPr fontId="3"/>
  </si>
  <si>
    <t>④で選択した令和３年の参照月の売上高を入力してください。</t>
    <rPh sb="2" eb="4">
      <t>センタク</t>
    </rPh>
    <rPh sb="6" eb="8">
      <t>レイワ</t>
    </rPh>
    <rPh sb="9" eb="10">
      <t>ネン</t>
    </rPh>
    <rPh sb="11" eb="13">
      <t>サンショウ</t>
    </rPh>
    <rPh sb="13" eb="14">
      <t>ツキ</t>
    </rPh>
    <rPh sb="15" eb="17">
      <t>ウリアゲ</t>
    </rPh>
    <rPh sb="17" eb="18">
      <t>タカ</t>
    </rPh>
    <rPh sb="19" eb="21">
      <t>ニュウリョク</t>
    </rPh>
    <phoneticPr fontId="3"/>
  </si>
  <si>
    <t xml:space="preserve">⑥令和３年の参照月の売上高 ÷ ⑤参照月の日数 ＝ </t>
    <rPh sb="1" eb="3">
      <t>レイワ</t>
    </rPh>
    <rPh sb="4" eb="5">
      <t>ネン</t>
    </rPh>
    <rPh sb="6" eb="8">
      <t>サンショウ</t>
    </rPh>
    <rPh sb="8" eb="9">
      <t>ツキ</t>
    </rPh>
    <rPh sb="10" eb="12">
      <t>ウリアゲ</t>
    </rPh>
    <rPh sb="12" eb="13">
      <t>ダカ</t>
    </rPh>
    <rPh sb="17" eb="19">
      <t>サンショウ</t>
    </rPh>
    <rPh sb="19" eb="20">
      <t>ツキ</t>
    </rPh>
    <rPh sb="21" eb="23">
      <t>ニッスウ</t>
    </rPh>
    <phoneticPr fontId="3"/>
  </si>
  <si>
    <t>（１日当たりの売上高 - 令和３年の１日あたりの売上高） × ０．４ ＝</t>
    <rPh sb="13" eb="15">
      <t>レイワ</t>
    </rPh>
    <rPh sb="16" eb="17">
      <t>ネン</t>
    </rPh>
    <rPh sb="19" eb="20">
      <t>ニチ</t>
    </rPh>
    <rPh sb="24" eb="26">
      <t>ウリアゲ</t>
    </rPh>
    <rPh sb="26" eb="27">
      <t>ダカ</t>
    </rPh>
    <phoneticPr fontId="3"/>
  </si>
  <si>
    <t>算定参照期間の売上高を入力してください。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1" eb="13">
      <t>ニュウリョク</t>
    </rPh>
    <phoneticPr fontId="3"/>
  </si>
  <si>
    <t>月単位の算定が困難な場合の１日当たりの売上高　⇒</t>
    <rPh sb="0" eb="1">
      <t>ツキ</t>
    </rPh>
    <rPh sb="1" eb="3">
      <t>タンイ</t>
    </rPh>
    <rPh sb="4" eb="6">
      <t>サンテイ</t>
    </rPh>
    <rPh sb="7" eb="9">
      <t>コンナン</t>
    </rPh>
    <rPh sb="10" eb="12">
      <t>バアイ</t>
    </rPh>
    <rPh sb="14" eb="15">
      <t>ニチ</t>
    </rPh>
    <rPh sb="15" eb="16">
      <t>ア</t>
    </rPh>
    <rPh sb="19" eb="21">
      <t>ウリアゲ</t>
    </rPh>
    <rPh sb="21" eb="22">
      <t>ダカ</t>
    </rPh>
    <phoneticPr fontId="3"/>
  </si>
  <si>
    <t>（算定参照期間の１日当たりの売上高 - 令和３年の１日あたりの売上高） × ０．４ ＝</t>
    <rPh sb="20" eb="22">
      <t>レイワ</t>
    </rPh>
    <rPh sb="23" eb="24">
      <t>ネン</t>
    </rPh>
    <rPh sb="26" eb="27">
      <t>ニチ</t>
    </rPh>
    <rPh sb="31" eb="33">
      <t>ウリアゲ</t>
    </rPh>
    <rPh sb="33" eb="34">
      <t>ダカ</t>
    </rPh>
    <phoneticPr fontId="3"/>
  </si>
  <si>
    <t>【３】－４　大阪府内町・村に所在する店舗用</t>
    <rPh sb="6" eb="8">
      <t>オオサカ</t>
    </rPh>
    <rPh sb="8" eb="10">
      <t>フナイ</t>
    </rPh>
    <rPh sb="10" eb="11">
      <t>チョウ</t>
    </rPh>
    <rPh sb="12" eb="13">
      <t>ムラ</t>
    </rPh>
    <rPh sb="14" eb="16">
      <t>ショザイ</t>
    </rPh>
    <rPh sb="18" eb="20">
      <t>テンポ</t>
    </rPh>
    <rPh sb="20" eb="21">
      <t>ヨウ</t>
    </rPh>
    <phoneticPr fontId="3"/>
  </si>
  <si>
    <r>
      <t>　■ 算定シート（</t>
    </r>
    <r>
      <rPr>
        <sz val="20"/>
        <color theme="1"/>
        <rFont val="ＭＳ Ｐゴシック"/>
        <family val="3"/>
        <charset val="128"/>
      </rPr>
      <t>売上高減少額方式</t>
    </r>
    <r>
      <rPr>
        <b/>
        <sz val="20"/>
        <color theme="1"/>
        <rFont val="ＭＳ Ｐゴシック"/>
        <family val="3"/>
        <charset val="128"/>
      </rPr>
      <t>）　</t>
    </r>
    <r>
      <rPr>
        <b/>
        <sz val="11"/>
        <color theme="1"/>
        <rFont val="ＭＳ Ｐゴシック"/>
        <family val="3"/>
        <charset val="128"/>
      </rPr>
      <t>※募集要項８頁参照</t>
    </r>
    <rPh sb="3" eb="5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20" eb="22">
      <t>ボシュウ</t>
    </rPh>
    <rPh sb="22" eb="24">
      <t>ヨウコウ</t>
    </rPh>
    <rPh sb="25" eb="26">
      <t>ページ</t>
    </rPh>
    <rPh sb="26" eb="28">
      <t>サンショウ</t>
    </rPh>
    <phoneticPr fontId="3"/>
  </si>
  <si>
    <t xml:space="preserve">⑥令和３年の参照月の売上高 ÷⑤参照月の日数 ＝ </t>
    <rPh sb="1" eb="3">
      <t>レイワ</t>
    </rPh>
    <rPh sb="4" eb="5">
      <t>ネン</t>
    </rPh>
    <rPh sb="6" eb="8">
      <t>サンショウ</t>
    </rPh>
    <rPh sb="8" eb="9">
      <t>ツキ</t>
    </rPh>
    <rPh sb="10" eb="12">
      <t>ウリアゲ</t>
    </rPh>
    <rPh sb="12" eb="13">
      <t>ダカ</t>
    </rPh>
    <rPh sb="16" eb="18">
      <t>サンショウ</t>
    </rPh>
    <rPh sb="18" eb="19">
      <t>ツキ</t>
    </rPh>
    <rPh sb="20" eb="22">
      <t>ニッスウ</t>
    </rPh>
    <phoneticPr fontId="3"/>
  </si>
  <si>
    <t>（算定参照期間の１日当たりの売上高 － 令和３年の１日あたりの売上高） × ０．４ ＝</t>
    <rPh sb="20" eb="22">
      <t>レイワ</t>
    </rPh>
    <rPh sb="23" eb="24">
      <t>ネン</t>
    </rPh>
    <rPh sb="26" eb="27">
      <t>ニチ</t>
    </rPh>
    <rPh sb="31" eb="33">
      <t>ウリアゲ</t>
    </rPh>
    <rPh sb="33" eb="34">
      <t>ダカ</t>
    </rPh>
    <phoneticPr fontId="3"/>
  </si>
  <si>
    <t>算定参照期間の１日当たりの売上高× ０．３ ＝</t>
    <phoneticPr fontId="3"/>
  </si>
  <si>
    <t>市町村</t>
    <rPh sb="0" eb="3">
      <t>シチョウソン</t>
    </rPh>
    <phoneticPr fontId="3"/>
  </si>
  <si>
    <t>区分</t>
    <rPh sb="0" eb="2">
      <t>クブン</t>
    </rPh>
    <phoneticPr fontId="3"/>
  </si>
  <si>
    <t>大阪市</t>
    <phoneticPr fontId="3"/>
  </si>
  <si>
    <t>堺市</t>
    <phoneticPr fontId="3"/>
  </si>
  <si>
    <t>岸和田市</t>
    <phoneticPr fontId="3"/>
  </si>
  <si>
    <t>豊中市</t>
    <phoneticPr fontId="3"/>
  </si>
  <si>
    <t>池田市</t>
    <phoneticPr fontId="3"/>
  </si>
  <si>
    <t>吹田市</t>
    <phoneticPr fontId="3"/>
  </si>
  <si>
    <t>泉大津市</t>
    <phoneticPr fontId="3"/>
  </si>
  <si>
    <t>高槻市</t>
    <phoneticPr fontId="3"/>
  </si>
  <si>
    <t>貝塚市</t>
    <phoneticPr fontId="3"/>
  </si>
  <si>
    <t>守口市</t>
    <phoneticPr fontId="3"/>
  </si>
  <si>
    <t>枚方市</t>
    <phoneticPr fontId="3"/>
  </si>
  <si>
    <t>茨木市</t>
    <phoneticPr fontId="3"/>
  </si>
  <si>
    <t>八尾市</t>
    <phoneticPr fontId="3"/>
  </si>
  <si>
    <t>泉佐野市</t>
    <phoneticPr fontId="3"/>
  </si>
  <si>
    <t>富田林市</t>
    <phoneticPr fontId="3"/>
  </si>
  <si>
    <t>寝屋川市</t>
    <phoneticPr fontId="3"/>
  </si>
  <si>
    <t>河内長野市</t>
    <phoneticPr fontId="3"/>
  </si>
  <si>
    <t>松原市</t>
    <phoneticPr fontId="3"/>
  </si>
  <si>
    <t>大東市</t>
    <phoneticPr fontId="3"/>
  </si>
  <si>
    <t>和泉市</t>
    <phoneticPr fontId="3"/>
  </si>
  <si>
    <t>箕面市</t>
    <phoneticPr fontId="3"/>
  </si>
  <si>
    <t>柏原市</t>
    <phoneticPr fontId="3"/>
  </si>
  <si>
    <t>羽曳野市</t>
    <phoneticPr fontId="3"/>
  </si>
  <si>
    <t>門真市</t>
    <phoneticPr fontId="3"/>
  </si>
  <si>
    <t>摂津市</t>
    <phoneticPr fontId="3"/>
  </si>
  <si>
    <t>高石市</t>
    <phoneticPr fontId="3"/>
  </si>
  <si>
    <t>藤井寺市</t>
    <phoneticPr fontId="3"/>
  </si>
  <si>
    <t>東大阪市</t>
    <phoneticPr fontId="3"/>
  </si>
  <si>
    <t>泉南市</t>
    <phoneticPr fontId="3"/>
  </si>
  <si>
    <t>四條畷市</t>
    <phoneticPr fontId="3"/>
  </si>
  <si>
    <t>交野市</t>
    <phoneticPr fontId="3"/>
  </si>
  <si>
    <t>大阪狭山市</t>
    <phoneticPr fontId="3"/>
  </si>
  <si>
    <t>阪南市</t>
    <phoneticPr fontId="3"/>
  </si>
  <si>
    <t>島本町</t>
    <phoneticPr fontId="3"/>
  </si>
  <si>
    <t>豊能町</t>
    <phoneticPr fontId="3"/>
  </si>
  <si>
    <t>能勢町</t>
    <phoneticPr fontId="3"/>
  </si>
  <si>
    <t>忠岡町</t>
    <phoneticPr fontId="3"/>
  </si>
  <si>
    <t>熊取町</t>
    <phoneticPr fontId="3"/>
  </si>
  <si>
    <t>田尻町</t>
    <phoneticPr fontId="3"/>
  </si>
  <si>
    <t>岬町</t>
    <phoneticPr fontId="3"/>
  </si>
  <si>
    <t>太子町</t>
    <phoneticPr fontId="3"/>
  </si>
  <si>
    <t>河南町</t>
    <phoneticPr fontId="3"/>
  </si>
  <si>
    <t>千早赤阪村</t>
    <phoneticPr fontId="3"/>
  </si>
  <si>
    <t>１~３</t>
    <phoneticPr fontId="3"/>
  </si>
  <si>
    <t>１と２</t>
    <phoneticPr fontId="3"/>
  </si>
  <si>
    <t>２と３</t>
    <phoneticPr fontId="3"/>
  </si>
  <si>
    <t>３のみ</t>
    <phoneticPr fontId="3"/>
  </si>
  <si>
    <t>２のみ</t>
    <phoneticPr fontId="3"/>
  </si>
  <si>
    <t>１のみ</t>
    <phoneticPr fontId="3"/>
  </si>
  <si>
    <t>１と３</t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</si>
  <si>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</si>
  <si>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</si>
  <si>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６月及び７月</t>
    <rPh sb="1" eb="2">
      <t>ガツ</t>
    </rPh>
    <rPh sb="2" eb="3">
      <t>オヨ</t>
    </rPh>
    <rPh sb="5" eb="6">
      <t>ガツ</t>
    </rPh>
    <phoneticPr fontId="3"/>
  </si>
  <si>
    <t>⑦</t>
    <phoneticPr fontId="3"/>
  </si>
  <si>
    <t>⑤で選択した令和３年の参照月の売上高を入力してください。</t>
    <rPh sb="2" eb="4">
      <t>センタク</t>
    </rPh>
    <rPh sb="6" eb="8">
      <t>レイワ</t>
    </rPh>
    <rPh sb="9" eb="10">
      <t>ネン</t>
    </rPh>
    <rPh sb="11" eb="13">
      <t>サンショウ</t>
    </rPh>
    <rPh sb="13" eb="14">
      <t>ツキ</t>
    </rPh>
    <rPh sb="15" eb="17">
      <t>ウリアゲ</t>
    </rPh>
    <rPh sb="17" eb="18">
      <t>タカ</t>
    </rPh>
    <rPh sb="19" eb="21">
      <t>ニュウリョク</t>
    </rPh>
    <phoneticPr fontId="3"/>
  </si>
  <si>
    <t xml:space="preserve">⑦令和３年の参照月の売上高 ÷ ⑥参照月の日数 ＝ </t>
    <rPh sb="1" eb="3">
      <t>レイワ</t>
    </rPh>
    <rPh sb="4" eb="5">
      <t>ネン</t>
    </rPh>
    <rPh sb="6" eb="8">
      <t>サンショウ</t>
    </rPh>
    <rPh sb="8" eb="9">
      <t>ツキ</t>
    </rPh>
    <rPh sb="10" eb="12">
      <t>ウリアゲ</t>
    </rPh>
    <rPh sb="12" eb="13">
      <t>ダカ</t>
    </rPh>
    <rPh sb="17" eb="19">
      <t>サンショウ</t>
    </rPh>
    <rPh sb="19" eb="20">
      <t>ツキ</t>
    </rPh>
    <rPh sb="21" eb="23">
      <t>ニッスウ</t>
    </rPh>
    <phoneticPr fontId="3"/>
  </si>
  <si>
    <t xml:space="preserve">⑦令和３年の参照月の売上高 ÷⑥参照月の日数 ＝ </t>
    <rPh sb="1" eb="3">
      <t>レイワ</t>
    </rPh>
    <rPh sb="4" eb="5">
      <t>ネン</t>
    </rPh>
    <rPh sb="6" eb="8">
      <t>サンショウ</t>
    </rPh>
    <rPh sb="8" eb="9">
      <t>ツキ</t>
    </rPh>
    <rPh sb="10" eb="12">
      <t>ウリアゲ</t>
    </rPh>
    <rPh sb="12" eb="13">
      <t>ダカ</t>
    </rPh>
    <rPh sb="16" eb="18">
      <t>サンショウ</t>
    </rPh>
    <rPh sb="18" eb="19">
      <t>ツキ</t>
    </rPh>
    <rPh sb="20" eb="22">
      <t>ニッスウ</t>
    </rPh>
    <phoneticPr fontId="3"/>
  </si>
  <si>
    <t>７月</t>
  </si>
  <si>
    <t>８月</t>
    <phoneticPr fontId="3"/>
  </si>
  <si>
    <t>４・６・９・１１月</t>
    <phoneticPr fontId="3"/>
  </si>
  <si>
    <t>２月</t>
    <rPh sb="1" eb="2">
      <t>ガツ</t>
    </rPh>
    <phoneticPr fontId="3"/>
  </si>
  <si>
    <t>１・３・５・７・８・１０・１２月</t>
    <phoneticPr fontId="3"/>
  </si>
  <si>
    <t>ブランク</t>
    <phoneticPr fontId="3"/>
  </si>
  <si>
    <t>要請に応じていただいた期間を全て選択してください。</t>
    <rPh sb="0" eb="2">
      <t>ヨウセイ</t>
    </rPh>
    <rPh sb="3" eb="4">
      <t>オウ</t>
    </rPh>
    <rPh sb="11" eb="13">
      <t>キカン</t>
    </rPh>
    <rPh sb="14" eb="15">
      <t>スベ</t>
    </rPh>
    <rPh sb="16" eb="18">
      <t>センタク</t>
    </rPh>
    <phoneticPr fontId="3"/>
  </si>
  <si>
    <t>令和３年</t>
    <phoneticPr fontId="3"/>
  </si>
  <si>
    <t>オンライン・HP掲載用【Ｄ】　　大阪府内市町村に所在する店舗用</t>
    <rPh sb="8" eb="10">
      <t>ケイサイ</t>
    </rPh>
    <rPh sb="16" eb="18">
      <t>オオサカ</t>
    </rPh>
    <rPh sb="18" eb="20">
      <t>フナイ</t>
    </rPh>
    <rPh sb="20" eb="23">
      <t>シチョウソン</t>
    </rPh>
    <rPh sb="24" eb="26">
      <t>ショザイ</t>
    </rPh>
    <rPh sb="28" eb="30">
      <t>テンポ</t>
    </rPh>
    <rPh sb="30" eb="31">
      <t>ヨウ</t>
    </rPh>
    <phoneticPr fontId="3"/>
  </si>
  <si>
    <t>オンライン・HP掲載用【Ｃ】　　大阪府内市町村に所在する店舗用</t>
    <rPh sb="8" eb="10">
      <t>ケイサイ</t>
    </rPh>
    <rPh sb="16" eb="18">
      <t>オオサカ</t>
    </rPh>
    <rPh sb="18" eb="20">
      <t>フナイ</t>
    </rPh>
    <rPh sb="20" eb="23">
      <t>シチョウソン</t>
    </rPh>
    <rPh sb="24" eb="26">
      <t>ショザイ</t>
    </rPh>
    <rPh sb="28" eb="30">
      <t>テンポ</t>
    </rPh>
    <rPh sb="30" eb="31">
      <t>ヨウ</t>
    </rPh>
    <phoneticPr fontId="3"/>
  </si>
  <si>
    <t>オンライン・HP掲載用【Ｂ】　大阪府内市町村に所在する店舗用</t>
    <rPh sb="8" eb="10">
      <t>ケイサイ</t>
    </rPh>
    <phoneticPr fontId="3"/>
  </si>
  <si>
    <t>オンライン・HP掲載用【Ａ】　大阪府内市町村に所在する店舗用</t>
    <rPh sb="8" eb="10">
      <t>ケイサイ</t>
    </rPh>
    <rPh sb="10" eb="11">
      <t>ヨウ</t>
    </rPh>
    <rPh sb="15" eb="17">
      <t>オオサカ</t>
    </rPh>
    <rPh sb="17" eb="19">
      <t>フナイ</t>
    </rPh>
    <rPh sb="19" eb="20">
      <t>シ</t>
    </rPh>
    <rPh sb="20" eb="21">
      <t>チョウ</t>
    </rPh>
    <rPh sb="21" eb="22">
      <t>ムラ</t>
    </rPh>
    <rPh sb="23" eb="25">
      <t>ショザイ</t>
    </rPh>
    <rPh sb="27" eb="29">
      <t>テンポ</t>
    </rPh>
    <rPh sb="29" eb="30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</si>
</sst>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hair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hair">
        <color auto="1"/>
      </right>
      <top style="mediumDashed">
        <color auto="1"/>
      </top>
      <bottom style="mediumDashed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mediumDashed">
        <color auto="1"/>
      </left>
      <right/>
      <top style="mediumDashed">
        <color auto="1"/>
      </top>
      <bottom style="hair">
        <color auto="1"/>
      </bottom>
      <diagonal/>
    </border>
    <border>
      <left/>
      <right/>
      <top style="mediumDashed">
        <color auto="1"/>
      </top>
      <bottom style="hair">
        <color auto="1"/>
      </bottom>
      <diagonal/>
    </border>
    <border>
      <left/>
      <right style="mediumDashed">
        <color auto="1"/>
      </right>
      <top style="mediumDashed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  <border>
      <left/>
      <right/>
      <top style="hair">
        <color auto="1"/>
      </top>
      <bottom style="mediumDashed">
        <color auto="1"/>
      </bottom>
      <diagonal/>
    </border>
    <border>
      <left/>
      <right style="mediumDashed">
        <color auto="1"/>
      </right>
      <top style="hair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 style="mediumDashed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0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3" fillId="0" borderId="14" xfId="0" applyFont="1" applyFill="1" applyBorder="1" applyAlignment="1">
      <alignment vertical="center"/>
    </xf>
    <xf numFmtId="0" fontId="2" fillId="0" borderId="13" xfId="0" applyFont="1" applyFill="1" applyBorder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>
      <alignment vertical="center"/>
    </xf>
    <xf numFmtId="0" fontId="13" fillId="0" borderId="8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19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vertical="center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4" xfId="0" applyFont="1" applyBorder="1" applyAlignment="1"/>
    <xf numFmtId="0" fontId="2" fillId="0" borderId="46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38" fontId="6" fillId="0" borderId="0" xfId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2" fillId="0" borderId="5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2" fillId="0" borderId="0" xfId="0" applyFont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38" fontId="6" fillId="0" borderId="46" xfId="1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/>
    </xf>
    <xf numFmtId="0" fontId="5" fillId="0" borderId="47" xfId="0" applyFont="1" applyBorder="1" applyAlignment="1"/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24" fillId="0" borderId="0" xfId="0" applyFont="1" applyBorder="1" applyAlignment="1">
      <alignment horizontal="left"/>
    </xf>
    <xf numFmtId="0" fontId="26" fillId="0" borderId="5" xfId="0" applyFont="1" applyBorder="1" applyAlignment="1"/>
    <xf numFmtId="0" fontId="28" fillId="0" borderId="0" xfId="0" applyFont="1" applyBorder="1" applyAlignment="1">
      <alignment horizontal="left" vertical="center"/>
    </xf>
    <xf numFmtId="38" fontId="27" fillId="0" borderId="0" xfId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3" borderId="23" xfId="0" applyFont="1" applyFill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38" fontId="30" fillId="0" borderId="0" xfId="1" applyFont="1" applyFill="1" applyBorder="1" applyAlignment="1">
      <alignment horizontal="right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top"/>
    </xf>
    <xf numFmtId="0" fontId="2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4" fillId="0" borderId="45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vertical="center" wrapText="1"/>
    </xf>
    <xf numFmtId="0" fontId="2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5" fillId="0" borderId="46" xfId="0" applyFont="1" applyBorder="1" applyAlignment="1">
      <alignment vertical="top"/>
    </xf>
    <xf numFmtId="0" fontId="8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/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34" fillId="0" borderId="0" xfId="0" applyFont="1" applyBorder="1" applyAlignment="1">
      <alignment vertical="top"/>
    </xf>
    <xf numFmtId="0" fontId="14" fillId="0" borderId="0" xfId="0" applyFont="1" applyAlignment="1">
      <alignment horizontal="left" vertical="center"/>
    </xf>
    <xf numFmtId="38" fontId="33" fillId="0" borderId="0" xfId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5" fillId="0" borderId="46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2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" fillId="0" borderId="41" xfId="0" applyFont="1" applyBorder="1">
      <alignment vertical="center"/>
    </xf>
    <xf numFmtId="0" fontId="5" fillId="0" borderId="0" xfId="0" applyFont="1" applyAlignment="1"/>
    <xf numFmtId="0" fontId="7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4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2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/>
    <xf numFmtId="0" fontId="37" fillId="0" borderId="0" xfId="0" applyFont="1" applyAlignment="1">
      <alignment horizontal="left" vertical="center"/>
    </xf>
    <xf numFmtId="0" fontId="34" fillId="0" borderId="0" xfId="0" applyFont="1" applyAlignment="1">
      <alignment vertical="top"/>
    </xf>
    <xf numFmtId="0" fontId="34" fillId="0" borderId="0" xfId="0" applyFont="1" applyAlignment="1">
      <alignment vertical="center" wrapText="1"/>
    </xf>
    <xf numFmtId="0" fontId="26" fillId="0" borderId="0" xfId="0" applyFont="1" applyAlignment="1">
      <alignment vertical="top"/>
    </xf>
    <xf numFmtId="0" fontId="2" fillId="0" borderId="46" xfId="0" applyFont="1" applyBorder="1">
      <alignment vertical="center"/>
    </xf>
    <xf numFmtId="0" fontId="34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9" fillId="3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shrinkToFit="1"/>
    </xf>
    <xf numFmtId="0" fontId="13" fillId="0" borderId="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3" borderId="22" xfId="0" applyFont="1" applyFill="1" applyBorder="1" applyAlignment="1" applyProtection="1">
      <alignment horizontal="right" vertical="center"/>
      <protection locked="0"/>
    </xf>
    <xf numFmtId="0" fontId="22" fillId="3" borderId="23" xfId="0" applyFont="1" applyFill="1" applyBorder="1" applyAlignment="1" applyProtection="1">
      <alignment horizontal="righ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4" borderId="13" xfId="0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horizontal="left" shrinkToFit="1"/>
    </xf>
    <xf numFmtId="0" fontId="13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center" vertical="center" shrinkToFit="1"/>
      <protection locked="0"/>
    </xf>
    <xf numFmtId="0" fontId="22" fillId="3" borderId="2" xfId="0" applyFont="1" applyFill="1" applyBorder="1" applyAlignment="1" applyProtection="1">
      <alignment horizontal="center" vertical="center" shrinkToFit="1"/>
      <protection locked="0"/>
    </xf>
    <xf numFmtId="0" fontId="22" fillId="3" borderId="38" xfId="0" applyFont="1" applyFill="1" applyBorder="1" applyAlignment="1" applyProtection="1">
      <alignment horizontal="center" vertical="center" shrinkToFit="1"/>
      <protection locked="0"/>
    </xf>
    <xf numFmtId="0" fontId="22" fillId="3" borderId="39" xfId="0" applyFont="1" applyFill="1" applyBorder="1" applyAlignment="1" applyProtection="1">
      <alignment horizontal="center" vertical="center" shrinkToFit="1"/>
      <protection locked="0"/>
    </xf>
    <xf numFmtId="0" fontId="22" fillId="3" borderId="1" xfId="0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6" fontId="22" fillId="3" borderId="22" xfId="0" applyNumberFormat="1" applyFont="1" applyFill="1" applyBorder="1" applyAlignment="1" applyProtection="1">
      <alignment horizontal="right" vertical="center" shrinkToFit="1"/>
      <protection locked="0"/>
    </xf>
    <xf numFmtId="176" fontId="22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68" xfId="0" applyFont="1" applyBorder="1" applyAlignment="1">
      <alignment horizontal="left" vertical="center" wrapText="1"/>
    </xf>
    <xf numFmtId="0" fontId="7" fillId="0" borderId="69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38" fontId="30" fillId="0" borderId="22" xfId="1" applyFont="1" applyFill="1" applyBorder="1" applyAlignment="1">
      <alignment horizontal="right" vertical="center"/>
    </xf>
    <xf numFmtId="38" fontId="30" fillId="0" borderId="23" xfId="1" applyFont="1" applyFill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176" fontId="27" fillId="3" borderId="22" xfId="0" applyNumberFormat="1" applyFont="1" applyFill="1" applyBorder="1" applyAlignment="1" applyProtection="1">
      <alignment horizontal="right" vertical="center" shrinkToFit="1"/>
      <protection locked="0"/>
    </xf>
    <xf numFmtId="176" fontId="27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22" fillId="3" borderId="23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9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0" fontId="24" fillId="3" borderId="23" xfId="0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38" xfId="0" applyFont="1" applyFill="1" applyBorder="1" applyAlignment="1" applyProtection="1">
      <alignment horizontal="center" vertical="center"/>
      <protection locked="0"/>
    </xf>
    <xf numFmtId="0" fontId="22" fillId="3" borderId="39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top" shrinkToFit="1"/>
    </xf>
    <xf numFmtId="0" fontId="13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44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38" fontId="33" fillId="0" borderId="22" xfId="1" applyFont="1" applyFill="1" applyBorder="1" applyAlignment="1">
      <alignment horizontal="right" vertical="center"/>
    </xf>
    <xf numFmtId="38" fontId="33" fillId="0" borderId="23" xfId="1" applyFont="1" applyFill="1" applyBorder="1" applyAlignment="1">
      <alignment horizontal="right" vertical="center"/>
    </xf>
    <xf numFmtId="0" fontId="37" fillId="0" borderId="23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 vertical="center" shrinkToFit="1"/>
    </xf>
    <xf numFmtId="0" fontId="24" fillId="0" borderId="4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8" fontId="6" fillId="0" borderId="22" xfId="1" applyNumberFormat="1" applyFont="1" applyFill="1" applyBorder="1" applyAlignment="1">
      <alignment horizontal="right" vertical="center"/>
    </xf>
    <xf numFmtId="38" fontId="6" fillId="0" borderId="23" xfId="1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 shrinkToFit="1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4" borderId="13" xfId="0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top" wrapText="1" shrinkToFit="1"/>
    </xf>
    <xf numFmtId="0" fontId="2" fillId="3" borderId="1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 shrinkToFit="1"/>
    </xf>
    <xf numFmtId="0" fontId="22" fillId="3" borderId="22" xfId="0" applyFont="1" applyFill="1" applyBorder="1" applyAlignment="1">
      <alignment horizontal="right" vertical="center"/>
    </xf>
    <xf numFmtId="0" fontId="22" fillId="3" borderId="23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76" fontId="22" fillId="3" borderId="22" xfId="0" applyNumberFormat="1" applyFont="1" applyFill="1" applyBorder="1" applyAlignment="1">
      <alignment horizontal="right" vertical="center" shrinkToFit="1"/>
    </xf>
    <xf numFmtId="176" fontId="22" fillId="3" borderId="23" xfId="0" applyNumberFormat="1" applyFont="1" applyFill="1" applyBorder="1" applyAlignment="1">
      <alignment horizontal="right" vertical="center" shrinkToFit="1"/>
    </xf>
    <xf numFmtId="0" fontId="22" fillId="3" borderId="39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24" fillId="3" borderId="22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6" fontId="27" fillId="3" borderId="22" xfId="0" applyNumberFormat="1" applyFont="1" applyFill="1" applyBorder="1" applyAlignment="1">
      <alignment horizontal="right" vertical="center" shrinkToFit="1"/>
    </xf>
    <xf numFmtId="176" fontId="27" fillId="3" borderId="23" xfId="0" applyNumberFormat="1" applyFont="1" applyFill="1" applyBorder="1" applyAlignment="1">
      <alignment horizontal="right" vertical="center" shrinkToFit="1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29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top" shrinkToFi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shrinkToFit="1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5" fillId="0" borderId="4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center" shrinkToFit="1"/>
    </xf>
    <xf numFmtId="0" fontId="38" fillId="0" borderId="5" xfId="0" applyFont="1" applyBorder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5" fillId="0" borderId="44" xfId="0" applyFont="1" applyBorder="1" applyAlignment="1">
      <alignment horizontal="left"/>
    </xf>
    <xf numFmtId="0" fontId="2" fillId="0" borderId="62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2" fillId="0" borderId="65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5" fillId="0" borderId="0" xfId="0" applyFont="1" applyBorder="1" applyAlignment="1">
      <alignment horizontal="left" vertical="top" wrapText="1" shrinkToFit="1"/>
    </xf>
    <xf numFmtId="0" fontId="5" fillId="0" borderId="0" xfId="0" applyFont="1" applyBorder="1" applyAlignment="1">
      <alignment horizontal="left" vertical="top" shrinkToFi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left" vertical="top" shrinkToFit="1"/>
    </xf>
    <xf numFmtId="0" fontId="1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top" shrinkToFit="1"/>
    </xf>
    <xf numFmtId="0" fontId="29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2" fillId="0" borderId="62" xfId="0" applyFont="1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7" fillId="0" borderId="0" xfId="0" applyFont="1">
      <alignment vertical="center"/>
    </xf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left"/>
    </xf>
    <xf numFmtId="0" fontId="24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6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66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23</xdr:row>
      <xdr:rowOff>152400</xdr:rowOff>
    </xdr:from>
    <xdr:to>
      <xdr:col>29</xdr:col>
      <xdr:colOff>9525</xdr:colOff>
      <xdr:row>23</xdr:row>
      <xdr:rowOff>152400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905250" y="675322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27</xdr:row>
      <xdr:rowOff>142875</xdr:rowOff>
    </xdr:from>
    <xdr:to>
      <xdr:col>24</xdr:col>
      <xdr:colOff>0</xdr:colOff>
      <xdr:row>27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914776" y="7524750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32</xdr:row>
      <xdr:rowOff>9525</xdr:rowOff>
    </xdr:from>
    <xdr:to>
      <xdr:col>16</xdr:col>
      <xdr:colOff>142875</xdr:colOff>
      <xdr:row>34</xdr:row>
      <xdr:rowOff>19050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43100" y="9048750"/>
          <a:ext cx="1152525" cy="342900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58</xdr:row>
      <xdr:rowOff>142875</xdr:rowOff>
    </xdr:from>
    <xdr:to>
      <xdr:col>25</xdr:col>
      <xdr:colOff>0</xdr:colOff>
      <xdr:row>58</xdr:row>
      <xdr:rowOff>142875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4486275" y="8515350"/>
          <a:ext cx="3714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15</xdr:row>
      <xdr:rowOff>114300</xdr:rowOff>
    </xdr:from>
    <xdr:to>
      <xdr:col>21</xdr:col>
      <xdr:colOff>9525</xdr:colOff>
      <xdr:row>15</xdr:row>
      <xdr:rowOff>114300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2952750" y="37528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</xdr:row>
      <xdr:rowOff>133350</xdr:rowOff>
    </xdr:from>
    <xdr:to>
      <xdr:col>16</xdr:col>
      <xdr:colOff>9525</xdr:colOff>
      <xdr:row>14</xdr:row>
      <xdr:rowOff>133350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2000250" y="35337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133350</xdr:rowOff>
    </xdr:from>
    <xdr:to>
      <xdr:col>11</xdr:col>
      <xdr:colOff>9525</xdr:colOff>
      <xdr:row>13</xdr:row>
      <xdr:rowOff>133350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47750" y="32956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150495</xdr:colOff>
      <xdr:row>61</xdr:row>
      <xdr:rowOff>150495</xdr:rowOff>
    </xdr:from>
    <xdr:to>
      <xdr:col>45</xdr:col>
      <xdr:colOff>160020</xdr:colOff>
      <xdr:row>62</xdr:row>
      <xdr:rowOff>274319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385435" y="12441555"/>
          <a:ext cx="3248025" cy="360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29</xdr:col>
      <xdr:colOff>28576</xdr:colOff>
      <xdr:row>20</xdr:row>
      <xdr:rowOff>114300</xdr:rowOff>
    </xdr:from>
    <xdr:to>
      <xdr:col>43</xdr:col>
      <xdr:colOff>114300</xdr:colOff>
      <xdr:row>24</xdr:row>
      <xdr:rowOff>9525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457826" y="4029075"/>
          <a:ext cx="2752724" cy="70485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１から３までの全ての期間を選択した場合は、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７月または８月のいずれかの月を選択可能です。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それ以外は参照月は固定となります。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133350</xdr:colOff>
      <xdr:row>72</xdr:row>
      <xdr:rowOff>152401</xdr:rowOff>
    </xdr:from>
    <xdr:to>
      <xdr:col>45</xdr:col>
      <xdr:colOff>142875</xdr:colOff>
      <xdr:row>73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372100" y="12744451"/>
          <a:ext cx="3248025" cy="3524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21</xdr:col>
      <xdr:colOff>0</xdr:colOff>
      <xdr:row>25</xdr:row>
      <xdr:rowOff>9525</xdr:rowOff>
    </xdr:from>
    <xdr:to>
      <xdr:col>29</xdr:col>
      <xdr:colOff>9525</xdr:colOff>
      <xdr:row>25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/>
      </xdr:nvCxnSpPr>
      <xdr:spPr>
        <a:xfrm>
          <a:off x="3905250" y="608647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29</xdr:row>
      <xdr:rowOff>142875</xdr:rowOff>
    </xdr:from>
    <xdr:to>
      <xdr:col>24</xdr:col>
      <xdr:colOff>0</xdr:colOff>
      <xdr:row>29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3914776" y="688657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58</xdr:row>
      <xdr:rowOff>142875</xdr:rowOff>
    </xdr:from>
    <xdr:to>
      <xdr:col>25</xdr:col>
      <xdr:colOff>0</xdr:colOff>
      <xdr:row>58</xdr:row>
      <xdr:rowOff>142875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>
          <a:off x="4486275" y="9715500"/>
          <a:ext cx="3714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114300</xdr:rowOff>
    </xdr:from>
    <xdr:to>
      <xdr:col>21</xdr:col>
      <xdr:colOff>9525</xdr:colOff>
      <xdr:row>17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2952750" y="36195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133350</xdr:rowOff>
    </xdr:from>
    <xdr:to>
      <xdr:col>16</xdr:col>
      <xdr:colOff>9525</xdr:colOff>
      <xdr:row>16</xdr:row>
      <xdr:rowOff>133350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2000250" y="34004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133350</xdr:rowOff>
    </xdr:from>
    <xdr:to>
      <xdr:col>11</xdr:col>
      <xdr:colOff>9525</xdr:colOff>
      <xdr:row>15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1047750" y="31623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</xdr:row>
      <xdr:rowOff>123825</xdr:rowOff>
    </xdr:from>
    <xdr:to>
      <xdr:col>20</xdr:col>
      <xdr:colOff>180975</xdr:colOff>
      <xdr:row>14</xdr:row>
      <xdr:rowOff>123825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2000250" y="291465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123825</xdr:rowOff>
    </xdr:from>
    <xdr:to>
      <xdr:col>16</xdr:col>
      <xdr:colOff>9525</xdr:colOff>
      <xdr:row>13</xdr:row>
      <xdr:rowOff>123825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CxnSpPr/>
      </xdr:nvCxnSpPr>
      <xdr:spPr>
        <a:xfrm>
          <a:off x="1047750" y="267652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133350</xdr:rowOff>
    </xdr:from>
    <xdr:to>
      <xdr:col>20</xdr:col>
      <xdr:colOff>180975</xdr:colOff>
      <xdr:row>12</xdr:row>
      <xdr:rowOff>133350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1047750" y="244792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19050</xdr:colOff>
      <xdr:row>19</xdr:row>
      <xdr:rowOff>76200</xdr:rowOff>
    </xdr:from>
    <xdr:to>
      <xdr:col>45</xdr:col>
      <xdr:colOff>47625</xdr:colOff>
      <xdr:row>25</xdr:row>
      <xdr:rowOff>228600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/>
      </xdr:nvSpPr>
      <xdr:spPr>
        <a:xfrm>
          <a:off x="5448300" y="4067175"/>
          <a:ext cx="3076575" cy="1152525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「あ～え」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「お、か」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「き、く」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「け、こ」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「さ、し」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「す、せ」 のいずれかを選択</a:t>
          </a:r>
        </a:p>
      </xdr:txBody>
    </xdr:sp>
    <xdr:clientData/>
  </xdr:twoCellAnchor>
  <xdr:twoCellAnchor>
    <xdr:from>
      <xdr:col>26</xdr:col>
      <xdr:colOff>19051</xdr:colOff>
      <xdr:row>32</xdr:row>
      <xdr:rowOff>19050</xdr:rowOff>
    </xdr:from>
    <xdr:to>
      <xdr:col>27</xdr:col>
      <xdr:colOff>171450</xdr:colOff>
      <xdr:row>32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CxnSpPr/>
      </xdr:nvCxnSpPr>
      <xdr:spPr>
        <a:xfrm>
          <a:off x="4876801" y="6324600"/>
          <a:ext cx="342899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3905250" y="535305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3914776" y="601027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5448301" y="4962526"/>
          <a:ext cx="2457450" cy="49530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令和２年７月～令和３年６月の間のうち、ひと月を選定してください。</a:t>
          </a:r>
        </a:p>
      </xdr:txBody>
    </xdr:sp>
    <xdr:clientData/>
  </xdr:twoCellAnchor>
  <xdr:twoCellAnchor>
    <xdr:from>
      <xdr:col>28</xdr:col>
      <xdr:colOff>104775</xdr:colOff>
      <xdr:row>74</xdr:row>
      <xdr:rowOff>66675</xdr:rowOff>
    </xdr:from>
    <xdr:to>
      <xdr:col>45</xdr:col>
      <xdr:colOff>114300</xdr:colOff>
      <xdr:row>75</xdr:row>
      <xdr:rowOff>142874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5343525" y="13696950"/>
          <a:ext cx="3248025" cy="3143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CxnSpPr/>
      </xdr:nvCxnSpPr>
      <xdr:spPr>
        <a:xfrm>
          <a:off x="3905250" y="256222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CxnSpPr/>
      </xdr:nvCxnSpPr>
      <xdr:spPr>
        <a:xfrm>
          <a:off x="3914776" y="3219450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5448301" y="2171701"/>
          <a:ext cx="2457450" cy="49530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16</xdr:col>
      <xdr:colOff>0</xdr:colOff>
      <xdr:row>70</xdr:row>
      <xdr:rowOff>114300</xdr:rowOff>
    </xdr:from>
    <xdr:to>
      <xdr:col>21</xdr:col>
      <xdr:colOff>9525</xdr:colOff>
      <xdr:row>70</xdr:row>
      <xdr:rowOff>114300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CxnSpPr/>
      </xdr:nvCxnSpPr>
      <xdr:spPr>
        <a:xfrm>
          <a:off x="2952750" y="118110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69</xdr:row>
      <xdr:rowOff>133350</xdr:rowOff>
    </xdr:from>
    <xdr:to>
      <xdr:col>16</xdr:col>
      <xdr:colOff>9525</xdr:colOff>
      <xdr:row>69</xdr:row>
      <xdr:rowOff>133350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CxnSpPr/>
      </xdr:nvCxnSpPr>
      <xdr:spPr>
        <a:xfrm>
          <a:off x="2000250" y="115919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133350</xdr:rowOff>
    </xdr:from>
    <xdr:to>
      <xdr:col>11</xdr:col>
      <xdr:colOff>9525</xdr:colOff>
      <xdr:row>68</xdr:row>
      <xdr:rowOff>133350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CxnSpPr/>
      </xdr:nvCxnSpPr>
      <xdr:spPr>
        <a:xfrm>
          <a:off x="1047750" y="113538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67</xdr:row>
      <xdr:rowOff>123825</xdr:rowOff>
    </xdr:from>
    <xdr:to>
      <xdr:col>20</xdr:col>
      <xdr:colOff>180975</xdr:colOff>
      <xdr:row>67</xdr:row>
      <xdr:rowOff>123825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CxnSpPr/>
      </xdr:nvCxnSpPr>
      <xdr:spPr>
        <a:xfrm>
          <a:off x="2000250" y="1110615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123825</xdr:rowOff>
    </xdr:from>
    <xdr:to>
      <xdr:col>16</xdr:col>
      <xdr:colOff>9525</xdr:colOff>
      <xdr:row>66</xdr:row>
      <xdr:rowOff>123825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CxnSpPr/>
      </xdr:nvCxnSpPr>
      <xdr:spPr>
        <a:xfrm>
          <a:off x="1047750" y="1086802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65</xdr:row>
      <xdr:rowOff>133350</xdr:rowOff>
    </xdr:from>
    <xdr:to>
      <xdr:col>20</xdr:col>
      <xdr:colOff>180975</xdr:colOff>
      <xdr:row>65</xdr:row>
      <xdr:rowOff>133350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CxnSpPr/>
      </xdr:nvCxnSpPr>
      <xdr:spPr>
        <a:xfrm>
          <a:off x="1047750" y="1063942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29</xdr:row>
      <xdr:rowOff>114300</xdr:rowOff>
    </xdr:from>
    <xdr:to>
      <xdr:col>21</xdr:col>
      <xdr:colOff>9525</xdr:colOff>
      <xdr:row>29</xdr:row>
      <xdr:rowOff>114300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2952750" y="37528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133350</xdr:rowOff>
    </xdr:from>
    <xdr:to>
      <xdr:col>16</xdr:col>
      <xdr:colOff>9525</xdr:colOff>
      <xdr:row>28</xdr:row>
      <xdr:rowOff>133350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2000250" y="35337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133350</xdr:rowOff>
    </xdr:from>
    <xdr:to>
      <xdr:col>11</xdr:col>
      <xdr:colOff>9525</xdr:colOff>
      <xdr:row>27</xdr:row>
      <xdr:rowOff>133350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CxnSpPr/>
      </xdr:nvCxnSpPr>
      <xdr:spPr>
        <a:xfrm>
          <a:off x="1047750" y="32956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123825</xdr:rowOff>
    </xdr:from>
    <xdr:to>
      <xdr:col>20</xdr:col>
      <xdr:colOff>180975</xdr:colOff>
      <xdr:row>26</xdr:row>
      <xdr:rowOff>123825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>
          <a:off x="2000250" y="304800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123825</xdr:rowOff>
    </xdr:from>
    <xdr:to>
      <xdr:col>16</xdr:col>
      <xdr:colOff>9525</xdr:colOff>
      <xdr:row>25</xdr:row>
      <xdr:rowOff>123825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CxnSpPr/>
      </xdr:nvCxnSpPr>
      <xdr:spPr>
        <a:xfrm>
          <a:off x="1047750" y="280987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133350</xdr:rowOff>
    </xdr:from>
    <xdr:to>
      <xdr:col>20</xdr:col>
      <xdr:colOff>180975</xdr:colOff>
      <xdr:row>24</xdr:row>
      <xdr:rowOff>133350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CxnSpPr/>
      </xdr:nvCxnSpPr>
      <xdr:spPr>
        <a:xfrm>
          <a:off x="1047750" y="258127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28</xdr:row>
      <xdr:rowOff>57151</xdr:rowOff>
    </xdr:from>
    <xdr:to>
      <xdr:col>44</xdr:col>
      <xdr:colOff>142875</xdr:colOff>
      <xdr:row>34</xdr:row>
      <xdr:rowOff>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/>
      </xdr:nvSpPr>
      <xdr:spPr>
        <a:xfrm>
          <a:off x="5638800" y="5362576"/>
          <a:ext cx="2790825" cy="108585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「あ～い」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「う」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「え」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「か」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「き」 </a:t>
          </a:r>
        </a:p>
      </xdr:txBody>
    </xdr:sp>
    <xdr:clientData/>
  </xdr:twoCellAnchor>
  <xdr:twoCellAnchor>
    <xdr:from>
      <xdr:col>26</xdr:col>
      <xdr:colOff>0</xdr:colOff>
      <xdr:row>32</xdr:row>
      <xdr:rowOff>228600</xdr:rowOff>
    </xdr:from>
    <xdr:to>
      <xdr:col>30</xdr:col>
      <xdr:colOff>28575</xdr:colOff>
      <xdr:row>33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CxnSpPr/>
      </xdr:nvCxnSpPr>
      <xdr:spPr>
        <a:xfrm>
          <a:off x="4857750" y="6200775"/>
          <a:ext cx="790575" cy="9525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9526</xdr:colOff>
      <xdr:row>35</xdr:row>
      <xdr:rowOff>142875</xdr:rowOff>
    </xdr:from>
    <xdr:to>
      <xdr:col>26</xdr:col>
      <xdr:colOff>0</xdr:colOff>
      <xdr:row>35</xdr:row>
      <xdr:rowOff>142875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CxnSpPr/>
      </xdr:nvCxnSpPr>
      <xdr:spPr>
        <a:xfrm>
          <a:off x="3914776" y="601027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70</xdr:row>
      <xdr:rowOff>114300</xdr:rowOff>
    </xdr:from>
    <xdr:to>
      <xdr:col>21</xdr:col>
      <xdr:colOff>9525</xdr:colOff>
      <xdr:row>70</xdr:row>
      <xdr:rowOff>114300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CxnSpPr/>
      </xdr:nvCxnSpPr>
      <xdr:spPr>
        <a:xfrm>
          <a:off x="2952750" y="139160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69</xdr:row>
      <xdr:rowOff>133350</xdr:rowOff>
    </xdr:from>
    <xdr:to>
      <xdr:col>16</xdr:col>
      <xdr:colOff>9525</xdr:colOff>
      <xdr:row>69</xdr:row>
      <xdr:rowOff>133350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CxnSpPr/>
      </xdr:nvCxnSpPr>
      <xdr:spPr>
        <a:xfrm>
          <a:off x="2000250" y="136969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68</xdr:row>
      <xdr:rowOff>133350</xdr:rowOff>
    </xdr:from>
    <xdr:to>
      <xdr:col>11</xdr:col>
      <xdr:colOff>9525</xdr:colOff>
      <xdr:row>68</xdr:row>
      <xdr:rowOff>133350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CxnSpPr/>
      </xdr:nvCxnSpPr>
      <xdr:spPr>
        <a:xfrm>
          <a:off x="1047750" y="134588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67</xdr:row>
      <xdr:rowOff>123825</xdr:rowOff>
    </xdr:from>
    <xdr:to>
      <xdr:col>20</xdr:col>
      <xdr:colOff>180975</xdr:colOff>
      <xdr:row>67</xdr:row>
      <xdr:rowOff>123825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CxnSpPr/>
      </xdr:nvCxnSpPr>
      <xdr:spPr>
        <a:xfrm>
          <a:off x="2000250" y="1321117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123825</xdr:rowOff>
    </xdr:from>
    <xdr:to>
      <xdr:col>16</xdr:col>
      <xdr:colOff>9525</xdr:colOff>
      <xdr:row>66</xdr:row>
      <xdr:rowOff>123825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CxnSpPr/>
      </xdr:nvCxnSpPr>
      <xdr:spPr>
        <a:xfrm>
          <a:off x="1047750" y="12973050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65</xdr:row>
      <xdr:rowOff>133350</xdr:rowOff>
    </xdr:from>
    <xdr:to>
      <xdr:col>20</xdr:col>
      <xdr:colOff>180975</xdr:colOff>
      <xdr:row>65</xdr:row>
      <xdr:rowOff>133350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CxnSpPr/>
      </xdr:nvCxnSpPr>
      <xdr:spPr>
        <a:xfrm>
          <a:off x="1047750" y="1274445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171450</xdr:colOff>
      <xdr:row>86</xdr:row>
      <xdr:rowOff>47626</xdr:rowOff>
    </xdr:from>
    <xdr:to>
      <xdr:col>44</xdr:col>
      <xdr:colOff>180975</xdr:colOff>
      <xdr:row>87</xdr:row>
      <xdr:rowOff>171450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5219700" y="15801976"/>
          <a:ext cx="3248025" cy="3619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16</xdr:col>
      <xdr:colOff>0</xdr:colOff>
      <xdr:row>77</xdr:row>
      <xdr:rowOff>114300</xdr:rowOff>
    </xdr:from>
    <xdr:to>
      <xdr:col>21</xdr:col>
      <xdr:colOff>9525</xdr:colOff>
      <xdr:row>77</xdr:row>
      <xdr:rowOff>114300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CxnSpPr/>
      </xdr:nvCxnSpPr>
      <xdr:spPr>
        <a:xfrm>
          <a:off x="2952750" y="106108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76</xdr:row>
      <xdr:rowOff>133350</xdr:rowOff>
    </xdr:from>
    <xdr:to>
      <xdr:col>16</xdr:col>
      <xdr:colOff>9525</xdr:colOff>
      <xdr:row>76</xdr:row>
      <xdr:rowOff>133350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CxnSpPr/>
      </xdr:nvCxnSpPr>
      <xdr:spPr>
        <a:xfrm>
          <a:off x="2000250" y="103917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75</xdr:row>
      <xdr:rowOff>133350</xdr:rowOff>
    </xdr:from>
    <xdr:to>
      <xdr:col>11</xdr:col>
      <xdr:colOff>9525</xdr:colOff>
      <xdr:row>75</xdr:row>
      <xdr:rowOff>133350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>
          <a:off x="1047750" y="101536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74</xdr:row>
      <xdr:rowOff>123825</xdr:rowOff>
    </xdr:from>
    <xdr:to>
      <xdr:col>20</xdr:col>
      <xdr:colOff>180975</xdr:colOff>
      <xdr:row>74</xdr:row>
      <xdr:rowOff>123825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CxnSpPr/>
      </xdr:nvCxnSpPr>
      <xdr:spPr>
        <a:xfrm>
          <a:off x="2000250" y="990600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73</xdr:row>
      <xdr:rowOff>123825</xdr:rowOff>
    </xdr:from>
    <xdr:to>
      <xdr:col>16</xdr:col>
      <xdr:colOff>9525</xdr:colOff>
      <xdr:row>73</xdr:row>
      <xdr:rowOff>123825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CxnSpPr/>
      </xdr:nvCxnSpPr>
      <xdr:spPr>
        <a:xfrm>
          <a:off x="1047750" y="966787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133350</xdr:rowOff>
    </xdr:from>
    <xdr:to>
      <xdr:col>20</xdr:col>
      <xdr:colOff>180975</xdr:colOff>
      <xdr:row>72</xdr:row>
      <xdr:rowOff>133350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>
          <a:off x="1047750" y="943927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/>
      </xdr:nvCxnSpPr>
      <xdr:spPr>
        <a:xfrm>
          <a:off x="3905250" y="256222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CxnSpPr/>
      </xdr:nvCxnSpPr>
      <xdr:spPr>
        <a:xfrm>
          <a:off x="3914776" y="3219450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5448301" y="2171701"/>
          <a:ext cx="2457450" cy="49530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令和２年７月～令和３年６月の間のうち、ひと月を選定してください。</a:t>
          </a:r>
        </a:p>
      </xdr:txBody>
    </xdr: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>
          <a:off x="3905250" y="256222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>
          <a:off x="3914776" y="3219450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5448301" y="2171701"/>
          <a:ext cx="2457450" cy="49530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16</xdr:col>
      <xdr:colOff>0</xdr:colOff>
      <xdr:row>29</xdr:row>
      <xdr:rowOff>114300</xdr:rowOff>
    </xdr:from>
    <xdr:to>
      <xdr:col>21</xdr:col>
      <xdr:colOff>9525</xdr:colOff>
      <xdr:row>29</xdr:row>
      <xdr:rowOff>114300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CxnSpPr/>
      </xdr:nvCxnSpPr>
      <xdr:spPr>
        <a:xfrm>
          <a:off x="2952750" y="56578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133350</xdr:rowOff>
    </xdr:from>
    <xdr:to>
      <xdr:col>16</xdr:col>
      <xdr:colOff>9525</xdr:colOff>
      <xdr:row>28</xdr:row>
      <xdr:rowOff>133350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CxnSpPr/>
      </xdr:nvCxnSpPr>
      <xdr:spPr>
        <a:xfrm>
          <a:off x="2000250" y="54387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133350</xdr:rowOff>
    </xdr:from>
    <xdr:to>
      <xdr:col>11</xdr:col>
      <xdr:colOff>9525</xdr:colOff>
      <xdr:row>27</xdr:row>
      <xdr:rowOff>133350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>
          <a:off x="1047750" y="52006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123825</xdr:rowOff>
    </xdr:from>
    <xdr:to>
      <xdr:col>20</xdr:col>
      <xdr:colOff>180975</xdr:colOff>
      <xdr:row>26</xdr:row>
      <xdr:rowOff>123825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>
          <a:off x="2000250" y="495300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123825</xdr:rowOff>
    </xdr:from>
    <xdr:to>
      <xdr:col>16</xdr:col>
      <xdr:colOff>9525</xdr:colOff>
      <xdr:row>25</xdr:row>
      <xdr:rowOff>123825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>
          <a:off x="1047750" y="471487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133350</xdr:rowOff>
    </xdr:from>
    <xdr:to>
      <xdr:col>20</xdr:col>
      <xdr:colOff>180975</xdr:colOff>
      <xdr:row>24</xdr:row>
      <xdr:rowOff>133350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>
          <a:off x="1047750" y="448627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28</xdr:row>
      <xdr:rowOff>57151</xdr:rowOff>
    </xdr:from>
    <xdr:to>
      <xdr:col>44</xdr:col>
      <xdr:colOff>142875</xdr:colOff>
      <xdr:row>34</xdr:row>
      <xdr:rowOff>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/>
      </xdr:nvSpPr>
      <xdr:spPr>
        <a:xfrm>
          <a:off x="5638800" y="5362576"/>
          <a:ext cx="2790825" cy="108585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「あ～い」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「う」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「え」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「か」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「き」 </a:t>
          </a:r>
        </a:p>
      </xdr:txBody>
    </xdr:sp>
    <xdr:clientData/>
  </xdr:twoCellAnchor>
  <xdr:twoCellAnchor>
    <xdr:from>
      <xdr:col>26</xdr:col>
      <xdr:colOff>0</xdr:colOff>
      <xdr:row>32</xdr:row>
      <xdr:rowOff>228600</xdr:rowOff>
    </xdr:from>
    <xdr:to>
      <xdr:col>30</xdr:col>
      <xdr:colOff>28575</xdr:colOff>
      <xdr:row>33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CxnSpPr/>
      </xdr:nvCxnSpPr>
      <xdr:spPr>
        <a:xfrm>
          <a:off x="4857750" y="6200775"/>
          <a:ext cx="790575" cy="9525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9526</xdr:colOff>
      <xdr:row>35</xdr:row>
      <xdr:rowOff>142875</xdr:rowOff>
    </xdr:from>
    <xdr:to>
      <xdr:col>26</xdr:col>
      <xdr:colOff>0</xdr:colOff>
      <xdr:row>35</xdr:row>
      <xdr:rowOff>142875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CxnSpPr/>
      </xdr:nvCxnSpPr>
      <xdr:spPr>
        <a:xfrm>
          <a:off x="4295776" y="6686550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3901440" y="252984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3910966" y="31756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5444491" y="2141221"/>
          <a:ext cx="2457450" cy="49149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令和２年７月～令和３年６月の間のうち、ひと月を選定してください。</a:t>
          </a:r>
        </a:p>
      </xdr:txBody>
    </xdr:sp>
    <xdr:clientData/>
  </xdr:twoCellAnchor>
  <xdr:twoCellAnchor>
    <xdr:from>
      <xdr:col>28</xdr:col>
      <xdr:colOff>104775</xdr:colOff>
      <xdr:row>75</xdr:row>
      <xdr:rowOff>66675</xdr:rowOff>
    </xdr:from>
    <xdr:to>
      <xdr:col>45</xdr:col>
      <xdr:colOff>114300</xdr:colOff>
      <xdr:row>76</xdr:row>
      <xdr:rowOff>142874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5339715" y="14072235"/>
          <a:ext cx="3248025" cy="3124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3901440" y="252984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3910966" y="31756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5444491" y="2141221"/>
          <a:ext cx="2457450" cy="49149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16</xdr:col>
      <xdr:colOff>0</xdr:colOff>
      <xdr:row>71</xdr:row>
      <xdr:rowOff>114300</xdr:rowOff>
    </xdr:from>
    <xdr:to>
      <xdr:col>21</xdr:col>
      <xdr:colOff>9525</xdr:colOff>
      <xdr:row>71</xdr:row>
      <xdr:rowOff>114300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2948940" y="1331976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70</xdr:row>
      <xdr:rowOff>133350</xdr:rowOff>
    </xdr:from>
    <xdr:to>
      <xdr:col>16</xdr:col>
      <xdr:colOff>9525</xdr:colOff>
      <xdr:row>70</xdr:row>
      <xdr:rowOff>133350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>
          <a:off x="1996440" y="1310259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69</xdr:row>
      <xdr:rowOff>133350</xdr:rowOff>
    </xdr:from>
    <xdr:to>
      <xdr:col>11</xdr:col>
      <xdr:colOff>9525</xdr:colOff>
      <xdr:row>69</xdr:row>
      <xdr:rowOff>133350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>
          <a:off x="1043940" y="1286637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68</xdr:row>
      <xdr:rowOff>123825</xdr:rowOff>
    </xdr:from>
    <xdr:to>
      <xdr:col>20</xdr:col>
      <xdr:colOff>180975</xdr:colOff>
      <xdr:row>68</xdr:row>
      <xdr:rowOff>123825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>
          <a:off x="1996440" y="1262062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67</xdr:row>
      <xdr:rowOff>123825</xdr:rowOff>
    </xdr:from>
    <xdr:to>
      <xdr:col>16</xdr:col>
      <xdr:colOff>9525</xdr:colOff>
      <xdr:row>67</xdr:row>
      <xdr:rowOff>123825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1043940" y="1238440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133350</xdr:rowOff>
    </xdr:from>
    <xdr:to>
      <xdr:col>20</xdr:col>
      <xdr:colOff>180975</xdr:colOff>
      <xdr:row>66</xdr:row>
      <xdr:rowOff>133350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/>
      </xdr:nvCxnSpPr>
      <xdr:spPr>
        <a:xfrm>
          <a:off x="1043940" y="1215771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29</xdr:row>
      <xdr:rowOff>114300</xdr:rowOff>
    </xdr:from>
    <xdr:to>
      <xdr:col>21</xdr:col>
      <xdr:colOff>9525</xdr:colOff>
      <xdr:row>29</xdr:row>
      <xdr:rowOff>114300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CxnSpPr/>
      </xdr:nvCxnSpPr>
      <xdr:spPr>
        <a:xfrm>
          <a:off x="2948940" y="559308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133350</xdr:rowOff>
    </xdr:from>
    <xdr:to>
      <xdr:col>16</xdr:col>
      <xdr:colOff>9525</xdr:colOff>
      <xdr:row>28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CxnSpPr/>
      </xdr:nvCxnSpPr>
      <xdr:spPr>
        <a:xfrm>
          <a:off x="1996440" y="537591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133350</xdr:rowOff>
    </xdr:from>
    <xdr:to>
      <xdr:col>11</xdr:col>
      <xdr:colOff>9525</xdr:colOff>
      <xdr:row>27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CxnSpPr/>
      </xdr:nvCxnSpPr>
      <xdr:spPr>
        <a:xfrm>
          <a:off x="1043940" y="513969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123825</xdr:rowOff>
    </xdr:from>
    <xdr:to>
      <xdr:col>20</xdr:col>
      <xdr:colOff>180975</xdr:colOff>
      <xdr:row>26</xdr:row>
      <xdr:rowOff>123825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CxnSpPr/>
      </xdr:nvCxnSpPr>
      <xdr:spPr>
        <a:xfrm>
          <a:off x="1996440" y="489394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123825</xdr:rowOff>
    </xdr:from>
    <xdr:to>
      <xdr:col>16</xdr:col>
      <xdr:colOff>9525</xdr:colOff>
      <xdr:row>25</xdr:row>
      <xdr:rowOff>123825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/>
      </xdr:nvCxnSpPr>
      <xdr:spPr>
        <a:xfrm>
          <a:off x="1043940" y="465772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133350</xdr:rowOff>
    </xdr:from>
    <xdr:to>
      <xdr:col>20</xdr:col>
      <xdr:colOff>180975</xdr:colOff>
      <xdr:row>24</xdr:row>
      <xdr:rowOff>133350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CxnSpPr/>
      </xdr:nvCxnSpPr>
      <xdr:spPr>
        <a:xfrm>
          <a:off x="1043940" y="443103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29</xdr:row>
      <xdr:rowOff>9525</xdr:rowOff>
    </xdr:from>
    <xdr:to>
      <xdr:col>44</xdr:col>
      <xdr:colOff>142875</xdr:colOff>
      <xdr:row>35</xdr:row>
      <xdr:rowOff>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 txBox="1"/>
      </xdr:nvSpPr>
      <xdr:spPr>
        <a:xfrm>
          <a:off x="5634990" y="5488305"/>
          <a:ext cx="2790825" cy="1118236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「あ～い」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「う」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「え」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「か」</a:t>
          </a:r>
        </a:p>
        <a:p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「き」 </a:t>
          </a:r>
        </a:p>
      </xdr:txBody>
    </xdr:sp>
    <xdr:clientData/>
  </xdr:twoCellAnchor>
  <xdr:twoCellAnchor>
    <xdr:from>
      <xdr:col>26</xdr:col>
      <xdr:colOff>0</xdr:colOff>
      <xdr:row>33</xdr:row>
      <xdr:rowOff>228600</xdr:rowOff>
    </xdr:from>
    <xdr:to>
      <xdr:col>30</xdr:col>
      <xdr:colOff>28575</xdr:colOff>
      <xdr:row>34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>
          <a:off x="4853940" y="6362700"/>
          <a:ext cx="790575" cy="762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9526</xdr:colOff>
      <xdr:row>36</xdr:row>
      <xdr:rowOff>142875</xdr:rowOff>
    </xdr:from>
    <xdr:to>
      <xdr:col>26</xdr:col>
      <xdr:colOff>0</xdr:colOff>
      <xdr:row>36</xdr:row>
      <xdr:rowOff>142875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CxnSpPr/>
      </xdr:nvCxnSpPr>
      <xdr:spPr>
        <a:xfrm>
          <a:off x="4291966" y="684085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71</xdr:row>
      <xdr:rowOff>114300</xdr:rowOff>
    </xdr:from>
    <xdr:to>
      <xdr:col>21</xdr:col>
      <xdr:colOff>9525</xdr:colOff>
      <xdr:row>71</xdr:row>
      <xdr:rowOff>114300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CxnSpPr/>
      </xdr:nvCxnSpPr>
      <xdr:spPr>
        <a:xfrm>
          <a:off x="2948940" y="1331976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70</xdr:row>
      <xdr:rowOff>133350</xdr:rowOff>
    </xdr:from>
    <xdr:to>
      <xdr:col>16</xdr:col>
      <xdr:colOff>9525</xdr:colOff>
      <xdr:row>70</xdr:row>
      <xdr:rowOff>133350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>
          <a:off x="1996440" y="1310259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69</xdr:row>
      <xdr:rowOff>133350</xdr:rowOff>
    </xdr:from>
    <xdr:to>
      <xdr:col>11</xdr:col>
      <xdr:colOff>9525</xdr:colOff>
      <xdr:row>69</xdr:row>
      <xdr:rowOff>133350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>
          <a:off x="1043940" y="1286637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68</xdr:row>
      <xdr:rowOff>123825</xdr:rowOff>
    </xdr:from>
    <xdr:to>
      <xdr:col>20</xdr:col>
      <xdr:colOff>180975</xdr:colOff>
      <xdr:row>68</xdr:row>
      <xdr:rowOff>123825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>
          <a:off x="1996440" y="1262062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67</xdr:row>
      <xdr:rowOff>123825</xdr:rowOff>
    </xdr:from>
    <xdr:to>
      <xdr:col>16</xdr:col>
      <xdr:colOff>9525</xdr:colOff>
      <xdr:row>67</xdr:row>
      <xdr:rowOff>123825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>
          <a:off x="1043940" y="1238440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66</xdr:row>
      <xdr:rowOff>133350</xdr:rowOff>
    </xdr:from>
    <xdr:to>
      <xdr:col>20</xdr:col>
      <xdr:colOff>180975</xdr:colOff>
      <xdr:row>66</xdr:row>
      <xdr:rowOff>133350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CxnSpPr/>
      </xdr:nvCxnSpPr>
      <xdr:spPr>
        <a:xfrm>
          <a:off x="1043940" y="1215771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171450</xdr:colOff>
      <xdr:row>87</xdr:row>
      <xdr:rowOff>47626</xdr:rowOff>
    </xdr:from>
    <xdr:to>
      <xdr:col>44</xdr:col>
      <xdr:colOff>180975</xdr:colOff>
      <xdr:row>88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215890" y="15843886"/>
          <a:ext cx="3248025" cy="360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16</xdr:col>
      <xdr:colOff>0</xdr:colOff>
      <xdr:row>78</xdr:row>
      <xdr:rowOff>114300</xdr:rowOff>
    </xdr:from>
    <xdr:to>
      <xdr:col>21</xdr:col>
      <xdr:colOff>9525</xdr:colOff>
      <xdr:row>78</xdr:row>
      <xdr:rowOff>114300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2948940" y="1399032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77</xdr:row>
      <xdr:rowOff>133350</xdr:rowOff>
    </xdr:from>
    <xdr:to>
      <xdr:col>16</xdr:col>
      <xdr:colOff>9525</xdr:colOff>
      <xdr:row>77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1996440" y="137731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133350</xdr:rowOff>
    </xdr:from>
    <xdr:to>
      <xdr:col>11</xdr:col>
      <xdr:colOff>9525</xdr:colOff>
      <xdr:row>76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1043940" y="1353693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75</xdr:row>
      <xdr:rowOff>123825</xdr:rowOff>
    </xdr:from>
    <xdr:to>
      <xdr:col>20</xdr:col>
      <xdr:colOff>180975</xdr:colOff>
      <xdr:row>75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1996440" y="1329118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74</xdr:row>
      <xdr:rowOff>123825</xdr:rowOff>
    </xdr:from>
    <xdr:to>
      <xdr:col>16</xdr:col>
      <xdr:colOff>9525</xdr:colOff>
      <xdr:row>74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1043940" y="1305496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73</xdr:row>
      <xdr:rowOff>133350</xdr:rowOff>
    </xdr:from>
    <xdr:to>
      <xdr:col>20</xdr:col>
      <xdr:colOff>180975</xdr:colOff>
      <xdr:row>73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1043940" y="1282827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3901440" y="252984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3910966" y="31756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5444491" y="2141221"/>
          <a:ext cx="2457450" cy="49149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令和２年７月～令和３年６月の間のうち、ひと月を選定してください。</a:t>
          </a:r>
        </a:p>
      </xdr:txBody>
    </xdr: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3901440" y="252984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>
          <a:off x="3910966" y="31756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 txBox="1"/>
      </xdr:nvSpPr>
      <xdr:spPr>
        <a:xfrm>
          <a:off x="5444491" y="2141221"/>
          <a:ext cx="2457450" cy="49149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16</xdr:col>
      <xdr:colOff>0</xdr:colOff>
      <xdr:row>29</xdr:row>
      <xdr:rowOff>114300</xdr:rowOff>
    </xdr:from>
    <xdr:to>
      <xdr:col>21</xdr:col>
      <xdr:colOff>9525</xdr:colOff>
      <xdr:row>29</xdr:row>
      <xdr:rowOff>114300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2948940" y="559308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28</xdr:row>
      <xdr:rowOff>133350</xdr:rowOff>
    </xdr:from>
    <xdr:to>
      <xdr:col>16</xdr:col>
      <xdr:colOff>9525</xdr:colOff>
      <xdr:row>28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1996440" y="537591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133350</xdr:rowOff>
    </xdr:from>
    <xdr:to>
      <xdr:col>11</xdr:col>
      <xdr:colOff>9525</xdr:colOff>
      <xdr:row>27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43940" y="513969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26</xdr:row>
      <xdr:rowOff>123825</xdr:rowOff>
    </xdr:from>
    <xdr:to>
      <xdr:col>20</xdr:col>
      <xdr:colOff>180975</xdr:colOff>
      <xdr:row>26</xdr:row>
      <xdr:rowOff>123825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CxnSpPr/>
      </xdr:nvCxnSpPr>
      <xdr:spPr>
        <a:xfrm>
          <a:off x="1996440" y="489394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123825</xdr:rowOff>
    </xdr:from>
    <xdr:to>
      <xdr:col>16</xdr:col>
      <xdr:colOff>9525</xdr:colOff>
      <xdr:row>25</xdr:row>
      <xdr:rowOff>123825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CxnSpPr/>
      </xdr:nvCxnSpPr>
      <xdr:spPr>
        <a:xfrm>
          <a:off x="1043940" y="465772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133350</xdr:rowOff>
    </xdr:from>
    <xdr:to>
      <xdr:col>20</xdr:col>
      <xdr:colOff>180975</xdr:colOff>
      <xdr:row>24</xdr:row>
      <xdr:rowOff>133350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CxnSpPr/>
      </xdr:nvCxnSpPr>
      <xdr:spPr>
        <a:xfrm>
          <a:off x="1043940" y="443103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19050</xdr:colOff>
      <xdr:row>28</xdr:row>
      <xdr:rowOff>200024</xdr:rowOff>
    </xdr:from>
    <xdr:to>
      <xdr:col>44</xdr:col>
      <xdr:colOff>142875</xdr:colOff>
      <xdr:row>35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 txBox="1"/>
      </xdr:nvSpPr>
      <xdr:spPr>
        <a:xfrm>
          <a:off x="5634990" y="5442584"/>
          <a:ext cx="2790825" cy="1163956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「あ～い」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「う」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「え」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「お」 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「か」</a:t>
          </a:r>
        </a:p>
        <a:p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「き」 </a:t>
          </a:r>
        </a:p>
      </xdr:txBody>
    </xdr:sp>
    <xdr:clientData/>
  </xdr:twoCellAnchor>
  <xdr:twoCellAnchor>
    <xdr:from>
      <xdr:col>26</xdr:col>
      <xdr:colOff>0</xdr:colOff>
      <xdr:row>33</xdr:row>
      <xdr:rowOff>228600</xdr:rowOff>
    </xdr:from>
    <xdr:to>
      <xdr:col>30</xdr:col>
      <xdr:colOff>28575</xdr:colOff>
      <xdr:row>34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>
          <a:off x="4853940" y="6362700"/>
          <a:ext cx="790575" cy="762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9526</xdr:colOff>
      <xdr:row>36</xdr:row>
      <xdr:rowOff>142875</xdr:rowOff>
    </xdr:from>
    <xdr:to>
      <xdr:col>26</xdr:col>
      <xdr:colOff>0</xdr:colOff>
      <xdr:row>36</xdr:row>
      <xdr:rowOff>142875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CxnSpPr/>
      </xdr:nvCxnSpPr>
      <xdr:spPr>
        <a:xfrm>
          <a:off x="4291966" y="684085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12</xdr:row>
      <xdr:rowOff>152400</xdr:rowOff>
    </xdr:from>
    <xdr:to>
      <xdr:col>29</xdr:col>
      <xdr:colOff>9525</xdr:colOff>
      <xdr:row>12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901440" y="243840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16</xdr:row>
      <xdr:rowOff>142875</xdr:rowOff>
    </xdr:from>
    <xdr:to>
      <xdr:col>24</xdr:col>
      <xdr:colOff>0</xdr:colOff>
      <xdr:row>16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910966" y="308419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10</xdr:row>
      <xdr:rowOff>38101</xdr:rowOff>
    </xdr:from>
    <xdr:to>
      <xdr:col>42</xdr:col>
      <xdr:colOff>1</xdr:colOff>
      <xdr:row>13</xdr:row>
      <xdr:rowOff>19051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444491" y="2049781"/>
          <a:ext cx="2457450" cy="49149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10</xdr:col>
      <xdr:colOff>114300</xdr:colOff>
      <xdr:row>22</xdr:row>
      <xdr:rowOff>9525</xdr:rowOff>
    </xdr:from>
    <xdr:to>
      <xdr:col>16</xdr:col>
      <xdr:colOff>123825</xdr:colOff>
      <xdr:row>24</xdr:row>
      <xdr:rowOff>19050</xdr:rowOff>
    </xdr:to>
    <xdr:sp macro="" textlink="">
      <xdr:nvSpPr>
        <xdr:cNvPr id="5" name="下矢印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20240" y="3933825"/>
          <a:ext cx="1152525" cy="33718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104775</xdr:colOff>
      <xdr:row>64</xdr:row>
      <xdr:rowOff>19050</xdr:rowOff>
    </xdr:from>
    <xdr:to>
      <xdr:col>45</xdr:col>
      <xdr:colOff>114300</xdr:colOff>
      <xdr:row>66</xdr:row>
      <xdr:rowOff>104774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39715" y="12142470"/>
          <a:ext cx="3248025" cy="360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16</xdr:col>
      <xdr:colOff>0</xdr:colOff>
      <xdr:row>63</xdr:row>
      <xdr:rowOff>114300</xdr:rowOff>
    </xdr:from>
    <xdr:to>
      <xdr:col>21</xdr:col>
      <xdr:colOff>9525</xdr:colOff>
      <xdr:row>63</xdr:row>
      <xdr:rowOff>114300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2948940" y="120015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62</xdr:row>
      <xdr:rowOff>133350</xdr:rowOff>
    </xdr:from>
    <xdr:to>
      <xdr:col>16</xdr:col>
      <xdr:colOff>9525</xdr:colOff>
      <xdr:row>62</xdr:row>
      <xdr:rowOff>133350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996440" y="1178433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61</xdr:row>
      <xdr:rowOff>133350</xdr:rowOff>
    </xdr:from>
    <xdr:to>
      <xdr:col>11</xdr:col>
      <xdr:colOff>9525</xdr:colOff>
      <xdr:row>61</xdr:row>
      <xdr:rowOff>133350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043940" y="1154811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60</xdr:row>
      <xdr:rowOff>123825</xdr:rowOff>
    </xdr:from>
    <xdr:to>
      <xdr:col>20</xdr:col>
      <xdr:colOff>180975</xdr:colOff>
      <xdr:row>60</xdr:row>
      <xdr:rowOff>123825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996440" y="1130236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59</xdr:row>
      <xdr:rowOff>123825</xdr:rowOff>
    </xdr:from>
    <xdr:to>
      <xdr:col>16</xdr:col>
      <xdr:colOff>9525</xdr:colOff>
      <xdr:row>59</xdr:row>
      <xdr:rowOff>123825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043940" y="1106614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20</xdr:col>
      <xdr:colOff>180975</xdr:colOff>
      <xdr:row>58</xdr:row>
      <xdr:rowOff>133350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043940" y="1083945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63</xdr:row>
      <xdr:rowOff>114300</xdr:rowOff>
    </xdr:from>
    <xdr:to>
      <xdr:col>21</xdr:col>
      <xdr:colOff>9525</xdr:colOff>
      <xdr:row>63</xdr:row>
      <xdr:rowOff>114300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2948940" y="120015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62</xdr:row>
      <xdr:rowOff>133350</xdr:rowOff>
    </xdr:from>
    <xdr:to>
      <xdr:col>16</xdr:col>
      <xdr:colOff>9525</xdr:colOff>
      <xdr:row>62</xdr:row>
      <xdr:rowOff>133350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996440" y="1178433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61</xdr:row>
      <xdr:rowOff>133350</xdr:rowOff>
    </xdr:from>
    <xdr:to>
      <xdr:col>11</xdr:col>
      <xdr:colOff>9525</xdr:colOff>
      <xdr:row>61</xdr:row>
      <xdr:rowOff>133350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043940" y="1154811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60</xdr:row>
      <xdr:rowOff>123825</xdr:rowOff>
    </xdr:from>
    <xdr:to>
      <xdr:col>20</xdr:col>
      <xdr:colOff>180975</xdr:colOff>
      <xdr:row>60</xdr:row>
      <xdr:rowOff>123825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996440" y="1130236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59</xdr:row>
      <xdr:rowOff>123825</xdr:rowOff>
    </xdr:from>
    <xdr:to>
      <xdr:col>16</xdr:col>
      <xdr:colOff>9525</xdr:colOff>
      <xdr:row>59</xdr:row>
      <xdr:rowOff>123825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1043940" y="1106614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20</xdr:col>
      <xdr:colOff>180975</xdr:colOff>
      <xdr:row>58</xdr:row>
      <xdr:rowOff>133350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1043940" y="1083945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63</xdr:row>
      <xdr:rowOff>114300</xdr:rowOff>
    </xdr:from>
    <xdr:to>
      <xdr:col>21</xdr:col>
      <xdr:colOff>9525</xdr:colOff>
      <xdr:row>63</xdr:row>
      <xdr:rowOff>114300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2948940" y="120015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62</xdr:row>
      <xdr:rowOff>133350</xdr:rowOff>
    </xdr:from>
    <xdr:to>
      <xdr:col>16</xdr:col>
      <xdr:colOff>9525</xdr:colOff>
      <xdr:row>62</xdr:row>
      <xdr:rowOff>133350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996440" y="1178433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61</xdr:row>
      <xdr:rowOff>133350</xdr:rowOff>
    </xdr:from>
    <xdr:to>
      <xdr:col>11</xdr:col>
      <xdr:colOff>9525</xdr:colOff>
      <xdr:row>61</xdr:row>
      <xdr:rowOff>133350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043940" y="1154811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60</xdr:row>
      <xdr:rowOff>123825</xdr:rowOff>
    </xdr:from>
    <xdr:to>
      <xdr:col>20</xdr:col>
      <xdr:colOff>180975</xdr:colOff>
      <xdr:row>60</xdr:row>
      <xdr:rowOff>123825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1996440" y="1130236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59</xdr:row>
      <xdr:rowOff>123825</xdr:rowOff>
    </xdr:from>
    <xdr:to>
      <xdr:col>16</xdr:col>
      <xdr:colOff>9525</xdr:colOff>
      <xdr:row>59</xdr:row>
      <xdr:rowOff>123825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1043940" y="1106614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20</xdr:col>
      <xdr:colOff>180975</xdr:colOff>
      <xdr:row>58</xdr:row>
      <xdr:rowOff>133350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1043940" y="1083945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133350</xdr:colOff>
      <xdr:row>70</xdr:row>
      <xdr:rowOff>152401</xdr:rowOff>
    </xdr:from>
    <xdr:to>
      <xdr:col>45</xdr:col>
      <xdr:colOff>142875</xdr:colOff>
      <xdr:row>71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68290" y="12588241"/>
          <a:ext cx="3248025" cy="3467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21</xdr:col>
      <xdr:colOff>9526</xdr:colOff>
      <xdr:row>27</xdr:row>
      <xdr:rowOff>142875</xdr:rowOff>
    </xdr:from>
    <xdr:to>
      <xdr:col>24</xdr:col>
      <xdr:colOff>0</xdr:colOff>
      <xdr:row>27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910966" y="57283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56</xdr:row>
      <xdr:rowOff>142875</xdr:rowOff>
    </xdr:from>
    <xdr:to>
      <xdr:col>25</xdr:col>
      <xdr:colOff>0</xdr:colOff>
      <xdr:row>56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291965" y="10330815"/>
          <a:ext cx="3714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19051</xdr:colOff>
      <xdr:row>30</xdr:row>
      <xdr:rowOff>19050</xdr:rowOff>
    </xdr:from>
    <xdr:to>
      <xdr:col>27</xdr:col>
      <xdr:colOff>171450</xdr:colOff>
      <xdr:row>30</xdr:row>
      <xdr:rowOff>19050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4872991" y="6168390"/>
          <a:ext cx="342899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14</xdr:row>
      <xdr:rowOff>114300</xdr:rowOff>
    </xdr:from>
    <xdr:to>
      <xdr:col>21</xdr:col>
      <xdr:colOff>9525</xdr:colOff>
      <xdr:row>14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952750" y="30384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133350</xdr:rowOff>
    </xdr:from>
    <xdr:to>
      <xdr:col>16</xdr:col>
      <xdr:colOff>9525</xdr:colOff>
      <xdr:row>13</xdr:row>
      <xdr:rowOff>133350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2000250" y="28194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133350</xdr:rowOff>
    </xdr:from>
    <xdr:to>
      <xdr:col>11</xdr:col>
      <xdr:colOff>9525</xdr:colOff>
      <xdr:row>12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47750" y="25812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</xdr:colOff>
      <xdr:row>20</xdr:row>
      <xdr:rowOff>66675</xdr:rowOff>
    </xdr:from>
    <xdr:to>
      <xdr:col>43</xdr:col>
      <xdr:colOff>161924</xdr:colOff>
      <xdr:row>23</xdr:row>
      <xdr:rowOff>200025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505450" y="3867150"/>
          <a:ext cx="2752724" cy="70485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１から３までの全ての期間を選択した場合は、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７月または８月のいずれかの月を選択可能です。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それ以外は参照月は固定となります。</a:t>
          </a:r>
        </a:p>
      </xdr:txBody>
    </xdr:sp>
    <xdr:clientData/>
  </xdr:twoCellAnchor>
  <xdr:twoCellAnchor>
    <xdr:from>
      <xdr:col>21</xdr:col>
      <xdr:colOff>28575</xdr:colOff>
      <xdr:row>23</xdr:row>
      <xdr:rowOff>76200</xdr:rowOff>
    </xdr:from>
    <xdr:to>
      <xdr:col>29</xdr:col>
      <xdr:colOff>38100</xdr:colOff>
      <xdr:row>23</xdr:row>
      <xdr:rowOff>76200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3933825" y="444817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171450</xdr:colOff>
      <xdr:row>85</xdr:row>
      <xdr:rowOff>47626</xdr:rowOff>
    </xdr:from>
    <xdr:to>
      <xdr:col>44</xdr:col>
      <xdr:colOff>180975</xdr:colOff>
      <xdr:row>86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15890" y="15607666"/>
          <a:ext cx="3248025" cy="360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16</xdr:col>
      <xdr:colOff>0</xdr:colOff>
      <xdr:row>76</xdr:row>
      <xdr:rowOff>114300</xdr:rowOff>
    </xdr:from>
    <xdr:to>
      <xdr:col>21</xdr:col>
      <xdr:colOff>9525</xdr:colOff>
      <xdr:row>76</xdr:row>
      <xdr:rowOff>114300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948940" y="137541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75</xdr:row>
      <xdr:rowOff>133350</xdr:rowOff>
    </xdr:from>
    <xdr:to>
      <xdr:col>16</xdr:col>
      <xdr:colOff>9525</xdr:colOff>
      <xdr:row>75</xdr:row>
      <xdr:rowOff>133350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996440" y="1353693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74</xdr:row>
      <xdr:rowOff>133350</xdr:rowOff>
    </xdr:from>
    <xdr:to>
      <xdr:col>11</xdr:col>
      <xdr:colOff>9525</xdr:colOff>
      <xdr:row>74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043940" y="1330071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73</xdr:row>
      <xdr:rowOff>123825</xdr:rowOff>
    </xdr:from>
    <xdr:to>
      <xdr:col>20</xdr:col>
      <xdr:colOff>180975</xdr:colOff>
      <xdr:row>73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996440" y="1305496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72</xdr:row>
      <xdr:rowOff>123825</xdr:rowOff>
    </xdr:from>
    <xdr:to>
      <xdr:col>16</xdr:col>
      <xdr:colOff>9525</xdr:colOff>
      <xdr:row>72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043940" y="1281874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133350</xdr:rowOff>
    </xdr:from>
    <xdr:to>
      <xdr:col>20</xdr:col>
      <xdr:colOff>180975</xdr:colOff>
      <xdr:row>71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043940" y="1259205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3901440" y="252984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3910966" y="31756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444491" y="2141221"/>
          <a:ext cx="2457450" cy="49149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令和２年７月～令和３年６月の間のうち、ひと月を選定してください。</a:t>
          </a:r>
        </a:p>
      </xdr:txBody>
    </xdr:sp>
    <xdr:clientData/>
  </xdr:twoCellAnchor>
  <xdr:twoCellAnchor>
    <xdr:from>
      <xdr:col>21</xdr:col>
      <xdr:colOff>0</xdr:colOff>
      <xdr:row>13</xdr:row>
      <xdr:rowOff>152400</xdr:rowOff>
    </xdr:from>
    <xdr:to>
      <xdr:col>29</xdr:col>
      <xdr:colOff>9525</xdr:colOff>
      <xdr:row>13</xdr:row>
      <xdr:rowOff>152400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3901440" y="252984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17</xdr:row>
      <xdr:rowOff>142875</xdr:rowOff>
    </xdr:from>
    <xdr:to>
      <xdr:col>24</xdr:col>
      <xdr:colOff>0</xdr:colOff>
      <xdr:row>17</xdr:row>
      <xdr:rowOff>142875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3910966" y="31756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11</xdr:row>
      <xdr:rowOff>38101</xdr:rowOff>
    </xdr:from>
    <xdr:to>
      <xdr:col>42</xdr:col>
      <xdr:colOff>1</xdr:colOff>
      <xdr:row>14</xdr:row>
      <xdr:rowOff>19051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444491" y="2141221"/>
          <a:ext cx="2457450" cy="49149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26</xdr:col>
      <xdr:colOff>0</xdr:colOff>
      <xdr:row>31</xdr:row>
      <xdr:rowOff>228600</xdr:rowOff>
    </xdr:from>
    <xdr:to>
      <xdr:col>30</xdr:col>
      <xdr:colOff>28575</xdr:colOff>
      <xdr:row>32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4853940" y="6126480"/>
          <a:ext cx="790575" cy="762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9526</xdr:colOff>
      <xdr:row>34</xdr:row>
      <xdr:rowOff>142875</xdr:rowOff>
    </xdr:from>
    <xdr:to>
      <xdr:col>26</xdr:col>
      <xdr:colOff>0</xdr:colOff>
      <xdr:row>34</xdr:row>
      <xdr:rowOff>142875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4291966" y="660463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26</xdr:row>
      <xdr:rowOff>114300</xdr:rowOff>
    </xdr:from>
    <xdr:to>
      <xdr:col>21</xdr:col>
      <xdr:colOff>9525</xdr:colOff>
      <xdr:row>26</xdr:row>
      <xdr:rowOff>114300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2952750" y="28289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25</xdr:row>
      <xdr:rowOff>133350</xdr:rowOff>
    </xdr:from>
    <xdr:to>
      <xdr:col>16</xdr:col>
      <xdr:colOff>9525</xdr:colOff>
      <xdr:row>25</xdr:row>
      <xdr:rowOff>133350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2000250" y="26098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133350</xdr:rowOff>
    </xdr:from>
    <xdr:to>
      <xdr:col>11</xdr:col>
      <xdr:colOff>9525</xdr:colOff>
      <xdr:row>24</xdr:row>
      <xdr:rowOff>133350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1047750" y="23717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171450</xdr:colOff>
      <xdr:row>29</xdr:row>
      <xdr:rowOff>85725</xdr:rowOff>
    </xdr:from>
    <xdr:to>
      <xdr:col>44</xdr:col>
      <xdr:colOff>66674</xdr:colOff>
      <xdr:row>32</xdr:row>
      <xdr:rowOff>219075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5600700" y="5667375"/>
          <a:ext cx="2752724" cy="70485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１から３までの全ての期間を選択した場合は、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７月または８月のいずれかの月を選択可能です。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それ以外は参照月は固定となります。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18</xdr:row>
      <xdr:rowOff>114300</xdr:rowOff>
    </xdr:from>
    <xdr:to>
      <xdr:col>21</xdr:col>
      <xdr:colOff>9525</xdr:colOff>
      <xdr:row>18</xdr:row>
      <xdr:rowOff>114300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2952750" y="48768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133350</xdr:rowOff>
    </xdr:from>
    <xdr:to>
      <xdr:col>16</xdr:col>
      <xdr:colOff>9525</xdr:colOff>
      <xdr:row>17</xdr:row>
      <xdr:rowOff>133350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CxnSpPr/>
      </xdr:nvCxnSpPr>
      <xdr:spPr>
        <a:xfrm>
          <a:off x="2000250" y="46577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CxnSpPr/>
      </xdr:nvCxnSpPr>
      <xdr:spPr>
        <a:xfrm>
          <a:off x="1047750" y="44196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123825</xdr:rowOff>
    </xdr:from>
    <xdr:to>
      <xdr:col>20</xdr:col>
      <xdr:colOff>180975</xdr:colOff>
      <xdr:row>15</xdr:row>
      <xdr:rowOff>123825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/>
      </xdr:nvCxnSpPr>
      <xdr:spPr>
        <a:xfrm>
          <a:off x="2000250" y="417195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123825</xdr:rowOff>
    </xdr:from>
    <xdr:to>
      <xdr:col>16</xdr:col>
      <xdr:colOff>9525</xdr:colOff>
      <xdr:row>14</xdr:row>
      <xdr:rowOff>123825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CxnSpPr/>
      </xdr:nvCxnSpPr>
      <xdr:spPr>
        <a:xfrm>
          <a:off x="1047750" y="393382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133350</xdr:rowOff>
    </xdr:from>
    <xdr:to>
      <xdr:col>20</xdr:col>
      <xdr:colOff>180975</xdr:colOff>
      <xdr:row>13</xdr:row>
      <xdr:rowOff>133350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CxnSpPr/>
      </xdr:nvCxnSpPr>
      <xdr:spPr>
        <a:xfrm>
          <a:off x="1047750" y="370522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26</xdr:row>
      <xdr:rowOff>9525</xdr:rowOff>
    </xdr:from>
    <xdr:to>
      <xdr:col>29</xdr:col>
      <xdr:colOff>9525</xdr:colOff>
      <xdr:row>26</xdr:row>
      <xdr:rowOff>9525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CxnSpPr/>
      </xdr:nvCxnSpPr>
      <xdr:spPr>
        <a:xfrm>
          <a:off x="3905250" y="621982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30</xdr:row>
      <xdr:rowOff>142875</xdr:rowOff>
    </xdr:from>
    <xdr:to>
      <xdr:col>24</xdr:col>
      <xdr:colOff>0</xdr:colOff>
      <xdr:row>30</xdr:row>
      <xdr:rowOff>142875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CxnSpPr/>
      </xdr:nvCxnSpPr>
      <xdr:spPr>
        <a:xfrm>
          <a:off x="4486276" y="787717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35</xdr:row>
      <xdr:rowOff>0</xdr:rowOff>
    </xdr:from>
    <xdr:to>
      <xdr:col>17</xdr:col>
      <xdr:colOff>57150</xdr:colOff>
      <xdr:row>37</xdr:row>
      <xdr:rowOff>9525</xdr:rowOff>
    </xdr:to>
    <xdr:sp macro="" textlink="">
      <xdr:nvSpPr>
        <xdr:cNvPr id="60" name="下矢印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2047875" y="9039225"/>
          <a:ext cx="1152525" cy="342900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180975</xdr:colOff>
      <xdr:row>43</xdr:row>
      <xdr:rowOff>9525</xdr:rowOff>
    </xdr:from>
    <xdr:to>
      <xdr:col>41</xdr:col>
      <xdr:colOff>180975</xdr:colOff>
      <xdr:row>48</xdr:row>
      <xdr:rowOff>200025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CxnSpPr/>
      </xdr:nvCxnSpPr>
      <xdr:spPr>
        <a:xfrm>
          <a:off x="7896225" y="10039350"/>
          <a:ext cx="0" cy="1381125"/>
        </a:xfrm>
        <a:prstGeom prst="line">
          <a:avLst/>
        </a:prstGeom>
        <a:ln w="28575">
          <a:solidFill>
            <a:srgbClr val="FF0000"/>
          </a:solidFill>
          <a:headEnd type="none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85725</xdr:rowOff>
    </xdr:from>
    <xdr:to>
      <xdr:col>45</xdr:col>
      <xdr:colOff>38100</xdr:colOff>
      <xdr:row>27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/>
      </xdr:nvSpPr>
      <xdr:spPr>
        <a:xfrm>
          <a:off x="5438775" y="5295900"/>
          <a:ext cx="3076575" cy="1152525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「あ～え」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「お、か」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「き、く」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「け、こ」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「さ、し」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「す、せ」 のいずれかを選択</a:t>
          </a:r>
        </a:p>
      </xdr:txBody>
    </xdr:sp>
    <xdr:clientData/>
  </xdr:twoCellAnchor>
  <xdr:twoCellAnchor>
    <xdr:from>
      <xdr:col>23</xdr:col>
      <xdr:colOff>9525</xdr:colOff>
      <xdr:row>57</xdr:row>
      <xdr:rowOff>142875</xdr:rowOff>
    </xdr:from>
    <xdr:to>
      <xdr:col>25</xdr:col>
      <xdr:colOff>0</xdr:colOff>
      <xdr:row>57</xdr:row>
      <xdr:rowOff>142875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CxnSpPr/>
      </xdr:nvCxnSpPr>
      <xdr:spPr>
        <a:xfrm>
          <a:off x="4105275" y="8515350"/>
          <a:ext cx="3714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61</xdr:row>
      <xdr:rowOff>133350</xdr:rowOff>
    </xdr:from>
    <xdr:to>
      <xdr:col>45</xdr:col>
      <xdr:colOff>133350</xdr:colOff>
      <xdr:row>63</xdr:row>
      <xdr:rowOff>76199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5362575" y="12563475"/>
          <a:ext cx="3248025" cy="3619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26</xdr:row>
      <xdr:rowOff>152400</xdr:rowOff>
    </xdr:from>
    <xdr:to>
      <xdr:col>29</xdr:col>
      <xdr:colOff>9525</xdr:colOff>
      <xdr:row>26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3901440" y="528828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30</xdr:row>
      <xdr:rowOff>142875</xdr:rowOff>
    </xdr:from>
    <xdr:to>
      <xdr:col>24</xdr:col>
      <xdr:colOff>0</xdr:colOff>
      <xdr:row>30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910966" y="593407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35</xdr:row>
      <xdr:rowOff>9525</xdr:rowOff>
    </xdr:from>
    <xdr:to>
      <xdr:col>16</xdr:col>
      <xdr:colOff>142875</xdr:colOff>
      <xdr:row>37</xdr:row>
      <xdr:rowOff>19050</xdr:rowOff>
    </xdr:to>
    <xdr:sp macro="" textlink="">
      <xdr:nvSpPr>
        <xdr:cNvPr id="4" name="下矢印 1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939290" y="6547485"/>
          <a:ext cx="1152525" cy="33718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47</xdr:row>
      <xdr:rowOff>180975</xdr:rowOff>
    </xdr:from>
    <xdr:to>
      <xdr:col>40</xdr:col>
      <xdr:colOff>152400</xdr:colOff>
      <xdr:row>47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7330440" y="8875395"/>
          <a:ext cx="342900" cy="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19050</xdr:colOff>
      <xdr:row>43</xdr:row>
      <xdr:rowOff>19050</xdr:rowOff>
    </xdr:from>
    <xdr:to>
      <xdr:col>41</xdr:col>
      <xdr:colOff>19050</xdr:colOff>
      <xdr:row>48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7730490" y="7951470"/>
          <a:ext cx="0" cy="1255395"/>
        </a:xfrm>
        <a:prstGeom prst="line">
          <a:avLst/>
        </a:prstGeom>
        <a:ln w="28575">
          <a:solidFill>
            <a:srgbClr val="FF0000"/>
          </a:solidFill>
          <a:headEnd type="none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</xdr:colOff>
      <xdr:row>46</xdr:row>
      <xdr:rowOff>0</xdr:rowOff>
    </xdr:from>
    <xdr:to>
      <xdr:col>41</xdr:col>
      <xdr:colOff>9525</xdr:colOff>
      <xdr:row>46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H="1">
          <a:off x="7330441" y="8511540"/>
          <a:ext cx="390524" cy="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</xdr:colOff>
      <xdr:row>43</xdr:row>
      <xdr:rowOff>9525</xdr:rowOff>
    </xdr:from>
    <xdr:to>
      <xdr:col>41</xdr:col>
      <xdr:colOff>28575</xdr:colOff>
      <xdr:row>43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 flipH="1" flipV="1">
          <a:off x="7330441" y="7941945"/>
          <a:ext cx="409574" cy="9525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47</xdr:row>
      <xdr:rowOff>180975</xdr:rowOff>
    </xdr:from>
    <xdr:to>
      <xdr:col>45</xdr:col>
      <xdr:colOff>0</xdr:colOff>
      <xdr:row>53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8473440" y="8875395"/>
          <a:ext cx="0" cy="1522095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53</xdr:row>
      <xdr:rowOff>200025</xdr:rowOff>
    </xdr:from>
    <xdr:to>
      <xdr:col>45</xdr:col>
      <xdr:colOff>9526</xdr:colOff>
      <xdr:row>53</xdr:row>
      <xdr:rowOff>200025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8292465" y="10387965"/>
          <a:ext cx="190501" cy="0"/>
        </a:xfrm>
        <a:prstGeom prst="line">
          <a:avLst/>
        </a:prstGeom>
        <a:ln w="28575">
          <a:solidFill>
            <a:srgbClr val="FF0000"/>
          </a:solidFill>
          <a:headEnd type="none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60</xdr:row>
      <xdr:rowOff>142875</xdr:rowOff>
    </xdr:from>
    <xdr:to>
      <xdr:col>25</xdr:col>
      <xdr:colOff>0</xdr:colOff>
      <xdr:row>60</xdr:row>
      <xdr:rowOff>142875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4291965" y="11755755"/>
          <a:ext cx="3714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</xdr:row>
      <xdr:rowOff>114300</xdr:rowOff>
    </xdr:from>
    <xdr:to>
      <xdr:col>21</xdr:col>
      <xdr:colOff>9525</xdr:colOff>
      <xdr:row>18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2948940" y="371094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133350</xdr:rowOff>
    </xdr:from>
    <xdr:to>
      <xdr:col>16</xdr:col>
      <xdr:colOff>9525</xdr:colOff>
      <xdr:row>17</xdr:row>
      <xdr:rowOff>133350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996440" y="349377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133350</xdr:rowOff>
    </xdr:from>
    <xdr:to>
      <xdr:col>11</xdr:col>
      <xdr:colOff>9525</xdr:colOff>
      <xdr:row>16</xdr:row>
      <xdr:rowOff>133350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1043940" y="32575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123825</xdr:rowOff>
    </xdr:from>
    <xdr:to>
      <xdr:col>20</xdr:col>
      <xdr:colOff>180975</xdr:colOff>
      <xdr:row>15</xdr:row>
      <xdr:rowOff>123825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1996440" y="301180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123825</xdr:rowOff>
    </xdr:from>
    <xdr:to>
      <xdr:col>16</xdr:col>
      <xdr:colOff>9525</xdr:colOff>
      <xdr:row>14</xdr:row>
      <xdr:rowOff>123825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1043940" y="277558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133350</xdr:rowOff>
    </xdr:from>
    <xdr:to>
      <xdr:col>20</xdr:col>
      <xdr:colOff>180975</xdr:colOff>
      <xdr:row>13</xdr:row>
      <xdr:rowOff>133350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043940" y="254889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104775</xdr:colOff>
      <xdr:row>64</xdr:row>
      <xdr:rowOff>28575</xdr:rowOff>
    </xdr:from>
    <xdr:to>
      <xdr:col>45</xdr:col>
      <xdr:colOff>114300</xdr:colOff>
      <xdr:row>65</xdr:row>
      <xdr:rowOff>152399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5339715" y="12487275"/>
          <a:ext cx="3248025" cy="360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29</xdr:col>
      <xdr:colOff>28575</xdr:colOff>
      <xdr:row>21</xdr:row>
      <xdr:rowOff>0</xdr:rowOff>
    </xdr:from>
    <xdr:to>
      <xdr:col>45</xdr:col>
      <xdr:colOff>57150</xdr:colOff>
      <xdr:row>27</xdr:row>
      <xdr:rowOff>9525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5454015" y="4244340"/>
          <a:ext cx="3076575" cy="1137285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「あ～え」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「お、か」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「き、く」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「け、こ」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「さ、し」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「す、せ」 のいずれかを選択</a:t>
          </a:r>
        </a:p>
      </xdr:txBody>
    </xdr:sp>
    <xdr:clientData/>
  </xdr:twoCellAnchor>
  <xdr:twoCellAnchor>
    <xdr:from>
      <xdr:col>41</xdr:col>
      <xdr:colOff>57150</xdr:colOff>
      <xdr:row>47</xdr:row>
      <xdr:rowOff>180975</xdr:rowOff>
    </xdr:from>
    <xdr:to>
      <xdr:col>45</xdr:col>
      <xdr:colOff>1</xdr:colOff>
      <xdr:row>47</xdr:row>
      <xdr:rowOff>180975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CxnSpPr/>
      </xdr:nvCxnSpPr>
      <xdr:spPr>
        <a:xfrm flipH="1">
          <a:off x="7768590" y="8875395"/>
          <a:ext cx="704851" cy="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12</xdr:row>
      <xdr:rowOff>152400</xdr:rowOff>
    </xdr:from>
    <xdr:to>
      <xdr:col>29</xdr:col>
      <xdr:colOff>9525</xdr:colOff>
      <xdr:row>12</xdr:row>
      <xdr:rowOff>152400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3905250" y="636270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16</xdr:row>
      <xdr:rowOff>142875</xdr:rowOff>
    </xdr:from>
    <xdr:to>
      <xdr:col>24</xdr:col>
      <xdr:colOff>0</xdr:colOff>
      <xdr:row>16</xdr:row>
      <xdr:rowOff>142875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CxnSpPr/>
      </xdr:nvCxnSpPr>
      <xdr:spPr>
        <a:xfrm>
          <a:off x="3914776" y="701992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10</xdr:row>
      <xdr:rowOff>38101</xdr:rowOff>
    </xdr:from>
    <xdr:to>
      <xdr:col>42</xdr:col>
      <xdr:colOff>1</xdr:colOff>
      <xdr:row>13</xdr:row>
      <xdr:rowOff>19051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5448301" y="5838826"/>
          <a:ext cx="2457450" cy="55245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17</xdr:col>
      <xdr:colOff>9525</xdr:colOff>
      <xdr:row>23</xdr:row>
      <xdr:rowOff>238124</xdr:rowOff>
    </xdr:to>
    <xdr:sp macro="" textlink="">
      <xdr:nvSpPr>
        <xdr:cNvPr id="30" name="下矢印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000250" y="8696324"/>
          <a:ext cx="1152525" cy="33337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180975</xdr:colOff>
      <xdr:row>30</xdr:row>
      <xdr:rowOff>9525</xdr:rowOff>
    </xdr:from>
    <xdr:to>
      <xdr:col>41</xdr:col>
      <xdr:colOff>180975</xdr:colOff>
      <xdr:row>35</xdr:row>
      <xdr:rowOff>200025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CxnSpPr/>
      </xdr:nvCxnSpPr>
      <xdr:spPr>
        <a:xfrm>
          <a:off x="7896225" y="10515600"/>
          <a:ext cx="0" cy="1057275"/>
        </a:xfrm>
        <a:prstGeom prst="line">
          <a:avLst/>
        </a:prstGeom>
        <a:ln w="28575">
          <a:solidFill>
            <a:srgbClr val="FF0000"/>
          </a:solidFill>
          <a:headEnd type="none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60</xdr:row>
      <xdr:rowOff>114300</xdr:rowOff>
    </xdr:from>
    <xdr:to>
      <xdr:col>21</xdr:col>
      <xdr:colOff>9525</xdr:colOff>
      <xdr:row>60</xdr:row>
      <xdr:rowOff>114300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2952750" y="37528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59</xdr:row>
      <xdr:rowOff>133350</xdr:rowOff>
    </xdr:from>
    <xdr:to>
      <xdr:col>16</xdr:col>
      <xdr:colOff>9525</xdr:colOff>
      <xdr:row>59</xdr:row>
      <xdr:rowOff>133350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/>
      </xdr:nvCxnSpPr>
      <xdr:spPr>
        <a:xfrm>
          <a:off x="2000250" y="35337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11</xdr:col>
      <xdr:colOff>9525</xdr:colOff>
      <xdr:row>58</xdr:row>
      <xdr:rowOff>133350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/>
      </xdr:nvCxnSpPr>
      <xdr:spPr>
        <a:xfrm>
          <a:off x="1047750" y="32956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57</xdr:row>
      <xdr:rowOff>123825</xdr:rowOff>
    </xdr:from>
    <xdr:to>
      <xdr:col>20</xdr:col>
      <xdr:colOff>180975</xdr:colOff>
      <xdr:row>57</xdr:row>
      <xdr:rowOff>123825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CxnSpPr/>
      </xdr:nvCxnSpPr>
      <xdr:spPr>
        <a:xfrm>
          <a:off x="2000250" y="304800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123825</xdr:rowOff>
    </xdr:from>
    <xdr:to>
      <xdr:col>16</xdr:col>
      <xdr:colOff>9525</xdr:colOff>
      <xdr:row>56</xdr:row>
      <xdr:rowOff>123825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CxnSpPr/>
      </xdr:nvCxnSpPr>
      <xdr:spPr>
        <a:xfrm>
          <a:off x="1047750" y="280987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55</xdr:row>
      <xdr:rowOff>133350</xdr:rowOff>
    </xdr:from>
    <xdr:to>
      <xdr:col>20</xdr:col>
      <xdr:colOff>180975</xdr:colOff>
      <xdr:row>55</xdr:row>
      <xdr:rowOff>133350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CxnSpPr/>
      </xdr:nvCxnSpPr>
      <xdr:spPr>
        <a:xfrm>
          <a:off x="1047750" y="258127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95250</xdr:colOff>
      <xdr:row>61</xdr:row>
      <xdr:rowOff>19049</xdr:rowOff>
    </xdr:from>
    <xdr:to>
      <xdr:col>45</xdr:col>
      <xdr:colOff>104775</xdr:colOff>
      <xdr:row>62</xdr:row>
      <xdr:rowOff>276224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5334000" y="11953874"/>
          <a:ext cx="3248025" cy="352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16</xdr:col>
      <xdr:colOff>0</xdr:colOff>
      <xdr:row>60</xdr:row>
      <xdr:rowOff>114300</xdr:rowOff>
    </xdr:from>
    <xdr:to>
      <xdr:col>21</xdr:col>
      <xdr:colOff>9525</xdr:colOff>
      <xdr:row>60</xdr:row>
      <xdr:rowOff>114300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2952750" y="139160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59</xdr:row>
      <xdr:rowOff>133350</xdr:rowOff>
    </xdr:from>
    <xdr:to>
      <xdr:col>16</xdr:col>
      <xdr:colOff>9525</xdr:colOff>
      <xdr:row>59</xdr:row>
      <xdr:rowOff>133350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2000250" y="136969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11</xdr:col>
      <xdr:colOff>9525</xdr:colOff>
      <xdr:row>58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1047750" y="134588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57</xdr:row>
      <xdr:rowOff>123825</xdr:rowOff>
    </xdr:from>
    <xdr:to>
      <xdr:col>20</xdr:col>
      <xdr:colOff>180975</xdr:colOff>
      <xdr:row>57</xdr:row>
      <xdr:rowOff>123825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CxnSpPr/>
      </xdr:nvCxnSpPr>
      <xdr:spPr>
        <a:xfrm>
          <a:off x="2000250" y="1321117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56</xdr:row>
      <xdr:rowOff>123825</xdr:rowOff>
    </xdr:from>
    <xdr:to>
      <xdr:col>16</xdr:col>
      <xdr:colOff>9525</xdr:colOff>
      <xdr:row>56</xdr:row>
      <xdr:rowOff>123825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CxnSpPr/>
      </xdr:nvCxnSpPr>
      <xdr:spPr>
        <a:xfrm>
          <a:off x="1047750" y="12973050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55</xdr:row>
      <xdr:rowOff>133350</xdr:rowOff>
    </xdr:from>
    <xdr:to>
      <xdr:col>20</xdr:col>
      <xdr:colOff>180975</xdr:colOff>
      <xdr:row>55</xdr:row>
      <xdr:rowOff>133350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CxnSpPr/>
      </xdr:nvCxnSpPr>
      <xdr:spPr>
        <a:xfrm>
          <a:off x="1047750" y="1274445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12</xdr:row>
      <xdr:rowOff>152400</xdr:rowOff>
    </xdr:from>
    <xdr:to>
      <xdr:col>29</xdr:col>
      <xdr:colOff>9525</xdr:colOff>
      <xdr:row>12</xdr:row>
      <xdr:rowOff>152400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>
          <a:off x="3905250" y="6286500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16</xdr:row>
      <xdr:rowOff>142875</xdr:rowOff>
    </xdr:from>
    <xdr:to>
      <xdr:col>24</xdr:col>
      <xdr:colOff>0</xdr:colOff>
      <xdr:row>16</xdr:row>
      <xdr:rowOff>142875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>
          <a:off x="3914776" y="694372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10</xdr:row>
      <xdr:rowOff>38101</xdr:rowOff>
    </xdr:from>
    <xdr:to>
      <xdr:col>42</xdr:col>
      <xdr:colOff>1</xdr:colOff>
      <xdr:row>13</xdr:row>
      <xdr:rowOff>19051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/>
      </xdr:nvSpPr>
      <xdr:spPr>
        <a:xfrm>
          <a:off x="5448301" y="5838826"/>
          <a:ext cx="2457450" cy="552450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開店日以降、要請期間に入るまでの任意のひと月を選定してください。</a:t>
          </a:r>
        </a:p>
      </xdr:txBody>
    </xdr:sp>
    <xdr:clientData/>
  </xdr:twoCellAnchor>
  <xdr:twoCellAnchor>
    <xdr:from>
      <xdr:col>10</xdr:col>
      <xdr:colOff>114300</xdr:colOff>
      <xdr:row>22</xdr:row>
      <xdr:rowOff>9525</xdr:rowOff>
    </xdr:from>
    <xdr:to>
      <xdr:col>16</xdr:col>
      <xdr:colOff>123825</xdr:colOff>
      <xdr:row>24</xdr:row>
      <xdr:rowOff>19050</xdr:rowOff>
    </xdr:to>
    <xdr:sp macro="" textlink="">
      <xdr:nvSpPr>
        <xdr:cNvPr id="33" name="下矢印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924050" y="9591675"/>
          <a:ext cx="1152525" cy="342900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0</xdr:colOff>
      <xdr:row>34</xdr:row>
      <xdr:rowOff>190500</xdr:rowOff>
    </xdr:from>
    <xdr:to>
      <xdr:col>41</xdr:col>
      <xdr:colOff>95250</xdr:colOff>
      <xdr:row>34</xdr:row>
      <xdr:rowOff>190500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CxnSpPr/>
      </xdr:nvCxnSpPr>
      <xdr:spPr>
        <a:xfrm flipH="1">
          <a:off x="7334250" y="6296025"/>
          <a:ext cx="476250" cy="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171450</xdr:colOff>
      <xdr:row>30</xdr:row>
      <xdr:rowOff>9525</xdr:rowOff>
    </xdr:from>
    <xdr:to>
      <xdr:col>41</xdr:col>
      <xdr:colOff>171450</xdr:colOff>
      <xdr:row>36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CxnSpPr/>
      </xdr:nvCxnSpPr>
      <xdr:spPr>
        <a:xfrm>
          <a:off x="7886700" y="5353050"/>
          <a:ext cx="0" cy="1276350"/>
        </a:xfrm>
        <a:prstGeom prst="line">
          <a:avLst/>
        </a:prstGeom>
        <a:ln w="28575">
          <a:solidFill>
            <a:srgbClr val="FF0000"/>
          </a:solidFill>
          <a:headEnd type="none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</xdr:colOff>
      <xdr:row>33</xdr:row>
      <xdr:rowOff>0</xdr:rowOff>
    </xdr:from>
    <xdr:to>
      <xdr:col>41</xdr:col>
      <xdr:colOff>171450</xdr:colOff>
      <xdr:row>33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CxnSpPr/>
      </xdr:nvCxnSpPr>
      <xdr:spPr>
        <a:xfrm flipH="1">
          <a:off x="7334251" y="5924550"/>
          <a:ext cx="552449" cy="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</xdr:colOff>
      <xdr:row>30</xdr:row>
      <xdr:rowOff>0</xdr:rowOff>
    </xdr:from>
    <xdr:to>
      <xdr:col>41</xdr:col>
      <xdr:colOff>171450</xdr:colOff>
      <xdr:row>30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CxnSpPr/>
      </xdr:nvCxnSpPr>
      <xdr:spPr>
        <a:xfrm flipH="1">
          <a:off x="7334251" y="5343525"/>
          <a:ext cx="552449" cy="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34</xdr:row>
      <xdr:rowOff>180975</xdr:rowOff>
    </xdr:from>
    <xdr:to>
      <xdr:col>45</xdr:col>
      <xdr:colOff>0</xdr:colOff>
      <xdr:row>41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CxnSpPr/>
      </xdr:nvCxnSpPr>
      <xdr:spPr>
        <a:xfrm>
          <a:off x="8477250" y="6286500"/>
          <a:ext cx="0" cy="139065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40</xdr:row>
      <xdr:rowOff>200025</xdr:rowOff>
    </xdr:from>
    <xdr:to>
      <xdr:col>45</xdr:col>
      <xdr:colOff>9526</xdr:colOff>
      <xdr:row>40</xdr:row>
      <xdr:rowOff>200025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CxnSpPr/>
      </xdr:nvCxnSpPr>
      <xdr:spPr>
        <a:xfrm flipH="1">
          <a:off x="8296275" y="12353925"/>
          <a:ext cx="190501" cy="0"/>
        </a:xfrm>
        <a:prstGeom prst="line">
          <a:avLst/>
        </a:prstGeom>
        <a:ln w="28575">
          <a:solidFill>
            <a:srgbClr val="FF0000"/>
          </a:solidFill>
          <a:headEnd type="none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104775</xdr:colOff>
      <xdr:row>64</xdr:row>
      <xdr:rowOff>19050</xdr:rowOff>
    </xdr:from>
    <xdr:to>
      <xdr:col>45</xdr:col>
      <xdr:colOff>114300</xdr:colOff>
      <xdr:row>66</xdr:row>
      <xdr:rowOff>104774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343525" y="12620625"/>
          <a:ext cx="3248025" cy="3619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16</xdr:col>
      <xdr:colOff>0</xdr:colOff>
      <xdr:row>63</xdr:row>
      <xdr:rowOff>114300</xdr:rowOff>
    </xdr:from>
    <xdr:to>
      <xdr:col>21</xdr:col>
      <xdr:colOff>9525</xdr:colOff>
      <xdr:row>63</xdr:row>
      <xdr:rowOff>114300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>
          <a:off x="2952750" y="118110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62</xdr:row>
      <xdr:rowOff>133350</xdr:rowOff>
    </xdr:from>
    <xdr:to>
      <xdr:col>16</xdr:col>
      <xdr:colOff>9525</xdr:colOff>
      <xdr:row>62</xdr:row>
      <xdr:rowOff>133350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>
          <a:off x="2000250" y="115919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61</xdr:row>
      <xdr:rowOff>133350</xdr:rowOff>
    </xdr:from>
    <xdr:to>
      <xdr:col>11</xdr:col>
      <xdr:colOff>9525</xdr:colOff>
      <xdr:row>61</xdr:row>
      <xdr:rowOff>133350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>
          <a:off x="1047750" y="113538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60</xdr:row>
      <xdr:rowOff>123825</xdr:rowOff>
    </xdr:from>
    <xdr:to>
      <xdr:col>20</xdr:col>
      <xdr:colOff>180975</xdr:colOff>
      <xdr:row>60</xdr:row>
      <xdr:rowOff>123825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CxnSpPr/>
      </xdr:nvCxnSpPr>
      <xdr:spPr>
        <a:xfrm>
          <a:off x="2000250" y="1110615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59</xdr:row>
      <xdr:rowOff>123825</xdr:rowOff>
    </xdr:from>
    <xdr:to>
      <xdr:col>16</xdr:col>
      <xdr:colOff>9525</xdr:colOff>
      <xdr:row>59</xdr:row>
      <xdr:rowOff>123825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>
          <a:off x="1047750" y="1086802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20</xdr:col>
      <xdr:colOff>180975</xdr:colOff>
      <xdr:row>58</xdr:row>
      <xdr:rowOff>133350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>
          <a:off x="1047750" y="1063942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63</xdr:row>
      <xdr:rowOff>114300</xdr:rowOff>
    </xdr:from>
    <xdr:to>
      <xdr:col>21</xdr:col>
      <xdr:colOff>9525</xdr:colOff>
      <xdr:row>63</xdr:row>
      <xdr:rowOff>114300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>
          <a:off x="2952750" y="118110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62</xdr:row>
      <xdr:rowOff>133350</xdr:rowOff>
    </xdr:from>
    <xdr:to>
      <xdr:col>16</xdr:col>
      <xdr:colOff>9525</xdr:colOff>
      <xdr:row>62</xdr:row>
      <xdr:rowOff>133350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CxnSpPr/>
      </xdr:nvCxnSpPr>
      <xdr:spPr>
        <a:xfrm>
          <a:off x="2000250" y="115919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61</xdr:row>
      <xdr:rowOff>133350</xdr:rowOff>
    </xdr:from>
    <xdr:to>
      <xdr:col>11</xdr:col>
      <xdr:colOff>9525</xdr:colOff>
      <xdr:row>61</xdr:row>
      <xdr:rowOff>133350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>
          <a:off x="1047750" y="1135380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60</xdr:row>
      <xdr:rowOff>123825</xdr:rowOff>
    </xdr:from>
    <xdr:to>
      <xdr:col>20</xdr:col>
      <xdr:colOff>180975</xdr:colOff>
      <xdr:row>60</xdr:row>
      <xdr:rowOff>123825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2000250" y="1110615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59</xdr:row>
      <xdr:rowOff>123825</xdr:rowOff>
    </xdr:from>
    <xdr:to>
      <xdr:col>16</xdr:col>
      <xdr:colOff>9525</xdr:colOff>
      <xdr:row>59</xdr:row>
      <xdr:rowOff>123825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1047750" y="1086802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20</xdr:col>
      <xdr:colOff>180975</xdr:colOff>
      <xdr:row>58</xdr:row>
      <xdr:rowOff>133350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CxnSpPr/>
      </xdr:nvCxnSpPr>
      <xdr:spPr>
        <a:xfrm>
          <a:off x="1047750" y="1063942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38100</xdr:colOff>
      <xdr:row>34</xdr:row>
      <xdr:rowOff>190500</xdr:rowOff>
    </xdr:from>
    <xdr:to>
      <xdr:col>45</xdr:col>
      <xdr:colOff>0</xdr:colOff>
      <xdr:row>34</xdr:row>
      <xdr:rowOff>190500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CxnSpPr/>
      </xdr:nvCxnSpPr>
      <xdr:spPr>
        <a:xfrm flipH="1">
          <a:off x="7943850" y="6296025"/>
          <a:ext cx="533400" cy="0"/>
        </a:xfrm>
        <a:prstGeom prst="line">
          <a:avLst/>
        </a:prstGeom>
        <a:ln w="28575">
          <a:solidFill>
            <a:srgbClr val="FF0000"/>
          </a:solidFill>
          <a:headEnd type="none"/>
          <a:tailEnd type="non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63</xdr:row>
      <xdr:rowOff>114300</xdr:rowOff>
    </xdr:from>
    <xdr:to>
      <xdr:col>21</xdr:col>
      <xdr:colOff>9525</xdr:colOff>
      <xdr:row>63</xdr:row>
      <xdr:rowOff>114300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CxnSpPr/>
      </xdr:nvCxnSpPr>
      <xdr:spPr>
        <a:xfrm>
          <a:off x="2952750" y="139160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62</xdr:row>
      <xdr:rowOff>133350</xdr:rowOff>
    </xdr:from>
    <xdr:to>
      <xdr:col>16</xdr:col>
      <xdr:colOff>9525</xdr:colOff>
      <xdr:row>62</xdr:row>
      <xdr:rowOff>133350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>
          <a:off x="2000250" y="136969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61</xdr:row>
      <xdr:rowOff>133350</xdr:rowOff>
    </xdr:from>
    <xdr:to>
      <xdr:col>11</xdr:col>
      <xdr:colOff>9525</xdr:colOff>
      <xdr:row>61</xdr:row>
      <xdr:rowOff>133350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CxnSpPr/>
      </xdr:nvCxnSpPr>
      <xdr:spPr>
        <a:xfrm>
          <a:off x="1047750" y="1345882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60</xdr:row>
      <xdr:rowOff>123825</xdr:rowOff>
    </xdr:from>
    <xdr:to>
      <xdr:col>20</xdr:col>
      <xdr:colOff>180975</xdr:colOff>
      <xdr:row>60</xdr:row>
      <xdr:rowOff>123825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>
          <a:off x="2000250" y="13211175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59</xdr:row>
      <xdr:rowOff>123825</xdr:rowOff>
    </xdr:from>
    <xdr:to>
      <xdr:col>16</xdr:col>
      <xdr:colOff>9525</xdr:colOff>
      <xdr:row>59</xdr:row>
      <xdr:rowOff>123825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>
          <a:off x="1047750" y="12973050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58</xdr:row>
      <xdr:rowOff>133350</xdr:rowOff>
    </xdr:from>
    <xdr:to>
      <xdr:col>20</xdr:col>
      <xdr:colOff>180975</xdr:colOff>
      <xdr:row>58</xdr:row>
      <xdr:rowOff>133350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>
          <a:off x="1047750" y="12744450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25</xdr:row>
      <xdr:rowOff>9525</xdr:rowOff>
    </xdr:from>
    <xdr:to>
      <xdr:col>29</xdr:col>
      <xdr:colOff>9525</xdr:colOff>
      <xdr:row>25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3905250" y="6219825"/>
          <a:ext cx="153352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9526</xdr:colOff>
      <xdr:row>29</xdr:row>
      <xdr:rowOff>142875</xdr:rowOff>
    </xdr:from>
    <xdr:to>
      <xdr:col>24</xdr:col>
      <xdr:colOff>0</xdr:colOff>
      <xdr:row>29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>
          <a:off x="3914776" y="7019925"/>
          <a:ext cx="561974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51</xdr:row>
      <xdr:rowOff>142875</xdr:rowOff>
    </xdr:from>
    <xdr:to>
      <xdr:col>25</xdr:col>
      <xdr:colOff>0</xdr:colOff>
      <xdr:row>51</xdr:row>
      <xdr:rowOff>142875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4486275" y="8515350"/>
          <a:ext cx="3714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114300</xdr:rowOff>
    </xdr:from>
    <xdr:to>
      <xdr:col>21</xdr:col>
      <xdr:colOff>9525</xdr:colOff>
      <xdr:row>17</xdr:row>
      <xdr:rowOff>114300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2952750" y="37528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133350</xdr:rowOff>
    </xdr:from>
    <xdr:to>
      <xdr:col>16</xdr:col>
      <xdr:colOff>9525</xdr:colOff>
      <xdr:row>16</xdr:row>
      <xdr:rowOff>133350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/>
      </xdr:nvCxnSpPr>
      <xdr:spPr>
        <a:xfrm>
          <a:off x="2000250" y="3533775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133350</xdr:rowOff>
    </xdr:from>
    <xdr:to>
      <xdr:col>11</xdr:col>
      <xdr:colOff>9525</xdr:colOff>
      <xdr:row>15</xdr:row>
      <xdr:rowOff>133350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047750" y="3295650"/>
          <a:ext cx="9620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</xdr:row>
      <xdr:rowOff>123825</xdr:rowOff>
    </xdr:from>
    <xdr:to>
      <xdr:col>20</xdr:col>
      <xdr:colOff>180975</xdr:colOff>
      <xdr:row>14</xdr:row>
      <xdr:rowOff>123825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2000250" y="3048000"/>
          <a:ext cx="18954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123825</xdr:rowOff>
    </xdr:from>
    <xdr:to>
      <xdr:col>16</xdr:col>
      <xdr:colOff>9525</xdr:colOff>
      <xdr:row>13</xdr:row>
      <xdr:rowOff>123825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047750" y="2809875"/>
          <a:ext cx="191452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133350</xdr:rowOff>
    </xdr:from>
    <xdr:to>
      <xdr:col>20</xdr:col>
      <xdr:colOff>180975</xdr:colOff>
      <xdr:row>12</xdr:row>
      <xdr:rowOff>133350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1047750" y="2581275"/>
          <a:ext cx="2847975" cy="0"/>
        </a:xfrm>
        <a:prstGeom prst="straightConnector1">
          <a:avLst/>
        </a:prstGeom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60</xdr:row>
      <xdr:rowOff>28575</xdr:rowOff>
    </xdr:from>
    <xdr:to>
      <xdr:col>45</xdr:col>
      <xdr:colOff>133350</xdr:colOff>
      <xdr:row>61</xdr:row>
      <xdr:rowOff>161925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5362575" y="12534900"/>
          <a:ext cx="3248025" cy="3714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28</xdr:col>
      <xdr:colOff>171450</xdr:colOff>
      <xdr:row>19</xdr:row>
      <xdr:rowOff>85725</xdr:rowOff>
    </xdr:from>
    <xdr:to>
      <xdr:col>45</xdr:col>
      <xdr:colOff>9525</xdr:colOff>
      <xdr:row>26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5410200" y="4152900"/>
          <a:ext cx="3076575" cy="1152525"/>
        </a:xfrm>
        <a:prstGeom prst="rect">
          <a:avLst/>
        </a:prstGeom>
        <a:solidFill>
          <a:schemeClr val="bg1"/>
        </a:solidFill>
        <a:ln w="2857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パターン１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「あ～え」 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パターン２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「お、か」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パターン３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「き、く」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パターン４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「け、こ」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パターン５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「さ、し」 のいずれかを選択</a:t>
          </a: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パターン６ 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…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上記 「す、せ」 のいずれかを選択</a:t>
          </a:r>
        </a:p>
      </xdr:txBody>
    </xdr:sp>
    <xdr:clientData/>
  </xdr:twoCellAnchor>
  <xdr:twoCellAnchor>
    <xdr:from>
      <xdr:col>26</xdr:col>
      <xdr:colOff>19051</xdr:colOff>
      <xdr:row>32</xdr:row>
      <xdr:rowOff>19050</xdr:rowOff>
    </xdr:from>
    <xdr:to>
      <xdr:col>27</xdr:col>
      <xdr:colOff>171450</xdr:colOff>
      <xdr:row>32</xdr:row>
      <xdr:rowOff>19050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4876801" y="6324600"/>
          <a:ext cx="342899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65"/>
  <sheetViews>
    <sheetView view="pageBreakPreview" zoomScaleNormal="100" zoomScaleSheetLayoutView="100" workbookViewId="0">
      <selection activeCell="L7" sqref="L7:R7"/>
    </sheetView>
  </sheetViews>
  <sheetFormatPr defaultColWidth="2.5" defaultRowHeight="14.25" x14ac:dyDescent="0.4"/>
  <cols>
    <col min="1" max="1" width="1.25" style="2" customWidth="1"/>
    <col min="2" max="28" width="2.5" style="2"/>
    <col min="29" max="36" width="2.5" style="2" customWidth="1"/>
    <col min="37" max="48" width="2.5" style="2"/>
    <col min="49" max="49" width="3.5" style="2" customWidth="1"/>
    <col min="50" max="16384" width="2.5" style="2"/>
  </cols>
  <sheetData>
    <row r="1" spans="1:46" ht="18.75" x14ac:dyDescent="0.4">
      <c r="U1" s="316" t="s">
        <v>240</v>
      </c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</row>
    <row r="2" spans="1:46" s="1" customFormat="1" ht="24" x14ac:dyDescent="0.4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156"/>
      <c r="AT2" s="156"/>
    </row>
    <row r="3" spans="1:46" s="1" customFormat="1" ht="24.75" customHeight="1" x14ac:dyDescent="0.4">
      <c r="C3" s="235" t="s">
        <v>1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46" s="1" customFormat="1" ht="14.25" customHeight="1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46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46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46" s="1" customFormat="1" ht="18.75" customHeight="1" x14ac:dyDescent="0.4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232"/>
      <c r="M7" s="232"/>
      <c r="N7" s="232"/>
      <c r="O7" s="232"/>
      <c r="P7" s="232"/>
      <c r="Q7" s="232"/>
      <c r="R7" s="232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S7" s="156"/>
      <c r="AT7" s="156"/>
    </row>
    <row r="8" spans="1:46" s="1" customFormat="1" ht="7.5" customHeight="1" x14ac:dyDescent="0.4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46" s="1" customFormat="1" ht="15" customHeight="1" x14ac:dyDescent="0.4">
      <c r="C9" s="43" t="s">
        <v>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S9" s="156"/>
      <c r="AT9" s="156"/>
    </row>
    <row r="10" spans="1:46" s="1" customFormat="1" ht="3.75" customHeight="1" x14ac:dyDescent="0.4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S10" s="156"/>
      <c r="AT10" s="156"/>
    </row>
    <row r="11" spans="1:46" s="1" customFormat="1" ht="15.75" customHeight="1" x14ac:dyDescent="0.4">
      <c r="D11" s="278"/>
      <c r="E11" s="279"/>
      <c r="F11" s="280"/>
      <c r="G11" s="287" t="s">
        <v>7</v>
      </c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9"/>
      <c r="V11" s="241" t="s">
        <v>8</v>
      </c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3"/>
      <c r="AT11" s="156"/>
    </row>
    <row r="12" spans="1:46" s="1" customFormat="1" ht="14.25" customHeight="1" x14ac:dyDescent="0.4">
      <c r="C12" s="161"/>
      <c r="D12" s="281"/>
      <c r="E12" s="282"/>
      <c r="F12" s="283"/>
      <c r="G12" s="292" t="s">
        <v>9</v>
      </c>
      <c r="H12" s="292"/>
      <c r="I12" s="292"/>
      <c r="J12" s="292"/>
      <c r="K12" s="292"/>
      <c r="L12" s="292"/>
      <c r="M12" s="292"/>
      <c r="N12" s="292"/>
      <c r="O12" s="292"/>
      <c r="P12" s="293"/>
      <c r="Q12" s="258" t="s">
        <v>10</v>
      </c>
      <c r="R12" s="259"/>
      <c r="S12" s="259"/>
      <c r="T12" s="259"/>
      <c r="U12" s="260"/>
      <c r="V12" s="244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6"/>
    </row>
    <row r="13" spans="1:46" s="1" customFormat="1" x14ac:dyDescent="0.4">
      <c r="C13" s="161"/>
      <c r="D13" s="284"/>
      <c r="E13" s="285"/>
      <c r="F13" s="286"/>
      <c r="G13" s="261" t="s">
        <v>11</v>
      </c>
      <c r="H13" s="211"/>
      <c r="I13" s="211"/>
      <c r="J13" s="211"/>
      <c r="K13" s="212"/>
      <c r="L13" s="211" t="s">
        <v>12</v>
      </c>
      <c r="M13" s="211"/>
      <c r="N13" s="211"/>
      <c r="O13" s="211"/>
      <c r="P13" s="212"/>
      <c r="Q13" s="211" t="s">
        <v>13</v>
      </c>
      <c r="R13" s="211"/>
      <c r="S13" s="211"/>
      <c r="T13" s="211"/>
      <c r="U13" s="212"/>
      <c r="V13" s="247" t="s">
        <v>14</v>
      </c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9"/>
    </row>
    <row r="14" spans="1:46" s="1" customFormat="1" ht="18.75" customHeight="1" x14ac:dyDescent="0.4">
      <c r="D14" s="214">
        <v>1</v>
      </c>
      <c r="E14" s="214"/>
      <c r="F14" s="215"/>
      <c r="G14" s="10"/>
      <c r="H14" s="11"/>
      <c r="I14" s="12"/>
      <c r="J14" s="12"/>
      <c r="K14" s="14"/>
      <c r="L14" s="10"/>
      <c r="M14" s="11"/>
      <c r="N14" s="12"/>
      <c r="O14" s="12"/>
      <c r="P14" s="14"/>
      <c r="Q14" s="10"/>
      <c r="R14" s="11"/>
      <c r="S14" s="12"/>
      <c r="T14" s="12"/>
      <c r="U14" s="14"/>
      <c r="V14" s="250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2"/>
    </row>
    <row r="15" spans="1:46" s="1" customFormat="1" ht="18.75" customHeight="1" x14ac:dyDescent="0.4">
      <c r="D15" s="214">
        <v>2</v>
      </c>
      <c r="E15" s="214"/>
      <c r="F15" s="215"/>
      <c r="G15" s="10"/>
      <c r="H15" s="11"/>
      <c r="I15" s="12"/>
      <c r="J15" s="12"/>
      <c r="K15" s="14"/>
      <c r="L15" s="10"/>
      <c r="M15" s="11"/>
      <c r="N15" s="12"/>
      <c r="O15" s="12"/>
      <c r="P15" s="14"/>
      <c r="Q15" s="10"/>
      <c r="R15" s="11"/>
      <c r="S15" s="12"/>
      <c r="T15" s="12"/>
      <c r="U15" s="14"/>
      <c r="V15" s="250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2"/>
    </row>
    <row r="16" spans="1:46" s="1" customFormat="1" ht="18.75" customHeight="1" x14ac:dyDescent="0.4">
      <c r="D16" s="214">
        <v>3</v>
      </c>
      <c r="E16" s="214"/>
      <c r="F16" s="215"/>
      <c r="G16" s="10"/>
      <c r="H16" s="11"/>
      <c r="I16" s="12"/>
      <c r="J16" s="12"/>
      <c r="K16" s="14"/>
      <c r="L16" s="10"/>
      <c r="M16" s="11"/>
      <c r="N16" s="12"/>
      <c r="O16" s="12"/>
      <c r="P16" s="14"/>
      <c r="Q16" s="10"/>
      <c r="R16" s="11"/>
      <c r="S16" s="12"/>
      <c r="T16" s="12"/>
      <c r="U16" s="14"/>
      <c r="V16" s="253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5"/>
    </row>
    <row r="17" spans="3:70" s="4" customFormat="1" ht="25.5" customHeight="1" x14ac:dyDescent="0.4">
      <c r="C17" s="161"/>
      <c r="D17" s="30" t="s">
        <v>15</v>
      </c>
      <c r="E17" s="222" t="s">
        <v>16</v>
      </c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</row>
    <row r="18" spans="3:70" s="4" customFormat="1" ht="7.5" customHeight="1" x14ac:dyDescent="0.4"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</row>
    <row r="19" spans="3:70" s="4" customFormat="1" ht="18.75" customHeight="1" x14ac:dyDescent="0.4">
      <c r="C19" s="67" t="s">
        <v>17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153"/>
      <c r="Z19" s="153"/>
      <c r="AA19" s="153"/>
      <c r="AB19" s="153"/>
      <c r="AC19" s="153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153"/>
      <c r="BO19" s="153"/>
      <c r="BP19" s="153"/>
      <c r="BQ19" s="153"/>
      <c r="BR19" s="153"/>
    </row>
    <row r="20" spans="3:70" s="4" customFormat="1" ht="7.5" customHeight="1" thickBot="1" x14ac:dyDescent="0.45"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20"/>
      <c r="Z20" s="20"/>
      <c r="AA20" s="20"/>
      <c r="AB20" s="20"/>
      <c r="AC20" s="20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20"/>
      <c r="BO20" s="20"/>
      <c r="BP20" s="20"/>
      <c r="BQ20" s="20"/>
      <c r="BR20" s="20"/>
    </row>
    <row r="21" spans="3:70" s="4" customFormat="1" ht="18.75" customHeight="1" thickBot="1" x14ac:dyDescent="0.45">
      <c r="C21" s="210" t="s">
        <v>18</v>
      </c>
      <c r="D21" s="210"/>
      <c r="E21" s="256" t="s">
        <v>235</v>
      </c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7" t="s">
        <v>19</v>
      </c>
      <c r="V21" s="220"/>
      <c r="W21" s="220"/>
      <c r="X21" s="220"/>
      <c r="Y21" s="220"/>
      <c r="Z21" s="318"/>
      <c r="AA21" s="318"/>
      <c r="AB21" s="319"/>
      <c r="AC21" s="92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20"/>
      <c r="BO21" s="20"/>
      <c r="BP21" s="20"/>
      <c r="BQ21" s="20"/>
      <c r="BR21" s="20"/>
    </row>
    <row r="22" spans="3:70" s="4" customFormat="1" ht="7.5" customHeight="1" thickBot="1" x14ac:dyDescent="0.45">
      <c r="C22" s="153"/>
      <c r="D22" s="22"/>
      <c r="E22" s="92"/>
      <c r="F22" s="23"/>
      <c r="G22" s="23"/>
      <c r="H22" s="23"/>
      <c r="I22" s="23"/>
      <c r="J22" s="23"/>
      <c r="K22" s="23"/>
      <c r="L22" s="23"/>
      <c r="M22" s="92"/>
      <c r="N22" s="92"/>
      <c r="O22" s="92"/>
      <c r="P22" s="92"/>
      <c r="Q22" s="92"/>
      <c r="R22" s="92"/>
      <c r="S22" s="92"/>
      <c r="T22" s="92"/>
      <c r="U22" s="22"/>
      <c r="V22" s="22"/>
      <c r="W22" s="22"/>
      <c r="X22" s="28"/>
      <c r="Y22" s="29"/>
      <c r="Z22" s="29"/>
      <c r="AA22" s="29"/>
      <c r="AB22" s="29"/>
      <c r="AC22" s="92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0"/>
      <c r="AV22" s="20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20"/>
      <c r="BO22" s="20"/>
      <c r="BP22" s="92"/>
      <c r="BQ22" s="92"/>
      <c r="BR22" s="92"/>
    </row>
    <row r="23" spans="3:70" s="4" customFormat="1" ht="18.75" customHeight="1" x14ac:dyDescent="0.4">
      <c r="C23" s="210" t="s">
        <v>20</v>
      </c>
      <c r="D23" s="210"/>
      <c r="E23" s="267" t="s">
        <v>21</v>
      </c>
      <c r="F23" s="267"/>
      <c r="G23" s="267"/>
      <c r="H23" s="267"/>
      <c r="I23" s="267"/>
      <c r="J23" s="267"/>
      <c r="K23" s="267"/>
      <c r="L23" s="267"/>
      <c r="M23" s="268" t="s">
        <v>22</v>
      </c>
      <c r="N23" s="269"/>
      <c r="O23" s="269"/>
      <c r="P23" s="270"/>
      <c r="Q23" s="271" t="s">
        <v>23</v>
      </c>
      <c r="R23" s="269"/>
      <c r="S23" s="269"/>
      <c r="T23" s="269"/>
      <c r="U23" s="272"/>
      <c r="V23" s="5"/>
      <c r="W23" s="21"/>
      <c r="X23" s="21"/>
      <c r="Y23" s="21"/>
      <c r="Z23" s="21"/>
      <c r="AA23" s="21"/>
      <c r="AB23" s="21"/>
      <c r="AC23" s="92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20"/>
      <c r="BR23" s="20"/>
    </row>
    <row r="24" spans="3:70" s="4" customFormat="1" ht="18.75" customHeight="1" thickBot="1" x14ac:dyDescent="0.45">
      <c r="C24" s="210"/>
      <c r="D24" s="210"/>
      <c r="E24" s="267"/>
      <c r="F24" s="267"/>
      <c r="G24" s="267"/>
      <c r="H24" s="267"/>
      <c r="I24" s="267"/>
      <c r="J24" s="267"/>
      <c r="K24" s="267"/>
      <c r="L24" s="267"/>
      <c r="M24" s="273"/>
      <c r="N24" s="274"/>
      <c r="O24" s="274"/>
      <c r="P24" s="275"/>
      <c r="Q24" s="276"/>
      <c r="R24" s="274"/>
      <c r="S24" s="274"/>
      <c r="T24" s="274"/>
      <c r="U24" s="277"/>
      <c r="V24" s="21"/>
      <c r="W24" s="92"/>
      <c r="X24" s="92"/>
      <c r="Y24" s="92"/>
      <c r="Z24" s="92"/>
      <c r="AA24" s="92"/>
      <c r="AB24" s="92"/>
      <c r="AC24" s="92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20"/>
      <c r="BR24" s="20"/>
    </row>
    <row r="25" spans="3:70" s="4" customFormat="1" ht="7.5" customHeight="1" thickBot="1" x14ac:dyDescent="0.45">
      <c r="C25" s="92"/>
      <c r="D25" s="22"/>
      <c r="E25" s="22"/>
      <c r="F25" s="24"/>
      <c r="G25" s="21"/>
      <c r="H25" s="21"/>
      <c r="I25" s="21"/>
      <c r="J25" s="21"/>
      <c r="K25" s="21"/>
      <c r="L25" s="21"/>
      <c r="M25" s="92"/>
      <c r="N25" s="92"/>
      <c r="O25" s="92"/>
      <c r="P25" s="92"/>
      <c r="Q25" s="92"/>
      <c r="R25" s="92"/>
      <c r="S25" s="92"/>
      <c r="T25" s="92"/>
      <c r="U25" s="21"/>
      <c r="V25" s="21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20"/>
      <c r="BR25" s="20"/>
    </row>
    <row r="26" spans="3:70" s="4" customFormat="1" ht="18.75" customHeight="1" thickBot="1" x14ac:dyDescent="0.2">
      <c r="C26" s="216" t="s">
        <v>24</v>
      </c>
      <c r="D26" s="216"/>
      <c r="E26" s="217" t="s">
        <v>25</v>
      </c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90"/>
      <c r="S26" s="291"/>
      <c r="T26" s="291"/>
      <c r="U26" s="291"/>
      <c r="V26" s="291"/>
      <c r="W26" s="291"/>
      <c r="X26" s="291"/>
      <c r="Y26" s="263" t="s">
        <v>26</v>
      </c>
      <c r="Z26" s="264"/>
      <c r="AA26" s="265" t="s">
        <v>27</v>
      </c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92"/>
      <c r="AM26" s="92"/>
      <c r="AN26" s="92"/>
      <c r="AO26" s="25"/>
      <c r="AP26" s="25"/>
      <c r="AQ26" s="25"/>
      <c r="AR26" s="25"/>
      <c r="AS26" s="25"/>
      <c r="AT26" s="25"/>
      <c r="AU26" s="92"/>
      <c r="AV26" s="92"/>
      <c r="AW26" s="19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3:70" s="4" customFormat="1" ht="7.5" customHeight="1" thickBot="1" x14ac:dyDescent="0.45">
      <c r="C27" s="92"/>
      <c r="D27" s="92"/>
      <c r="E27" s="92"/>
      <c r="F27" s="24"/>
      <c r="G27" s="21"/>
      <c r="H27" s="2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92"/>
      <c r="AV27" s="92"/>
      <c r="AW27" s="19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3:70" s="4" customFormat="1" ht="18.75" customHeight="1" thickBot="1" x14ac:dyDescent="0.45">
      <c r="C28" s="216" t="s">
        <v>28</v>
      </c>
      <c r="D28" s="216"/>
      <c r="E28" s="217" t="s">
        <v>29</v>
      </c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8"/>
      <c r="S28" s="219"/>
      <c r="T28" s="220" t="s">
        <v>30</v>
      </c>
      <c r="U28" s="221"/>
      <c r="V28" s="20"/>
      <c r="W28" s="92"/>
      <c r="X28" s="92"/>
      <c r="Y28" s="225" t="s">
        <v>31</v>
      </c>
      <c r="Z28" s="226"/>
      <c r="AA28" s="226"/>
      <c r="AB28" s="226"/>
      <c r="AC28" s="226"/>
      <c r="AD28" s="226"/>
      <c r="AE28" s="226"/>
      <c r="AF28" s="226"/>
      <c r="AG28" s="294" t="s">
        <v>32</v>
      </c>
      <c r="AH28" s="226"/>
      <c r="AI28" s="226"/>
      <c r="AJ28" s="226"/>
      <c r="AK28" s="226"/>
      <c r="AL28" s="295"/>
      <c r="AM28" s="226" t="s">
        <v>33</v>
      </c>
      <c r="AN28" s="226"/>
      <c r="AO28" s="226"/>
      <c r="AP28" s="226"/>
      <c r="AQ28" s="227"/>
      <c r="AR28" s="92"/>
      <c r="AS28" s="92"/>
      <c r="AT28" s="92"/>
      <c r="AU28" s="92"/>
      <c r="AV28" s="92"/>
      <c r="AW28" s="19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</row>
    <row r="29" spans="3:70" s="4" customFormat="1" ht="7.5" customHeight="1" thickBot="1" x14ac:dyDescent="0.45">
      <c r="C29" s="92"/>
      <c r="D29" s="92"/>
      <c r="E29" s="92"/>
      <c r="F29" s="24"/>
      <c r="G29" s="21"/>
      <c r="H29" s="2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92"/>
      <c r="AV29" s="92"/>
      <c r="AW29" s="19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</row>
    <row r="30" spans="3:70" s="4" customFormat="1" ht="7.5" customHeight="1" thickTop="1" thickBot="1" x14ac:dyDescent="0.45">
      <c r="C30" s="92"/>
      <c r="D30" s="33"/>
      <c r="E30" s="34"/>
      <c r="F30" s="35"/>
      <c r="G30" s="36"/>
      <c r="H30" s="36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25"/>
      <c r="AT30" s="25"/>
      <c r="AU30" s="92"/>
      <c r="AV30" s="92"/>
      <c r="AW30" s="19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</row>
    <row r="31" spans="3:70" s="4" customFormat="1" ht="18.75" customHeight="1" thickBot="1" x14ac:dyDescent="0.2">
      <c r="C31" s="92"/>
      <c r="D31" s="300" t="s">
        <v>34</v>
      </c>
      <c r="E31" s="301"/>
      <c r="F31" s="301"/>
      <c r="G31" s="301"/>
      <c r="H31" s="301"/>
      <c r="I31" s="301"/>
      <c r="J31" s="301"/>
      <c r="K31" s="301"/>
      <c r="L31" s="301"/>
      <c r="M31" s="301"/>
      <c r="N31" s="161" t="s">
        <v>35</v>
      </c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32"/>
      <c r="Z31" s="32"/>
      <c r="AA31" s="32"/>
      <c r="AB31" s="32"/>
      <c r="AC31" s="228" t="str">
        <f>IF(R28="","",ROUNDUP(R26/R28,0))</f>
        <v/>
      </c>
      <c r="AD31" s="229"/>
      <c r="AE31" s="229"/>
      <c r="AF31" s="229"/>
      <c r="AG31" s="229"/>
      <c r="AH31" s="229"/>
      <c r="AI31" s="230" t="s">
        <v>26</v>
      </c>
      <c r="AJ31" s="231"/>
      <c r="AK31" s="265" t="s">
        <v>36</v>
      </c>
      <c r="AL31" s="266"/>
      <c r="AM31" s="266"/>
      <c r="AN31" s="266"/>
      <c r="AO31" s="266"/>
      <c r="AP31" s="266"/>
      <c r="AQ31" s="266"/>
      <c r="AR31" s="39"/>
      <c r="AS31" s="27"/>
      <c r="AT31" s="27"/>
      <c r="AU31" s="27"/>
      <c r="AV31" s="92"/>
      <c r="AW31" s="20"/>
      <c r="AX31" s="20"/>
      <c r="AY31" s="20"/>
      <c r="AZ31" s="20"/>
      <c r="BA31" s="20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</row>
    <row r="32" spans="3:70" s="4" customFormat="1" ht="7.5" customHeight="1" thickBot="1" x14ac:dyDescent="0.2">
      <c r="C32" s="92"/>
      <c r="D32" s="60"/>
      <c r="E32" s="61"/>
      <c r="F32" s="61"/>
      <c r="G32" s="61"/>
      <c r="H32" s="61"/>
      <c r="I32" s="61"/>
      <c r="J32" s="61"/>
      <c r="K32" s="61"/>
      <c r="L32" s="61"/>
      <c r="M32" s="61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1"/>
      <c r="Z32" s="41"/>
      <c r="AA32" s="41"/>
      <c r="AB32" s="41"/>
      <c r="AC32" s="62"/>
      <c r="AD32" s="62"/>
      <c r="AE32" s="62"/>
      <c r="AF32" s="62"/>
      <c r="AG32" s="62"/>
      <c r="AH32" s="62"/>
      <c r="AI32" s="63"/>
      <c r="AJ32" s="63"/>
      <c r="AK32" s="64"/>
      <c r="AL32" s="64"/>
      <c r="AM32" s="64"/>
      <c r="AN32" s="64"/>
      <c r="AO32" s="64"/>
      <c r="AP32" s="64"/>
      <c r="AQ32" s="64"/>
      <c r="AR32" s="65"/>
      <c r="AS32" s="27"/>
      <c r="AT32" s="27"/>
      <c r="AU32" s="27"/>
      <c r="AV32" s="92"/>
      <c r="AW32" s="20"/>
      <c r="AX32" s="20"/>
      <c r="AY32" s="20"/>
      <c r="AZ32" s="20"/>
      <c r="BA32" s="20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</row>
    <row r="33" spans="3:70" s="4" customFormat="1" ht="7.5" customHeight="1" thickTop="1" x14ac:dyDescent="0.4"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20"/>
      <c r="Z33" s="20"/>
      <c r="AA33" s="20"/>
      <c r="AB33" s="20"/>
      <c r="AC33" s="20"/>
      <c r="AD33" s="20"/>
      <c r="AE33" s="20"/>
      <c r="AF33" s="153"/>
      <c r="AG33" s="153"/>
      <c r="AH33" s="153"/>
      <c r="AI33" s="153"/>
      <c r="AJ33" s="153"/>
      <c r="AK33" s="153"/>
      <c r="AL33" s="161"/>
      <c r="AM33" s="161"/>
      <c r="AN33" s="161"/>
      <c r="AO33" s="92"/>
      <c r="AP33" s="92"/>
      <c r="AQ33" s="92"/>
      <c r="AR33" s="92"/>
      <c r="AS33" s="92"/>
      <c r="AT33" s="92"/>
      <c r="AU33" s="92"/>
      <c r="AV33" s="92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3:70" s="4" customFormat="1" ht="18.75" customHeight="1" x14ac:dyDescent="0.4">
      <c r="C34" s="67" t="s">
        <v>37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20"/>
      <c r="Z34" s="20"/>
      <c r="AA34" s="20"/>
      <c r="AB34" s="20"/>
      <c r="AC34" s="20"/>
      <c r="AD34" s="20"/>
      <c r="AE34" s="20"/>
      <c r="AF34" s="153"/>
      <c r="AG34" s="153"/>
      <c r="AH34" s="153"/>
      <c r="AI34" s="153"/>
      <c r="AJ34" s="153"/>
      <c r="AK34" s="153"/>
      <c r="AL34" s="161"/>
      <c r="AM34" s="161"/>
      <c r="AN34" s="161"/>
      <c r="AO34" s="92"/>
      <c r="AP34" s="92"/>
      <c r="AQ34" s="92"/>
      <c r="AR34" s="92"/>
      <c r="AS34" s="92"/>
      <c r="AT34" s="92"/>
      <c r="AU34" s="92"/>
      <c r="AV34" s="92"/>
      <c r="AW34" s="67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</row>
    <row r="35" spans="3:70" s="4" customFormat="1" ht="7.5" customHeight="1" x14ac:dyDescent="0.4"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20"/>
      <c r="Z35" s="20"/>
      <c r="AA35" s="20"/>
      <c r="AB35" s="20"/>
      <c r="AC35" s="20"/>
      <c r="AD35" s="20"/>
      <c r="AE35" s="20"/>
      <c r="AF35" s="153"/>
      <c r="AG35" s="153"/>
      <c r="AH35" s="153"/>
      <c r="AI35" s="153"/>
      <c r="AJ35" s="153"/>
      <c r="AK35" s="153"/>
      <c r="AL35" s="161"/>
      <c r="AM35" s="161"/>
      <c r="AN35" s="161"/>
      <c r="AO35" s="92"/>
      <c r="AP35" s="92"/>
      <c r="AQ35" s="92"/>
      <c r="AR35" s="92"/>
      <c r="AS35" s="92"/>
      <c r="AT35" s="92"/>
      <c r="AU35" s="92"/>
      <c r="AV35" s="92"/>
      <c r="AW35" s="19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3:70" s="4" customFormat="1" x14ac:dyDescent="0.4">
      <c r="C36" s="92"/>
      <c r="D36" s="92"/>
      <c r="E36" s="262" t="s">
        <v>38</v>
      </c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 t="s">
        <v>39</v>
      </c>
      <c r="T36" s="262"/>
      <c r="U36" s="262"/>
      <c r="V36" s="262"/>
      <c r="W36" s="262"/>
      <c r="X36" s="302" t="s">
        <v>40</v>
      </c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161"/>
      <c r="AO36" s="92"/>
      <c r="AP36" s="92"/>
      <c r="AQ36" s="92"/>
      <c r="AR36" s="92"/>
      <c r="AS36" s="92"/>
      <c r="AT36" s="92"/>
      <c r="AU36" s="92"/>
      <c r="AV36" s="92"/>
      <c r="AW36" s="19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3:70" s="4" customFormat="1" x14ac:dyDescent="0.4">
      <c r="C37" s="92"/>
      <c r="D37" s="21"/>
      <c r="E37" s="262" t="str">
        <f>IF(L7="","※住所を入力してください。",IF(VLOOKUP(L7,府内市町村一覧!A:B,2,FALSE)=1,"75,000円以下の場合","83,333円以下の場合"))</f>
        <v>※住所を入力してください。</v>
      </c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11" t="s">
        <v>11</v>
      </c>
      <c r="T37" s="211"/>
      <c r="U37" s="211"/>
      <c r="V37" s="211"/>
      <c r="W37" s="212"/>
      <c r="X37" s="299" t="str">
        <f>IF(L7="","※住所を入力してください。",IF(VLOOKUP(L7,府内市町村一覧!A:B,2,FALSE)=1,"　３万円（定額）","　２．５万円（定額）"))</f>
        <v>※住所を入力してください。</v>
      </c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8"/>
      <c r="AN37" s="161"/>
      <c r="AO37" s="92"/>
      <c r="AP37" s="92"/>
      <c r="AQ37" s="92"/>
      <c r="AR37" s="92"/>
      <c r="AS37" s="92"/>
      <c r="AT37" s="92"/>
      <c r="AU37" s="92"/>
      <c r="AV37" s="92"/>
      <c r="AW37" s="19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</row>
    <row r="38" spans="3:70" s="9" customFormat="1" x14ac:dyDescent="0.4">
      <c r="C38" s="161"/>
      <c r="D38" s="161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11" t="s">
        <v>12</v>
      </c>
      <c r="T38" s="211"/>
      <c r="U38" s="211"/>
      <c r="V38" s="211"/>
      <c r="W38" s="212"/>
      <c r="X38" s="299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8"/>
      <c r="AN38" s="161"/>
      <c r="AO38" s="161"/>
      <c r="AP38" s="161"/>
      <c r="AQ38" s="161"/>
      <c r="AR38" s="161"/>
      <c r="AS38" s="161"/>
      <c r="AT38" s="161"/>
      <c r="AU38" s="161"/>
      <c r="AV38" s="161"/>
      <c r="AW38" s="44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</row>
    <row r="39" spans="3:70" s="9" customFormat="1" x14ac:dyDescent="0.4">
      <c r="C39" s="161"/>
      <c r="D39" s="161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11" t="s">
        <v>13</v>
      </c>
      <c r="T39" s="211"/>
      <c r="U39" s="211"/>
      <c r="V39" s="211"/>
      <c r="W39" s="212"/>
      <c r="X39" s="299" t="s">
        <v>41</v>
      </c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8"/>
      <c r="AN39" s="161"/>
      <c r="AO39" s="161"/>
      <c r="AP39" s="161"/>
      <c r="AQ39" s="161"/>
      <c r="AR39" s="161"/>
      <c r="AS39" s="161"/>
      <c r="AT39" s="161"/>
      <c r="AU39" s="161"/>
      <c r="AV39" s="161"/>
      <c r="AW39" s="44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</row>
    <row r="40" spans="3:70" s="9" customFormat="1" x14ac:dyDescent="0.4">
      <c r="C40" s="161"/>
      <c r="D40" s="161"/>
      <c r="E40" s="211" t="str">
        <f>IF(L7="","※住所を入力してください。",IF(VLOOKUP(L7,府内市町村一覧!A:B,2,FALSE)=1,"75,000円超 ～ 100,000円以下","83,333円超 ～ 100,000円以下"))</f>
        <v>※住所を入力してください。</v>
      </c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 t="s">
        <v>11</v>
      </c>
      <c r="T40" s="211"/>
      <c r="U40" s="211"/>
      <c r="V40" s="211"/>
      <c r="W40" s="212"/>
      <c r="X40" s="296" t="str">
        <f>IF(L7="","※住所を入力してください。",IF(VLOOKUP(L7,府内市町村一覧!A:B,2,FALSE)=1,"　1日当たりの売上高×０．４（千円未満切上げ）
　※上限４万円","　1日当たりの売上高×０．３（千円未満切上げ）
　※上限３万円"))</f>
        <v>※住所を入力してください。</v>
      </c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8"/>
      <c r="AN40" s="161"/>
      <c r="AO40" s="161"/>
      <c r="AP40" s="161"/>
      <c r="AQ40" s="161"/>
      <c r="AR40" s="161"/>
      <c r="AS40" s="161"/>
      <c r="AT40" s="161"/>
      <c r="AU40" s="161"/>
      <c r="AV40" s="161"/>
      <c r="AW40" s="44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</row>
    <row r="41" spans="3:70" s="4" customFormat="1" x14ac:dyDescent="0.4">
      <c r="C41" s="92"/>
      <c r="D41" s="92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 t="s">
        <v>12</v>
      </c>
      <c r="T41" s="211"/>
      <c r="U41" s="211"/>
      <c r="V41" s="211"/>
      <c r="W41" s="212"/>
      <c r="X41" s="299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8"/>
      <c r="AN41" s="92"/>
      <c r="AO41" s="92"/>
      <c r="AP41" s="92"/>
      <c r="AQ41" s="92"/>
      <c r="AR41" s="92"/>
      <c r="AS41" s="92"/>
      <c r="AT41" s="92"/>
      <c r="AU41" s="92"/>
      <c r="AV41" s="92"/>
      <c r="AW41" s="19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3:70" s="4" customFormat="1" x14ac:dyDescent="0.4">
      <c r="C42" s="92"/>
      <c r="D42" s="92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 t="s">
        <v>13</v>
      </c>
      <c r="T42" s="211"/>
      <c r="U42" s="211"/>
      <c r="V42" s="211"/>
      <c r="W42" s="212"/>
      <c r="X42" s="306" t="s">
        <v>41</v>
      </c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8"/>
      <c r="AN42" s="92"/>
      <c r="AO42" s="92"/>
      <c r="AP42" s="92"/>
      <c r="AQ42" s="92"/>
      <c r="AR42" s="92"/>
      <c r="AS42" s="92"/>
      <c r="AT42" s="92"/>
      <c r="AU42" s="92"/>
      <c r="AV42" s="92"/>
      <c r="AW42" s="19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</row>
    <row r="43" spans="3:70" s="4" customFormat="1" x14ac:dyDescent="0.4">
      <c r="C43" s="92"/>
      <c r="D43" s="92"/>
      <c r="E43" s="262" t="s">
        <v>42</v>
      </c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11" t="s">
        <v>11</v>
      </c>
      <c r="T43" s="211"/>
      <c r="U43" s="211"/>
      <c r="V43" s="211"/>
      <c r="W43" s="211"/>
      <c r="X43" s="325" t="str">
        <f>IF(L7="","※住所を入力してください。",IF(VLOOKUP(L7,府内市町村一覧!A:B,2,FALSE)=1,"　1日当たりの売上高×０．４（千円未満切上げ）
　※上限１０万円","　1日当たりの売上高×０．３（千円未満切上げ）
　※上限７．５万円"))</f>
        <v>※住所を入力してください。</v>
      </c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7"/>
      <c r="AN43" s="55"/>
      <c r="AO43" s="92"/>
      <c r="AP43" s="92"/>
      <c r="AQ43" s="92"/>
      <c r="AR43" s="92"/>
      <c r="AS43" s="92"/>
      <c r="AT43" s="92"/>
      <c r="AU43" s="92"/>
      <c r="AV43" s="92"/>
      <c r="AW43" s="19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3:70" s="4" customFormat="1" x14ac:dyDescent="0.4">
      <c r="C44" s="92"/>
      <c r="D44" s="9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11" t="s">
        <v>12</v>
      </c>
      <c r="T44" s="211"/>
      <c r="U44" s="211"/>
      <c r="V44" s="211"/>
      <c r="W44" s="211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  <c r="AK44" s="328"/>
      <c r="AL44" s="328"/>
      <c r="AM44" s="329"/>
      <c r="AN44" s="55"/>
      <c r="AO44" s="161"/>
      <c r="AP44" s="161"/>
      <c r="AQ44" s="92"/>
      <c r="AR44" s="92"/>
      <c r="AS44" s="92"/>
      <c r="AT44" s="92"/>
      <c r="AU44" s="92"/>
      <c r="AV44" s="92"/>
      <c r="AW44" s="19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3:70" s="4" customFormat="1" ht="33.75" customHeight="1" x14ac:dyDescent="0.4">
      <c r="C45" s="92"/>
      <c r="D45" s="9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11" t="s">
        <v>13</v>
      </c>
      <c r="T45" s="211"/>
      <c r="U45" s="211"/>
      <c r="V45" s="211"/>
      <c r="W45" s="211"/>
      <c r="X45" s="322" t="s">
        <v>43</v>
      </c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4"/>
      <c r="AN45" s="92"/>
      <c r="AO45" s="92"/>
      <c r="AP45" s="92"/>
      <c r="AQ45" s="92"/>
      <c r="AR45" s="92"/>
      <c r="AS45" s="92"/>
      <c r="AT45" s="92"/>
      <c r="AU45" s="92"/>
      <c r="AV45" s="92"/>
      <c r="AW45" s="19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</row>
    <row r="46" spans="3:70" s="4" customFormat="1" ht="7.5" customHeight="1" thickBot="1" x14ac:dyDescent="0.45">
      <c r="C46" s="92"/>
      <c r="D46" s="92"/>
      <c r="E46" s="92"/>
      <c r="F46" s="92"/>
      <c r="G46" s="92"/>
      <c r="H46" s="157"/>
      <c r="I46" s="157"/>
      <c r="J46" s="157"/>
      <c r="K46" s="157"/>
      <c r="L46" s="157"/>
      <c r="M46" s="157"/>
      <c r="N46" s="144"/>
      <c r="O46" s="45"/>
      <c r="P46" s="45"/>
      <c r="Q46" s="45"/>
      <c r="R46" s="45"/>
      <c r="S46" s="45"/>
      <c r="T46" s="92"/>
      <c r="U46" s="92"/>
      <c r="V46" s="92"/>
      <c r="W46" s="92"/>
      <c r="X46" s="92"/>
      <c r="Y46" s="20"/>
      <c r="Z46" s="20"/>
      <c r="AA46" s="20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19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</row>
    <row r="47" spans="3:70" s="4" customFormat="1" ht="19.5" customHeight="1" thickTop="1" thickBot="1" x14ac:dyDescent="0.45">
      <c r="C47" s="92"/>
      <c r="D47" s="334" t="s">
        <v>44</v>
      </c>
      <c r="E47" s="335"/>
      <c r="F47" s="335"/>
      <c r="G47" s="335"/>
      <c r="H47" s="335"/>
      <c r="I47" s="335"/>
      <c r="J47" s="335"/>
      <c r="K47" s="335"/>
      <c r="L47" s="335"/>
      <c r="M47" s="335"/>
      <c r="N47" s="46"/>
      <c r="O47" s="47"/>
      <c r="P47" s="47"/>
      <c r="Q47" s="47"/>
      <c r="R47" s="47"/>
      <c r="S47" s="47"/>
      <c r="T47" s="34"/>
      <c r="U47" s="34"/>
      <c r="V47" s="34"/>
      <c r="W47" s="34"/>
      <c r="X47" s="34"/>
      <c r="Y47" s="48"/>
      <c r="Z47" s="48"/>
      <c r="AA47" s="48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49"/>
      <c r="AS47" s="92"/>
      <c r="AT47" s="92"/>
      <c r="AU47" s="92"/>
      <c r="AV47" s="92"/>
      <c r="AW47" s="19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</row>
    <row r="48" spans="3:70" s="4" customFormat="1" ht="19.5" customHeight="1" thickBot="1" x14ac:dyDescent="0.45">
      <c r="C48" s="92"/>
      <c r="D48" s="336"/>
      <c r="E48" s="337"/>
      <c r="F48" s="337"/>
      <c r="G48" s="337"/>
      <c r="H48" s="337"/>
      <c r="I48" s="337"/>
      <c r="J48" s="337"/>
      <c r="K48" s="337"/>
      <c r="L48" s="337"/>
      <c r="M48" s="337"/>
      <c r="N48" s="95" t="s">
        <v>45</v>
      </c>
      <c r="O48" s="340" t="str">
        <f>IF(L7="","",IF(VLOOKUP(L7,府内市町村一覧!A:B,2,FALSE)=1,IF(AC48=30000,"定額",IF(AC48=100000,"上限","１日当たりの売上高 × ０．４ ＝")),IF(AC48=25000,"定額",IF(AC48=75000,"上限","１日当たりの売上高 × ０．３ ＝"))))</f>
        <v/>
      </c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341"/>
      <c r="AC48" s="228" t="str">
        <f>IF(AC31="","",IF(L7="","",IF(VLOOKUP(L7,府内市町村一覧!A:B,2,FALSE)=1,IF(AC31&lt;=75000,30000,IF(AC31&gt;250000,100000,ROUNDUP(AC31*0.4,-3))),IF(AC31&lt;=83333,25000,IF(AC31&gt;250000,75000,ROUNDUP(AC31*0.3,-3))))))</f>
        <v/>
      </c>
      <c r="AD48" s="229"/>
      <c r="AE48" s="229"/>
      <c r="AF48" s="229"/>
      <c r="AG48" s="229"/>
      <c r="AH48" s="229"/>
      <c r="AI48" s="230" t="s">
        <v>26</v>
      </c>
      <c r="AJ48" s="231"/>
      <c r="AK48" s="222" t="str">
        <f>IF(L7="","",IF(VLOOKUP(L7,府内市町村一覧!A:B,2,FALSE)=1,"（千円未満切上げ）
※上限１０万円","（千円未満切上げ）
※上限７．５万円"))</f>
        <v/>
      </c>
      <c r="AL48" s="223"/>
      <c r="AM48" s="223"/>
      <c r="AN48" s="223"/>
      <c r="AO48" s="223"/>
      <c r="AP48" s="223"/>
      <c r="AQ48" s="223"/>
      <c r="AR48" s="50"/>
      <c r="AS48" s="92"/>
      <c r="AT48" s="92"/>
      <c r="AU48" s="92"/>
      <c r="AV48" s="92"/>
      <c r="AW48" s="19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</row>
    <row r="49" spans="3:70" ht="19.899999999999999" customHeight="1" thickBot="1" x14ac:dyDescent="0.45">
      <c r="C49" s="3"/>
      <c r="D49" s="338"/>
      <c r="E49" s="339"/>
      <c r="F49" s="339"/>
      <c r="G49" s="339"/>
      <c r="H49" s="339"/>
      <c r="I49" s="339"/>
      <c r="J49" s="339"/>
      <c r="K49" s="339"/>
      <c r="L49" s="339"/>
      <c r="M49" s="339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224"/>
      <c r="AL49" s="224"/>
      <c r="AM49" s="224"/>
      <c r="AN49" s="224"/>
      <c r="AO49" s="224"/>
      <c r="AP49" s="224"/>
      <c r="AQ49" s="224"/>
      <c r="AR49" s="53"/>
    </row>
    <row r="50" spans="3:70" s="92" customFormat="1" ht="7.5" customHeight="1" thickTop="1" thickBot="1" x14ac:dyDescent="0.45"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</row>
    <row r="51" spans="3:70" s="4" customFormat="1" ht="19.5" customHeight="1" thickTop="1" thickBot="1" x14ac:dyDescent="0.45">
      <c r="C51" s="92"/>
      <c r="D51" s="334" t="s">
        <v>46</v>
      </c>
      <c r="E51" s="335"/>
      <c r="F51" s="335"/>
      <c r="G51" s="335"/>
      <c r="H51" s="335"/>
      <c r="I51" s="335"/>
      <c r="J51" s="335"/>
      <c r="K51" s="335"/>
      <c r="L51" s="335"/>
      <c r="M51" s="335"/>
      <c r="N51" s="46"/>
      <c r="O51" s="47"/>
      <c r="P51" s="47"/>
      <c r="Q51" s="47"/>
      <c r="R51" s="47"/>
      <c r="S51" s="47"/>
      <c r="T51" s="34"/>
      <c r="U51" s="34"/>
      <c r="V51" s="34"/>
      <c r="W51" s="34"/>
      <c r="X51" s="34"/>
      <c r="Y51" s="48"/>
      <c r="Z51" s="48"/>
      <c r="AA51" s="48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49"/>
      <c r="AS51" s="92"/>
      <c r="AT51" s="92"/>
      <c r="AU51" s="92"/>
      <c r="AV51" s="92"/>
      <c r="AW51" s="19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</row>
    <row r="52" spans="3:70" s="4" customFormat="1" ht="19.5" customHeight="1" thickBot="1" x14ac:dyDescent="0.45">
      <c r="C52" s="92"/>
      <c r="D52" s="336"/>
      <c r="E52" s="337"/>
      <c r="F52" s="337"/>
      <c r="G52" s="337"/>
      <c r="H52" s="337"/>
      <c r="I52" s="337"/>
      <c r="J52" s="337"/>
      <c r="K52" s="337"/>
      <c r="L52" s="337"/>
      <c r="M52" s="337"/>
      <c r="N52" s="95" t="s">
        <v>45</v>
      </c>
      <c r="O52" s="340" t="str">
        <f>IF(L7="","",IF(AC52=40000,"定額",IF(AC52=100000,"上限","１日当たりの売上高 × ０．４ ＝")))</f>
        <v/>
      </c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1"/>
      <c r="AC52" s="228" t="str">
        <f>IF(AC31="","",IF(AC31&lt;=100000,40000,IF(AC31&gt;250000,100000,ROUNDUP(AC31*0.4,-3))))</f>
        <v/>
      </c>
      <c r="AD52" s="229"/>
      <c r="AE52" s="229"/>
      <c r="AF52" s="229"/>
      <c r="AG52" s="229"/>
      <c r="AH52" s="229"/>
      <c r="AI52" s="230" t="s">
        <v>26</v>
      </c>
      <c r="AJ52" s="231"/>
      <c r="AK52" s="222" t="str">
        <f>IF(L7="","","（千円未満切上げ）
※上限１０万円")</f>
        <v/>
      </c>
      <c r="AL52" s="223"/>
      <c r="AM52" s="223"/>
      <c r="AN52" s="223"/>
      <c r="AO52" s="223"/>
      <c r="AP52" s="223"/>
      <c r="AQ52" s="223"/>
      <c r="AR52" s="50"/>
      <c r="AS52" s="92"/>
      <c r="AT52" s="92"/>
      <c r="AU52" s="92"/>
      <c r="AV52" s="92"/>
      <c r="AW52" s="19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</row>
    <row r="53" spans="3:70" ht="19.5" customHeight="1" thickBot="1" x14ac:dyDescent="0.45">
      <c r="C53" s="3"/>
      <c r="D53" s="338"/>
      <c r="E53" s="339"/>
      <c r="F53" s="339"/>
      <c r="G53" s="339"/>
      <c r="H53" s="339"/>
      <c r="I53" s="339"/>
      <c r="J53" s="339"/>
      <c r="K53" s="339"/>
      <c r="L53" s="339"/>
      <c r="M53" s="339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224"/>
      <c r="AL53" s="224"/>
      <c r="AM53" s="224"/>
      <c r="AN53" s="224"/>
      <c r="AO53" s="224"/>
      <c r="AP53" s="224"/>
      <c r="AQ53" s="224"/>
      <c r="AR53" s="53"/>
    </row>
    <row r="54" spans="3:70" ht="18.75" customHeight="1" thickTop="1" x14ac:dyDescent="0.4"/>
    <row r="55" spans="3:70" s="68" customFormat="1" ht="18.75" customHeight="1" x14ac:dyDescent="0.15">
      <c r="C55" s="333" t="s">
        <v>47</v>
      </c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69"/>
      <c r="AM55" s="69"/>
      <c r="AN55" s="69"/>
      <c r="AO55" s="69"/>
      <c r="AP55" s="69"/>
      <c r="AQ55" s="70"/>
    </row>
    <row r="56" spans="3:70" s="68" customFormat="1" ht="7.5" customHeight="1" thickBot="1" x14ac:dyDescent="0.2"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69"/>
      <c r="AM56" s="69"/>
      <c r="AN56" s="69"/>
      <c r="AO56" s="69"/>
      <c r="AP56" s="69"/>
    </row>
    <row r="57" spans="3:70" s="80" customFormat="1" ht="18.75" customHeight="1" thickBot="1" x14ac:dyDescent="0.2">
      <c r="C57" s="71"/>
      <c r="D57" s="313" t="s">
        <v>48</v>
      </c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09"/>
      <c r="Y57" s="310"/>
      <c r="Z57" s="310"/>
      <c r="AA57" s="310"/>
      <c r="AB57" s="310"/>
      <c r="AC57" s="310"/>
      <c r="AD57" s="310"/>
      <c r="AE57" s="311" t="s">
        <v>26</v>
      </c>
      <c r="AF57" s="312"/>
      <c r="AG57" s="72" t="s">
        <v>27</v>
      </c>
      <c r="AH57" s="70"/>
      <c r="AI57" s="70"/>
      <c r="AJ57" s="70"/>
      <c r="AK57" s="70"/>
      <c r="AL57" s="70"/>
      <c r="AM57" s="70"/>
      <c r="AN57" s="70"/>
      <c r="AO57" s="70"/>
      <c r="AP57" s="70"/>
      <c r="AQ57" s="159"/>
      <c r="AR57" s="70"/>
      <c r="AS57" s="70"/>
      <c r="AT57" s="70"/>
      <c r="AU57" s="70"/>
      <c r="AV57" s="159"/>
      <c r="AW57" s="81"/>
      <c r="AX57" s="81"/>
      <c r="AY57" s="81"/>
      <c r="AZ57" s="81"/>
      <c r="BA57" s="81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</row>
    <row r="58" spans="3:70" s="80" customFormat="1" ht="11.25" customHeight="1" thickBot="1" x14ac:dyDescent="0.2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146"/>
      <c r="U58" s="146"/>
      <c r="V58" s="146"/>
      <c r="W58" s="146"/>
      <c r="X58" s="73"/>
      <c r="Y58" s="73"/>
      <c r="Z58" s="73"/>
      <c r="AA58" s="73"/>
      <c r="AB58" s="74"/>
      <c r="AC58" s="74"/>
      <c r="AD58" s="74"/>
      <c r="AE58" s="74"/>
      <c r="AF58" s="74"/>
      <c r="AG58" s="74"/>
      <c r="AH58" s="75"/>
      <c r="AI58" s="75"/>
      <c r="AJ58" s="69"/>
      <c r="AK58" s="69"/>
      <c r="AL58" s="69"/>
      <c r="AM58" s="69"/>
      <c r="AN58" s="69"/>
      <c r="AO58" s="69"/>
      <c r="AP58" s="69"/>
      <c r="AQ58" s="159"/>
      <c r="AR58" s="70"/>
      <c r="AS58" s="70"/>
      <c r="AT58" s="70"/>
      <c r="AU58" s="70"/>
      <c r="AV58" s="159"/>
      <c r="AW58" s="159"/>
      <c r="AX58" s="83"/>
      <c r="AY58" s="83"/>
      <c r="AZ58" s="83"/>
      <c r="BA58" s="83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</row>
    <row r="59" spans="3:70" s="80" customFormat="1" ht="18.75" customHeight="1" thickBot="1" x14ac:dyDescent="0.2">
      <c r="C59" s="71"/>
      <c r="D59" s="342" t="s">
        <v>49</v>
      </c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3"/>
      <c r="S59" s="344"/>
      <c r="T59" s="345"/>
      <c r="U59" s="345"/>
      <c r="V59" s="314" t="s">
        <v>30</v>
      </c>
      <c r="W59" s="315"/>
      <c r="X59" s="146"/>
      <c r="Y59" s="146"/>
      <c r="Z59" s="330" t="s">
        <v>50</v>
      </c>
      <c r="AA59" s="331"/>
      <c r="AB59" s="331"/>
      <c r="AC59" s="331"/>
      <c r="AD59" s="331"/>
      <c r="AE59" s="331"/>
      <c r="AF59" s="331"/>
      <c r="AG59" s="331"/>
      <c r="AH59" s="331"/>
      <c r="AI59" s="332"/>
      <c r="AJ59" s="76"/>
      <c r="AK59" s="76"/>
      <c r="AL59" s="76"/>
      <c r="AM59" s="76"/>
      <c r="AN59" s="76"/>
      <c r="AO59" s="76"/>
      <c r="AP59" s="146"/>
      <c r="AQ59" s="159"/>
      <c r="AR59" s="70"/>
      <c r="AS59" s="70"/>
      <c r="AT59" s="70"/>
      <c r="AU59" s="70"/>
      <c r="AV59" s="159"/>
      <c r="AW59" s="83"/>
      <c r="AX59" s="83"/>
      <c r="AY59" s="83"/>
      <c r="AZ59" s="83"/>
      <c r="BA59" s="83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</row>
    <row r="60" spans="3:70" s="80" customFormat="1" ht="11.25" customHeight="1" thickBot="1" x14ac:dyDescent="0.2">
      <c r="C60" s="71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77"/>
      <c r="Q60" s="78"/>
      <c r="R60" s="78"/>
      <c r="S60" s="78"/>
      <c r="T60" s="155"/>
      <c r="U60" s="155"/>
      <c r="V60" s="146"/>
      <c r="W60" s="146"/>
      <c r="X60" s="154"/>
      <c r="Y60" s="154"/>
      <c r="Z60" s="154"/>
      <c r="AA60" s="154"/>
      <c r="AB60" s="154"/>
      <c r="AC60" s="154"/>
      <c r="AD60" s="154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146"/>
      <c r="AQ60" s="159"/>
      <c r="AR60" s="70"/>
      <c r="AS60" s="70"/>
      <c r="AT60" s="70"/>
      <c r="AU60" s="70"/>
      <c r="AV60" s="159"/>
      <c r="AW60" s="81"/>
      <c r="AX60" s="81"/>
      <c r="AY60" s="81"/>
      <c r="AZ60" s="81"/>
      <c r="BA60" s="81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</row>
    <row r="61" spans="3:70" s="80" customFormat="1" ht="18.75" customHeight="1" thickBot="1" x14ac:dyDescent="0.2">
      <c r="C61" s="346" t="s">
        <v>51</v>
      </c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03" t="s">
        <v>52</v>
      </c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4" t="str">
        <f>IF(S59="","",ROUNDUP(X57/S59,0))</f>
        <v/>
      </c>
      <c r="AH61" s="305"/>
      <c r="AI61" s="305"/>
      <c r="AJ61" s="305"/>
      <c r="AK61" s="305"/>
      <c r="AL61" s="305"/>
      <c r="AM61" s="320" t="s">
        <v>26</v>
      </c>
      <c r="AN61" s="321"/>
      <c r="AO61" s="146"/>
      <c r="AP61" s="146"/>
      <c r="AQ61" s="159"/>
      <c r="AR61" s="70"/>
      <c r="AS61" s="70"/>
      <c r="AT61" s="70"/>
      <c r="AU61" s="70"/>
      <c r="AV61" s="159"/>
      <c r="AW61" s="81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</row>
    <row r="62" spans="3:70" s="80" customFormat="1" ht="18.75" customHeight="1" x14ac:dyDescent="0.15"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82"/>
      <c r="Y62" s="82"/>
      <c r="Z62" s="82"/>
      <c r="AA62" s="82"/>
      <c r="AB62" s="82"/>
      <c r="AC62" s="82"/>
      <c r="AD62" s="82"/>
      <c r="AE62" s="145"/>
      <c r="AF62" s="145"/>
      <c r="AG62" s="145"/>
      <c r="AH62" s="145"/>
      <c r="AI62" s="145"/>
      <c r="AJ62" s="213" t="s">
        <v>53</v>
      </c>
      <c r="AK62" s="213"/>
      <c r="AL62" s="213"/>
      <c r="AM62" s="213"/>
      <c r="AN62" s="213"/>
      <c r="AO62" s="213"/>
      <c r="AP62" s="146"/>
      <c r="AQ62" s="159"/>
      <c r="AR62" s="146"/>
      <c r="AS62" s="70"/>
      <c r="AT62" s="70"/>
      <c r="AU62" s="70"/>
      <c r="AV62" s="159"/>
      <c r="AW62" s="81"/>
      <c r="AX62" s="81"/>
      <c r="AY62" s="81"/>
      <c r="AZ62" s="81"/>
      <c r="BA62" s="81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</row>
    <row r="63" spans="3:70" s="4" customFormat="1" ht="25.15" customHeight="1" x14ac:dyDescent="0.4"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161"/>
      <c r="AS63" s="92"/>
      <c r="AT63" s="92"/>
      <c r="AU63" s="92"/>
      <c r="AV63" s="92"/>
      <c r="AW63" s="19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</row>
    <row r="64" spans="3:70" ht="18.75" customHeight="1" x14ac:dyDescent="0.4"/>
    <row r="65" ht="18.75" customHeight="1" x14ac:dyDescent="0.4"/>
  </sheetData>
  <sheetProtection algorithmName="SHA-512" hashValue="a+0DfX9E5clStBcKWBWUJltOEOXZR7I5eUSBKqNhSCyEKiLLMTmsndLWp+EW8xjPROAG7jgnKJyNF0GV6GLyqg==" saltValue="Z5lfXd6t17pLLdZcEhnXmw==" spinCount="100000" sheet="1" objects="1" scenarios="1" selectLockedCells="1"/>
  <mergeCells count="93">
    <mergeCell ref="U1:AT1"/>
    <mergeCell ref="Z21:AB21"/>
    <mergeCell ref="AM61:AN61"/>
    <mergeCell ref="X45:AM45"/>
    <mergeCell ref="X43:AM44"/>
    <mergeCell ref="AC52:AH52"/>
    <mergeCell ref="AI52:AJ52"/>
    <mergeCell ref="Z59:AI59"/>
    <mergeCell ref="C55:AK55"/>
    <mergeCell ref="D47:M49"/>
    <mergeCell ref="O48:AB48"/>
    <mergeCell ref="D51:M53"/>
    <mergeCell ref="O52:AB52"/>
    <mergeCell ref="D59:R59"/>
    <mergeCell ref="S59:U59"/>
    <mergeCell ref="C61:P61"/>
    <mergeCell ref="Q61:AF61"/>
    <mergeCell ref="AK31:AQ31"/>
    <mergeCell ref="AG61:AL61"/>
    <mergeCell ref="S39:W39"/>
    <mergeCell ref="X39:AM39"/>
    <mergeCell ref="X42:AM42"/>
    <mergeCell ref="X57:AD57"/>
    <mergeCell ref="AE57:AF57"/>
    <mergeCell ref="D57:W57"/>
    <mergeCell ref="E43:R45"/>
    <mergeCell ref="S43:W43"/>
    <mergeCell ref="S44:W44"/>
    <mergeCell ref="S45:W45"/>
    <mergeCell ref="V59:W59"/>
    <mergeCell ref="AG28:AL28"/>
    <mergeCell ref="E40:R42"/>
    <mergeCell ref="S40:W40"/>
    <mergeCell ref="X40:AM41"/>
    <mergeCell ref="S41:W41"/>
    <mergeCell ref="S42:W42"/>
    <mergeCell ref="E37:R39"/>
    <mergeCell ref="S37:W37"/>
    <mergeCell ref="X37:AM38"/>
    <mergeCell ref="S38:W38"/>
    <mergeCell ref="D31:M31"/>
    <mergeCell ref="AC31:AH31"/>
    <mergeCell ref="S36:W36"/>
    <mergeCell ref="X36:AM36"/>
    <mergeCell ref="AI31:AJ31"/>
    <mergeCell ref="E36:R36"/>
    <mergeCell ref="C7:J7"/>
    <mergeCell ref="Y26:Z26"/>
    <mergeCell ref="AA26:AK26"/>
    <mergeCell ref="E17:AS17"/>
    <mergeCell ref="E23:L24"/>
    <mergeCell ref="M23:P23"/>
    <mergeCell ref="Q23:U23"/>
    <mergeCell ref="M24:P24"/>
    <mergeCell ref="Q24:U24"/>
    <mergeCell ref="C26:D26"/>
    <mergeCell ref="E26:Q26"/>
    <mergeCell ref="D11:F13"/>
    <mergeCell ref="G11:U11"/>
    <mergeCell ref="R26:X26"/>
    <mergeCell ref="G12:P12"/>
    <mergeCell ref="L7:R7"/>
    <mergeCell ref="S7:AN7"/>
    <mergeCell ref="C21:D21"/>
    <mergeCell ref="A2:AR2"/>
    <mergeCell ref="C3:AQ4"/>
    <mergeCell ref="AC5:AN5"/>
    <mergeCell ref="C6:J6"/>
    <mergeCell ref="L6:AE6"/>
    <mergeCell ref="AF6:AN6"/>
    <mergeCell ref="V11:AS12"/>
    <mergeCell ref="V13:AS16"/>
    <mergeCell ref="E21:T21"/>
    <mergeCell ref="U21:Y21"/>
    <mergeCell ref="Q12:U12"/>
    <mergeCell ref="G13:K13"/>
    <mergeCell ref="L13:P13"/>
    <mergeCell ref="C23:D24"/>
    <mergeCell ref="Q13:U13"/>
    <mergeCell ref="AJ62:AO62"/>
    <mergeCell ref="D14:F14"/>
    <mergeCell ref="D15:F15"/>
    <mergeCell ref="D16:F16"/>
    <mergeCell ref="C28:D28"/>
    <mergeCell ref="E28:Q28"/>
    <mergeCell ref="R28:S28"/>
    <mergeCell ref="T28:U28"/>
    <mergeCell ref="AK48:AQ49"/>
    <mergeCell ref="AK52:AQ53"/>
    <mergeCell ref="Y28:AF28"/>
    <mergeCell ref="AM28:AQ28"/>
    <mergeCell ref="AC48:AH48"/>
    <mergeCell ref="AI48:AJ48"/>
  </mergeCells>
  <phoneticPr fontId="3"/>
  <conditionalFormatting sqref="D51:AR53">
    <cfRule type="expression" dxfId="5" priority="2">
      <formula>IF(OR($Z$21="１のみ",$Z$21="２のみ",$Z$21="１と２"),TRUE,FALSE)</formula>
    </cfRule>
  </conditionalFormatting>
  <conditionalFormatting sqref="D47:AR49">
    <cfRule type="expression" dxfId="4" priority="1">
      <formula>IF($Z$21="３のみ",TRUE,FALSE)</formula>
    </cfRule>
  </conditionalFormatting>
  <dataValidations count="2">
    <dataValidation type="list" allowBlank="1" showInputMessage="1" showErrorMessage="1" sqref="Z21">
      <formula1>"１~３,１と２,２と３,１と３,１のみ,２のみ,３のみ"</formula1>
    </dataValidation>
    <dataValidation type="list" allowBlank="1" showInputMessage="1" showErrorMessage="1" sqref="M24:P24">
      <formula1>"　,令和２年,令和元年,平成30年※特例,平成29年※特例"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rowBreaks count="1" manualBreakCount="1">
    <brk id="65" max="4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IF($Z$21="１~３",参照月!$A$2:$A$3,IF($Z$21="１と２",参照月!$B$2,IF($Z$21="２と３",参照月!$C$2,IF($Z$21="１と３",参照月!$D$2,IF($Z$21="１のみ",参照月!$E$2,IF($Z$21="２のみ",参照月!$F$2,IF($Z$21="３のみ",参照月!$G$2,参照月!$H$2)))))))</xm:f>
          </x14:formula1>
          <xm:sqref>Q24:U24</xm:sqref>
        </x14:dataValidation>
        <x14:dataValidation type="list" allowBlank="1" showInputMessage="1" showErrorMessage="1">
          <x14:formula1>
            <xm:f>府内市町村一覧!$A$2:$A$44</xm:f>
          </x14:formula1>
          <xm:sqref>L7:R7</xm:sqref>
        </x14:dataValidation>
        <x14:dataValidation type="list" allowBlank="1" showInputMessage="1" showErrorMessage="1">
          <x14:formula1>
            <xm:f>IF($Q$24="６月及び７月",参照月日数!$B$1,IF($Q$24="７月",参照月日数!$B$2,IF($Q$24="８月",参照月日数!$B$3,参照月日数!$B$4)))</xm:f>
          </x14:formula1>
          <xm:sqref>R28:S28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R67"/>
  <sheetViews>
    <sheetView showZeros="0" view="pageBreakPreview" topLeftCell="A37" zoomScaleNormal="100" zoomScaleSheetLayoutView="100" workbookViewId="0">
      <selection activeCell="T37" sqref="T37:U37"/>
    </sheetView>
  </sheetViews>
  <sheetFormatPr defaultColWidth="2.5" defaultRowHeight="18.75" customHeight="1" x14ac:dyDescent="0.4"/>
  <cols>
    <col min="1" max="1" width="1.25" style="2" customWidth="1"/>
    <col min="2" max="16384" width="2.5" style="2"/>
  </cols>
  <sheetData>
    <row r="1" spans="1:70" ht="18.75" customHeight="1" x14ac:dyDescent="0.4">
      <c r="V1" s="316" t="s">
        <v>122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</row>
    <row r="3" spans="1:70" s="1" customFormat="1" ht="28.5" customHeight="1" x14ac:dyDescent="0.4">
      <c r="C3" s="235" t="s">
        <v>54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70" s="1" customFormat="1" ht="14.25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70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4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S7" s="156"/>
      <c r="AT7" s="156"/>
    </row>
    <row r="8" spans="1:70" s="4" customFormat="1" ht="7.5" customHeight="1" x14ac:dyDescent="0.4">
      <c r="A8" s="92"/>
      <c r="B8" s="92"/>
      <c r="C8" s="161"/>
      <c r="D8" s="3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</row>
    <row r="9" spans="1:70" s="4" customFormat="1" ht="18.75" customHeight="1" x14ac:dyDescent="0.4">
      <c r="A9" s="92"/>
      <c r="B9" s="92"/>
      <c r="C9" s="67" t="s">
        <v>17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153"/>
      <c r="Z9" s="153"/>
      <c r="AA9" s="153"/>
      <c r="AB9" s="153"/>
      <c r="AC9" s="15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153"/>
      <c r="BO9" s="153"/>
      <c r="BP9" s="153"/>
      <c r="BQ9" s="153"/>
      <c r="BR9" s="153"/>
    </row>
    <row r="10" spans="1:70" s="4" customFormat="1" ht="3.75" customHeight="1" x14ac:dyDescent="0.4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20"/>
      <c r="Z10" s="20"/>
      <c r="AA10" s="20"/>
      <c r="AB10" s="20"/>
      <c r="AC10" s="20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20"/>
      <c r="BO10" s="20"/>
      <c r="BP10" s="20"/>
      <c r="BQ10" s="20"/>
      <c r="BR10" s="20"/>
    </row>
    <row r="11" spans="1:70" s="4" customFormat="1" ht="7.5" customHeight="1" thickBot="1" x14ac:dyDescent="0.45">
      <c r="A11" s="92"/>
      <c r="B11" s="92"/>
      <c r="C11" s="153"/>
      <c r="D11" s="22"/>
      <c r="E11" s="92"/>
      <c r="F11" s="23"/>
      <c r="G11" s="23"/>
      <c r="H11" s="23"/>
      <c r="I11" s="23"/>
      <c r="J11" s="23"/>
      <c r="K11" s="23"/>
      <c r="L11" s="23"/>
      <c r="M11" s="92"/>
      <c r="N11" s="92"/>
      <c r="O11" s="92"/>
      <c r="P11" s="92"/>
      <c r="Q11" s="92"/>
      <c r="R11" s="92"/>
      <c r="S11" s="92"/>
      <c r="T11" s="92"/>
      <c r="U11" s="22"/>
      <c r="V11" s="22"/>
      <c r="W11" s="22"/>
      <c r="X11" s="28"/>
      <c r="Y11" s="29"/>
      <c r="Z11" s="29"/>
      <c r="AA11" s="29"/>
      <c r="AB11" s="29"/>
      <c r="AC11" s="92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0"/>
      <c r="AV11" s="20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20"/>
      <c r="BO11" s="20"/>
      <c r="BP11" s="92"/>
      <c r="BQ11" s="92"/>
      <c r="BR11" s="92"/>
    </row>
    <row r="12" spans="1:70" s="4" customFormat="1" ht="14.25" x14ac:dyDescent="0.4">
      <c r="A12" s="92"/>
      <c r="B12" s="92"/>
      <c r="C12" s="210" t="s">
        <v>18</v>
      </c>
      <c r="D12" s="210"/>
      <c r="E12" s="267" t="s">
        <v>21</v>
      </c>
      <c r="F12" s="267"/>
      <c r="G12" s="267"/>
      <c r="H12" s="267"/>
      <c r="I12" s="267"/>
      <c r="J12" s="267"/>
      <c r="K12" s="267"/>
      <c r="L12" s="267"/>
      <c r="M12" s="268" t="s">
        <v>22</v>
      </c>
      <c r="N12" s="269"/>
      <c r="O12" s="269"/>
      <c r="P12" s="270"/>
      <c r="Q12" s="271" t="s">
        <v>23</v>
      </c>
      <c r="R12" s="269"/>
      <c r="S12" s="269"/>
      <c r="T12" s="269"/>
      <c r="U12" s="272"/>
      <c r="V12" s="5"/>
      <c r="W12" s="21"/>
      <c r="X12" s="21"/>
      <c r="Y12" s="21"/>
      <c r="Z12" s="21"/>
      <c r="AA12" s="21"/>
      <c r="AB12" s="21"/>
      <c r="AC12" s="92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20"/>
      <c r="BR12" s="20"/>
    </row>
    <row r="13" spans="1:70" s="4" customFormat="1" ht="18.75" customHeight="1" thickBot="1" x14ac:dyDescent="0.45">
      <c r="A13" s="92"/>
      <c r="B13" s="92"/>
      <c r="C13" s="210"/>
      <c r="D13" s="210"/>
      <c r="E13" s="267"/>
      <c r="F13" s="267"/>
      <c r="G13" s="267"/>
      <c r="H13" s="267"/>
      <c r="I13" s="267"/>
      <c r="J13" s="267"/>
      <c r="K13" s="267"/>
      <c r="L13" s="267"/>
      <c r="M13" s="445"/>
      <c r="N13" s="446"/>
      <c r="O13" s="446"/>
      <c r="P13" s="447"/>
      <c r="Q13" s="453"/>
      <c r="R13" s="446"/>
      <c r="S13" s="446"/>
      <c r="T13" s="446"/>
      <c r="U13" s="454"/>
      <c r="V13" s="21"/>
      <c r="W13" s="92"/>
      <c r="X13" s="92"/>
      <c r="Y13" s="92"/>
      <c r="Z13" s="92"/>
      <c r="AA13" s="92"/>
      <c r="AB13" s="92"/>
      <c r="AC13" s="92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20"/>
      <c r="BR13" s="20"/>
    </row>
    <row r="14" spans="1:70" s="4" customFormat="1" ht="7.5" customHeight="1" thickBot="1" x14ac:dyDescent="0.45">
      <c r="A14" s="92"/>
      <c r="B14" s="92"/>
      <c r="C14" s="92"/>
      <c r="D14" s="22"/>
      <c r="E14" s="22"/>
      <c r="F14" s="24"/>
      <c r="G14" s="21"/>
      <c r="H14" s="21"/>
      <c r="I14" s="21"/>
      <c r="J14" s="21"/>
      <c r="K14" s="21"/>
      <c r="L14" s="21"/>
      <c r="M14" s="92"/>
      <c r="N14" s="92"/>
      <c r="O14" s="92"/>
      <c r="P14" s="92"/>
      <c r="Q14" s="92"/>
      <c r="R14" s="92"/>
      <c r="S14" s="92"/>
      <c r="T14" s="92"/>
      <c r="U14" s="21"/>
      <c r="V14" s="21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20"/>
      <c r="BR14" s="20"/>
    </row>
    <row r="15" spans="1:70" s="4" customFormat="1" ht="18.75" customHeight="1" thickBot="1" x14ac:dyDescent="0.2">
      <c r="A15" s="92"/>
      <c r="B15" s="92"/>
      <c r="C15" s="216" t="s">
        <v>20</v>
      </c>
      <c r="D15" s="216"/>
      <c r="E15" s="217" t="s">
        <v>25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451"/>
      <c r="S15" s="452"/>
      <c r="T15" s="452"/>
      <c r="U15" s="452"/>
      <c r="V15" s="452"/>
      <c r="W15" s="452"/>
      <c r="X15" s="452"/>
      <c r="Y15" s="263" t="s">
        <v>26</v>
      </c>
      <c r="Z15" s="264"/>
      <c r="AA15" s="265" t="s">
        <v>27</v>
      </c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92"/>
      <c r="AM15" s="92"/>
      <c r="AN15" s="92"/>
      <c r="AO15" s="25"/>
      <c r="AP15" s="25"/>
      <c r="AQ15" s="25"/>
      <c r="AR15" s="25"/>
      <c r="AS15" s="25"/>
      <c r="AT15" s="25"/>
      <c r="AU15" s="92"/>
      <c r="AV15" s="92"/>
      <c r="AW15" s="19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0" s="4" customFormat="1" ht="7.5" customHeight="1" thickBot="1" x14ac:dyDescent="0.45">
      <c r="A16" s="92"/>
      <c r="B16" s="92"/>
      <c r="C16" s="92"/>
      <c r="D16" s="92"/>
      <c r="E16" s="92"/>
      <c r="F16" s="24"/>
      <c r="G16" s="21"/>
      <c r="H16" s="21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92"/>
      <c r="AV16" s="92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4" customFormat="1" ht="18.75" customHeight="1" thickBot="1" x14ac:dyDescent="0.45">
      <c r="C17" s="216" t="s">
        <v>24</v>
      </c>
      <c r="D17" s="216"/>
      <c r="E17" s="217" t="s">
        <v>29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439"/>
      <c r="S17" s="440"/>
      <c r="T17" s="220" t="s">
        <v>30</v>
      </c>
      <c r="U17" s="221"/>
      <c r="V17" s="20"/>
      <c r="W17" s="92"/>
      <c r="X17" s="92"/>
      <c r="Y17" s="357" t="s">
        <v>55</v>
      </c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9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4" customFormat="1" ht="18.75" customHeight="1" thickBot="1" x14ac:dyDescent="0.45">
      <c r="C18" s="152"/>
      <c r="D18" s="152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57"/>
      <c r="S18" s="57"/>
      <c r="T18" s="144"/>
      <c r="U18" s="144"/>
      <c r="V18" s="20"/>
      <c r="W18" s="92"/>
      <c r="X18" s="92"/>
      <c r="Y18" s="352" t="s">
        <v>56</v>
      </c>
      <c r="Z18" s="353"/>
      <c r="AA18" s="353"/>
      <c r="AB18" s="353"/>
      <c r="AC18" s="353"/>
      <c r="AD18" s="353"/>
      <c r="AE18" s="354" t="s">
        <v>57</v>
      </c>
      <c r="AF18" s="355"/>
      <c r="AG18" s="355"/>
      <c r="AH18" s="355"/>
      <c r="AI18" s="355"/>
      <c r="AJ18" s="355"/>
      <c r="AK18" s="355"/>
      <c r="AL18" s="356"/>
      <c r="AM18" s="148"/>
      <c r="AN18" s="148"/>
      <c r="AO18" s="148"/>
      <c r="AP18" s="148"/>
      <c r="AQ18" s="148"/>
      <c r="AR18" s="92"/>
      <c r="AS18" s="92"/>
      <c r="AT18" s="92"/>
      <c r="AU18" s="92"/>
      <c r="AV18" s="92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4" customFormat="1" ht="7.5" customHeight="1" thickBot="1" x14ac:dyDescent="0.45">
      <c r="C19" s="92"/>
      <c r="D19" s="92"/>
      <c r="E19" s="92"/>
      <c r="F19" s="24"/>
      <c r="G19" s="21"/>
      <c r="H19" s="21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92"/>
      <c r="AV19" s="92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4" customFormat="1" ht="7.5" customHeight="1" thickTop="1" thickBot="1" x14ac:dyDescent="0.45">
      <c r="C20" s="92"/>
      <c r="D20" s="33"/>
      <c r="E20" s="34"/>
      <c r="F20" s="35"/>
      <c r="G20" s="36"/>
      <c r="H20" s="36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8"/>
      <c r="AS20" s="25"/>
      <c r="AT20" s="25"/>
      <c r="AU20" s="92"/>
      <c r="AV20" s="92"/>
      <c r="AW20" s="19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</row>
    <row r="21" spans="3:70" s="4" customFormat="1" ht="18.75" customHeight="1" thickBot="1" x14ac:dyDescent="0.2">
      <c r="C21" s="92"/>
      <c r="D21" s="300" t="s">
        <v>34</v>
      </c>
      <c r="E21" s="301"/>
      <c r="F21" s="301"/>
      <c r="G21" s="301"/>
      <c r="H21" s="301"/>
      <c r="I21" s="301"/>
      <c r="J21" s="301"/>
      <c r="K21" s="301"/>
      <c r="L21" s="301"/>
      <c r="M21" s="301"/>
      <c r="N21" s="161" t="s">
        <v>58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32"/>
      <c r="Z21" s="32"/>
      <c r="AA21" s="32"/>
      <c r="AB21" s="32"/>
      <c r="AC21" s="228" t="str">
        <f>IF(R17="","",ROUNDUP(R15/R17,0))</f>
        <v/>
      </c>
      <c r="AD21" s="229"/>
      <c r="AE21" s="229"/>
      <c r="AF21" s="229"/>
      <c r="AG21" s="229"/>
      <c r="AH21" s="229"/>
      <c r="AI21" s="230" t="s">
        <v>26</v>
      </c>
      <c r="AJ21" s="231"/>
      <c r="AK21" s="265" t="s">
        <v>36</v>
      </c>
      <c r="AL21" s="266"/>
      <c r="AM21" s="266"/>
      <c r="AN21" s="266"/>
      <c r="AO21" s="266"/>
      <c r="AP21" s="266"/>
      <c r="AQ21" s="266"/>
      <c r="AR21" s="39"/>
      <c r="AS21" s="27"/>
      <c r="AT21" s="27"/>
      <c r="AU21" s="27"/>
      <c r="AV21" s="92"/>
      <c r="AW21" s="20"/>
      <c r="AX21" s="20"/>
      <c r="AY21" s="20"/>
      <c r="AZ21" s="20"/>
      <c r="BA21" s="20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</row>
    <row r="22" spans="3:70" s="4" customFormat="1" ht="7.5" customHeight="1" thickBot="1" x14ac:dyDescent="0.2">
      <c r="C22" s="92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1"/>
      <c r="Z22" s="41"/>
      <c r="AA22" s="41"/>
      <c r="AB22" s="41"/>
      <c r="AC22" s="62"/>
      <c r="AD22" s="62"/>
      <c r="AE22" s="62"/>
      <c r="AF22" s="62"/>
      <c r="AG22" s="62"/>
      <c r="AH22" s="62"/>
      <c r="AI22" s="63"/>
      <c r="AJ22" s="63"/>
      <c r="AK22" s="64"/>
      <c r="AL22" s="64"/>
      <c r="AM22" s="64"/>
      <c r="AN22" s="64"/>
      <c r="AO22" s="64"/>
      <c r="AP22" s="64"/>
      <c r="AQ22" s="64"/>
      <c r="AR22" s="65"/>
      <c r="AS22" s="27"/>
      <c r="AT22" s="27"/>
      <c r="AU22" s="27"/>
      <c r="AV22" s="92"/>
      <c r="AW22" s="20"/>
      <c r="AX22" s="20"/>
      <c r="AY22" s="20"/>
      <c r="AZ22" s="20"/>
      <c r="BA22" s="20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</row>
    <row r="23" spans="3:70" s="4" customFormat="1" ht="7.5" customHeight="1" thickTop="1" x14ac:dyDescent="0.4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20"/>
      <c r="Z23" s="20"/>
      <c r="AA23" s="20"/>
      <c r="AB23" s="20"/>
      <c r="AC23" s="20"/>
      <c r="AD23" s="20"/>
      <c r="AE23" s="20"/>
      <c r="AF23" s="153"/>
      <c r="AG23" s="153"/>
      <c r="AH23" s="153"/>
      <c r="AI23" s="153"/>
      <c r="AJ23" s="153"/>
      <c r="AK23" s="153"/>
      <c r="AL23" s="161"/>
      <c r="AM23" s="161"/>
      <c r="AN23" s="161"/>
      <c r="AO23" s="92"/>
      <c r="AP23" s="92"/>
      <c r="AQ23" s="92"/>
      <c r="AR23" s="92"/>
      <c r="AS23" s="92"/>
      <c r="AT23" s="92"/>
      <c r="AU23" s="92"/>
      <c r="AV23" s="92"/>
      <c r="AW23" s="19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</row>
    <row r="24" spans="3:70" s="4" customFormat="1" ht="18.75" customHeight="1" x14ac:dyDescent="0.4">
      <c r="C24" s="67" t="s">
        <v>37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20"/>
      <c r="Z24" s="20"/>
      <c r="AA24" s="20"/>
      <c r="AB24" s="20"/>
      <c r="AC24" s="20"/>
      <c r="AD24" s="20"/>
      <c r="AE24" s="20"/>
      <c r="AF24" s="153"/>
      <c r="AG24" s="153"/>
      <c r="AH24" s="153"/>
      <c r="AI24" s="153"/>
      <c r="AJ24" s="153"/>
      <c r="AK24" s="153"/>
      <c r="AL24" s="161"/>
      <c r="AM24" s="161"/>
      <c r="AN24" s="161"/>
      <c r="AO24" s="92"/>
      <c r="AP24" s="92"/>
      <c r="AQ24" s="92"/>
      <c r="AR24" s="92"/>
      <c r="AS24" s="92"/>
      <c r="AT24" s="92"/>
      <c r="AU24" s="92"/>
      <c r="AV24" s="92"/>
      <c r="AW24" s="67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</row>
    <row r="25" spans="3:70" s="4" customFormat="1" ht="3.75" customHeight="1" x14ac:dyDescent="0.4"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20"/>
      <c r="Z25" s="20"/>
      <c r="AA25" s="20"/>
      <c r="AB25" s="20"/>
      <c r="AC25" s="20"/>
      <c r="AD25" s="20"/>
      <c r="AE25" s="20"/>
      <c r="AF25" s="153"/>
      <c r="AG25" s="153"/>
      <c r="AH25" s="153"/>
      <c r="AI25" s="153"/>
      <c r="AJ25" s="153"/>
      <c r="AK25" s="153"/>
      <c r="AL25" s="161"/>
      <c r="AM25" s="161"/>
      <c r="AN25" s="161"/>
      <c r="AO25" s="92"/>
      <c r="AP25" s="92"/>
      <c r="AQ25" s="92"/>
      <c r="AR25" s="92"/>
      <c r="AS25" s="92"/>
      <c r="AT25" s="92"/>
      <c r="AU25" s="92"/>
      <c r="AV25" s="92"/>
      <c r="AW25" s="19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</row>
    <row r="26" spans="3:70" s="4" customFormat="1" ht="15" thickBot="1" x14ac:dyDescent="0.45">
      <c r="C26" s="92"/>
      <c r="D26" s="92"/>
      <c r="E26" s="262" t="s">
        <v>38</v>
      </c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 t="s">
        <v>39</v>
      </c>
      <c r="T26" s="262"/>
      <c r="U26" s="262"/>
      <c r="V26" s="262"/>
      <c r="W26" s="262"/>
      <c r="X26" s="302" t="s">
        <v>40</v>
      </c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161"/>
      <c r="AO26" s="92"/>
      <c r="AP26" s="92"/>
      <c r="AQ26" s="92"/>
      <c r="AR26" s="92"/>
      <c r="AS26" s="92"/>
      <c r="AT26" s="92"/>
      <c r="AU26" s="92"/>
      <c r="AV26" s="92"/>
      <c r="AW26" s="19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3:70" s="4" customFormat="1" ht="15.75" thickTop="1" thickBot="1" x14ac:dyDescent="0.45">
      <c r="C27" s="92"/>
      <c r="D27" s="21"/>
      <c r="E27" s="262" t="s">
        <v>109</v>
      </c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11" t="s">
        <v>11</v>
      </c>
      <c r="T27" s="211"/>
      <c r="U27" s="211"/>
      <c r="V27" s="211"/>
      <c r="W27" s="212"/>
      <c r="X27" s="461" t="s">
        <v>110</v>
      </c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3"/>
      <c r="AN27" s="161"/>
      <c r="AO27" s="92"/>
      <c r="AP27" s="92"/>
      <c r="AQ27" s="92"/>
      <c r="AR27" s="92"/>
      <c r="AS27" s="92"/>
      <c r="AT27" s="92"/>
      <c r="AU27" s="92"/>
      <c r="AV27" s="92"/>
      <c r="AW27" s="19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3:70" s="26" customFormat="1" ht="15.75" thickTop="1" thickBot="1" x14ac:dyDescent="0.45">
      <c r="C28" s="161"/>
      <c r="D28" s="16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11" t="s">
        <v>12</v>
      </c>
      <c r="T28" s="211"/>
      <c r="U28" s="211"/>
      <c r="V28" s="211"/>
      <c r="W28" s="212"/>
      <c r="X28" s="461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3"/>
      <c r="AN28" s="161"/>
      <c r="AO28" s="161"/>
      <c r="AP28" s="161"/>
      <c r="AQ28" s="161"/>
      <c r="AR28" s="161"/>
      <c r="AS28" s="161"/>
      <c r="AT28" s="161"/>
      <c r="AU28" s="161"/>
      <c r="AV28" s="161"/>
      <c r="AW28" s="44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</row>
    <row r="29" spans="3:70" s="26" customFormat="1" ht="15.75" thickTop="1" thickBot="1" x14ac:dyDescent="0.45">
      <c r="C29" s="161"/>
      <c r="D29" s="161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11" t="s">
        <v>13</v>
      </c>
      <c r="T29" s="211"/>
      <c r="U29" s="211"/>
      <c r="V29" s="211"/>
      <c r="W29" s="212"/>
      <c r="X29" s="461" t="s">
        <v>41</v>
      </c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462"/>
      <c r="AM29" s="463"/>
      <c r="AN29" s="161"/>
      <c r="AO29" s="161"/>
      <c r="AP29" s="161"/>
      <c r="AQ29" s="161"/>
      <c r="AR29" s="161"/>
      <c r="AS29" s="161"/>
      <c r="AT29" s="161"/>
      <c r="AU29" s="161"/>
      <c r="AV29" s="161"/>
      <c r="AW29" s="44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</row>
    <row r="30" spans="3:70" s="26" customFormat="1" ht="15" thickTop="1" x14ac:dyDescent="0.4">
      <c r="C30" s="161"/>
      <c r="D30" s="161"/>
      <c r="E30" s="211" t="s">
        <v>111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 t="s">
        <v>11</v>
      </c>
      <c r="T30" s="211"/>
      <c r="U30" s="211"/>
      <c r="V30" s="211"/>
      <c r="W30" s="211"/>
      <c r="X30" s="325" t="s">
        <v>112</v>
      </c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7"/>
      <c r="AN30" s="55"/>
      <c r="AO30" s="161"/>
      <c r="AP30" s="161"/>
      <c r="AQ30" s="161"/>
      <c r="AR30" s="161"/>
      <c r="AS30" s="161"/>
      <c r="AT30" s="161"/>
      <c r="AU30" s="161"/>
      <c r="AV30" s="161"/>
      <c r="AW30" s="44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</row>
    <row r="31" spans="3:70" s="4" customFormat="1" ht="15" thickBot="1" x14ac:dyDescent="0.45">
      <c r="C31" s="92"/>
      <c r="D31" s="92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 t="s">
        <v>12</v>
      </c>
      <c r="T31" s="211"/>
      <c r="U31" s="211"/>
      <c r="V31" s="211"/>
      <c r="W31" s="211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92"/>
      <c r="AO31" s="92"/>
      <c r="AP31" s="92"/>
      <c r="AQ31" s="92"/>
      <c r="AR31" s="92"/>
      <c r="AS31" s="92"/>
      <c r="AT31" s="92"/>
      <c r="AU31" s="92"/>
      <c r="AV31" s="92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4" customFormat="1" ht="15.75" thickTop="1" thickBot="1" x14ac:dyDescent="0.45">
      <c r="C32" s="92"/>
      <c r="D32" s="92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 t="s">
        <v>13</v>
      </c>
      <c r="T32" s="211"/>
      <c r="U32" s="211"/>
      <c r="V32" s="211"/>
      <c r="W32" s="212"/>
      <c r="X32" s="464" t="s">
        <v>41</v>
      </c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6"/>
      <c r="AN32" s="92"/>
      <c r="AO32" s="92"/>
      <c r="AP32" s="92"/>
      <c r="AQ32" s="92"/>
      <c r="AR32" s="92"/>
      <c r="AS32" s="92"/>
      <c r="AT32" s="92"/>
      <c r="AU32" s="92"/>
      <c r="AV32" s="92"/>
      <c r="AW32" s="19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</row>
    <row r="33" spans="3:70" s="4" customFormat="1" ht="15" thickTop="1" x14ac:dyDescent="0.4">
      <c r="C33" s="92"/>
      <c r="D33" s="92"/>
      <c r="E33" s="262" t="s">
        <v>42</v>
      </c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11" t="s">
        <v>11</v>
      </c>
      <c r="T33" s="211"/>
      <c r="U33" s="211"/>
      <c r="V33" s="211"/>
      <c r="W33" s="211"/>
      <c r="X33" s="325" t="s">
        <v>112</v>
      </c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7"/>
      <c r="AN33" s="55"/>
      <c r="AO33" s="92"/>
      <c r="AP33" s="92"/>
      <c r="AQ33" s="92"/>
      <c r="AR33" s="92"/>
      <c r="AS33" s="92"/>
      <c r="AT33" s="92"/>
      <c r="AU33" s="92"/>
      <c r="AV33" s="92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3:70" s="4" customFormat="1" ht="14.25" x14ac:dyDescent="0.4">
      <c r="C34" s="92"/>
      <c r="D34" s="9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11" t="s">
        <v>12</v>
      </c>
      <c r="T34" s="211"/>
      <c r="U34" s="211"/>
      <c r="V34" s="211"/>
      <c r="W34" s="211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9"/>
      <c r="AN34" s="55"/>
      <c r="AO34" s="161"/>
      <c r="AP34" s="161"/>
      <c r="AQ34" s="92"/>
      <c r="AR34" s="92"/>
      <c r="AS34" s="92"/>
      <c r="AT34" s="92"/>
      <c r="AU34" s="92"/>
      <c r="AV34" s="92"/>
      <c r="AW34" s="19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</row>
    <row r="35" spans="3:70" s="4" customFormat="1" ht="33.75" customHeight="1" x14ac:dyDescent="0.4">
      <c r="C35" s="92"/>
      <c r="D35" s="9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11" t="s">
        <v>13</v>
      </c>
      <c r="T35" s="211"/>
      <c r="U35" s="211"/>
      <c r="V35" s="211"/>
      <c r="W35" s="211"/>
      <c r="X35" s="322" t="s">
        <v>43</v>
      </c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4"/>
      <c r="AN35" s="92"/>
      <c r="AO35" s="92"/>
      <c r="AP35" s="92"/>
      <c r="AQ35" s="92"/>
      <c r="AR35" s="92"/>
      <c r="AS35" s="92"/>
      <c r="AT35" s="92"/>
      <c r="AU35" s="92"/>
      <c r="AV35" s="92"/>
      <c r="AW35" s="19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3:70" s="4" customFormat="1" ht="7.5" customHeight="1" thickBot="1" x14ac:dyDescent="0.45">
      <c r="C36" s="92"/>
      <c r="D36" s="92"/>
      <c r="E36" s="92"/>
      <c r="F36" s="92"/>
      <c r="G36" s="92"/>
      <c r="H36" s="157"/>
      <c r="I36" s="157"/>
      <c r="J36" s="157"/>
      <c r="K36" s="157"/>
      <c r="L36" s="157"/>
      <c r="M36" s="157"/>
      <c r="N36" s="144"/>
      <c r="O36" s="45"/>
      <c r="P36" s="45"/>
      <c r="Q36" s="45"/>
      <c r="R36" s="45"/>
      <c r="S36" s="45"/>
      <c r="T36" s="92"/>
      <c r="U36" s="92"/>
      <c r="V36" s="92"/>
      <c r="W36" s="92"/>
      <c r="X36" s="92"/>
      <c r="Y36" s="20"/>
      <c r="Z36" s="20"/>
      <c r="AA36" s="20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19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3:70" s="4" customFormat="1" ht="16.5" customHeight="1" thickTop="1" thickBot="1" x14ac:dyDescent="0.45">
      <c r="C37" s="92"/>
      <c r="D37" s="33"/>
      <c r="E37" s="34"/>
      <c r="F37" s="34"/>
      <c r="G37" s="34"/>
      <c r="H37" s="46"/>
      <c r="I37" s="46"/>
      <c r="J37" s="46"/>
      <c r="K37" s="46"/>
      <c r="L37" s="46"/>
      <c r="M37" s="46"/>
      <c r="N37" s="46"/>
      <c r="O37" s="47"/>
      <c r="P37" s="47"/>
      <c r="Q37" s="47"/>
      <c r="R37" s="47"/>
      <c r="S37" s="47"/>
      <c r="T37" s="34"/>
      <c r="U37" s="34"/>
      <c r="V37" s="34"/>
      <c r="W37" s="34"/>
      <c r="X37" s="34"/>
      <c r="Y37" s="48"/>
      <c r="Z37" s="48"/>
      <c r="AA37" s="48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49"/>
      <c r="AS37" s="92"/>
      <c r="AT37" s="92"/>
      <c r="AU37" s="92"/>
      <c r="AV37" s="92"/>
      <c r="AW37" s="19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</row>
    <row r="38" spans="3:70" s="4" customFormat="1" ht="16.5" customHeight="1" thickBot="1" x14ac:dyDescent="0.45">
      <c r="C38" s="92"/>
      <c r="D38" s="300" t="s">
        <v>103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40" t="s">
        <v>113</v>
      </c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1"/>
      <c r="AC38" s="228" t="str">
        <f>IF(AB44="","",IF(AB44&lt;=75000,"",ROUNDUP(AB44*0.4,-3)))</f>
        <v/>
      </c>
      <c r="AD38" s="229"/>
      <c r="AE38" s="229"/>
      <c r="AF38" s="229"/>
      <c r="AG38" s="229"/>
      <c r="AH38" s="229"/>
      <c r="AI38" s="230" t="s">
        <v>26</v>
      </c>
      <c r="AJ38" s="231"/>
      <c r="AK38" s="222" t="s">
        <v>114</v>
      </c>
      <c r="AL38" s="223"/>
      <c r="AM38" s="223"/>
      <c r="AN38" s="223"/>
      <c r="AO38" s="223"/>
      <c r="AP38" s="223"/>
      <c r="AQ38" s="223"/>
      <c r="AR38" s="50"/>
      <c r="AS38" s="92"/>
      <c r="AT38" s="92"/>
      <c r="AU38" s="92"/>
      <c r="AV38" s="92"/>
      <c r="AW38" s="19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3:70" ht="16.5" customHeight="1" thickBot="1" x14ac:dyDescent="0.45">
      <c r="C39" s="3"/>
      <c r="D39" s="93" t="s">
        <v>115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224"/>
      <c r="AL39" s="224"/>
      <c r="AM39" s="224"/>
      <c r="AN39" s="224"/>
      <c r="AO39" s="224"/>
      <c r="AP39" s="224"/>
      <c r="AQ39" s="224"/>
      <c r="AR39" s="53"/>
    </row>
    <row r="40" spans="3:70" s="4" customFormat="1" ht="16.5" customHeight="1" thickTop="1" thickBot="1" x14ac:dyDescent="0.45">
      <c r="C40" s="92"/>
      <c r="D40" s="33"/>
      <c r="E40" s="34"/>
      <c r="F40" s="34"/>
      <c r="G40" s="34"/>
      <c r="H40" s="46"/>
      <c r="I40" s="46"/>
      <c r="J40" s="46"/>
      <c r="K40" s="46"/>
      <c r="L40" s="46"/>
      <c r="M40" s="46"/>
      <c r="N40" s="46"/>
      <c r="O40" s="47"/>
      <c r="P40" s="47"/>
      <c r="Q40" s="47"/>
      <c r="R40" s="47"/>
      <c r="S40" s="47"/>
      <c r="T40" s="34"/>
      <c r="U40" s="34"/>
      <c r="V40" s="34"/>
      <c r="W40" s="34"/>
      <c r="X40" s="34"/>
      <c r="Y40" s="48"/>
      <c r="Z40" s="48"/>
      <c r="AA40" s="48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49"/>
      <c r="AS40" s="92"/>
      <c r="AT40" s="92"/>
      <c r="AU40" s="92"/>
      <c r="AV40" s="92"/>
      <c r="AW40" s="19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3:70" s="4" customFormat="1" ht="16.5" customHeight="1" thickBot="1" x14ac:dyDescent="0.45">
      <c r="C41" s="92"/>
      <c r="D41" s="300" t="s">
        <v>103</v>
      </c>
      <c r="E41" s="301"/>
      <c r="F41" s="301"/>
      <c r="G41" s="301"/>
      <c r="H41" s="301"/>
      <c r="I41" s="301"/>
      <c r="J41" s="301"/>
      <c r="K41" s="301"/>
      <c r="L41" s="301"/>
      <c r="M41" s="301"/>
      <c r="N41" s="340" t="s">
        <v>104</v>
      </c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1"/>
      <c r="AC41" s="228" t="str">
        <f>IF(AC24="","",IF(AC24&lt;=75000,"",ROUNDUP(AC24*0.3,-3)))</f>
        <v/>
      </c>
      <c r="AD41" s="229"/>
      <c r="AE41" s="229"/>
      <c r="AF41" s="229"/>
      <c r="AG41" s="229"/>
      <c r="AH41" s="229"/>
      <c r="AI41" s="230" t="s">
        <v>26</v>
      </c>
      <c r="AJ41" s="231"/>
      <c r="AK41" s="222" t="s">
        <v>116</v>
      </c>
      <c r="AL41" s="223"/>
      <c r="AM41" s="223"/>
      <c r="AN41" s="223"/>
      <c r="AO41" s="223"/>
      <c r="AP41" s="223"/>
      <c r="AQ41" s="223"/>
      <c r="AR41" s="50"/>
      <c r="AS41" s="92"/>
      <c r="AT41" s="92"/>
      <c r="AU41" s="92"/>
      <c r="AV41" s="92"/>
      <c r="AW41" s="19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3:70" ht="16.5" customHeight="1" thickBot="1" x14ac:dyDescent="0.45">
      <c r="C42" s="3"/>
      <c r="D42" s="93" t="s">
        <v>117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224"/>
      <c r="AL42" s="224"/>
      <c r="AM42" s="224"/>
      <c r="AN42" s="224"/>
      <c r="AO42" s="224"/>
      <c r="AP42" s="224"/>
      <c r="AQ42" s="224"/>
      <c r="AR42" s="53"/>
    </row>
    <row r="43" spans="3:70" ht="21" customHeight="1" thickTop="1" x14ac:dyDescent="0.4"/>
    <row r="44" spans="3:70" s="68" customFormat="1" ht="18.75" customHeight="1" x14ac:dyDescent="0.15">
      <c r="C44" s="333" t="s">
        <v>59</v>
      </c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64"/>
      <c r="AM44" s="364"/>
      <c r="AN44" s="364"/>
      <c r="AO44" s="364"/>
      <c r="AP44" s="364"/>
      <c r="AQ44" s="70"/>
    </row>
    <row r="45" spans="3:70" s="68" customFormat="1" ht="7.5" customHeight="1" thickBot="1" x14ac:dyDescent="0.2"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69"/>
      <c r="AM45" s="69"/>
      <c r="AN45" s="69"/>
      <c r="AO45" s="69"/>
      <c r="AP45" s="69"/>
      <c r="AR45" s="70"/>
    </row>
    <row r="46" spans="3:70" s="68" customFormat="1" ht="18.75" customHeight="1" thickBot="1" x14ac:dyDescent="0.2">
      <c r="C46" s="143"/>
      <c r="D46" s="145" t="s">
        <v>60</v>
      </c>
      <c r="E46" s="143"/>
      <c r="F46" s="84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365" t="s">
        <v>61</v>
      </c>
      <c r="R46" s="366"/>
      <c r="S46" s="85"/>
      <c r="T46" s="86" t="s">
        <v>22</v>
      </c>
      <c r="U46" s="85"/>
      <c r="V46" s="86" t="s">
        <v>62</v>
      </c>
      <c r="W46" s="85"/>
      <c r="X46" s="87" t="s">
        <v>30</v>
      </c>
      <c r="Y46" s="146"/>
      <c r="Z46" s="146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R46" s="70"/>
    </row>
    <row r="47" spans="3:70" s="68" customFormat="1" ht="7.5" customHeight="1" thickBot="1" x14ac:dyDescent="0.2"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82"/>
      <c r="AB47" s="88"/>
      <c r="AC47" s="88"/>
      <c r="AD47" s="88"/>
      <c r="AE47" s="88"/>
      <c r="AF47" s="88"/>
      <c r="AG47" s="88"/>
      <c r="AH47" s="75"/>
      <c r="AI47" s="75"/>
      <c r="AJ47" s="69"/>
      <c r="AK47" s="69"/>
      <c r="AL47" s="69"/>
      <c r="AM47" s="69"/>
      <c r="AN47" s="69"/>
      <c r="AO47" s="69"/>
      <c r="AP47" s="69"/>
      <c r="AR47" s="70"/>
    </row>
    <row r="48" spans="3:70" s="80" customFormat="1" ht="18.75" customHeight="1" thickBot="1" x14ac:dyDescent="0.2">
      <c r="C48" s="71"/>
      <c r="D48" s="368" t="s">
        <v>63</v>
      </c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459"/>
      <c r="Y48" s="460"/>
      <c r="Z48" s="460"/>
      <c r="AA48" s="460"/>
      <c r="AB48" s="460"/>
      <c r="AC48" s="460"/>
      <c r="AD48" s="460"/>
      <c r="AE48" s="311" t="s">
        <v>26</v>
      </c>
      <c r="AF48" s="312"/>
      <c r="AG48" s="72" t="s">
        <v>27</v>
      </c>
      <c r="AH48" s="70"/>
      <c r="AI48" s="70"/>
      <c r="AJ48" s="70"/>
      <c r="AK48" s="70"/>
      <c r="AL48" s="70"/>
      <c r="AM48" s="70"/>
      <c r="AN48" s="70"/>
      <c r="AO48" s="70"/>
      <c r="AP48" s="70"/>
      <c r="AQ48" s="159"/>
      <c r="AR48" s="70"/>
      <c r="AS48" s="70"/>
      <c r="AT48" s="70"/>
      <c r="AU48" s="70"/>
      <c r="AV48" s="159"/>
      <c r="AW48" s="81"/>
      <c r="AX48" s="81"/>
      <c r="AY48" s="81"/>
      <c r="AZ48" s="81"/>
      <c r="BA48" s="81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</row>
    <row r="49" spans="3:53" s="80" customFormat="1" ht="15" customHeight="1" thickBot="1" x14ac:dyDescent="0.2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146"/>
      <c r="U49" s="146"/>
      <c r="V49" s="146"/>
      <c r="W49" s="146"/>
      <c r="X49" s="73"/>
      <c r="Y49" s="73"/>
      <c r="Z49" s="73"/>
      <c r="AA49" s="73"/>
      <c r="AB49" s="74"/>
      <c r="AC49" s="74"/>
      <c r="AD49" s="74"/>
      <c r="AE49" s="74"/>
      <c r="AF49" s="74"/>
      <c r="AG49" s="74"/>
      <c r="AH49" s="75"/>
      <c r="AI49" s="75"/>
      <c r="AJ49" s="69"/>
      <c r="AK49" s="69"/>
      <c r="AL49" s="69"/>
      <c r="AM49" s="69"/>
      <c r="AN49" s="69"/>
      <c r="AO49" s="69"/>
      <c r="AP49" s="69"/>
      <c r="AQ49" s="159"/>
      <c r="AR49" s="70"/>
      <c r="AS49" s="70"/>
      <c r="AT49" s="70"/>
      <c r="AU49" s="70"/>
      <c r="AV49" s="159"/>
      <c r="AW49" s="81"/>
      <c r="AX49" s="81"/>
      <c r="AY49" s="81"/>
      <c r="AZ49" s="81"/>
      <c r="BA49" s="81"/>
    </row>
    <row r="50" spans="3:53" s="80" customFormat="1" ht="18.75" customHeight="1" thickBot="1" x14ac:dyDescent="0.2">
      <c r="C50" s="71"/>
      <c r="D50" s="342" t="s">
        <v>64</v>
      </c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3"/>
      <c r="S50" s="456"/>
      <c r="T50" s="457"/>
      <c r="U50" s="457"/>
      <c r="V50" s="314" t="s">
        <v>30</v>
      </c>
      <c r="W50" s="315"/>
      <c r="X50" s="146"/>
      <c r="Y50" s="146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46"/>
      <c r="AQ50" s="159"/>
      <c r="AR50" s="70"/>
      <c r="AS50" s="70"/>
      <c r="AT50" s="70"/>
      <c r="AU50" s="70"/>
      <c r="AV50" s="159"/>
      <c r="AW50" s="81"/>
      <c r="AX50" s="81"/>
      <c r="AY50" s="81"/>
      <c r="AZ50" s="81"/>
      <c r="BA50" s="81"/>
    </row>
    <row r="51" spans="3:53" s="80" customFormat="1" ht="15" customHeight="1" thickBot="1" x14ac:dyDescent="0.2">
      <c r="C51" s="71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77"/>
      <c r="Q51" s="78"/>
      <c r="R51" s="78"/>
      <c r="S51" s="78"/>
      <c r="T51" s="155"/>
      <c r="U51" s="155"/>
      <c r="V51" s="146"/>
      <c r="W51" s="146"/>
      <c r="X51" s="154"/>
      <c r="Y51" s="154"/>
      <c r="Z51" s="154"/>
      <c r="AA51" s="154"/>
      <c r="AB51" s="154"/>
      <c r="AC51" s="154"/>
      <c r="AD51" s="154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146"/>
      <c r="AQ51" s="159"/>
      <c r="AR51" s="70"/>
      <c r="AS51" s="70"/>
      <c r="AT51" s="70"/>
      <c r="AU51" s="70"/>
      <c r="AV51" s="159"/>
      <c r="AW51" s="159"/>
      <c r="AX51" s="83"/>
      <c r="AY51" s="83"/>
      <c r="AZ51" s="83"/>
      <c r="BA51" s="83"/>
    </row>
    <row r="52" spans="3:53" s="80" customFormat="1" ht="18.75" customHeight="1" thickBot="1" x14ac:dyDescent="0.2">
      <c r="C52" s="360" t="s">
        <v>65</v>
      </c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1"/>
      <c r="S52" s="361"/>
      <c r="T52" s="361"/>
      <c r="U52" s="362" t="s">
        <v>66</v>
      </c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3"/>
      <c r="AL52" s="304" t="str">
        <f>IF(S50="","",ROUNDUP(X48/S50,0))</f>
        <v/>
      </c>
      <c r="AM52" s="305"/>
      <c r="AN52" s="305"/>
      <c r="AO52" s="305"/>
      <c r="AP52" s="305"/>
      <c r="AQ52" s="305"/>
      <c r="AR52" s="320" t="s">
        <v>26</v>
      </c>
      <c r="AS52" s="321"/>
      <c r="AT52" s="70"/>
      <c r="AU52" s="70"/>
      <c r="AV52" s="159"/>
      <c r="AW52" s="83"/>
      <c r="AX52" s="83"/>
      <c r="AY52" s="83"/>
      <c r="AZ52" s="83"/>
      <c r="BA52" s="83"/>
    </row>
    <row r="53" spans="3:53" s="80" customFormat="1" ht="9.75" customHeight="1" x14ac:dyDescent="0.15">
      <c r="C53" s="159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82"/>
      <c r="Z53" s="82"/>
      <c r="AA53" s="82"/>
      <c r="AB53" s="82"/>
      <c r="AC53" s="82"/>
      <c r="AD53" s="82"/>
      <c r="AE53" s="82"/>
      <c r="AF53" s="145"/>
      <c r="AG53" s="145"/>
      <c r="AH53" s="145"/>
      <c r="AI53" s="145"/>
      <c r="AJ53" s="145"/>
      <c r="AK53" s="145"/>
      <c r="AL53" s="146"/>
      <c r="AM53" s="369" t="s">
        <v>53</v>
      </c>
      <c r="AN53" s="369"/>
      <c r="AO53" s="369"/>
      <c r="AP53" s="369"/>
      <c r="AQ53" s="369"/>
      <c r="AR53" s="369"/>
      <c r="AS53" s="70"/>
      <c r="AT53" s="70"/>
      <c r="AU53" s="70"/>
      <c r="AV53" s="159"/>
      <c r="AW53" s="81"/>
      <c r="AX53" s="81"/>
      <c r="AY53" s="159"/>
      <c r="AZ53" s="159"/>
      <c r="BA53" s="159"/>
    </row>
    <row r="54" spans="3:53" s="1" customFormat="1" ht="15" customHeight="1" x14ac:dyDescent="0.4">
      <c r="C54" s="43" t="s">
        <v>67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S54" s="156"/>
      <c r="AT54" s="156"/>
    </row>
    <row r="55" spans="3:53" s="1" customFormat="1" ht="3.75" customHeight="1" x14ac:dyDescent="0.4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S55" s="156"/>
      <c r="AT55" s="156"/>
    </row>
    <row r="56" spans="3:53" s="1" customFormat="1" ht="15.75" customHeight="1" x14ac:dyDescent="0.4">
      <c r="D56" s="278" t="s">
        <v>68</v>
      </c>
      <c r="E56" s="279"/>
      <c r="F56" s="280"/>
      <c r="G56" s="287" t="s">
        <v>7</v>
      </c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9"/>
      <c r="V56" s="370" t="s">
        <v>69</v>
      </c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70"/>
      <c r="AH56" s="371" t="s">
        <v>70</v>
      </c>
      <c r="AI56" s="371"/>
      <c r="AJ56" s="371"/>
      <c r="AK56" s="371"/>
      <c r="AL56" s="371"/>
      <c r="AM56" s="371"/>
      <c r="AN56" s="371"/>
      <c r="AO56" s="371"/>
      <c r="AP56" s="371"/>
      <c r="AQ56" s="371"/>
      <c r="AR56" s="371"/>
      <c r="AS56" s="371"/>
      <c r="AT56" s="156"/>
    </row>
    <row r="57" spans="3:53" s="1" customFormat="1" ht="14.25" customHeight="1" x14ac:dyDescent="0.4">
      <c r="C57" s="161"/>
      <c r="D57" s="281"/>
      <c r="E57" s="282"/>
      <c r="F57" s="283"/>
      <c r="G57" s="292" t="s">
        <v>9</v>
      </c>
      <c r="H57" s="292"/>
      <c r="I57" s="292"/>
      <c r="J57" s="292"/>
      <c r="K57" s="292"/>
      <c r="L57" s="292"/>
      <c r="M57" s="292"/>
      <c r="N57" s="292"/>
      <c r="O57" s="292"/>
      <c r="P57" s="293"/>
      <c r="Q57" s="258" t="s">
        <v>10</v>
      </c>
      <c r="R57" s="259"/>
      <c r="S57" s="259"/>
      <c r="T57" s="259"/>
      <c r="U57" s="26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70"/>
      <c r="AG57" s="370"/>
      <c r="AH57" s="371"/>
      <c r="AI57" s="371"/>
      <c r="AJ57" s="371"/>
      <c r="AK57" s="371"/>
      <c r="AL57" s="371"/>
      <c r="AM57" s="371"/>
      <c r="AN57" s="371"/>
      <c r="AO57" s="371"/>
      <c r="AP57" s="371"/>
      <c r="AQ57" s="371"/>
      <c r="AR57" s="371"/>
      <c r="AS57" s="371"/>
    </row>
    <row r="58" spans="3:53" s="1" customFormat="1" ht="14.25" customHeight="1" x14ac:dyDescent="0.4">
      <c r="C58" s="161"/>
      <c r="D58" s="284"/>
      <c r="E58" s="285"/>
      <c r="F58" s="286"/>
      <c r="G58" s="261" t="s">
        <v>11</v>
      </c>
      <c r="H58" s="211"/>
      <c r="I58" s="211"/>
      <c r="J58" s="211"/>
      <c r="K58" s="212"/>
      <c r="L58" s="211" t="s">
        <v>12</v>
      </c>
      <c r="M58" s="211"/>
      <c r="N58" s="211"/>
      <c r="O58" s="211"/>
      <c r="P58" s="212"/>
      <c r="Q58" s="211" t="s">
        <v>13</v>
      </c>
      <c r="R58" s="211"/>
      <c r="S58" s="211"/>
      <c r="T58" s="211"/>
      <c r="U58" s="212"/>
      <c r="V58" s="370"/>
      <c r="W58" s="370"/>
      <c r="X58" s="370"/>
      <c r="Y58" s="370"/>
      <c r="Z58" s="370"/>
      <c r="AA58" s="370"/>
      <c r="AB58" s="370"/>
      <c r="AC58" s="370"/>
      <c r="AD58" s="370"/>
      <c r="AE58" s="370"/>
      <c r="AF58" s="370"/>
      <c r="AG58" s="370"/>
      <c r="AH58" s="371"/>
      <c r="AI58" s="371"/>
      <c r="AJ58" s="371"/>
      <c r="AK58" s="371"/>
      <c r="AL58" s="371"/>
      <c r="AM58" s="371"/>
      <c r="AN58" s="371"/>
      <c r="AO58" s="371"/>
      <c r="AP58" s="371"/>
      <c r="AQ58" s="371"/>
      <c r="AR58" s="371"/>
      <c r="AS58" s="371"/>
    </row>
    <row r="59" spans="3:53" s="1" customFormat="1" ht="18.75" customHeight="1" x14ac:dyDescent="0.4">
      <c r="C59" s="161"/>
      <c r="D59" s="214">
        <v>1</v>
      </c>
      <c r="E59" s="214"/>
      <c r="F59" s="215"/>
      <c r="G59" s="15"/>
      <c r="H59" s="16"/>
      <c r="I59" s="17"/>
      <c r="J59" s="17"/>
      <c r="K59" s="18"/>
      <c r="L59" s="15"/>
      <c r="M59" s="16"/>
      <c r="N59" s="17"/>
      <c r="O59" s="17"/>
      <c r="P59" s="18"/>
      <c r="Q59" s="15"/>
      <c r="R59" s="16"/>
      <c r="S59" s="17"/>
      <c r="T59" s="17"/>
      <c r="U59" s="18"/>
      <c r="V59" s="375" t="s">
        <v>71</v>
      </c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7"/>
      <c r="AH59" s="375" t="s">
        <v>72</v>
      </c>
      <c r="AI59" s="376"/>
      <c r="AJ59" s="376"/>
      <c r="AK59" s="376"/>
      <c r="AL59" s="376"/>
      <c r="AM59" s="376"/>
      <c r="AN59" s="376"/>
      <c r="AO59" s="376"/>
      <c r="AP59" s="376"/>
      <c r="AQ59" s="376"/>
      <c r="AR59" s="376"/>
      <c r="AS59" s="377"/>
    </row>
    <row r="60" spans="3:53" s="1" customFormat="1" ht="18.75" customHeight="1" x14ac:dyDescent="0.4">
      <c r="C60" s="161"/>
      <c r="D60" s="214">
        <v>2</v>
      </c>
      <c r="E60" s="214"/>
      <c r="F60" s="215"/>
      <c r="G60" s="10"/>
      <c r="H60" s="11"/>
      <c r="I60" s="12"/>
      <c r="J60" s="12"/>
      <c r="K60" s="14"/>
      <c r="L60" s="10"/>
      <c r="M60" s="11"/>
      <c r="N60" s="12"/>
      <c r="O60" s="12"/>
      <c r="P60" s="14"/>
      <c r="Q60" s="10"/>
      <c r="R60" s="11"/>
      <c r="S60" s="12"/>
      <c r="T60" s="12"/>
      <c r="U60" s="14"/>
      <c r="V60" s="378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80"/>
      <c r="AH60" s="378"/>
      <c r="AI60" s="379"/>
      <c r="AJ60" s="379"/>
      <c r="AK60" s="379"/>
      <c r="AL60" s="379"/>
      <c r="AM60" s="379"/>
      <c r="AN60" s="379"/>
      <c r="AO60" s="379"/>
      <c r="AP60" s="379"/>
      <c r="AQ60" s="379"/>
      <c r="AR60" s="379"/>
      <c r="AS60" s="380"/>
    </row>
    <row r="61" spans="3:53" s="1" customFormat="1" ht="18.75" customHeight="1" x14ac:dyDescent="0.4">
      <c r="D61" s="214">
        <v>3</v>
      </c>
      <c r="E61" s="214"/>
      <c r="F61" s="215"/>
      <c r="G61" s="10"/>
      <c r="H61" s="11"/>
      <c r="I61" s="12"/>
      <c r="J61" s="12"/>
      <c r="K61" s="14"/>
      <c r="L61" s="10"/>
      <c r="M61" s="11"/>
      <c r="N61" s="12"/>
      <c r="O61" s="12"/>
      <c r="P61" s="14"/>
      <c r="Q61" s="10"/>
      <c r="R61" s="11"/>
      <c r="S61" s="12"/>
      <c r="T61" s="12"/>
      <c r="U61" s="14"/>
      <c r="V61" s="372" t="s">
        <v>73</v>
      </c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4"/>
      <c r="AH61" s="372" t="s">
        <v>74</v>
      </c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4"/>
    </row>
    <row r="62" spans="3:53" s="1" customFormat="1" ht="18.75" customHeight="1" x14ac:dyDescent="0.4">
      <c r="D62" s="214">
        <v>4</v>
      </c>
      <c r="E62" s="214"/>
      <c r="F62" s="215"/>
      <c r="G62" s="10"/>
      <c r="H62" s="11"/>
      <c r="I62" s="12"/>
      <c r="J62" s="12"/>
      <c r="K62" s="14"/>
      <c r="L62" s="10"/>
      <c r="M62" s="11"/>
      <c r="N62" s="12"/>
      <c r="O62" s="12"/>
      <c r="P62" s="14"/>
      <c r="Q62" s="10"/>
      <c r="R62" s="11"/>
      <c r="S62" s="12"/>
      <c r="T62" s="12"/>
      <c r="U62" s="14"/>
      <c r="V62" s="372" t="s">
        <v>71</v>
      </c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4"/>
      <c r="AH62" s="372" t="s">
        <v>75</v>
      </c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4"/>
    </row>
    <row r="63" spans="3:53" s="1" customFormat="1" ht="18.75" customHeight="1" x14ac:dyDescent="0.4">
      <c r="D63" s="214">
        <v>5</v>
      </c>
      <c r="E63" s="214"/>
      <c r="F63" s="215"/>
      <c r="G63" s="10"/>
      <c r="H63" s="11"/>
      <c r="I63" s="12"/>
      <c r="J63" s="12"/>
      <c r="K63" s="14"/>
      <c r="L63" s="10"/>
      <c r="M63" s="11"/>
      <c r="N63" s="12"/>
      <c r="O63" s="12"/>
      <c r="P63" s="14"/>
      <c r="Q63" s="10"/>
      <c r="R63" s="11"/>
      <c r="S63" s="12"/>
      <c r="T63" s="12"/>
      <c r="U63" s="14"/>
      <c r="V63" s="372" t="s">
        <v>73</v>
      </c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4"/>
      <c r="AH63" s="372" t="s">
        <v>76</v>
      </c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4"/>
    </row>
    <row r="64" spans="3:53" s="1" customFormat="1" ht="18.75" customHeight="1" x14ac:dyDescent="0.4">
      <c r="D64" s="214">
        <v>6</v>
      </c>
      <c r="E64" s="214"/>
      <c r="F64" s="215"/>
      <c r="G64" s="10"/>
      <c r="H64" s="11"/>
      <c r="I64" s="12"/>
      <c r="J64" s="12"/>
      <c r="K64" s="14"/>
      <c r="L64" s="10"/>
      <c r="M64" s="11"/>
      <c r="N64" s="12"/>
      <c r="O64" s="12"/>
      <c r="P64" s="14"/>
      <c r="Q64" s="10"/>
      <c r="R64" s="11"/>
      <c r="S64" s="12"/>
      <c r="T64" s="12"/>
      <c r="U64" s="14"/>
      <c r="V64" s="372" t="s">
        <v>73</v>
      </c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4"/>
      <c r="AH64" s="372" t="s">
        <v>74</v>
      </c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4"/>
    </row>
    <row r="65" spans="3:70" s="4" customFormat="1" ht="7.5" customHeight="1" x14ac:dyDescent="0.15">
      <c r="C65" s="27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27"/>
      <c r="AT65" s="27"/>
      <c r="AU65" s="27"/>
      <c r="AV65" s="92"/>
      <c r="AW65" s="20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</row>
    <row r="66" spans="3:70" s="4" customFormat="1" ht="14.25" x14ac:dyDescent="0.15"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27"/>
      <c r="AT66" s="27"/>
      <c r="AU66" s="27"/>
      <c r="AV66" s="92"/>
      <c r="AW66" s="20"/>
      <c r="AX66" s="20"/>
      <c r="AY66" s="20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</row>
    <row r="67" spans="3:70" s="4" customFormat="1" ht="14.25" x14ac:dyDescent="0.4"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19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</row>
  </sheetData>
  <mergeCells count="101">
    <mergeCell ref="D63:F63"/>
    <mergeCell ref="D64:F64"/>
    <mergeCell ref="V63:AG63"/>
    <mergeCell ref="AH63:AS63"/>
    <mergeCell ref="V64:AG64"/>
    <mergeCell ref="AH64:AS64"/>
    <mergeCell ref="D56:F58"/>
    <mergeCell ref="G56:U56"/>
    <mergeCell ref="G57:P57"/>
    <mergeCell ref="Q57:U57"/>
    <mergeCell ref="G58:K58"/>
    <mergeCell ref="L58:P58"/>
    <mergeCell ref="Q58:U58"/>
    <mergeCell ref="V56:AG58"/>
    <mergeCell ref="AH56:AS58"/>
    <mergeCell ref="AH59:AS60"/>
    <mergeCell ref="AH61:AS61"/>
    <mergeCell ref="D59:F59"/>
    <mergeCell ref="D60:F60"/>
    <mergeCell ref="D61:F61"/>
    <mergeCell ref="V59:AG60"/>
    <mergeCell ref="V61:AG61"/>
    <mergeCell ref="V62:AG62"/>
    <mergeCell ref="AH62:AS62"/>
    <mergeCell ref="D62:F62"/>
    <mergeCell ref="C3:AQ4"/>
    <mergeCell ref="V1:AT1"/>
    <mergeCell ref="A2:AT2"/>
    <mergeCell ref="AC5:AN5"/>
    <mergeCell ref="C6:J6"/>
    <mergeCell ref="L6:AE6"/>
    <mergeCell ref="AF6:AN6"/>
    <mergeCell ref="D21:M21"/>
    <mergeCell ref="AC21:AH21"/>
    <mergeCell ref="AI21:AJ21"/>
    <mergeCell ref="AK21:AQ21"/>
    <mergeCell ref="C7:J7"/>
    <mergeCell ref="L7:AN7"/>
    <mergeCell ref="C15:D15"/>
    <mergeCell ref="E15:Q15"/>
    <mergeCell ref="R15:X15"/>
    <mergeCell ref="Y15:Z15"/>
    <mergeCell ref="AA15:AK15"/>
    <mergeCell ref="C12:D13"/>
    <mergeCell ref="E12:L13"/>
    <mergeCell ref="M12:P12"/>
    <mergeCell ref="Q12:U12"/>
    <mergeCell ref="M13:P13"/>
    <mergeCell ref="Q13:U13"/>
    <mergeCell ref="D38:M38"/>
    <mergeCell ref="N38:AB38"/>
    <mergeCell ref="AC38:AH38"/>
    <mergeCell ref="S28:W28"/>
    <mergeCell ref="S29:W29"/>
    <mergeCell ref="X29:AM29"/>
    <mergeCell ref="E26:R26"/>
    <mergeCell ref="S26:W26"/>
    <mergeCell ref="C44:AP44"/>
    <mergeCell ref="S30:W30"/>
    <mergeCell ref="X30:AM31"/>
    <mergeCell ref="S31:W31"/>
    <mergeCell ref="S32:W32"/>
    <mergeCell ref="AK38:AQ39"/>
    <mergeCell ref="X32:AM32"/>
    <mergeCell ref="AR52:AS52"/>
    <mergeCell ref="R17:S17"/>
    <mergeCell ref="T17:U17"/>
    <mergeCell ref="Y17:AL17"/>
    <mergeCell ref="AC41:AH41"/>
    <mergeCell ref="AI41:AJ41"/>
    <mergeCell ref="D50:R50"/>
    <mergeCell ref="S50:U50"/>
    <mergeCell ref="V50:W50"/>
    <mergeCell ref="U52:AK52"/>
    <mergeCell ref="AL52:AQ52"/>
    <mergeCell ref="Q46:R46"/>
    <mergeCell ref="AA46:AP46"/>
    <mergeCell ref="AM53:AR53"/>
    <mergeCell ref="Y18:AD18"/>
    <mergeCell ref="AE18:AL18"/>
    <mergeCell ref="D48:W48"/>
    <mergeCell ref="X48:AD48"/>
    <mergeCell ref="AE48:AF48"/>
    <mergeCell ref="C17:D17"/>
    <mergeCell ref="E17:Q17"/>
    <mergeCell ref="X26:AM26"/>
    <mergeCell ref="E27:R29"/>
    <mergeCell ref="S27:W27"/>
    <mergeCell ref="X27:AM28"/>
    <mergeCell ref="AI38:AJ38"/>
    <mergeCell ref="X33:AM34"/>
    <mergeCell ref="X35:AM35"/>
    <mergeCell ref="E33:R35"/>
    <mergeCell ref="S33:W33"/>
    <mergeCell ref="S34:W34"/>
    <mergeCell ref="S35:W35"/>
    <mergeCell ref="E30:R32"/>
    <mergeCell ref="C52:T52"/>
    <mergeCell ref="AK41:AQ42"/>
    <mergeCell ref="D41:M41"/>
    <mergeCell ref="N41:AB41"/>
  </mergeCells>
  <phoneticPr fontId="3"/>
  <dataValidations count="2">
    <dataValidation type="list" allowBlank="1" showInputMessage="1" showErrorMessage="1" sqref="Q13:U13">
      <formula1>"　,1月,2月,3月,4月,5月,6月,7月,8月,9月,10月,11月,12月,"</formula1>
    </dataValidation>
    <dataValidation type="list" allowBlank="1" showInputMessage="1" showErrorMessage="1" sqref="M13:P13">
      <formula1>"　,令和2年,令和3年"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BA66"/>
  <sheetViews>
    <sheetView showZeros="0" view="pageBreakPreview" topLeftCell="A34" zoomScaleNormal="100" zoomScaleSheetLayoutView="100" workbookViewId="0">
      <selection activeCell="T37" sqref="T37:U37"/>
    </sheetView>
  </sheetViews>
  <sheetFormatPr defaultColWidth="2.5" defaultRowHeight="14.25" x14ac:dyDescent="0.4"/>
  <cols>
    <col min="1" max="1" width="1.25" style="2" customWidth="1"/>
    <col min="2" max="28" width="2.5" style="2"/>
    <col min="29" max="36" width="2.5" style="2" customWidth="1"/>
    <col min="37" max="16384" width="2.5" style="2"/>
  </cols>
  <sheetData>
    <row r="1" spans="1:46" x14ac:dyDescent="0.4">
      <c r="W1" s="316" t="s">
        <v>123</v>
      </c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46" s="1" customFormat="1" ht="24" x14ac:dyDescent="0.4">
      <c r="A2" s="234" t="s">
        <v>124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</row>
    <row r="3" spans="1:46" s="1" customFormat="1" ht="28.5" customHeight="1" x14ac:dyDescent="0.4">
      <c r="C3" s="235" t="s">
        <v>125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46" s="1" customFormat="1" ht="7.5" customHeight="1" x14ac:dyDescent="0.4">
      <c r="C4" s="7"/>
      <c r="D4" s="7"/>
      <c r="E4" s="7"/>
      <c r="F4" s="7"/>
      <c r="G4" s="7"/>
      <c r="H4" s="7"/>
      <c r="I4" s="7"/>
      <c r="J4" s="7"/>
      <c r="K4" s="7"/>
      <c r="L4" s="7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236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S4" s="156"/>
      <c r="AT4" s="156"/>
    </row>
    <row r="5" spans="1:46" s="1" customFormat="1" ht="18.75" customHeight="1" x14ac:dyDescent="0.15">
      <c r="C5" s="238" t="s">
        <v>2</v>
      </c>
      <c r="D5" s="238"/>
      <c r="E5" s="238"/>
      <c r="F5" s="238"/>
      <c r="G5" s="238"/>
      <c r="H5" s="238"/>
      <c r="I5" s="238"/>
      <c r="J5" s="238"/>
      <c r="K5" s="6" t="s">
        <v>3</v>
      </c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240" t="s">
        <v>4</v>
      </c>
      <c r="AG5" s="240"/>
      <c r="AH5" s="240"/>
      <c r="AI5" s="240"/>
      <c r="AJ5" s="240"/>
      <c r="AK5" s="240"/>
      <c r="AL5" s="240"/>
      <c r="AM5" s="240"/>
      <c r="AN5" s="240"/>
      <c r="AS5" s="156"/>
      <c r="AT5" s="156"/>
    </row>
    <row r="6" spans="1:46" s="1" customFormat="1" ht="18.75" customHeight="1" x14ac:dyDescent="0.2">
      <c r="C6" s="238" t="s">
        <v>5</v>
      </c>
      <c r="D6" s="238"/>
      <c r="E6" s="238"/>
      <c r="F6" s="238"/>
      <c r="G6" s="238"/>
      <c r="H6" s="238"/>
      <c r="I6" s="238"/>
      <c r="J6" s="238"/>
      <c r="K6" s="6" t="s">
        <v>3</v>
      </c>
      <c r="L6" s="438"/>
      <c r="M6" s="438"/>
      <c r="N6" s="438"/>
      <c r="O6" s="438"/>
      <c r="P6" s="438"/>
      <c r="Q6" s="486" t="s">
        <v>120</v>
      </c>
      <c r="R6" s="486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S6" s="156"/>
      <c r="AT6" s="156"/>
    </row>
    <row r="7" spans="1:46" s="1" customFormat="1" ht="7.5" customHeight="1" x14ac:dyDescent="0.4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S7" s="156"/>
      <c r="AT7" s="156"/>
    </row>
    <row r="8" spans="1:46" s="1" customFormat="1" ht="15" customHeight="1" x14ac:dyDescent="0.4">
      <c r="C8" s="43" t="s">
        <v>78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46" s="1" customFormat="1" ht="3.75" customHeight="1" x14ac:dyDescent="0.4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S9" s="156"/>
      <c r="AT9" s="156"/>
    </row>
    <row r="10" spans="1:46" s="1" customFormat="1" ht="15.75" customHeight="1" x14ac:dyDescent="0.4">
      <c r="D10" s="278" t="s">
        <v>68</v>
      </c>
      <c r="E10" s="279"/>
      <c r="F10" s="280"/>
      <c r="G10" s="287" t="s">
        <v>7</v>
      </c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9"/>
      <c r="V10" s="241" t="s">
        <v>8</v>
      </c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29"/>
      <c r="AL10" s="429"/>
      <c r="AM10" s="429"/>
      <c r="AN10" s="429"/>
      <c r="AO10" s="429"/>
      <c r="AP10" s="429"/>
      <c r="AQ10" s="429"/>
      <c r="AR10" s="429"/>
      <c r="AS10" s="430"/>
      <c r="AT10" s="156"/>
    </row>
    <row r="11" spans="1:46" s="1" customFormat="1" ht="14.25" customHeight="1" x14ac:dyDescent="0.4">
      <c r="C11" s="161"/>
      <c r="D11" s="281"/>
      <c r="E11" s="282"/>
      <c r="F11" s="283"/>
      <c r="G11" s="292" t="s">
        <v>9</v>
      </c>
      <c r="H11" s="292"/>
      <c r="I11" s="292"/>
      <c r="J11" s="292"/>
      <c r="K11" s="292"/>
      <c r="L11" s="292"/>
      <c r="M11" s="292"/>
      <c r="N11" s="292"/>
      <c r="O11" s="292"/>
      <c r="P11" s="293"/>
      <c r="Q11" s="258" t="s">
        <v>10</v>
      </c>
      <c r="R11" s="259"/>
      <c r="S11" s="259"/>
      <c r="T11" s="259"/>
      <c r="U11" s="260"/>
      <c r="V11" s="431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432"/>
    </row>
    <row r="12" spans="1:46" s="1" customFormat="1" x14ac:dyDescent="0.4">
      <c r="C12" s="161"/>
      <c r="D12" s="284"/>
      <c r="E12" s="285"/>
      <c r="F12" s="286"/>
      <c r="G12" s="261" t="s">
        <v>11</v>
      </c>
      <c r="H12" s="211"/>
      <c r="I12" s="211"/>
      <c r="J12" s="211"/>
      <c r="K12" s="212"/>
      <c r="L12" s="211" t="s">
        <v>12</v>
      </c>
      <c r="M12" s="211"/>
      <c r="N12" s="211"/>
      <c r="O12" s="211"/>
      <c r="P12" s="212"/>
      <c r="Q12" s="211" t="s">
        <v>13</v>
      </c>
      <c r="R12" s="211"/>
      <c r="S12" s="211"/>
      <c r="T12" s="211"/>
      <c r="U12" s="212"/>
      <c r="V12" s="433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5"/>
    </row>
    <row r="13" spans="1:46" s="1" customFormat="1" ht="18.75" customHeight="1" x14ac:dyDescent="0.4">
      <c r="C13" s="161"/>
      <c r="D13" s="214">
        <v>1</v>
      </c>
      <c r="E13" s="214"/>
      <c r="F13" s="215"/>
      <c r="G13" s="15"/>
      <c r="H13" s="16"/>
      <c r="I13" s="17"/>
      <c r="J13" s="17"/>
      <c r="K13" s="18"/>
      <c r="L13" s="15"/>
      <c r="M13" s="16"/>
      <c r="N13" s="17"/>
      <c r="O13" s="17"/>
      <c r="P13" s="18"/>
      <c r="Q13" s="15"/>
      <c r="R13" s="16"/>
      <c r="S13" s="17"/>
      <c r="T13" s="17"/>
      <c r="U13" s="18"/>
      <c r="V13" s="56" t="s">
        <v>79</v>
      </c>
      <c r="W13" s="436" t="s">
        <v>80</v>
      </c>
      <c r="X13" s="437"/>
      <c r="Y13" s="437"/>
      <c r="Z13" s="437"/>
      <c r="AA13" s="437"/>
      <c r="AB13" s="31" t="s">
        <v>81</v>
      </c>
      <c r="AC13" s="436" t="s">
        <v>82</v>
      </c>
      <c r="AD13" s="437"/>
      <c r="AE13" s="437"/>
      <c r="AF13" s="437"/>
      <c r="AG13" s="437"/>
      <c r="AH13" s="31" t="s">
        <v>83</v>
      </c>
      <c r="AI13" s="436" t="s">
        <v>84</v>
      </c>
      <c r="AJ13" s="437"/>
      <c r="AK13" s="437"/>
      <c r="AL13" s="437"/>
      <c r="AM13" s="437"/>
      <c r="AN13" s="31" t="s">
        <v>85</v>
      </c>
      <c r="AO13" s="436" t="s">
        <v>86</v>
      </c>
      <c r="AP13" s="437"/>
      <c r="AQ13" s="437"/>
      <c r="AR13" s="437"/>
      <c r="AS13" s="437"/>
    </row>
    <row r="14" spans="1:46" s="1" customFormat="1" ht="18.75" customHeight="1" x14ac:dyDescent="0.4">
      <c r="C14" s="161"/>
      <c r="D14" s="214">
        <v>2</v>
      </c>
      <c r="E14" s="214"/>
      <c r="F14" s="215"/>
      <c r="G14" s="10"/>
      <c r="H14" s="11"/>
      <c r="I14" s="12"/>
      <c r="J14" s="12"/>
      <c r="K14" s="14"/>
      <c r="L14" s="10"/>
      <c r="M14" s="11"/>
      <c r="N14" s="12"/>
      <c r="O14" s="12"/>
      <c r="P14" s="14"/>
      <c r="Q14" s="10"/>
      <c r="R14" s="11"/>
      <c r="S14" s="12"/>
      <c r="T14" s="12"/>
      <c r="U14" s="14"/>
      <c r="V14" s="31" t="s">
        <v>87</v>
      </c>
      <c r="W14" s="436" t="s">
        <v>80</v>
      </c>
      <c r="X14" s="437"/>
      <c r="Y14" s="437"/>
      <c r="Z14" s="437"/>
      <c r="AA14" s="437"/>
      <c r="AB14" s="31" t="s">
        <v>88</v>
      </c>
      <c r="AC14" s="436" t="s">
        <v>84</v>
      </c>
      <c r="AD14" s="437"/>
      <c r="AE14" s="437"/>
      <c r="AF14" s="437"/>
      <c r="AG14" s="437"/>
      <c r="AH14" s="444"/>
      <c r="AI14" s="444"/>
      <c r="AJ14" s="444"/>
      <c r="AK14" s="444"/>
      <c r="AL14" s="444"/>
      <c r="AM14" s="444"/>
      <c r="AN14" s="444"/>
      <c r="AO14" s="444"/>
      <c r="AP14" s="444"/>
      <c r="AQ14" s="444"/>
      <c r="AR14" s="444"/>
      <c r="AS14" s="444"/>
    </row>
    <row r="15" spans="1:46" s="1" customFormat="1" ht="18.75" customHeight="1" x14ac:dyDescent="0.4">
      <c r="D15" s="214">
        <v>3</v>
      </c>
      <c r="E15" s="214"/>
      <c r="F15" s="215"/>
      <c r="G15" s="10"/>
      <c r="H15" s="11"/>
      <c r="I15" s="12"/>
      <c r="J15" s="12"/>
      <c r="K15" s="14"/>
      <c r="L15" s="10"/>
      <c r="M15" s="11"/>
      <c r="N15" s="12"/>
      <c r="O15" s="12"/>
      <c r="P15" s="14"/>
      <c r="Q15" s="10"/>
      <c r="R15" s="11"/>
      <c r="S15" s="12"/>
      <c r="T15" s="12"/>
      <c r="U15" s="14"/>
      <c r="V15" s="31" t="s">
        <v>89</v>
      </c>
      <c r="W15" s="436" t="s">
        <v>82</v>
      </c>
      <c r="X15" s="437"/>
      <c r="Y15" s="437"/>
      <c r="Z15" s="437"/>
      <c r="AA15" s="437"/>
      <c r="AB15" s="31" t="s">
        <v>90</v>
      </c>
      <c r="AC15" s="436" t="s">
        <v>86</v>
      </c>
      <c r="AD15" s="437"/>
      <c r="AE15" s="437"/>
      <c r="AF15" s="437"/>
      <c r="AG15" s="437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  <c r="AS15" s="444"/>
    </row>
    <row r="16" spans="1:46" s="1" customFormat="1" ht="18.75" customHeight="1" x14ac:dyDescent="0.4">
      <c r="D16" s="214">
        <v>4</v>
      </c>
      <c r="E16" s="214"/>
      <c r="F16" s="215"/>
      <c r="G16" s="10"/>
      <c r="H16" s="11"/>
      <c r="I16" s="12"/>
      <c r="J16" s="12"/>
      <c r="K16" s="14"/>
      <c r="L16" s="10"/>
      <c r="M16" s="11"/>
      <c r="N16" s="12"/>
      <c r="O16" s="12"/>
      <c r="P16" s="14"/>
      <c r="Q16" s="10"/>
      <c r="R16" s="11"/>
      <c r="S16" s="12"/>
      <c r="T16" s="12"/>
      <c r="U16" s="14"/>
      <c r="V16" s="31" t="s">
        <v>91</v>
      </c>
      <c r="W16" s="448" t="s">
        <v>92</v>
      </c>
      <c r="X16" s="449"/>
      <c r="Y16" s="449"/>
      <c r="Z16" s="449"/>
      <c r="AA16" s="449"/>
      <c r="AB16" s="449"/>
      <c r="AC16" s="449"/>
      <c r="AD16" s="449"/>
      <c r="AE16" s="449"/>
      <c r="AF16" s="449"/>
      <c r="AG16" s="450"/>
      <c r="AH16" s="31" t="s">
        <v>93</v>
      </c>
      <c r="AI16" s="448" t="s">
        <v>94</v>
      </c>
      <c r="AJ16" s="449"/>
      <c r="AK16" s="449"/>
      <c r="AL16" s="449"/>
      <c r="AM16" s="449"/>
      <c r="AN16" s="449"/>
      <c r="AO16" s="449"/>
      <c r="AP16" s="449"/>
      <c r="AQ16" s="449"/>
      <c r="AR16" s="449"/>
      <c r="AS16" s="450"/>
    </row>
    <row r="17" spans="3:53" s="1" customFormat="1" ht="18.75" customHeight="1" x14ac:dyDescent="0.4">
      <c r="D17" s="214">
        <v>5</v>
      </c>
      <c r="E17" s="214"/>
      <c r="F17" s="215"/>
      <c r="G17" s="10"/>
      <c r="H17" s="11"/>
      <c r="I17" s="12"/>
      <c r="J17" s="12"/>
      <c r="K17" s="14"/>
      <c r="L17" s="10"/>
      <c r="M17" s="11"/>
      <c r="N17" s="12"/>
      <c r="O17" s="12"/>
      <c r="P17" s="14"/>
      <c r="Q17" s="10"/>
      <c r="R17" s="11"/>
      <c r="S17" s="12"/>
      <c r="T17" s="12"/>
      <c r="U17" s="14"/>
      <c r="V17" s="31" t="s">
        <v>95</v>
      </c>
      <c r="W17" s="436" t="s">
        <v>80</v>
      </c>
      <c r="X17" s="437"/>
      <c r="Y17" s="437"/>
      <c r="Z17" s="437"/>
      <c r="AA17" s="437"/>
      <c r="AB17" s="31" t="s">
        <v>96</v>
      </c>
      <c r="AC17" s="436" t="s">
        <v>84</v>
      </c>
      <c r="AD17" s="437"/>
      <c r="AE17" s="437"/>
      <c r="AF17" s="437"/>
      <c r="AG17" s="437"/>
      <c r="AH17" s="444"/>
      <c r="AI17" s="444"/>
      <c r="AJ17" s="444"/>
      <c r="AK17" s="444"/>
      <c r="AL17" s="444"/>
      <c r="AM17" s="444"/>
      <c r="AN17" s="444"/>
      <c r="AO17" s="444"/>
      <c r="AP17" s="444"/>
      <c r="AQ17" s="444"/>
      <c r="AR17" s="444"/>
      <c r="AS17" s="444"/>
    </row>
    <row r="18" spans="3:53" s="1" customFormat="1" ht="18.75" customHeight="1" x14ac:dyDescent="0.4">
      <c r="D18" s="214">
        <v>6</v>
      </c>
      <c r="E18" s="214"/>
      <c r="F18" s="215"/>
      <c r="G18" s="10"/>
      <c r="H18" s="11"/>
      <c r="I18" s="12"/>
      <c r="J18" s="12"/>
      <c r="K18" s="14"/>
      <c r="L18" s="10"/>
      <c r="M18" s="11"/>
      <c r="N18" s="12"/>
      <c r="O18" s="12"/>
      <c r="P18" s="14"/>
      <c r="Q18" s="10"/>
      <c r="R18" s="11"/>
      <c r="S18" s="12"/>
      <c r="T18" s="12"/>
      <c r="U18" s="14"/>
      <c r="V18" s="31" t="s">
        <v>97</v>
      </c>
      <c r="W18" s="436" t="s">
        <v>82</v>
      </c>
      <c r="X18" s="437"/>
      <c r="Y18" s="437"/>
      <c r="Z18" s="437"/>
      <c r="AA18" s="437"/>
      <c r="AB18" s="31" t="s">
        <v>98</v>
      </c>
      <c r="AC18" s="436" t="s">
        <v>86</v>
      </c>
      <c r="AD18" s="437"/>
      <c r="AE18" s="437"/>
      <c r="AF18" s="437"/>
      <c r="AG18" s="437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</row>
    <row r="19" spans="3:53" s="4" customFormat="1" ht="25.5" customHeight="1" x14ac:dyDescent="0.4">
      <c r="C19" s="161"/>
      <c r="D19" s="30" t="s">
        <v>15</v>
      </c>
      <c r="E19" s="222" t="s">
        <v>16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92"/>
      <c r="AU19" s="92"/>
      <c r="AV19" s="92"/>
      <c r="AW19" s="92"/>
      <c r="AX19" s="92"/>
      <c r="AY19" s="92"/>
      <c r="AZ19" s="92"/>
      <c r="BA19" s="92"/>
    </row>
    <row r="20" spans="3:53" s="4" customFormat="1" ht="7.5" customHeight="1" x14ac:dyDescent="0.4"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</row>
    <row r="21" spans="3:53" s="4" customFormat="1" ht="18.75" customHeight="1" x14ac:dyDescent="0.4">
      <c r="C21" s="67" t="s">
        <v>17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153"/>
      <c r="Z21" s="153"/>
      <c r="AA21" s="153"/>
      <c r="AB21" s="153"/>
      <c r="AC21" s="153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92"/>
      <c r="AV21" s="92"/>
      <c r="AW21" s="92"/>
      <c r="AX21" s="153"/>
      <c r="AY21" s="153"/>
      <c r="AZ21" s="153"/>
      <c r="BA21" s="153"/>
    </row>
    <row r="22" spans="3:53" s="4" customFormat="1" ht="7.5" customHeight="1" thickBot="1" x14ac:dyDescent="0.45"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20"/>
      <c r="Z22" s="20"/>
      <c r="AA22" s="20"/>
      <c r="AB22" s="20"/>
      <c r="AC22" s="20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92"/>
      <c r="AV22" s="92"/>
      <c r="AW22" s="92"/>
      <c r="AX22" s="20"/>
      <c r="AY22" s="20"/>
      <c r="AZ22" s="20"/>
      <c r="BA22" s="20"/>
    </row>
    <row r="23" spans="3:53" s="4" customFormat="1" ht="18.75" customHeight="1" thickBot="1" x14ac:dyDescent="0.45">
      <c r="C23" s="210" t="s">
        <v>18</v>
      </c>
      <c r="D23" s="210"/>
      <c r="E23" s="441" t="s">
        <v>99</v>
      </c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257" t="s">
        <v>68</v>
      </c>
      <c r="V23" s="220"/>
      <c r="W23" s="220"/>
      <c r="X23" s="220"/>
      <c r="Y23" s="220"/>
      <c r="Z23" s="442"/>
      <c r="AA23" s="443"/>
      <c r="AB23" s="92"/>
      <c r="AC23" s="92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92"/>
      <c r="AV23" s="92"/>
      <c r="AW23" s="92"/>
      <c r="AX23" s="20"/>
      <c r="AY23" s="20"/>
      <c r="AZ23" s="20"/>
      <c r="BA23" s="20"/>
    </row>
    <row r="24" spans="3:53" s="4" customFormat="1" ht="7.5" customHeight="1" thickBot="1" x14ac:dyDescent="0.45">
      <c r="C24" s="153"/>
      <c r="D24" s="22"/>
      <c r="E24" s="92"/>
      <c r="F24" s="23"/>
      <c r="G24" s="23"/>
      <c r="H24" s="23"/>
      <c r="I24" s="23"/>
      <c r="J24" s="23"/>
      <c r="K24" s="23"/>
      <c r="L24" s="23"/>
      <c r="M24" s="92"/>
      <c r="N24" s="92"/>
      <c r="O24" s="92"/>
      <c r="P24" s="92"/>
      <c r="Q24" s="92"/>
      <c r="R24" s="92"/>
      <c r="S24" s="92"/>
      <c r="T24" s="92"/>
      <c r="U24" s="22"/>
      <c r="V24" s="22"/>
      <c r="W24" s="22"/>
      <c r="X24" s="22"/>
      <c r="Y24" s="22"/>
      <c r="Z24" s="22"/>
      <c r="AA24" s="22"/>
      <c r="AB24" s="22"/>
      <c r="AC24" s="92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92"/>
      <c r="AV24" s="92"/>
      <c r="AW24" s="92"/>
      <c r="AX24" s="92"/>
      <c r="AY24" s="92"/>
      <c r="AZ24" s="20"/>
      <c r="BA24" s="20"/>
    </row>
    <row r="25" spans="3:53" s="4" customFormat="1" ht="18.75" customHeight="1" x14ac:dyDescent="0.4">
      <c r="C25" s="210" t="s">
        <v>20</v>
      </c>
      <c r="D25" s="210"/>
      <c r="E25" s="267" t="s">
        <v>21</v>
      </c>
      <c r="F25" s="267"/>
      <c r="G25" s="267"/>
      <c r="H25" s="267"/>
      <c r="I25" s="267"/>
      <c r="J25" s="267"/>
      <c r="K25" s="267"/>
      <c r="L25" s="267"/>
      <c r="M25" s="268" t="s">
        <v>22</v>
      </c>
      <c r="N25" s="269"/>
      <c r="O25" s="269"/>
      <c r="P25" s="270"/>
      <c r="Q25" s="271" t="s">
        <v>23</v>
      </c>
      <c r="R25" s="269"/>
      <c r="S25" s="269"/>
      <c r="T25" s="269"/>
      <c r="U25" s="272"/>
      <c r="V25" s="5"/>
      <c r="W25" s="21"/>
      <c r="X25" s="21"/>
      <c r="Y25" s="21"/>
      <c r="Z25" s="21"/>
      <c r="AA25" s="21"/>
      <c r="AB25" s="21"/>
      <c r="AC25" s="92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92"/>
      <c r="AV25" s="92"/>
      <c r="AW25" s="92"/>
      <c r="AX25" s="92"/>
      <c r="AY25" s="92"/>
      <c r="AZ25" s="20"/>
      <c r="BA25" s="20"/>
    </row>
    <row r="26" spans="3:53" s="4" customFormat="1" ht="18.75" customHeight="1" thickBot="1" x14ac:dyDescent="0.45">
      <c r="C26" s="210"/>
      <c r="D26" s="210"/>
      <c r="E26" s="267"/>
      <c r="F26" s="267"/>
      <c r="G26" s="267"/>
      <c r="H26" s="267"/>
      <c r="I26" s="267"/>
      <c r="J26" s="267"/>
      <c r="K26" s="267"/>
      <c r="L26" s="267"/>
      <c r="M26" s="445"/>
      <c r="N26" s="446"/>
      <c r="O26" s="446"/>
      <c r="P26" s="447"/>
      <c r="Q26" s="453"/>
      <c r="R26" s="446"/>
      <c r="S26" s="446"/>
      <c r="T26" s="446"/>
      <c r="U26" s="454"/>
      <c r="V26" s="21"/>
      <c r="W26" s="92"/>
      <c r="X26" s="92"/>
      <c r="Y26" s="92"/>
      <c r="Z26" s="92"/>
      <c r="AA26" s="92"/>
      <c r="AB26" s="92"/>
      <c r="AC26" s="92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92"/>
      <c r="AV26" s="92"/>
      <c r="AW26" s="92"/>
      <c r="AX26" s="92"/>
      <c r="AY26" s="92"/>
      <c r="AZ26" s="20"/>
      <c r="BA26" s="20"/>
    </row>
    <row r="27" spans="3:53" s="4" customFormat="1" ht="7.5" customHeight="1" thickBot="1" x14ac:dyDescent="0.45">
      <c r="C27" s="92"/>
      <c r="D27" s="22"/>
      <c r="E27" s="22"/>
      <c r="F27" s="24"/>
      <c r="G27" s="21"/>
      <c r="H27" s="21"/>
      <c r="I27" s="21"/>
      <c r="J27" s="21"/>
      <c r="K27" s="21"/>
      <c r="L27" s="21"/>
      <c r="M27" s="92"/>
      <c r="N27" s="92"/>
      <c r="O27" s="92"/>
      <c r="P27" s="92"/>
      <c r="Q27" s="92"/>
      <c r="R27" s="92"/>
      <c r="S27" s="92"/>
      <c r="T27" s="92"/>
      <c r="U27" s="21"/>
      <c r="V27" s="21"/>
      <c r="W27" s="92"/>
      <c r="X27" s="92"/>
      <c r="Y27" s="92"/>
      <c r="Z27" s="92"/>
      <c r="AA27" s="92"/>
      <c r="AB27" s="92"/>
      <c r="AC27" s="92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92"/>
      <c r="AV27" s="92"/>
      <c r="AW27" s="92"/>
      <c r="AX27" s="92"/>
      <c r="AY27" s="92"/>
      <c r="AZ27" s="20"/>
      <c r="BA27" s="20"/>
    </row>
    <row r="28" spans="3:53" s="4" customFormat="1" ht="18.75" customHeight="1" thickBot="1" x14ac:dyDescent="0.2">
      <c r="C28" s="216" t="s">
        <v>24</v>
      </c>
      <c r="D28" s="216"/>
      <c r="E28" s="217" t="s">
        <v>25</v>
      </c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451"/>
      <c r="S28" s="452"/>
      <c r="T28" s="452"/>
      <c r="U28" s="452"/>
      <c r="V28" s="452"/>
      <c r="W28" s="452"/>
      <c r="X28" s="452"/>
      <c r="Y28" s="263" t="s">
        <v>26</v>
      </c>
      <c r="Z28" s="264"/>
      <c r="AA28" s="265" t="s">
        <v>27</v>
      </c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92"/>
      <c r="AM28" s="92"/>
      <c r="AN28" s="92"/>
      <c r="AO28" s="25"/>
      <c r="AP28" s="25"/>
      <c r="AQ28" s="25"/>
      <c r="AR28" s="25"/>
      <c r="AS28" s="25"/>
      <c r="AT28" s="25"/>
      <c r="AU28" s="92"/>
      <c r="AV28" s="92"/>
      <c r="AW28" s="20"/>
      <c r="AX28" s="20"/>
      <c r="AY28" s="20"/>
      <c r="AZ28" s="20"/>
      <c r="BA28" s="20"/>
    </row>
    <row r="29" spans="3:53" s="4" customFormat="1" ht="7.5" customHeight="1" thickBot="1" x14ac:dyDescent="0.45">
      <c r="C29" s="92"/>
      <c r="D29" s="92"/>
      <c r="E29" s="92"/>
      <c r="F29" s="24"/>
      <c r="G29" s="21"/>
      <c r="H29" s="2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92"/>
      <c r="AV29" s="92"/>
      <c r="AW29" s="20"/>
      <c r="AX29" s="20"/>
      <c r="AY29" s="20"/>
      <c r="AZ29" s="20"/>
      <c r="BA29" s="20"/>
    </row>
    <row r="30" spans="3:53" s="4" customFormat="1" ht="18.75" customHeight="1" thickBot="1" x14ac:dyDescent="0.45">
      <c r="C30" s="216" t="s">
        <v>28</v>
      </c>
      <c r="D30" s="216"/>
      <c r="E30" s="217" t="s">
        <v>29</v>
      </c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439"/>
      <c r="S30" s="440"/>
      <c r="T30" s="220" t="s">
        <v>30</v>
      </c>
      <c r="U30" s="221"/>
      <c r="V30" s="20"/>
      <c r="W30" s="92"/>
      <c r="X30" s="92"/>
      <c r="Y30" s="225" t="s">
        <v>31</v>
      </c>
      <c r="Z30" s="226"/>
      <c r="AA30" s="226"/>
      <c r="AB30" s="226"/>
      <c r="AC30" s="226"/>
      <c r="AD30" s="226"/>
      <c r="AE30" s="226"/>
      <c r="AF30" s="226"/>
      <c r="AG30" s="294" t="s">
        <v>32</v>
      </c>
      <c r="AH30" s="226"/>
      <c r="AI30" s="226"/>
      <c r="AJ30" s="226"/>
      <c r="AK30" s="226"/>
      <c r="AL30" s="295"/>
      <c r="AM30" s="226" t="s">
        <v>33</v>
      </c>
      <c r="AN30" s="226"/>
      <c r="AO30" s="226"/>
      <c r="AP30" s="226"/>
      <c r="AQ30" s="227"/>
      <c r="AR30" s="92"/>
      <c r="AS30" s="92"/>
      <c r="AT30" s="92"/>
      <c r="AU30" s="92"/>
      <c r="AV30" s="92"/>
      <c r="AW30" s="20"/>
      <c r="AX30" s="20"/>
      <c r="AY30" s="20"/>
      <c r="AZ30" s="20"/>
      <c r="BA30" s="20"/>
    </row>
    <row r="31" spans="3:53" s="4" customFormat="1" ht="7.5" customHeight="1" thickBot="1" x14ac:dyDescent="0.45">
      <c r="C31" s="92"/>
      <c r="D31" s="92"/>
      <c r="E31" s="92"/>
      <c r="F31" s="24"/>
      <c r="G31" s="21"/>
      <c r="H31" s="21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92"/>
      <c r="AV31" s="92"/>
      <c r="AW31" s="20"/>
      <c r="AX31" s="20"/>
      <c r="AY31" s="20"/>
      <c r="AZ31" s="20"/>
      <c r="BA31" s="20"/>
    </row>
    <row r="32" spans="3:53" s="4" customFormat="1" ht="18.75" customHeight="1" x14ac:dyDescent="0.4">
      <c r="C32" s="210" t="s">
        <v>126</v>
      </c>
      <c r="D32" s="210"/>
      <c r="E32" s="404" t="s">
        <v>127</v>
      </c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5"/>
      <c r="R32" s="268" t="s">
        <v>22</v>
      </c>
      <c r="S32" s="269"/>
      <c r="T32" s="269"/>
      <c r="U32" s="270"/>
      <c r="V32" s="271" t="s">
        <v>23</v>
      </c>
      <c r="W32" s="269"/>
      <c r="X32" s="269"/>
      <c r="Y32" s="269"/>
      <c r="Z32" s="272"/>
      <c r="AA32" s="92"/>
      <c r="AB32" s="92"/>
      <c r="AC32" s="406" t="s">
        <v>128</v>
      </c>
      <c r="AD32" s="407"/>
      <c r="AE32" s="407"/>
      <c r="AF32" s="407"/>
      <c r="AG32" s="407"/>
      <c r="AH32" s="407"/>
      <c r="AI32" s="407"/>
      <c r="AJ32" s="407"/>
      <c r="AK32" s="407"/>
      <c r="AL32" s="407"/>
      <c r="AM32" s="407"/>
      <c r="AN32" s="407"/>
      <c r="AO32" s="408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</row>
    <row r="33" spans="3:53" s="4" customFormat="1" ht="18.75" customHeight="1" thickBot="1" x14ac:dyDescent="0.45">
      <c r="C33" s="210"/>
      <c r="D33" s="210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5"/>
      <c r="R33" s="412" t="s">
        <v>129</v>
      </c>
      <c r="S33" s="413"/>
      <c r="T33" s="413"/>
      <c r="U33" s="414"/>
      <c r="V33" s="453">
        <f>Q26</f>
        <v>0</v>
      </c>
      <c r="W33" s="446"/>
      <c r="X33" s="446"/>
      <c r="Y33" s="446"/>
      <c r="Z33" s="454"/>
      <c r="AA33" s="92"/>
      <c r="AB33" s="92"/>
      <c r="AC33" s="409"/>
      <c r="AD33" s="410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1"/>
      <c r="AP33" s="25"/>
      <c r="AQ33" s="25"/>
      <c r="AR33" s="25"/>
      <c r="AS33" s="25"/>
      <c r="AT33" s="25"/>
      <c r="AU33" s="92"/>
      <c r="AV33" s="92"/>
      <c r="AW33" s="20"/>
      <c r="AX33" s="20"/>
      <c r="AY33" s="20"/>
      <c r="AZ33" s="20"/>
      <c r="BA33" s="20"/>
    </row>
    <row r="34" spans="3:53" s="4" customFormat="1" ht="7.5" customHeight="1" thickBot="1" x14ac:dyDescent="0.45">
      <c r="C34" s="92"/>
      <c r="D34" s="92"/>
      <c r="E34" s="92"/>
      <c r="F34" s="24"/>
      <c r="G34" s="21"/>
      <c r="H34" s="21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92"/>
      <c r="AV34" s="92"/>
      <c r="AW34" s="20"/>
      <c r="AX34" s="20"/>
      <c r="AY34" s="20"/>
      <c r="AZ34" s="20"/>
      <c r="BA34" s="20"/>
    </row>
    <row r="35" spans="3:53" s="4" customFormat="1" ht="18.75" customHeight="1" thickBot="1" x14ac:dyDescent="0.2">
      <c r="C35" s="216" t="s">
        <v>130</v>
      </c>
      <c r="D35" s="216"/>
      <c r="E35" s="217" t="s">
        <v>131</v>
      </c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451"/>
      <c r="Z35" s="452"/>
      <c r="AA35" s="452"/>
      <c r="AB35" s="452"/>
      <c r="AC35" s="452"/>
      <c r="AD35" s="452"/>
      <c r="AE35" s="452"/>
      <c r="AF35" s="263" t="s">
        <v>26</v>
      </c>
      <c r="AG35" s="264"/>
      <c r="AH35" s="265" t="s">
        <v>27</v>
      </c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5"/>
      <c r="AT35" s="25"/>
      <c r="AU35" s="92"/>
      <c r="AV35" s="92"/>
      <c r="AW35" s="20"/>
      <c r="AX35" s="20"/>
      <c r="AY35" s="20"/>
      <c r="AZ35" s="20"/>
      <c r="BA35" s="20"/>
    </row>
    <row r="36" spans="3:53" s="4" customFormat="1" ht="7.5" customHeight="1" x14ac:dyDescent="0.4">
      <c r="C36" s="92"/>
      <c r="D36" s="92"/>
      <c r="E36" s="92"/>
      <c r="F36" s="24"/>
      <c r="G36" s="21"/>
      <c r="H36" s="21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92"/>
      <c r="AV36" s="92"/>
      <c r="AW36" s="20"/>
      <c r="AX36" s="20"/>
      <c r="AY36" s="20"/>
      <c r="AZ36" s="20"/>
      <c r="BA36" s="20"/>
    </row>
    <row r="37" spans="3:53" s="4" customFormat="1" ht="7.5" customHeight="1" thickBot="1" x14ac:dyDescent="0.45">
      <c r="C37" s="92"/>
      <c r="D37" s="161"/>
      <c r="E37" s="161"/>
      <c r="F37" s="94"/>
      <c r="G37" s="95"/>
      <c r="H37" s="95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92"/>
      <c r="AV37" s="92"/>
      <c r="AW37" s="20"/>
      <c r="AX37" s="20"/>
      <c r="AY37" s="20"/>
      <c r="AZ37" s="20"/>
      <c r="BA37" s="20"/>
    </row>
    <row r="38" spans="3:53" s="4" customFormat="1" ht="18.75" customHeight="1" thickBot="1" x14ac:dyDescent="0.2">
      <c r="C38" s="92"/>
      <c r="D38" s="301" t="s">
        <v>34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98" t="s">
        <v>35</v>
      </c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416"/>
      <c r="AC38" s="228" t="str">
        <f>IF(R30="","",ROUNDUP(R28/R30,0))</f>
        <v/>
      </c>
      <c r="AD38" s="229"/>
      <c r="AE38" s="229"/>
      <c r="AF38" s="229"/>
      <c r="AG38" s="229"/>
      <c r="AH38" s="229"/>
      <c r="AI38" s="230" t="s">
        <v>26</v>
      </c>
      <c r="AJ38" s="231"/>
      <c r="AK38" s="265" t="s">
        <v>36</v>
      </c>
      <c r="AL38" s="266"/>
      <c r="AM38" s="266"/>
      <c r="AN38" s="266"/>
      <c r="AO38" s="266"/>
      <c r="AP38" s="266"/>
      <c r="AQ38" s="266"/>
      <c r="AR38" s="27"/>
      <c r="AS38" s="27"/>
      <c r="AT38" s="27"/>
      <c r="AU38" s="27"/>
      <c r="AV38" s="92"/>
      <c r="AW38" s="20"/>
      <c r="AX38" s="20"/>
      <c r="AY38" s="20"/>
      <c r="AZ38" s="20"/>
      <c r="BA38" s="20"/>
    </row>
    <row r="39" spans="3:53" s="4" customFormat="1" ht="7.5" customHeight="1" thickBot="1" x14ac:dyDescent="0.2">
      <c r="C39" s="92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32"/>
      <c r="Z39" s="32"/>
      <c r="AA39" s="32"/>
      <c r="AB39" s="32"/>
      <c r="AC39" s="42"/>
      <c r="AD39" s="42"/>
      <c r="AE39" s="42"/>
      <c r="AF39" s="42"/>
      <c r="AG39" s="42"/>
      <c r="AH39" s="42"/>
      <c r="AI39" s="29"/>
      <c r="AJ39" s="29"/>
      <c r="AK39" s="147"/>
      <c r="AL39" s="147"/>
      <c r="AM39" s="147"/>
      <c r="AN39" s="147"/>
      <c r="AO39" s="147"/>
      <c r="AP39" s="147"/>
      <c r="AQ39" s="147"/>
      <c r="AR39" s="27"/>
      <c r="AS39" s="27"/>
      <c r="AT39" s="27"/>
      <c r="AU39" s="27"/>
      <c r="AV39" s="92"/>
      <c r="AW39" s="20"/>
      <c r="AX39" s="20"/>
      <c r="AY39" s="20"/>
      <c r="AZ39" s="20"/>
      <c r="BA39" s="20"/>
    </row>
    <row r="40" spans="3:53" s="4" customFormat="1" ht="19.5" customHeight="1" thickBot="1" x14ac:dyDescent="0.2">
      <c r="C40" s="92"/>
      <c r="D40" s="360" t="s">
        <v>132</v>
      </c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98" t="s">
        <v>133</v>
      </c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228" t="str">
        <f>IF(R30="","",ROUNDUP(Y35/R30,0))</f>
        <v/>
      </c>
      <c r="AI40" s="229"/>
      <c r="AJ40" s="229"/>
      <c r="AK40" s="229"/>
      <c r="AL40" s="229"/>
      <c r="AM40" s="229"/>
      <c r="AN40" s="230" t="s">
        <v>26</v>
      </c>
      <c r="AO40" s="231"/>
      <c r="AP40" s="161"/>
      <c r="AQ40" s="161"/>
      <c r="AR40" s="27"/>
      <c r="AS40" s="27"/>
      <c r="AT40" s="27"/>
      <c r="AU40" s="27"/>
      <c r="AV40" s="92"/>
      <c r="AW40" s="20"/>
      <c r="AX40" s="20"/>
      <c r="AY40" s="20"/>
      <c r="AZ40" s="20"/>
      <c r="BA40" s="20"/>
    </row>
    <row r="41" spans="3:53" s="4" customFormat="1" x14ac:dyDescent="0.15">
      <c r="C41" s="92"/>
      <c r="D41" s="27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32"/>
      <c r="Z41" s="32"/>
      <c r="AA41" s="32"/>
      <c r="AB41" s="32"/>
      <c r="AC41" s="161"/>
      <c r="AD41" s="161"/>
      <c r="AE41" s="161"/>
      <c r="AF41" s="161"/>
      <c r="AG41" s="161"/>
      <c r="AH41" s="161"/>
      <c r="AI41" s="161"/>
      <c r="AJ41" s="161"/>
      <c r="AK41" s="223" t="s">
        <v>36</v>
      </c>
      <c r="AL41" s="223"/>
      <c r="AM41" s="223"/>
      <c r="AN41" s="223"/>
      <c r="AO41" s="223"/>
      <c r="AP41" s="223"/>
      <c r="AQ41" s="223"/>
      <c r="AR41" s="27"/>
      <c r="AS41" s="92"/>
      <c r="AT41" s="27"/>
      <c r="AU41" s="27"/>
      <c r="AV41" s="92"/>
      <c r="AW41" s="20"/>
      <c r="AX41" s="20"/>
      <c r="AY41" s="20"/>
      <c r="AZ41" s="20"/>
      <c r="BA41" s="20"/>
    </row>
    <row r="42" spans="3:53" s="4" customFormat="1" ht="10.5" customHeight="1" thickBot="1" x14ac:dyDescent="0.45">
      <c r="C42" s="92"/>
      <c r="D42" s="92"/>
      <c r="E42" s="92"/>
      <c r="F42" s="24"/>
      <c r="G42" s="21"/>
      <c r="H42" s="21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92"/>
      <c r="AV42" s="92"/>
      <c r="AW42" s="20"/>
      <c r="AX42" s="20"/>
      <c r="AY42" s="20"/>
      <c r="AZ42" s="20"/>
      <c r="BA42" s="20"/>
    </row>
    <row r="43" spans="3:53" s="4" customFormat="1" ht="18.75" customHeight="1" thickTop="1" x14ac:dyDescent="0.4">
      <c r="C43" s="402" t="s">
        <v>37</v>
      </c>
      <c r="D43" s="403"/>
      <c r="E43" s="403"/>
      <c r="F43" s="403"/>
      <c r="G43" s="403"/>
      <c r="H43" s="403"/>
      <c r="I43" s="403"/>
      <c r="J43" s="403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48"/>
      <c r="Z43" s="48"/>
      <c r="AA43" s="48"/>
      <c r="AB43" s="48"/>
      <c r="AC43" s="48"/>
      <c r="AD43" s="48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49"/>
      <c r="AS43" s="92"/>
      <c r="AT43" s="92"/>
      <c r="AU43" s="92"/>
      <c r="AV43" s="92"/>
      <c r="AW43" s="20"/>
      <c r="AX43" s="20"/>
      <c r="AY43" s="20"/>
      <c r="AZ43" s="20"/>
      <c r="BA43" s="20"/>
    </row>
    <row r="44" spans="3:53" s="4" customFormat="1" ht="7.5" customHeight="1" thickBot="1" x14ac:dyDescent="0.45">
      <c r="C44" s="96"/>
      <c r="D44" s="161"/>
      <c r="E44" s="161"/>
      <c r="F44" s="94"/>
      <c r="G44" s="95"/>
      <c r="H44" s="95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97"/>
      <c r="AS44" s="25"/>
      <c r="AT44" s="25"/>
      <c r="AU44" s="92"/>
      <c r="AV44" s="92"/>
      <c r="AW44" s="20"/>
      <c r="AX44" s="20"/>
      <c r="AY44" s="20"/>
      <c r="AZ44" s="20"/>
      <c r="BA44" s="20"/>
    </row>
    <row r="45" spans="3:53" s="4" customFormat="1" ht="18.75" customHeight="1" thickBot="1" x14ac:dyDescent="0.45">
      <c r="C45" s="96"/>
      <c r="D45" s="161"/>
      <c r="E45" s="398" t="s">
        <v>134</v>
      </c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228" t="str">
        <f>IF(AC38="","",ROUNDUP((AC38-AH40)*0.4,-3))</f>
        <v/>
      </c>
      <c r="AE45" s="229"/>
      <c r="AF45" s="229"/>
      <c r="AG45" s="229"/>
      <c r="AH45" s="229"/>
      <c r="AI45" s="229"/>
      <c r="AJ45" s="230" t="s">
        <v>26</v>
      </c>
      <c r="AK45" s="231"/>
      <c r="AL45" s="222" t="s">
        <v>135</v>
      </c>
      <c r="AM45" s="223"/>
      <c r="AN45" s="223"/>
      <c r="AO45" s="223"/>
      <c r="AP45" s="223"/>
      <c r="AQ45" s="223"/>
      <c r="AR45" s="489"/>
      <c r="AS45" s="25"/>
      <c r="AT45" s="25"/>
      <c r="AU45" s="92"/>
      <c r="AV45" s="92"/>
      <c r="AW45" s="20"/>
      <c r="AX45" s="20"/>
      <c r="AY45" s="20"/>
      <c r="AZ45" s="20"/>
      <c r="BA45" s="20"/>
    </row>
    <row r="46" spans="3:53" s="4" customFormat="1" ht="7.5" customHeight="1" thickBot="1" x14ac:dyDescent="0.45">
      <c r="C46" s="98"/>
      <c r="D46" s="40"/>
      <c r="E46" s="40"/>
      <c r="F46" s="99"/>
      <c r="G46" s="100"/>
      <c r="H46" s="10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101"/>
      <c r="AH46" s="101"/>
      <c r="AI46" s="101"/>
      <c r="AJ46" s="101"/>
      <c r="AK46" s="101"/>
      <c r="AL46" s="224"/>
      <c r="AM46" s="224"/>
      <c r="AN46" s="224"/>
      <c r="AO46" s="224"/>
      <c r="AP46" s="224"/>
      <c r="AQ46" s="224"/>
      <c r="AR46" s="490"/>
      <c r="AS46" s="25"/>
      <c r="AT46" s="25"/>
      <c r="AU46" s="92"/>
      <c r="AV46" s="92"/>
      <c r="AW46" s="20"/>
      <c r="AX46" s="20"/>
      <c r="AY46" s="20"/>
      <c r="AZ46" s="20"/>
      <c r="BA46" s="20"/>
    </row>
    <row r="47" spans="3:53" s="4" customFormat="1" ht="18.75" customHeight="1" thickTop="1" x14ac:dyDescent="0.4"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25"/>
      <c r="AR47" s="25"/>
      <c r="AS47" s="25"/>
      <c r="AT47" s="25"/>
      <c r="AU47" s="92"/>
      <c r="AV47" s="92"/>
      <c r="AW47" s="20"/>
      <c r="AX47" s="20"/>
      <c r="AY47" s="20"/>
      <c r="AZ47" s="20"/>
      <c r="BA47" s="20"/>
    </row>
    <row r="48" spans="3:53" s="68" customFormat="1" ht="18.75" customHeight="1" x14ac:dyDescent="0.15">
      <c r="C48" s="333" t="s">
        <v>47</v>
      </c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K48" s="333"/>
      <c r="AL48" s="69"/>
      <c r="AM48" s="69"/>
      <c r="AN48" s="69"/>
      <c r="AO48" s="69"/>
      <c r="AP48" s="69"/>
      <c r="AQ48" s="70"/>
    </row>
    <row r="49" spans="2:53" s="80" customFormat="1" ht="7.5" customHeight="1" thickBot="1" x14ac:dyDescent="0.2">
      <c r="B49" s="159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69"/>
      <c r="AM49" s="69"/>
      <c r="AN49" s="69"/>
      <c r="AO49" s="69"/>
      <c r="AP49" s="69"/>
      <c r="AQ49" s="159"/>
      <c r="AR49" s="159"/>
      <c r="AS49" s="89"/>
      <c r="AT49" s="89"/>
      <c r="AU49" s="159"/>
      <c r="AV49" s="159"/>
      <c r="AW49" s="81"/>
      <c r="AX49" s="81"/>
      <c r="AY49" s="81"/>
      <c r="AZ49" s="81"/>
      <c r="BA49" s="81"/>
    </row>
    <row r="50" spans="2:53" s="80" customFormat="1" ht="18.75" customHeight="1" thickBot="1" x14ac:dyDescent="0.2">
      <c r="B50" s="159"/>
      <c r="C50" s="71"/>
      <c r="D50" s="313" t="s">
        <v>106</v>
      </c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459"/>
      <c r="Y50" s="460"/>
      <c r="Z50" s="460"/>
      <c r="AA50" s="460"/>
      <c r="AB50" s="460"/>
      <c r="AC50" s="460"/>
      <c r="AD50" s="460"/>
      <c r="AE50" s="311" t="s">
        <v>26</v>
      </c>
      <c r="AF50" s="312"/>
      <c r="AG50" s="72" t="s">
        <v>27</v>
      </c>
      <c r="AH50" s="70"/>
      <c r="AI50" s="70"/>
      <c r="AJ50" s="70"/>
      <c r="AK50" s="70"/>
      <c r="AL50" s="70"/>
      <c r="AM50" s="70"/>
      <c r="AN50" s="70"/>
      <c r="AO50" s="70"/>
      <c r="AP50" s="70"/>
      <c r="AQ50" s="159"/>
      <c r="AR50" s="159"/>
      <c r="AS50" s="89"/>
      <c r="AT50" s="89"/>
      <c r="AU50" s="159"/>
      <c r="AV50" s="159"/>
      <c r="AW50" s="81"/>
      <c r="AX50" s="81"/>
      <c r="AY50" s="81"/>
      <c r="AZ50" s="81"/>
      <c r="BA50" s="81"/>
    </row>
    <row r="51" spans="2:53" s="80" customFormat="1" ht="15" customHeight="1" thickBot="1" x14ac:dyDescent="0.2">
      <c r="B51" s="159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146"/>
      <c r="U51" s="146"/>
      <c r="V51" s="146"/>
      <c r="W51" s="146"/>
      <c r="X51" s="73"/>
      <c r="Y51" s="73"/>
      <c r="Z51" s="73"/>
      <c r="AA51" s="73"/>
      <c r="AB51" s="74"/>
      <c r="AC51" s="74"/>
      <c r="AD51" s="74"/>
      <c r="AE51" s="74"/>
      <c r="AF51" s="74"/>
      <c r="AG51" s="74"/>
      <c r="AH51" s="75"/>
      <c r="AI51" s="75"/>
      <c r="AJ51" s="69"/>
      <c r="AK51" s="69"/>
      <c r="AL51" s="69"/>
      <c r="AM51" s="69"/>
      <c r="AN51" s="69"/>
      <c r="AO51" s="69"/>
      <c r="AP51" s="69"/>
      <c r="AQ51" s="89"/>
      <c r="AR51" s="89"/>
      <c r="AS51" s="89"/>
      <c r="AT51" s="89"/>
      <c r="AU51" s="159"/>
      <c r="AV51" s="159"/>
      <c r="AW51" s="81"/>
      <c r="AX51" s="81"/>
      <c r="AY51" s="81"/>
      <c r="AZ51" s="81"/>
      <c r="BA51" s="81"/>
    </row>
    <row r="52" spans="2:53" s="80" customFormat="1" ht="18.75" customHeight="1" thickBot="1" x14ac:dyDescent="0.2">
      <c r="B52" s="159"/>
      <c r="C52" s="71"/>
      <c r="D52" s="342" t="s">
        <v>49</v>
      </c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3"/>
      <c r="S52" s="456"/>
      <c r="T52" s="457"/>
      <c r="U52" s="457"/>
      <c r="V52" s="314" t="s">
        <v>30</v>
      </c>
      <c r="W52" s="315"/>
      <c r="X52" s="146"/>
      <c r="Y52" s="146"/>
      <c r="Z52" s="330" t="s">
        <v>50</v>
      </c>
      <c r="AA52" s="331"/>
      <c r="AB52" s="331"/>
      <c r="AC52" s="331"/>
      <c r="AD52" s="331"/>
      <c r="AE52" s="331"/>
      <c r="AF52" s="331"/>
      <c r="AG52" s="331"/>
      <c r="AH52" s="331"/>
      <c r="AI52" s="332"/>
      <c r="AJ52" s="76"/>
      <c r="AK52" s="76"/>
      <c r="AL52" s="76"/>
      <c r="AM52" s="76"/>
      <c r="AN52" s="76"/>
      <c r="AO52" s="76"/>
      <c r="AP52" s="146"/>
      <c r="AQ52" s="89"/>
      <c r="AR52" s="89"/>
      <c r="AS52" s="89"/>
      <c r="AT52" s="89"/>
      <c r="AU52" s="159"/>
      <c r="AV52" s="159"/>
      <c r="AW52" s="81"/>
      <c r="AX52" s="81"/>
      <c r="AY52" s="81"/>
      <c r="AZ52" s="81"/>
      <c r="BA52" s="81"/>
    </row>
    <row r="53" spans="2:53" s="80" customFormat="1" ht="15" customHeight="1" thickBot="1" x14ac:dyDescent="0.2">
      <c r="B53" s="159"/>
      <c r="C53" s="71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77"/>
      <c r="Q53" s="78"/>
      <c r="R53" s="78"/>
      <c r="S53" s="78"/>
      <c r="T53" s="155"/>
      <c r="U53" s="155"/>
      <c r="V53" s="146"/>
      <c r="W53" s="146"/>
      <c r="X53" s="154"/>
      <c r="Y53" s="154"/>
      <c r="Z53" s="154"/>
      <c r="AA53" s="154"/>
      <c r="AB53" s="154"/>
      <c r="AC53" s="154"/>
      <c r="AD53" s="154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146"/>
      <c r="AQ53" s="89"/>
      <c r="AR53" s="89"/>
      <c r="AS53" s="89"/>
      <c r="AT53" s="89"/>
      <c r="AU53" s="159"/>
      <c r="AV53" s="159"/>
      <c r="AW53" s="81"/>
      <c r="AX53" s="81"/>
      <c r="AY53" s="81"/>
      <c r="AZ53" s="81"/>
      <c r="BA53" s="81"/>
    </row>
    <row r="54" spans="2:53" s="80" customFormat="1" ht="18.75" customHeight="1" thickBot="1" x14ac:dyDescent="0.45">
      <c r="B54" s="159"/>
      <c r="C54" s="491" t="s">
        <v>136</v>
      </c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368" t="s">
        <v>52</v>
      </c>
      <c r="Q54" s="368"/>
      <c r="R54" s="368"/>
      <c r="S54" s="368"/>
      <c r="T54" s="368"/>
      <c r="U54" s="368"/>
      <c r="V54" s="368"/>
      <c r="W54" s="368"/>
      <c r="X54" s="368"/>
      <c r="Y54" s="368"/>
      <c r="Z54" s="368"/>
      <c r="AA54" s="368"/>
      <c r="AB54" s="368"/>
      <c r="AC54" s="368"/>
      <c r="AD54" s="368"/>
      <c r="AE54" s="368"/>
      <c r="AF54" s="395"/>
      <c r="AG54" s="304" t="str">
        <f>IF(S52="","",ROUNDUP(X50/S52,0))</f>
        <v/>
      </c>
      <c r="AH54" s="305"/>
      <c r="AI54" s="305"/>
      <c r="AJ54" s="305"/>
      <c r="AK54" s="305"/>
      <c r="AL54" s="305"/>
      <c r="AM54" s="320" t="s">
        <v>26</v>
      </c>
      <c r="AN54" s="321"/>
      <c r="AO54" s="146"/>
      <c r="AP54" s="146"/>
      <c r="AQ54" s="89"/>
      <c r="AR54" s="89"/>
      <c r="AS54" s="89"/>
      <c r="AT54" s="89"/>
      <c r="AU54" s="159"/>
      <c r="AV54" s="159"/>
      <c r="AW54" s="81"/>
      <c r="AX54" s="81"/>
      <c r="AY54" s="81"/>
      <c r="AZ54" s="81"/>
      <c r="BA54" s="81"/>
    </row>
    <row r="55" spans="2:53" s="68" customFormat="1" ht="15" customHeight="1" x14ac:dyDescent="0.4"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82"/>
      <c r="Y55" s="82"/>
      <c r="Z55" s="82"/>
      <c r="AA55" s="82"/>
      <c r="AB55" s="82"/>
      <c r="AC55" s="82"/>
      <c r="AD55" s="82"/>
      <c r="AE55" s="145"/>
      <c r="AF55" s="145"/>
      <c r="AG55" s="145"/>
      <c r="AH55" s="145"/>
      <c r="AI55" s="145"/>
      <c r="AJ55" s="213" t="s">
        <v>53</v>
      </c>
      <c r="AK55" s="213"/>
      <c r="AL55" s="213"/>
      <c r="AM55" s="213"/>
      <c r="AN55" s="213"/>
      <c r="AO55" s="213"/>
      <c r="AP55" s="146"/>
    </row>
    <row r="56" spans="2:53" s="102" customFormat="1" ht="18.75" customHeight="1" x14ac:dyDescent="0.15">
      <c r="C56" s="103" t="s">
        <v>137</v>
      </c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4"/>
      <c r="AN56" s="104"/>
      <c r="AO56" s="104"/>
      <c r="AP56" s="104"/>
      <c r="AR56" s="105"/>
      <c r="AS56" s="105"/>
      <c r="AT56" s="105"/>
      <c r="AU56" s="105"/>
      <c r="AW56" s="106"/>
      <c r="AX56" s="106"/>
      <c r="AY56" s="106"/>
      <c r="AZ56" s="106"/>
      <c r="BA56" s="106"/>
    </row>
    <row r="57" spans="2:53" s="102" customFormat="1" ht="7.5" customHeight="1" thickBot="1" x14ac:dyDescent="0.2">
      <c r="C57" s="2"/>
      <c r="F57" s="107"/>
      <c r="G57" s="108"/>
      <c r="H57" s="108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R57" s="105"/>
      <c r="AS57" s="105"/>
      <c r="AT57" s="105"/>
      <c r="AU57" s="105"/>
      <c r="AX57" s="109"/>
      <c r="AY57" s="109"/>
      <c r="AZ57" s="109"/>
      <c r="BA57" s="109"/>
    </row>
    <row r="58" spans="2:53" s="102" customFormat="1" ht="18.75" customHeight="1" thickBot="1" x14ac:dyDescent="0.2">
      <c r="C58" s="2"/>
      <c r="E58" s="387" t="s">
        <v>138</v>
      </c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7"/>
      <c r="V58" s="387"/>
      <c r="W58" s="387"/>
      <c r="X58" s="387"/>
      <c r="Y58" s="387"/>
      <c r="Z58" s="387"/>
      <c r="AA58" s="387"/>
      <c r="AB58" s="387"/>
      <c r="AC58" s="387"/>
      <c r="AD58" s="387"/>
      <c r="AE58" s="387"/>
      <c r="AF58" s="387"/>
      <c r="AG58" s="387"/>
      <c r="AH58" s="388" t="str">
        <f>IF(AG54="","",ROUNDUP((AG54-AH40)*0.4,-3))</f>
        <v/>
      </c>
      <c r="AI58" s="389"/>
      <c r="AJ58" s="389"/>
      <c r="AK58" s="389"/>
      <c r="AL58" s="389"/>
      <c r="AM58" s="389"/>
      <c r="AN58" s="390" t="s">
        <v>26</v>
      </c>
      <c r="AO58" s="391"/>
      <c r="AR58" s="105"/>
      <c r="AS58" s="105"/>
      <c r="AT58" s="105"/>
      <c r="AU58" s="105"/>
      <c r="AW58" s="109"/>
      <c r="AX58" s="109"/>
      <c r="AY58" s="109"/>
      <c r="AZ58" s="109"/>
      <c r="BA58" s="109"/>
    </row>
    <row r="59" spans="2:53" s="102" customFormat="1" ht="27.75" customHeight="1" x14ac:dyDescent="0.15">
      <c r="C59" s="2"/>
      <c r="F59" s="107"/>
      <c r="G59" s="108"/>
      <c r="H59" s="108"/>
      <c r="AJ59" s="487" t="s">
        <v>135</v>
      </c>
      <c r="AK59" s="488"/>
      <c r="AL59" s="488"/>
      <c r="AM59" s="488"/>
      <c r="AN59" s="488"/>
      <c r="AO59" s="488"/>
      <c r="AP59" s="488"/>
      <c r="AR59" s="105"/>
      <c r="AS59" s="105"/>
      <c r="AT59" s="105"/>
      <c r="AU59" s="105"/>
      <c r="AW59" s="106"/>
      <c r="AX59" s="106"/>
      <c r="AY59" s="106"/>
      <c r="AZ59" s="106"/>
      <c r="BA59" s="106"/>
    </row>
    <row r="60" spans="2:53" s="4" customFormat="1" ht="18.75" customHeight="1" x14ac:dyDescent="0.4">
      <c r="B60" s="161"/>
      <c r="C60" s="161"/>
      <c r="D60" s="161"/>
      <c r="E60" s="161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161"/>
      <c r="AS60" s="92"/>
      <c r="AT60" s="92"/>
      <c r="AU60" s="92"/>
      <c r="AV60" s="92"/>
      <c r="AW60" s="20"/>
      <c r="AX60" s="20"/>
      <c r="AY60" s="20"/>
      <c r="AZ60" s="20"/>
      <c r="BA60" s="20"/>
    </row>
    <row r="61" spans="2:53" ht="18.75" customHeight="1" x14ac:dyDescent="0.4"/>
    <row r="62" spans="2:53" ht="18.75" customHeight="1" x14ac:dyDescent="0.4"/>
    <row r="63" spans="2:53" ht="18.75" customHeight="1" x14ac:dyDescent="0.4"/>
    <row r="64" spans="2:53" ht="18.75" customHeight="1" x14ac:dyDescent="0.4"/>
    <row r="65" ht="18.75" customHeight="1" x14ac:dyDescent="0.4"/>
    <row r="66" ht="18.75" customHeight="1" x14ac:dyDescent="0.4"/>
  </sheetData>
  <mergeCells count="108">
    <mergeCell ref="Z23:AA23"/>
    <mergeCell ref="AC4:AN4"/>
    <mergeCell ref="C5:J5"/>
    <mergeCell ref="L5:AE5"/>
    <mergeCell ref="AF5:AN5"/>
    <mergeCell ref="W1:AT1"/>
    <mergeCell ref="C3:AQ3"/>
    <mergeCell ref="A2:AT2"/>
    <mergeCell ref="C25:D26"/>
    <mergeCell ref="E25:L26"/>
    <mergeCell ref="M25:P25"/>
    <mergeCell ref="Q25:U25"/>
    <mergeCell ref="M26:P26"/>
    <mergeCell ref="Q26:U26"/>
    <mergeCell ref="C23:D23"/>
    <mergeCell ref="E23:T23"/>
    <mergeCell ref="U23:Y23"/>
    <mergeCell ref="C6:J6"/>
    <mergeCell ref="L6:P6"/>
    <mergeCell ref="Q6:R6"/>
    <mergeCell ref="S6:AN6"/>
    <mergeCell ref="D10:F12"/>
    <mergeCell ref="G10:U10"/>
    <mergeCell ref="V10:AS12"/>
    <mergeCell ref="C28:D28"/>
    <mergeCell ref="E28:Q28"/>
    <mergeCell ref="R28:X28"/>
    <mergeCell ref="Y28:Z28"/>
    <mergeCell ref="AA28:AK28"/>
    <mergeCell ref="C30:D30"/>
    <mergeCell ref="E30:Q30"/>
    <mergeCell ref="R30:S30"/>
    <mergeCell ref="T30:U30"/>
    <mergeCell ref="Y30:AF30"/>
    <mergeCell ref="AF35:AG35"/>
    <mergeCell ref="AG30:AL30"/>
    <mergeCell ref="AM30:AQ30"/>
    <mergeCell ref="C32:D33"/>
    <mergeCell ref="R32:U32"/>
    <mergeCell ref="V32:Z32"/>
    <mergeCell ref="AH40:AM40"/>
    <mergeCell ref="AN40:AO40"/>
    <mergeCell ref="AK41:AQ41"/>
    <mergeCell ref="D40:N40"/>
    <mergeCell ref="E32:Q33"/>
    <mergeCell ref="N38:AB38"/>
    <mergeCell ref="O40:AG40"/>
    <mergeCell ref="E35:X35"/>
    <mergeCell ref="D38:M38"/>
    <mergeCell ref="AC38:AH38"/>
    <mergeCell ref="AI38:AJ38"/>
    <mergeCell ref="AK38:AQ38"/>
    <mergeCell ref="AH35:AR35"/>
    <mergeCell ref="R33:U33"/>
    <mergeCell ref="V33:Z33"/>
    <mergeCell ref="AC32:AO33"/>
    <mergeCell ref="C35:D35"/>
    <mergeCell ref="Y35:AE35"/>
    <mergeCell ref="AH58:AM58"/>
    <mergeCell ref="AN58:AO58"/>
    <mergeCell ref="AJ59:AP59"/>
    <mergeCell ref="E58:AG58"/>
    <mergeCell ref="E45:AC45"/>
    <mergeCell ref="AD45:AI45"/>
    <mergeCell ref="AJ45:AK45"/>
    <mergeCell ref="AL45:AR46"/>
    <mergeCell ref="C43:J43"/>
    <mergeCell ref="C54:O54"/>
    <mergeCell ref="AM54:AN54"/>
    <mergeCell ref="AJ55:AO55"/>
    <mergeCell ref="D52:R52"/>
    <mergeCell ref="S52:U52"/>
    <mergeCell ref="V52:W52"/>
    <mergeCell ref="P54:AF54"/>
    <mergeCell ref="AG54:AL54"/>
    <mergeCell ref="D50:W50"/>
    <mergeCell ref="X50:AD50"/>
    <mergeCell ref="AE50:AF50"/>
    <mergeCell ref="Z52:AI52"/>
    <mergeCell ref="C48:AK48"/>
    <mergeCell ref="G11:P11"/>
    <mergeCell ref="Q11:U11"/>
    <mergeCell ref="G12:K12"/>
    <mergeCell ref="AO13:AS13"/>
    <mergeCell ref="D14:F14"/>
    <mergeCell ref="W14:AA14"/>
    <mergeCell ref="AC14:AG14"/>
    <mergeCell ref="AH14:AS15"/>
    <mergeCell ref="D15:F15"/>
    <mergeCell ref="W15:AA15"/>
    <mergeCell ref="AC15:AG15"/>
    <mergeCell ref="L12:P12"/>
    <mergeCell ref="Q12:U12"/>
    <mergeCell ref="D13:F13"/>
    <mergeCell ref="W13:AA13"/>
    <mergeCell ref="AC13:AG13"/>
    <mergeCell ref="AI13:AM13"/>
    <mergeCell ref="E19:AS19"/>
    <mergeCell ref="D16:F16"/>
    <mergeCell ref="W16:AG16"/>
    <mergeCell ref="AI16:AS16"/>
    <mergeCell ref="D17:F17"/>
    <mergeCell ref="W17:AA17"/>
    <mergeCell ref="AC17:AG17"/>
    <mergeCell ref="AH17:AS18"/>
    <mergeCell ref="D18:F18"/>
    <mergeCell ref="W18:AA18"/>
    <mergeCell ref="AC18:AG18"/>
  </mergeCells>
  <phoneticPr fontId="3"/>
  <dataValidations count="3">
    <dataValidation type="list" allowBlank="1" showInputMessage="1" showErrorMessage="1" sqref="Q26">
      <formula1>"　,6月と7月,7月,8月"</formula1>
    </dataValidation>
    <dataValidation type="list" allowBlank="1" showInputMessage="1" showErrorMessage="1" sqref="M26">
      <formula1>"　,平成29,平成30,令和元,令和２"</formula1>
    </dataValidation>
    <dataValidation type="list" allowBlank="1" showInputMessage="1" showErrorMessage="1" sqref="Z23:AA23">
      <formula1>"　,１,２,３,４,５,６"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rowBreaks count="1" manualBreakCount="1">
    <brk id="66" max="4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BU83"/>
  <sheetViews>
    <sheetView showZeros="0" view="pageBreakPreview" topLeftCell="A28" zoomScaleNormal="100" zoomScaleSheetLayoutView="100" workbookViewId="0">
      <selection activeCell="T37" sqref="T37:U37"/>
    </sheetView>
  </sheetViews>
  <sheetFormatPr defaultColWidth="2.5" defaultRowHeight="14.25" x14ac:dyDescent="0.4"/>
  <cols>
    <col min="1" max="1" width="1.25" style="2" customWidth="1"/>
    <col min="2" max="28" width="2.5" style="2"/>
    <col min="29" max="36" width="2.5" style="2" customWidth="1"/>
    <col min="37" max="16384" width="2.5" style="2"/>
  </cols>
  <sheetData>
    <row r="1" spans="1:46" x14ac:dyDescent="0.4">
      <c r="V1" s="316" t="s">
        <v>139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46" s="1" customFormat="1" ht="24" x14ac:dyDescent="0.4">
      <c r="A2" s="234" t="s">
        <v>124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</row>
    <row r="3" spans="1:46" s="1" customFormat="1" ht="22.5" customHeight="1" x14ac:dyDescent="0.4">
      <c r="C3" s="235" t="s">
        <v>125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46" s="1" customFormat="1" ht="7.5" customHeight="1" x14ac:dyDescent="0.4">
      <c r="C4" s="7"/>
      <c r="D4" s="7"/>
      <c r="E4" s="7"/>
      <c r="F4" s="7"/>
      <c r="G4" s="7"/>
      <c r="H4" s="7"/>
      <c r="I4" s="7"/>
      <c r="J4" s="7"/>
      <c r="K4" s="7"/>
      <c r="L4" s="7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236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S4" s="156"/>
      <c r="AT4" s="156"/>
    </row>
    <row r="5" spans="1:46" s="1" customFormat="1" ht="18.75" customHeight="1" x14ac:dyDescent="0.15">
      <c r="C5" s="238" t="s">
        <v>2</v>
      </c>
      <c r="D5" s="238"/>
      <c r="E5" s="238"/>
      <c r="F5" s="238"/>
      <c r="G5" s="238"/>
      <c r="H5" s="238"/>
      <c r="I5" s="238"/>
      <c r="J5" s="238"/>
      <c r="K5" s="6" t="s">
        <v>3</v>
      </c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240" t="s">
        <v>4</v>
      </c>
      <c r="AG5" s="240"/>
      <c r="AH5" s="240"/>
      <c r="AI5" s="240"/>
      <c r="AJ5" s="240"/>
      <c r="AK5" s="240"/>
      <c r="AL5" s="240"/>
      <c r="AM5" s="240"/>
      <c r="AN5" s="240"/>
      <c r="AS5" s="156"/>
      <c r="AT5" s="156"/>
    </row>
    <row r="6" spans="1:46" s="1" customFormat="1" ht="18.75" customHeight="1" x14ac:dyDescent="0.4">
      <c r="C6" s="238" t="s">
        <v>5</v>
      </c>
      <c r="D6" s="238"/>
      <c r="E6" s="238"/>
      <c r="F6" s="238"/>
      <c r="G6" s="238"/>
      <c r="H6" s="238"/>
      <c r="I6" s="238"/>
      <c r="J6" s="238"/>
      <c r="K6" s="6" t="s">
        <v>3</v>
      </c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S6" s="156"/>
      <c r="AT6" s="156"/>
    </row>
    <row r="7" spans="1:46" s="1" customFormat="1" ht="7.5" customHeight="1" x14ac:dyDescent="0.4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S7" s="156"/>
      <c r="AT7" s="156"/>
    </row>
    <row r="8" spans="1:46" s="1" customFormat="1" ht="15" customHeight="1" x14ac:dyDescent="0.4">
      <c r="C8" s="43" t="s">
        <v>78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46" s="1" customFormat="1" ht="3.75" customHeight="1" x14ac:dyDescent="0.4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S9" s="156"/>
      <c r="AT9" s="156"/>
    </row>
    <row r="10" spans="1:46" s="1" customFormat="1" ht="15.75" customHeight="1" x14ac:dyDescent="0.4">
      <c r="D10" s="278" t="s">
        <v>68</v>
      </c>
      <c r="E10" s="279"/>
      <c r="F10" s="280"/>
      <c r="G10" s="287" t="s">
        <v>7</v>
      </c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9"/>
      <c r="V10" s="241" t="s">
        <v>8</v>
      </c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29"/>
      <c r="AL10" s="429"/>
      <c r="AM10" s="429"/>
      <c r="AN10" s="429"/>
      <c r="AO10" s="429"/>
      <c r="AP10" s="429"/>
      <c r="AQ10" s="429"/>
      <c r="AR10" s="429"/>
      <c r="AS10" s="430"/>
      <c r="AT10" s="156"/>
    </row>
    <row r="11" spans="1:46" s="1" customFormat="1" ht="14.25" customHeight="1" x14ac:dyDescent="0.4">
      <c r="C11" s="161"/>
      <c r="D11" s="281"/>
      <c r="E11" s="282"/>
      <c r="F11" s="283"/>
      <c r="G11" s="292" t="s">
        <v>9</v>
      </c>
      <c r="H11" s="292"/>
      <c r="I11" s="292"/>
      <c r="J11" s="292"/>
      <c r="K11" s="292"/>
      <c r="L11" s="292"/>
      <c r="M11" s="292"/>
      <c r="N11" s="292"/>
      <c r="O11" s="292"/>
      <c r="P11" s="293"/>
      <c r="Q11" s="258" t="s">
        <v>10</v>
      </c>
      <c r="R11" s="259"/>
      <c r="S11" s="259"/>
      <c r="T11" s="259"/>
      <c r="U11" s="260"/>
      <c r="V11" s="431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432"/>
    </row>
    <row r="12" spans="1:46" s="1" customFormat="1" x14ac:dyDescent="0.4">
      <c r="C12" s="161"/>
      <c r="D12" s="284"/>
      <c r="E12" s="285"/>
      <c r="F12" s="286"/>
      <c r="G12" s="261" t="s">
        <v>11</v>
      </c>
      <c r="H12" s="211"/>
      <c r="I12" s="211"/>
      <c r="J12" s="211"/>
      <c r="K12" s="212"/>
      <c r="L12" s="211" t="s">
        <v>12</v>
      </c>
      <c r="M12" s="211"/>
      <c r="N12" s="211"/>
      <c r="O12" s="211"/>
      <c r="P12" s="212"/>
      <c r="Q12" s="211" t="s">
        <v>13</v>
      </c>
      <c r="R12" s="211"/>
      <c r="S12" s="211"/>
      <c r="T12" s="211"/>
      <c r="U12" s="212"/>
      <c r="V12" s="433"/>
      <c r="W12" s="434"/>
      <c r="X12" s="434"/>
      <c r="Y12" s="434"/>
      <c r="Z12" s="434"/>
      <c r="AA12" s="434"/>
      <c r="AB12" s="434"/>
      <c r="AC12" s="434"/>
      <c r="AD12" s="434"/>
      <c r="AE12" s="434"/>
      <c r="AF12" s="434"/>
      <c r="AG12" s="434"/>
      <c r="AH12" s="434"/>
      <c r="AI12" s="434"/>
      <c r="AJ12" s="434"/>
      <c r="AK12" s="434"/>
      <c r="AL12" s="434"/>
      <c r="AM12" s="434"/>
      <c r="AN12" s="434"/>
      <c r="AO12" s="434"/>
      <c r="AP12" s="434"/>
      <c r="AQ12" s="434"/>
      <c r="AR12" s="434"/>
      <c r="AS12" s="435"/>
    </row>
    <row r="13" spans="1:46" s="1" customFormat="1" ht="18.75" customHeight="1" x14ac:dyDescent="0.4">
      <c r="C13" s="161"/>
      <c r="D13" s="214">
        <v>1</v>
      </c>
      <c r="E13" s="214"/>
      <c r="F13" s="215"/>
      <c r="G13" s="15"/>
      <c r="H13" s="16"/>
      <c r="I13" s="17"/>
      <c r="J13" s="17"/>
      <c r="K13" s="18"/>
      <c r="L13" s="15"/>
      <c r="M13" s="16"/>
      <c r="N13" s="17"/>
      <c r="O13" s="17"/>
      <c r="P13" s="18"/>
      <c r="Q13" s="15"/>
      <c r="R13" s="16"/>
      <c r="S13" s="17"/>
      <c r="T13" s="17"/>
      <c r="U13" s="18"/>
      <c r="V13" s="56" t="s">
        <v>79</v>
      </c>
      <c r="W13" s="436" t="s">
        <v>80</v>
      </c>
      <c r="X13" s="437"/>
      <c r="Y13" s="437"/>
      <c r="Z13" s="437"/>
      <c r="AA13" s="437"/>
      <c r="AB13" s="31" t="s">
        <v>81</v>
      </c>
      <c r="AC13" s="436" t="s">
        <v>82</v>
      </c>
      <c r="AD13" s="437"/>
      <c r="AE13" s="437"/>
      <c r="AF13" s="437"/>
      <c r="AG13" s="437"/>
      <c r="AH13" s="31" t="s">
        <v>83</v>
      </c>
      <c r="AI13" s="436" t="s">
        <v>84</v>
      </c>
      <c r="AJ13" s="437"/>
      <c r="AK13" s="437"/>
      <c r="AL13" s="437"/>
      <c r="AM13" s="437"/>
      <c r="AN13" s="31" t="s">
        <v>85</v>
      </c>
      <c r="AO13" s="436" t="s">
        <v>86</v>
      </c>
      <c r="AP13" s="437"/>
      <c r="AQ13" s="437"/>
      <c r="AR13" s="437"/>
      <c r="AS13" s="437"/>
    </row>
    <row r="14" spans="1:46" s="1" customFormat="1" ht="18.75" customHeight="1" x14ac:dyDescent="0.4">
      <c r="C14" s="161"/>
      <c r="D14" s="214">
        <v>2</v>
      </c>
      <c r="E14" s="214"/>
      <c r="F14" s="215"/>
      <c r="G14" s="10"/>
      <c r="H14" s="11"/>
      <c r="I14" s="12"/>
      <c r="J14" s="12"/>
      <c r="K14" s="14"/>
      <c r="L14" s="10"/>
      <c r="M14" s="11"/>
      <c r="N14" s="12"/>
      <c r="O14" s="12"/>
      <c r="P14" s="14"/>
      <c r="Q14" s="10"/>
      <c r="R14" s="11"/>
      <c r="S14" s="12"/>
      <c r="T14" s="12"/>
      <c r="U14" s="14"/>
      <c r="V14" s="31" t="s">
        <v>87</v>
      </c>
      <c r="W14" s="436" t="s">
        <v>80</v>
      </c>
      <c r="X14" s="437"/>
      <c r="Y14" s="437"/>
      <c r="Z14" s="437"/>
      <c r="AA14" s="437"/>
      <c r="AB14" s="31" t="s">
        <v>88</v>
      </c>
      <c r="AC14" s="436" t="s">
        <v>84</v>
      </c>
      <c r="AD14" s="437"/>
      <c r="AE14" s="437"/>
      <c r="AF14" s="437"/>
      <c r="AG14" s="437"/>
      <c r="AH14" s="444"/>
      <c r="AI14" s="444"/>
      <c r="AJ14" s="444"/>
      <c r="AK14" s="444"/>
      <c r="AL14" s="444"/>
      <c r="AM14" s="444"/>
      <c r="AN14" s="444"/>
      <c r="AO14" s="444"/>
      <c r="AP14" s="444"/>
      <c r="AQ14" s="444"/>
      <c r="AR14" s="444"/>
      <c r="AS14" s="444"/>
    </row>
    <row r="15" spans="1:46" s="1" customFormat="1" ht="18.75" customHeight="1" x14ac:dyDescent="0.4">
      <c r="D15" s="214">
        <v>3</v>
      </c>
      <c r="E15" s="214"/>
      <c r="F15" s="215"/>
      <c r="G15" s="10"/>
      <c r="H15" s="11"/>
      <c r="I15" s="12"/>
      <c r="J15" s="12"/>
      <c r="K15" s="14"/>
      <c r="L15" s="10"/>
      <c r="M15" s="11"/>
      <c r="N15" s="12"/>
      <c r="O15" s="12"/>
      <c r="P15" s="14"/>
      <c r="Q15" s="10"/>
      <c r="R15" s="11"/>
      <c r="S15" s="12"/>
      <c r="T15" s="12"/>
      <c r="U15" s="14"/>
      <c r="V15" s="31" t="s">
        <v>89</v>
      </c>
      <c r="W15" s="436" t="s">
        <v>82</v>
      </c>
      <c r="X15" s="437"/>
      <c r="Y15" s="437"/>
      <c r="Z15" s="437"/>
      <c r="AA15" s="437"/>
      <c r="AB15" s="31" t="s">
        <v>90</v>
      </c>
      <c r="AC15" s="436" t="s">
        <v>86</v>
      </c>
      <c r="AD15" s="437"/>
      <c r="AE15" s="437"/>
      <c r="AF15" s="437"/>
      <c r="AG15" s="437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  <c r="AS15" s="444"/>
    </row>
    <row r="16" spans="1:46" s="1" customFormat="1" ht="18.75" customHeight="1" x14ac:dyDescent="0.4">
      <c r="D16" s="214">
        <v>4</v>
      </c>
      <c r="E16" s="214"/>
      <c r="F16" s="215"/>
      <c r="G16" s="10"/>
      <c r="H16" s="11"/>
      <c r="I16" s="12"/>
      <c r="J16" s="12"/>
      <c r="K16" s="14"/>
      <c r="L16" s="10"/>
      <c r="M16" s="11"/>
      <c r="N16" s="12"/>
      <c r="O16" s="12"/>
      <c r="P16" s="14"/>
      <c r="Q16" s="10"/>
      <c r="R16" s="11"/>
      <c r="S16" s="12"/>
      <c r="T16" s="12"/>
      <c r="U16" s="14"/>
      <c r="V16" s="31" t="s">
        <v>91</v>
      </c>
      <c r="W16" s="448" t="s">
        <v>92</v>
      </c>
      <c r="X16" s="449"/>
      <c r="Y16" s="449"/>
      <c r="Z16" s="449"/>
      <c r="AA16" s="449"/>
      <c r="AB16" s="449"/>
      <c r="AC16" s="449"/>
      <c r="AD16" s="449"/>
      <c r="AE16" s="449"/>
      <c r="AF16" s="449"/>
      <c r="AG16" s="450"/>
      <c r="AH16" s="31" t="s">
        <v>93</v>
      </c>
      <c r="AI16" s="448" t="s">
        <v>94</v>
      </c>
      <c r="AJ16" s="449"/>
      <c r="AK16" s="449"/>
      <c r="AL16" s="449"/>
      <c r="AM16" s="449"/>
      <c r="AN16" s="449"/>
      <c r="AO16" s="449"/>
      <c r="AP16" s="449"/>
      <c r="AQ16" s="449"/>
      <c r="AR16" s="449"/>
      <c r="AS16" s="450"/>
    </row>
    <row r="17" spans="3:53" s="1" customFormat="1" ht="18.75" customHeight="1" x14ac:dyDescent="0.4">
      <c r="D17" s="214">
        <v>5</v>
      </c>
      <c r="E17" s="214"/>
      <c r="F17" s="215"/>
      <c r="G17" s="10"/>
      <c r="H17" s="11"/>
      <c r="I17" s="12"/>
      <c r="J17" s="12"/>
      <c r="K17" s="14"/>
      <c r="L17" s="10"/>
      <c r="M17" s="11"/>
      <c r="N17" s="12"/>
      <c r="O17" s="12"/>
      <c r="P17" s="14"/>
      <c r="Q17" s="10"/>
      <c r="R17" s="11"/>
      <c r="S17" s="12"/>
      <c r="T17" s="12"/>
      <c r="U17" s="14"/>
      <c r="V17" s="31" t="s">
        <v>95</v>
      </c>
      <c r="W17" s="436" t="s">
        <v>80</v>
      </c>
      <c r="X17" s="437"/>
      <c r="Y17" s="437"/>
      <c r="Z17" s="437"/>
      <c r="AA17" s="437"/>
      <c r="AB17" s="31" t="s">
        <v>96</v>
      </c>
      <c r="AC17" s="436" t="s">
        <v>84</v>
      </c>
      <c r="AD17" s="437"/>
      <c r="AE17" s="437"/>
      <c r="AF17" s="437"/>
      <c r="AG17" s="437"/>
      <c r="AH17" s="444"/>
      <c r="AI17" s="444"/>
      <c r="AJ17" s="444"/>
      <c r="AK17" s="444"/>
      <c r="AL17" s="444"/>
      <c r="AM17" s="444"/>
      <c r="AN17" s="444"/>
      <c r="AO17" s="444"/>
      <c r="AP17" s="444"/>
      <c r="AQ17" s="444"/>
      <c r="AR17" s="444"/>
      <c r="AS17" s="444"/>
    </row>
    <row r="18" spans="3:53" s="1" customFormat="1" ht="18.75" customHeight="1" x14ac:dyDescent="0.4">
      <c r="D18" s="214">
        <v>6</v>
      </c>
      <c r="E18" s="214"/>
      <c r="F18" s="215"/>
      <c r="G18" s="10"/>
      <c r="H18" s="11"/>
      <c r="I18" s="12"/>
      <c r="J18" s="12"/>
      <c r="K18" s="14"/>
      <c r="L18" s="10"/>
      <c r="M18" s="11"/>
      <c r="N18" s="12"/>
      <c r="O18" s="12"/>
      <c r="P18" s="14"/>
      <c r="Q18" s="10"/>
      <c r="R18" s="11"/>
      <c r="S18" s="12"/>
      <c r="T18" s="12"/>
      <c r="U18" s="14"/>
      <c r="V18" s="31" t="s">
        <v>97</v>
      </c>
      <c r="W18" s="436" t="s">
        <v>82</v>
      </c>
      <c r="X18" s="437"/>
      <c r="Y18" s="437"/>
      <c r="Z18" s="437"/>
      <c r="AA18" s="437"/>
      <c r="AB18" s="31" t="s">
        <v>98</v>
      </c>
      <c r="AC18" s="436" t="s">
        <v>86</v>
      </c>
      <c r="AD18" s="437"/>
      <c r="AE18" s="437"/>
      <c r="AF18" s="437"/>
      <c r="AG18" s="437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</row>
    <row r="19" spans="3:53" s="4" customFormat="1" ht="25.5" customHeight="1" x14ac:dyDescent="0.4">
      <c r="C19" s="161"/>
      <c r="D19" s="30" t="s">
        <v>15</v>
      </c>
      <c r="E19" s="222" t="s">
        <v>16</v>
      </c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92"/>
      <c r="AU19" s="92"/>
      <c r="AV19" s="92"/>
      <c r="AW19" s="92"/>
      <c r="AX19" s="92"/>
      <c r="AY19" s="92"/>
      <c r="AZ19" s="92"/>
      <c r="BA19" s="92"/>
    </row>
    <row r="20" spans="3:53" s="4" customFormat="1" ht="7.5" customHeight="1" x14ac:dyDescent="0.4"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</row>
    <row r="21" spans="3:53" s="4" customFormat="1" ht="18.75" customHeight="1" x14ac:dyDescent="0.4">
      <c r="C21" s="67" t="s">
        <v>17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153"/>
      <c r="Z21" s="153"/>
      <c r="AA21" s="153"/>
      <c r="AB21" s="153"/>
      <c r="AC21" s="153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92"/>
      <c r="AV21" s="92"/>
      <c r="AW21" s="92"/>
      <c r="AX21" s="153"/>
      <c r="AY21" s="153"/>
      <c r="AZ21" s="153"/>
      <c r="BA21" s="153"/>
    </row>
    <row r="22" spans="3:53" s="4" customFormat="1" ht="7.5" customHeight="1" thickBot="1" x14ac:dyDescent="0.45"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20"/>
      <c r="Z22" s="20"/>
      <c r="AA22" s="20"/>
      <c r="AB22" s="20"/>
      <c r="AC22" s="20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92"/>
      <c r="AV22" s="92"/>
      <c r="AW22" s="92"/>
      <c r="AX22" s="20"/>
      <c r="AY22" s="20"/>
      <c r="AZ22" s="20"/>
      <c r="BA22" s="20"/>
    </row>
    <row r="23" spans="3:53" s="4" customFormat="1" ht="18.75" customHeight="1" thickBot="1" x14ac:dyDescent="0.45">
      <c r="C23" s="210" t="s">
        <v>18</v>
      </c>
      <c r="D23" s="210"/>
      <c r="E23" s="441" t="s">
        <v>99</v>
      </c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257" t="s">
        <v>68</v>
      </c>
      <c r="V23" s="220"/>
      <c r="W23" s="220"/>
      <c r="X23" s="220"/>
      <c r="Y23" s="220"/>
      <c r="Z23" s="442"/>
      <c r="AA23" s="443"/>
      <c r="AB23" s="92"/>
      <c r="AC23" s="92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92"/>
      <c r="AV23" s="92"/>
      <c r="AW23" s="92"/>
      <c r="AX23" s="20"/>
      <c r="AY23" s="20"/>
      <c r="AZ23" s="20"/>
      <c r="BA23" s="20"/>
    </row>
    <row r="24" spans="3:53" s="4" customFormat="1" ht="7.5" customHeight="1" thickBot="1" x14ac:dyDescent="0.45">
      <c r="C24" s="153"/>
      <c r="D24" s="22"/>
      <c r="E24" s="92"/>
      <c r="F24" s="23"/>
      <c r="G24" s="23"/>
      <c r="H24" s="23"/>
      <c r="I24" s="23"/>
      <c r="J24" s="23"/>
      <c r="K24" s="23"/>
      <c r="L24" s="23"/>
      <c r="M24" s="92"/>
      <c r="N24" s="92"/>
      <c r="O24" s="92"/>
      <c r="P24" s="92"/>
      <c r="Q24" s="92"/>
      <c r="R24" s="92"/>
      <c r="S24" s="92"/>
      <c r="T24" s="92"/>
      <c r="U24" s="22"/>
      <c r="V24" s="22"/>
      <c r="W24" s="22"/>
      <c r="X24" s="22"/>
      <c r="Y24" s="22"/>
      <c r="Z24" s="22"/>
      <c r="AA24" s="22"/>
      <c r="AB24" s="22"/>
      <c r="AC24" s="92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92"/>
      <c r="AV24" s="92"/>
      <c r="AW24" s="92"/>
      <c r="AX24" s="92"/>
      <c r="AY24" s="92"/>
      <c r="AZ24" s="20"/>
      <c r="BA24" s="20"/>
    </row>
    <row r="25" spans="3:53" s="4" customFormat="1" ht="18.75" customHeight="1" x14ac:dyDescent="0.4">
      <c r="C25" s="210" t="s">
        <v>20</v>
      </c>
      <c r="D25" s="210"/>
      <c r="E25" s="267" t="s">
        <v>21</v>
      </c>
      <c r="F25" s="267"/>
      <c r="G25" s="267"/>
      <c r="H25" s="267"/>
      <c r="I25" s="267"/>
      <c r="J25" s="267"/>
      <c r="K25" s="267"/>
      <c r="L25" s="267"/>
      <c r="M25" s="268" t="s">
        <v>22</v>
      </c>
      <c r="N25" s="269"/>
      <c r="O25" s="269"/>
      <c r="P25" s="270"/>
      <c r="Q25" s="271" t="s">
        <v>23</v>
      </c>
      <c r="R25" s="269"/>
      <c r="S25" s="269"/>
      <c r="T25" s="269"/>
      <c r="U25" s="272"/>
      <c r="V25" s="5"/>
      <c r="W25" s="21"/>
      <c r="X25" s="21"/>
      <c r="Y25" s="21"/>
      <c r="Z25" s="21"/>
      <c r="AA25" s="21"/>
      <c r="AB25" s="21"/>
      <c r="AC25" s="92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92"/>
      <c r="AV25" s="92"/>
      <c r="AW25" s="92"/>
      <c r="AX25" s="92"/>
      <c r="AY25" s="92"/>
      <c r="AZ25" s="20"/>
      <c r="BA25" s="20"/>
    </row>
    <row r="26" spans="3:53" s="4" customFormat="1" ht="18.75" customHeight="1" thickBot="1" x14ac:dyDescent="0.45">
      <c r="C26" s="210"/>
      <c r="D26" s="210"/>
      <c r="E26" s="267"/>
      <c r="F26" s="267"/>
      <c r="G26" s="267"/>
      <c r="H26" s="267"/>
      <c r="I26" s="267"/>
      <c r="J26" s="267"/>
      <c r="K26" s="267"/>
      <c r="L26" s="267"/>
      <c r="M26" s="445"/>
      <c r="N26" s="446"/>
      <c r="O26" s="446"/>
      <c r="P26" s="447"/>
      <c r="Q26" s="453"/>
      <c r="R26" s="446"/>
      <c r="S26" s="446"/>
      <c r="T26" s="446"/>
      <c r="U26" s="454"/>
      <c r="V26" s="21"/>
      <c r="W26" s="92"/>
      <c r="X26" s="92"/>
      <c r="Y26" s="92"/>
      <c r="Z26" s="92"/>
      <c r="AA26" s="92"/>
      <c r="AB26" s="92"/>
      <c r="AC26" s="92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92"/>
      <c r="AV26" s="92"/>
      <c r="AW26" s="92"/>
      <c r="AX26" s="92"/>
      <c r="AY26" s="92"/>
      <c r="AZ26" s="20"/>
      <c r="BA26" s="20"/>
    </row>
    <row r="27" spans="3:53" s="4" customFormat="1" ht="7.5" customHeight="1" thickBot="1" x14ac:dyDescent="0.45">
      <c r="C27" s="92"/>
      <c r="D27" s="22"/>
      <c r="E27" s="22"/>
      <c r="F27" s="24"/>
      <c r="G27" s="21"/>
      <c r="H27" s="21"/>
      <c r="I27" s="21"/>
      <c r="J27" s="21"/>
      <c r="K27" s="21"/>
      <c r="L27" s="21"/>
      <c r="M27" s="92"/>
      <c r="N27" s="92"/>
      <c r="O27" s="92"/>
      <c r="P27" s="92"/>
      <c r="Q27" s="92"/>
      <c r="R27" s="92"/>
      <c r="S27" s="92"/>
      <c r="T27" s="92"/>
      <c r="U27" s="21"/>
      <c r="V27" s="21"/>
      <c r="W27" s="92"/>
      <c r="X27" s="92"/>
      <c r="Y27" s="92"/>
      <c r="Z27" s="92"/>
      <c r="AA27" s="92"/>
      <c r="AB27" s="92"/>
      <c r="AC27" s="92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92"/>
      <c r="AV27" s="92"/>
      <c r="AW27" s="92"/>
      <c r="AX27" s="92"/>
      <c r="AY27" s="92"/>
      <c r="AZ27" s="20"/>
      <c r="BA27" s="20"/>
    </row>
    <row r="28" spans="3:53" s="4" customFormat="1" ht="18.75" customHeight="1" thickBot="1" x14ac:dyDescent="0.2">
      <c r="C28" s="216" t="s">
        <v>24</v>
      </c>
      <c r="D28" s="216"/>
      <c r="E28" s="217" t="s">
        <v>25</v>
      </c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451"/>
      <c r="S28" s="452"/>
      <c r="T28" s="452"/>
      <c r="U28" s="452"/>
      <c r="V28" s="452"/>
      <c r="W28" s="452"/>
      <c r="X28" s="452"/>
      <c r="Y28" s="263" t="s">
        <v>26</v>
      </c>
      <c r="Z28" s="264"/>
      <c r="AA28" s="265" t="s">
        <v>27</v>
      </c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92"/>
      <c r="AM28" s="92"/>
      <c r="AN28" s="92"/>
      <c r="AO28" s="25"/>
      <c r="AP28" s="25"/>
      <c r="AQ28" s="25"/>
      <c r="AR28" s="25"/>
      <c r="AS28" s="25"/>
      <c r="AT28" s="25"/>
      <c r="AU28" s="92"/>
      <c r="AV28" s="92"/>
      <c r="AW28" s="20"/>
      <c r="AX28" s="20"/>
      <c r="AY28" s="20"/>
      <c r="AZ28" s="20"/>
      <c r="BA28" s="20"/>
    </row>
    <row r="29" spans="3:53" s="4" customFormat="1" ht="7.5" customHeight="1" thickBot="1" x14ac:dyDescent="0.45">
      <c r="C29" s="92"/>
      <c r="D29" s="92"/>
      <c r="E29" s="92"/>
      <c r="F29" s="24"/>
      <c r="G29" s="21"/>
      <c r="H29" s="2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92"/>
      <c r="AV29" s="92"/>
      <c r="AW29" s="20"/>
      <c r="AX29" s="20"/>
      <c r="AY29" s="20"/>
      <c r="AZ29" s="20"/>
      <c r="BA29" s="20"/>
    </row>
    <row r="30" spans="3:53" s="4" customFormat="1" ht="18.75" customHeight="1" thickBot="1" x14ac:dyDescent="0.45">
      <c r="C30" s="216" t="s">
        <v>28</v>
      </c>
      <c r="D30" s="216"/>
      <c r="E30" s="217" t="s">
        <v>29</v>
      </c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439"/>
      <c r="S30" s="440"/>
      <c r="T30" s="220" t="s">
        <v>30</v>
      </c>
      <c r="U30" s="221"/>
      <c r="V30" s="20"/>
      <c r="W30" s="92"/>
      <c r="X30" s="92"/>
      <c r="Y30" s="225" t="s">
        <v>31</v>
      </c>
      <c r="Z30" s="226"/>
      <c r="AA30" s="226"/>
      <c r="AB30" s="226"/>
      <c r="AC30" s="226"/>
      <c r="AD30" s="226"/>
      <c r="AE30" s="226"/>
      <c r="AF30" s="226"/>
      <c r="AG30" s="294" t="s">
        <v>32</v>
      </c>
      <c r="AH30" s="226"/>
      <c r="AI30" s="226"/>
      <c r="AJ30" s="226"/>
      <c r="AK30" s="226"/>
      <c r="AL30" s="295"/>
      <c r="AM30" s="226" t="s">
        <v>33</v>
      </c>
      <c r="AN30" s="226"/>
      <c r="AO30" s="226"/>
      <c r="AP30" s="226"/>
      <c r="AQ30" s="227"/>
      <c r="AR30" s="92"/>
      <c r="AS30" s="92"/>
      <c r="AT30" s="92"/>
      <c r="AU30" s="92"/>
      <c r="AV30" s="92"/>
      <c r="AW30" s="20"/>
      <c r="AX30" s="20"/>
      <c r="AY30" s="20"/>
      <c r="AZ30" s="20"/>
      <c r="BA30" s="20"/>
    </row>
    <row r="31" spans="3:53" s="4" customFormat="1" ht="7.5" customHeight="1" thickBot="1" x14ac:dyDescent="0.45">
      <c r="C31" s="92"/>
      <c r="D31" s="92"/>
      <c r="E31" s="92"/>
      <c r="F31" s="24"/>
      <c r="G31" s="21"/>
      <c r="H31" s="21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92"/>
      <c r="AV31" s="92"/>
      <c r="AW31" s="20"/>
      <c r="AX31" s="20"/>
      <c r="AY31" s="20"/>
      <c r="AZ31" s="20"/>
      <c r="BA31" s="20"/>
    </row>
    <row r="32" spans="3:53" s="66" customFormat="1" ht="18.75" customHeight="1" x14ac:dyDescent="0.4">
      <c r="C32" s="210" t="s">
        <v>126</v>
      </c>
      <c r="D32" s="210"/>
      <c r="E32" s="404" t="s">
        <v>127</v>
      </c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5"/>
      <c r="R32" s="268" t="s">
        <v>22</v>
      </c>
      <c r="S32" s="269"/>
      <c r="T32" s="269"/>
      <c r="U32" s="270"/>
      <c r="V32" s="271" t="s">
        <v>23</v>
      </c>
      <c r="W32" s="269"/>
      <c r="X32" s="269"/>
      <c r="Y32" s="269"/>
      <c r="Z32" s="272"/>
      <c r="AA32" s="92"/>
      <c r="AB32" s="92"/>
      <c r="AC32" s="406" t="s">
        <v>128</v>
      </c>
      <c r="AD32" s="407"/>
      <c r="AE32" s="407"/>
      <c r="AF32" s="407"/>
      <c r="AG32" s="407"/>
      <c r="AH32" s="407"/>
      <c r="AI32" s="407"/>
      <c r="AJ32" s="407"/>
      <c r="AK32" s="407"/>
      <c r="AL32" s="407"/>
      <c r="AM32" s="407"/>
      <c r="AN32" s="407"/>
      <c r="AO32" s="408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</row>
    <row r="33" spans="3:53" s="66" customFormat="1" ht="18.75" customHeight="1" thickBot="1" x14ac:dyDescent="0.45">
      <c r="C33" s="210"/>
      <c r="D33" s="210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5"/>
      <c r="R33" s="412" t="s">
        <v>129</v>
      </c>
      <c r="S33" s="413"/>
      <c r="T33" s="413"/>
      <c r="U33" s="414"/>
      <c r="V33" s="453">
        <f>Q26</f>
        <v>0</v>
      </c>
      <c r="W33" s="446"/>
      <c r="X33" s="446"/>
      <c r="Y33" s="446"/>
      <c r="Z33" s="454"/>
      <c r="AA33" s="92"/>
      <c r="AB33" s="92"/>
      <c r="AC33" s="409"/>
      <c r="AD33" s="410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1"/>
      <c r="AP33" s="25"/>
      <c r="AQ33" s="25"/>
      <c r="AR33" s="25"/>
      <c r="AS33" s="25"/>
      <c r="AT33" s="25"/>
      <c r="AU33" s="92"/>
      <c r="AV33" s="92"/>
      <c r="AW33" s="20"/>
      <c r="AX33" s="20"/>
      <c r="AY33" s="20"/>
      <c r="AZ33" s="20"/>
      <c r="BA33" s="20"/>
    </row>
    <row r="34" spans="3:53" s="66" customFormat="1" ht="7.5" customHeight="1" thickBot="1" x14ac:dyDescent="0.45">
      <c r="C34" s="92"/>
      <c r="D34" s="92"/>
      <c r="E34" s="92"/>
      <c r="F34" s="24"/>
      <c r="G34" s="21"/>
      <c r="H34" s="21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92"/>
      <c r="AV34" s="92"/>
      <c r="AW34" s="20"/>
      <c r="AX34" s="20"/>
      <c r="AY34" s="20"/>
      <c r="AZ34" s="20"/>
      <c r="BA34" s="20"/>
    </row>
    <row r="35" spans="3:53" s="66" customFormat="1" ht="18.75" customHeight="1" thickBot="1" x14ac:dyDescent="0.2">
      <c r="C35" s="216" t="s">
        <v>130</v>
      </c>
      <c r="D35" s="216"/>
      <c r="E35" s="217" t="s">
        <v>131</v>
      </c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451"/>
      <c r="Z35" s="452"/>
      <c r="AA35" s="452"/>
      <c r="AB35" s="452"/>
      <c r="AC35" s="452"/>
      <c r="AD35" s="452"/>
      <c r="AE35" s="452"/>
      <c r="AF35" s="263" t="s">
        <v>26</v>
      </c>
      <c r="AG35" s="264"/>
      <c r="AH35" s="265" t="s">
        <v>27</v>
      </c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5"/>
      <c r="AT35" s="25"/>
      <c r="AU35" s="92"/>
      <c r="AV35" s="92"/>
      <c r="AW35" s="20"/>
      <c r="AX35" s="20"/>
      <c r="AY35" s="20"/>
      <c r="AZ35" s="20"/>
      <c r="BA35" s="20"/>
    </row>
    <row r="36" spans="3:53" s="4" customFormat="1" ht="7.5" customHeight="1" x14ac:dyDescent="0.4">
      <c r="C36" s="92"/>
      <c r="D36" s="92"/>
      <c r="E36" s="92"/>
      <c r="F36" s="24"/>
      <c r="G36" s="21"/>
      <c r="H36" s="21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92"/>
      <c r="AV36" s="92"/>
      <c r="AW36" s="20"/>
      <c r="AX36" s="20"/>
      <c r="AY36" s="20"/>
      <c r="AZ36" s="20"/>
      <c r="BA36" s="20"/>
    </row>
    <row r="37" spans="3:53" s="4" customFormat="1" ht="7.5" customHeight="1" thickBot="1" x14ac:dyDescent="0.45">
      <c r="C37" s="92"/>
      <c r="D37" s="161"/>
      <c r="E37" s="161"/>
      <c r="F37" s="94"/>
      <c r="G37" s="95"/>
      <c r="H37" s="95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92"/>
      <c r="AV37" s="92"/>
      <c r="AW37" s="20"/>
      <c r="AX37" s="20"/>
      <c r="AY37" s="20"/>
      <c r="AZ37" s="20"/>
      <c r="BA37" s="20"/>
    </row>
    <row r="38" spans="3:53" s="4" customFormat="1" ht="18.75" customHeight="1" thickBot="1" x14ac:dyDescent="0.2">
      <c r="C38" s="92"/>
      <c r="D38" s="415" t="s">
        <v>34</v>
      </c>
      <c r="E38" s="415"/>
      <c r="F38" s="415"/>
      <c r="G38" s="415"/>
      <c r="H38" s="415"/>
      <c r="I38" s="415"/>
      <c r="J38" s="415"/>
      <c r="K38" s="415"/>
      <c r="L38" s="415"/>
      <c r="M38" s="415"/>
      <c r="N38" s="398" t="s">
        <v>35</v>
      </c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416"/>
      <c r="AC38" s="228" t="str">
        <f>IF(R30="","",ROUNDUP(R28/R30,0))</f>
        <v/>
      </c>
      <c r="AD38" s="229"/>
      <c r="AE38" s="229"/>
      <c r="AF38" s="229"/>
      <c r="AG38" s="229"/>
      <c r="AH38" s="229"/>
      <c r="AI38" s="230" t="s">
        <v>26</v>
      </c>
      <c r="AJ38" s="231"/>
      <c r="AK38" s="265" t="s">
        <v>36</v>
      </c>
      <c r="AL38" s="266"/>
      <c r="AM38" s="266"/>
      <c r="AN38" s="266"/>
      <c r="AO38" s="266"/>
      <c r="AP38" s="266"/>
      <c r="AQ38" s="266"/>
      <c r="AR38" s="27"/>
      <c r="AS38" s="27"/>
      <c r="AT38" s="27"/>
      <c r="AU38" s="27"/>
      <c r="AV38" s="92"/>
      <c r="AW38" s="20"/>
      <c r="AX38" s="20"/>
      <c r="AY38" s="20"/>
      <c r="AZ38" s="20"/>
      <c r="BA38" s="20"/>
    </row>
    <row r="39" spans="3:53" s="4" customFormat="1" ht="7.5" customHeight="1" thickBot="1" x14ac:dyDescent="0.2">
      <c r="C39" s="92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32"/>
      <c r="Z39" s="32"/>
      <c r="AA39" s="32"/>
      <c r="AB39" s="32"/>
      <c r="AC39" s="42"/>
      <c r="AD39" s="42"/>
      <c r="AE39" s="42"/>
      <c r="AF39" s="42"/>
      <c r="AG39" s="42"/>
      <c r="AH39" s="42"/>
      <c r="AI39" s="29"/>
      <c r="AJ39" s="29"/>
      <c r="AK39" s="147"/>
      <c r="AL39" s="147"/>
      <c r="AM39" s="147"/>
      <c r="AN39" s="147"/>
      <c r="AO39" s="147"/>
      <c r="AP39" s="147"/>
      <c r="AQ39" s="147"/>
      <c r="AR39" s="27"/>
      <c r="AS39" s="27"/>
      <c r="AT39" s="27"/>
      <c r="AU39" s="27"/>
      <c r="AV39" s="92"/>
      <c r="AW39" s="20"/>
      <c r="AX39" s="20"/>
      <c r="AY39" s="20"/>
      <c r="AZ39" s="20"/>
      <c r="BA39" s="20"/>
    </row>
    <row r="40" spans="3:53" s="4" customFormat="1" ht="19.5" customHeight="1" thickBot="1" x14ac:dyDescent="0.2">
      <c r="C40" s="92"/>
      <c r="D40" s="401" t="s">
        <v>132</v>
      </c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398" t="s">
        <v>133</v>
      </c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228" t="str">
        <f>IF(R30="","",ROUNDUP(Y35/R30,0))</f>
        <v/>
      </c>
      <c r="AI40" s="229"/>
      <c r="AJ40" s="229"/>
      <c r="AK40" s="229"/>
      <c r="AL40" s="229"/>
      <c r="AM40" s="229"/>
      <c r="AN40" s="230" t="s">
        <v>26</v>
      </c>
      <c r="AO40" s="231"/>
      <c r="AP40" s="161"/>
      <c r="AQ40" s="161"/>
      <c r="AR40" s="27"/>
      <c r="AS40" s="27"/>
      <c r="AT40" s="27"/>
      <c r="AU40" s="27"/>
      <c r="AV40" s="92"/>
      <c r="AW40" s="20"/>
      <c r="AX40" s="20"/>
      <c r="AY40" s="20"/>
      <c r="AZ40" s="20"/>
      <c r="BA40" s="20"/>
    </row>
    <row r="41" spans="3:53" s="4" customFormat="1" x14ac:dyDescent="0.15">
      <c r="C41" s="92"/>
      <c r="D41" s="27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32"/>
      <c r="Z41" s="32"/>
      <c r="AA41" s="32"/>
      <c r="AB41" s="32"/>
      <c r="AC41" s="161"/>
      <c r="AD41" s="161"/>
      <c r="AE41" s="161"/>
      <c r="AF41" s="161"/>
      <c r="AG41" s="161"/>
      <c r="AH41" s="161"/>
      <c r="AI41" s="161"/>
      <c r="AJ41" s="161"/>
      <c r="AK41" s="223" t="s">
        <v>36</v>
      </c>
      <c r="AL41" s="223"/>
      <c r="AM41" s="223"/>
      <c r="AN41" s="223"/>
      <c r="AO41" s="223"/>
      <c r="AP41" s="223"/>
      <c r="AQ41" s="223"/>
      <c r="AR41" s="27"/>
      <c r="AS41" s="92"/>
      <c r="AT41" s="27"/>
      <c r="AU41" s="27"/>
      <c r="AV41" s="92"/>
      <c r="AW41" s="20"/>
      <c r="AX41" s="20"/>
      <c r="AY41" s="20"/>
      <c r="AZ41" s="20"/>
      <c r="BA41" s="20"/>
    </row>
    <row r="42" spans="3:53" s="4" customFormat="1" ht="7.5" customHeight="1" thickBot="1" x14ac:dyDescent="0.45">
      <c r="C42" s="92"/>
      <c r="D42" s="92"/>
      <c r="E42" s="92"/>
      <c r="F42" s="24"/>
      <c r="G42" s="21"/>
      <c r="H42" s="21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92"/>
      <c r="AV42" s="92"/>
      <c r="AW42" s="20"/>
      <c r="AX42" s="20"/>
      <c r="AY42" s="20"/>
      <c r="AZ42" s="20"/>
      <c r="BA42" s="20"/>
    </row>
    <row r="43" spans="3:53" s="4" customFormat="1" ht="15" thickTop="1" x14ac:dyDescent="0.4">
      <c r="C43" s="402" t="s">
        <v>37</v>
      </c>
      <c r="D43" s="403"/>
      <c r="E43" s="403"/>
      <c r="F43" s="403"/>
      <c r="G43" s="403"/>
      <c r="H43" s="403"/>
      <c r="I43" s="403"/>
      <c r="J43" s="403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48"/>
      <c r="Z43" s="48"/>
      <c r="AA43" s="48"/>
      <c r="AB43" s="48"/>
      <c r="AC43" s="48"/>
      <c r="AD43" s="48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49"/>
      <c r="AT43" s="92"/>
      <c r="AU43" s="92"/>
      <c r="AV43" s="92"/>
      <c r="AW43" s="20"/>
      <c r="AX43" s="20"/>
      <c r="AY43" s="20"/>
      <c r="AZ43" s="20"/>
      <c r="BA43" s="20"/>
    </row>
    <row r="44" spans="3:53" s="4" customFormat="1" ht="3.75" customHeight="1" x14ac:dyDescent="0.4">
      <c r="C44" s="96"/>
      <c r="D44" s="161"/>
      <c r="E44" s="161"/>
      <c r="F44" s="94"/>
      <c r="G44" s="95"/>
      <c r="H44" s="95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97"/>
      <c r="AT44" s="25"/>
      <c r="AU44" s="92"/>
      <c r="AV44" s="92"/>
      <c r="AW44" s="20"/>
      <c r="AX44" s="20"/>
      <c r="AY44" s="20"/>
      <c r="AZ44" s="20"/>
      <c r="BA44" s="20"/>
    </row>
    <row r="45" spans="3:53" s="4" customFormat="1" x14ac:dyDescent="0.4">
      <c r="C45" s="96"/>
      <c r="D45" s="165" t="s">
        <v>140</v>
      </c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97"/>
      <c r="AT45" s="25"/>
      <c r="AU45" s="92"/>
      <c r="AV45" s="92"/>
      <c r="AW45" s="20"/>
      <c r="AX45" s="20"/>
      <c r="AY45" s="20"/>
      <c r="AZ45" s="20"/>
      <c r="BA45" s="20"/>
    </row>
    <row r="46" spans="3:53" s="4" customFormat="1" ht="3.75" customHeight="1" thickBot="1" x14ac:dyDescent="0.45">
      <c r="C46" s="96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97"/>
      <c r="AT46" s="25"/>
      <c r="AU46" s="92"/>
      <c r="AV46" s="92"/>
      <c r="AW46" s="20"/>
      <c r="AX46" s="20"/>
      <c r="AY46" s="20"/>
      <c r="AZ46" s="20"/>
      <c r="BA46" s="20"/>
    </row>
    <row r="47" spans="3:53" s="4" customFormat="1" ht="18.75" customHeight="1" thickBot="1" x14ac:dyDescent="0.2">
      <c r="C47" s="96"/>
      <c r="D47" s="397" t="s">
        <v>141</v>
      </c>
      <c r="E47" s="397"/>
      <c r="F47" s="398" t="s">
        <v>142</v>
      </c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228" t="str">
        <f>IF(AC38="","",ROUNDUP((AC38-AH40)*0.4,-3))</f>
        <v/>
      </c>
      <c r="AF47" s="229"/>
      <c r="AG47" s="229"/>
      <c r="AH47" s="229"/>
      <c r="AI47" s="229"/>
      <c r="AJ47" s="229"/>
      <c r="AK47" s="230" t="s">
        <v>26</v>
      </c>
      <c r="AL47" s="231"/>
      <c r="AM47" s="265" t="s">
        <v>143</v>
      </c>
      <c r="AN47" s="266"/>
      <c r="AO47" s="266"/>
      <c r="AP47" s="266"/>
      <c r="AQ47" s="266"/>
      <c r="AR47" s="266"/>
      <c r="AS47" s="494"/>
      <c r="AT47" s="25"/>
      <c r="AU47" s="92"/>
      <c r="AV47" s="92"/>
      <c r="AW47" s="20"/>
      <c r="AX47" s="20"/>
      <c r="AY47" s="20"/>
      <c r="AZ47" s="20"/>
      <c r="BA47" s="20"/>
    </row>
    <row r="48" spans="3:53" s="4" customFormat="1" ht="3.75" customHeight="1" thickBot="1" x14ac:dyDescent="0.2">
      <c r="C48" s="96"/>
      <c r="D48" s="95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42"/>
      <c r="AE48" s="42"/>
      <c r="AF48" s="42"/>
      <c r="AG48" s="42"/>
      <c r="AH48" s="42"/>
      <c r="AI48" s="42"/>
      <c r="AJ48" s="29"/>
      <c r="AK48" s="29"/>
      <c r="AL48" s="147"/>
      <c r="AM48" s="147"/>
      <c r="AN48" s="147"/>
      <c r="AO48" s="147"/>
      <c r="AP48" s="147"/>
      <c r="AQ48" s="147"/>
      <c r="AR48" s="147"/>
      <c r="AS48" s="97"/>
      <c r="AT48" s="25"/>
      <c r="AU48" s="92"/>
      <c r="AV48" s="92"/>
      <c r="AW48" s="20"/>
      <c r="AX48" s="20"/>
      <c r="AY48" s="20"/>
      <c r="AZ48" s="20"/>
      <c r="BA48" s="20"/>
    </row>
    <row r="49" spans="3:53" s="4" customFormat="1" ht="18.75" customHeight="1" thickBot="1" x14ac:dyDescent="0.2">
      <c r="C49" s="96"/>
      <c r="D49" s="397" t="s">
        <v>144</v>
      </c>
      <c r="E49" s="397"/>
      <c r="F49" s="398" t="s">
        <v>145</v>
      </c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228" t="str">
        <f>IF(AC38="","",ROUND(AC38*0.3,-3))</f>
        <v/>
      </c>
      <c r="S49" s="229"/>
      <c r="T49" s="229"/>
      <c r="U49" s="229"/>
      <c r="V49" s="229"/>
      <c r="W49" s="229"/>
      <c r="X49" s="230" t="s">
        <v>26</v>
      </c>
      <c r="Y49" s="231"/>
      <c r="Z49" s="265" t="s">
        <v>143</v>
      </c>
      <c r="AA49" s="266"/>
      <c r="AB49" s="266"/>
      <c r="AC49" s="266"/>
      <c r="AD49" s="266"/>
      <c r="AE49" s="266"/>
      <c r="AF49" s="266"/>
      <c r="AG49" s="42"/>
      <c r="AH49" s="42"/>
      <c r="AI49" s="42"/>
      <c r="AJ49" s="29"/>
      <c r="AK49" s="29"/>
      <c r="AL49" s="147"/>
      <c r="AM49" s="147"/>
      <c r="AN49" s="147"/>
      <c r="AO49" s="147"/>
      <c r="AP49" s="147"/>
      <c r="AQ49" s="147"/>
      <c r="AR49" s="147"/>
      <c r="AS49" s="97"/>
      <c r="AT49" s="25"/>
      <c r="AU49" s="92"/>
      <c r="AV49" s="92"/>
      <c r="AW49" s="20"/>
      <c r="AX49" s="20"/>
      <c r="AY49" s="20"/>
      <c r="AZ49" s="20"/>
      <c r="BA49" s="20"/>
    </row>
    <row r="50" spans="3:53" s="4" customFormat="1" ht="3.75" customHeight="1" x14ac:dyDescent="0.15">
      <c r="C50" s="96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42"/>
      <c r="AE50" s="42"/>
      <c r="AF50" s="42"/>
      <c r="AG50" s="42"/>
      <c r="AH50" s="42"/>
      <c r="AI50" s="42"/>
      <c r="AJ50" s="29"/>
      <c r="AK50" s="29"/>
      <c r="AL50" s="147"/>
      <c r="AM50" s="147"/>
      <c r="AN50" s="147"/>
      <c r="AO50" s="147"/>
      <c r="AP50" s="147"/>
      <c r="AQ50" s="147"/>
      <c r="AR50" s="147"/>
      <c r="AS50" s="97"/>
      <c r="AT50" s="25"/>
      <c r="AU50" s="92"/>
      <c r="AV50" s="92"/>
      <c r="AW50" s="20"/>
      <c r="AX50" s="20"/>
      <c r="AY50" s="20"/>
      <c r="AZ50" s="20"/>
      <c r="BA50" s="20"/>
    </row>
    <row r="51" spans="3:53" s="4" customFormat="1" x14ac:dyDescent="0.4">
      <c r="C51" s="96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301" t="s">
        <v>146</v>
      </c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  <c r="AQ51" s="161"/>
      <c r="AR51" s="161"/>
      <c r="AS51" s="50"/>
      <c r="AT51" s="25"/>
      <c r="AU51" s="92"/>
      <c r="AV51" s="92"/>
      <c r="AW51" s="20"/>
      <c r="AX51" s="20"/>
      <c r="AY51" s="20"/>
      <c r="AZ51" s="20"/>
      <c r="BA51" s="20"/>
    </row>
    <row r="52" spans="3:53" s="4" customFormat="1" ht="9" customHeight="1" x14ac:dyDescent="0.15">
      <c r="C52" s="96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42"/>
      <c r="AE52" s="42"/>
      <c r="AF52" s="42"/>
      <c r="AG52" s="42"/>
      <c r="AH52" s="42"/>
      <c r="AI52" s="42"/>
      <c r="AJ52" s="29"/>
      <c r="AK52" s="29"/>
      <c r="AL52" s="147"/>
      <c r="AM52" s="147"/>
      <c r="AN52" s="147"/>
      <c r="AO52" s="147"/>
      <c r="AP52" s="147"/>
      <c r="AQ52" s="147"/>
      <c r="AR52" s="147"/>
      <c r="AS52" s="97"/>
      <c r="AT52" s="25"/>
      <c r="AU52" s="92"/>
      <c r="AV52" s="92"/>
      <c r="AW52" s="20"/>
      <c r="AX52" s="20"/>
      <c r="AY52" s="20"/>
      <c r="AZ52" s="20"/>
      <c r="BA52" s="20"/>
    </row>
    <row r="53" spans="3:53" s="4" customFormat="1" ht="18.75" customHeight="1" thickBot="1" x14ac:dyDescent="0.45">
      <c r="C53" s="98"/>
      <c r="D53" s="110" t="s">
        <v>147</v>
      </c>
      <c r="E53" s="40"/>
      <c r="F53" s="99"/>
      <c r="G53" s="100"/>
      <c r="H53" s="10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111"/>
      <c r="AT53" s="92"/>
      <c r="AU53" s="92"/>
      <c r="AV53" s="92"/>
      <c r="AW53" s="20"/>
      <c r="AX53" s="20"/>
      <c r="AY53" s="20"/>
      <c r="AZ53" s="20"/>
      <c r="BA53" s="20"/>
    </row>
    <row r="54" spans="3:53" s="4" customFormat="1" ht="15" customHeight="1" thickTop="1" x14ac:dyDescent="0.4">
      <c r="C54" s="92"/>
      <c r="D54" s="92"/>
      <c r="E54" s="92"/>
      <c r="F54" s="24"/>
      <c r="G54" s="21"/>
      <c r="H54" s="21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58"/>
      <c r="AH54" s="58"/>
      <c r="AI54" s="58"/>
      <c r="AJ54" s="58"/>
      <c r="AK54" s="58"/>
      <c r="AL54" s="58"/>
      <c r="AM54" s="58"/>
      <c r="AN54" s="25"/>
      <c r="AO54" s="25"/>
      <c r="AP54" s="25"/>
      <c r="AQ54" s="25"/>
      <c r="AR54" s="25"/>
      <c r="AS54" s="25"/>
      <c r="AT54" s="25"/>
      <c r="AU54" s="92"/>
      <c r="AV54" s="92"/>
      <c r="AW54" s="20"/>
      <c r="AX54" s="20"/>
      <c r="AY54" s="20"/>
      <c r="AZ54" s="20"/>
      <c r="BA54" s="20"/>
    </row>
    <row r="55" spans="3:53" s="68" customFormat="1" ht="18.75" customHeight="1" x14ac:dyDescent="0.15">
      <c r="C55" s="333" t="s">
        <v>47</v>
      </c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69"/>
      <c r="AM55" s="69"/>
      <c r="AN55" s="69"/>
      <c r="AO55" s="69"/>
      <c r="AP55" s="69"/>
      <c r="AQ55" s="70"/>
    </row>
    <row r="56" spans="3:53" s="80" customFormat="1" ht="3.75" customHeight="1" thickBot="1" x14ac:dyDescent="0.2"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69"/>
      <c r="AM56" s="69"/>
      <c r="AN56" s="69"/>
      <c r="AO56" s="69"/>
      <c r="AP56" s="69"/>
      <c r="AQ56" s="70"/>
      <c r="AR56" s="70"/>
      <c r="AS56" s="159"/>
      <c r="AT56" s="70"/>
      <c r="AU56" s="70"/>
      <c r="AV56" s="159"/>
      <c r="AW56" s="81"/>
      <c r="AX56" s="81"/>
      <c r="AY56" s="81"/>
      <c r="AZ56" s="81"/>
      <c r="BA56" s="81"/>
    </row>
    <row r="57" spans="3:53" s="80" customFormat="1" ht="24.75" customHeight="1" thickBot="1" x14ac:dyDescent="0.2">
      <c r="C57" s="71"/>
      <c r="D57" s="313" t="s">
        <v>106</v>
      </c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459"/>
      <c r="Y57" s="460"/>
      <c r="Z57" s="460"/>
      <c r="AA57" s="460"/>
      <c r="AB57" s="460"/>
      <c r="AC57" s="460"/>
      <c r="AD57" s="460"/>
      <c r="AE57" s="311" t="s">
        <v>26</v>
      </c>
      <c r="AF57" s="312"/>
      <c r="AG57" s="72" t="s">
        <v>27</v>
      </c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159"/>
      <c r="AT57" s="70"/>
      <c r="AU57" s="70"/>
      <c r="AV57" s="159"/>
      <c r="AW57" s="159"/>
      <c r="AX57" s="83"/>
      <c r="AY57" s="83"/>
      <c r="AZ57" s="83"/>
      <c r="BA57" s="83"/>
    </row>
    <row r="58" spans="3:53" s="80" customFormat="1" ht="8.25" customHeight="1" thickBot="1" x14ac:dyDescent="0.2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146"/>
      <c r="U58" s="146"/>
      <c r="V58" s="146"/>
      <c r="W58" s="146"/>
      <c r="X58" s="73"/>
      <c r="Y58" s="73"/>
      <c r="Z58" s="73"/>
      <c r="AA58" s="73"/>
      <c r="AB58" s="74"/>
      <c r="AC58" s="74"/>
      <c r="AD58" s="74"/>
      <c r="AE58" s="74"/>
      <c r="AF58" s="74"/>
      <c r="AG58" s="74"/>
      <c r="AH58" s="75"/>
      <c r="AI58" s="75"/>
      <c r="AJ58" s="69"/>
      <c r="AK58" s="69"/>
      <c r="AL58" s="69"/>
      <c r="AM58" s="69"/>
      <c r="AN58" s="69"/>
      <c r="AO58" s="69"/>
      <c r="AP58" s="69"/>
      <c r="AQ58" s="70"/>
      <c r="AR58" s="70"/>
      <c r="AS58" s="159"/>
      <c r="AT58" s="70"/>
      <c r="AU58" s="70"/>
      <c r="AV58" s="159"/>
      <c r="AW58" s="83"/>
      <c r="AX58" s="83"/>
      <c r="AY58" s="83"/>
      <c r="AZ58" s="83"/>
      <c r="BA58" s="83"/>
    </row>
    <row r="59" spans="3:53" s="80" customFormat="1" ht="19.5" customHeight="1" thickBot="1" x14ac:dyDescent="0.2">
      <c r="C59" s="71"/>
      <c r="D59" s="342" t="s">
        <v>49</v>
      </c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3"/>
      <c r="S59" s="456"/>
      <c r="T59" s="457"/>
      <c r="U59" s="457"/>
      <c r="V59" s="314" t="s">
        <v>30</v>
      </c>
      <c r="W59" s="315"/>
      <c r="X59" s="146"/>
      <c r="Y59" s="146"/>
      <c r="Z59" s="330" t="s">
        <v>50</v>
      </c>
      <c r="AA59" s="331"/>
      <c r="AB59" s="331"/>
      <c r="AC59" s="331"/>
      <c r="AD59" s="331"/>
      <c r="AE59" s="331"/>
      <c r="AF59" s="331"/>
      <c r="AG59" s="331"/>
      <c r="AH59" s="331"/>
      <c r="AI59" s="332"/>
      <c r="AJ59" s="76"/>
      <c r="AK59" s="76"/>
      <c r="AL59" s="76"/>
      <c r="AM59" s="76"/>
      <c r="AN59" s="76"/>
      <c r="AO59" s="76"/>
      <c r="AP59" s="146"/>
      <c r="AQ59" s="70"/>
      <c r="AR59" s="70"/>
      <c r="AS59" s="159"/>
      <c r="AT59" s="70"/>
      <c r="AU59" s="70"/>
      <c r="AV59" s="159"/>
      <c r="AW59" s="81"/>
      <c r="AX59" s="81"/>
      <c r="AY59" s="81"/>
      <c r="AZ59" s="81"/>
      <c r="BA59" s="81"/>
    </row>
    <row r="60" spans="3:53" s="80" customFormat="1" ht="7.5" customHeight="1" thickBot="1" x14ac:dyDescent="0.2">
      <c r="C60" s="71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77"/>
      <c r="Q60" s="78"/>
      <c r="R60" s="78"/>
      <c r="S60" s="78"/>
      <c r="T60" s="155"/>
      <c r="U60" s="155"/>
      <c r="V60" s="146"/>
      <c r="W60" s="146"/>
      <c r="X60" s="154"/>
      <c r="Y60" s="154"/>
      <c r="Z60" s="154"/>
      <c r="AA60" s="154"/>
      <c r="AB60" s="154"/>
      <c r="AC60" s="154"/>
      <c r="AD60" s="154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146"/>
      <c r="AQ60" s="70"/>
      <c r="AR60" s="70"/>
      <c r="AS60" s="159"/>
      <c r="AT60" s="70"/>
      <c r="AU60" s="70"/>
      <c r="AV60" s="159"/>
      <c r="AW60" s="81"/>
      <c r="AX60" s="159"/>
      <c r="AY60" s="159"/>
      <c r="AZ60" s="159"/>
      <c r="BA60" s="159"/>
    </row>
    <row r="61" spans="3:53" s="80" customFormat="1" ht="18.75" customHeight="1" thickBot="1" x14ac:dyDescent="0.2">
      <c r="C61" s="394" t="s">
        <v>136</v>
      </c>
      <c r="D61" s="394"/>
      <c r="E61" s="394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68" t="s">
        <v>52</v>
      </c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95"/>
      <c r="AG61" s="304" t="str">
        <f>IF(S59="","",ROUNDUP(X57/S59,0))</f>
        <v/>
      </c>
      <c r="AH61" s="305"/>
      <c r="AI61" s="305"/>
      <c r="AJ61" s="305"/>
      <c r="AK61" s="305"/>
      <c r="AL61" s="305"/>
      <c r="AM61" s="320" t="s">
        <v>26</v>
      </c>
      <c r="AN61" s="321"/>
      <c r="AO61" s="146"/>
      <c r="AP61" s="146"/>
      <c r="AQ61" s="146"/>
      <c r="AR61" s="70"/>
      <c r="AS61" s="159"/>
      <c r="AT61" s="70"/>
      <c r="AU61" s="70"/>
      <c r="AV61" s="159"/>
      <c r="AW61" s="81"/>
      <c r="AX61" s="81"/>
      <c r="AY61" s="81"/>
      <c r="AZ61" s="81"/>
      <c r="BA61" s="81"/>
    </row>
    <row r="62" spans="3:53" s="80" customFormat="1" x14ac:dyDescent="0.4"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82"/>
      <c r="Y62" s="82"/>
      <c r="Z62" s="82"/>
      <c r="AA62" s="82"/>
      <c r="AB62" s="82"/>
      <c r="AC62" s="82"/>
      <c r="AD62" s="82"/>
      <c r="AE62" s="145"/>
      <c r="AF62" s="145"/>
      <c r="AG62" s="145"/>
      <c r="AH62" s="145"/>
      <c r="AI62" s="145"/>
      <c r="AJ62" s="213" t="s">
        <v>53</v>
      </c>
      <c r="AK62" s="213"/>
      <c r="AL62" s="213"/>
      <c r="AM62" s="213"/>
      <c r="AN62" s="213"/>
      <c r="AO62" s="213"/>
      <c r="AP62" s="146"/>
      <c r="AQ62" s="146"/>
      <c r="AR62" s="159"/>
      <c r="AS62" s="159"/>
      <c r="AT62" s="159"/>
      <c r="AU62" s="159"/>
      <c r="AV62" s="159"/>
      <c r="AW62" s="81"/>
      <c r="AX62" s="81"/>
      <c r="AY62" s="81"/>
      <c r="AZ62" s="81"/>
      <c r="BA62" s="81"/>
    </row>
    <row r="63" spans="3:53" s="80" customFormat="1" ht="18.75" customHeight="1" x14ac:dyDescent="0.4">
      <c r="C63" s="396" t="s">
        <v>137</v>
      </c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396"/>
      <c r="U63" s="396"/>
      <c r="V63" s="396"/>
      <c r="W63" s="396"/>
      <c r="X63" s="396"/>
      <c r="Y63" s="396"/>
      <c r="Z63" s="396"/>
      <c r="AA63" s="396"/>
      <c r="AB63" s="396"/>
      <c r="AC63" s="396"/>
      <c r="AD63" s="396"/>
      <c r="AE63" s="396"/>
      <c r="AF63" s="396"/>
      <c r="AG63" s="396"/>
      <c r="AH63" s="396"/>
      <c r="AI63" s="396"/>
      <c r="AJ63" s="396"/>
      <c r="AK63" s="396"/>
      <c r="AL63" s="112"/>
      <c r="AM63" s="104"/>
      <c r="AN63" s="104"/>
      <c r="AO63" s="104"/>
      <c r="AP63" s="104"/>
      <c r="AQ63" s="104"/>
      <c r="AR63" s="104"/>
      <c r="AS63" s="102"/>
      <c r="AT63" s="104"/>
      <c r="AU63" s="159"/>
      <c r="AV63" s="159"/>
      <c r="AW63" s="81"/>
      <c r="AX63" s="81"/>
      <c r="AY63" s="81"/>
      <c r="AZ63" s="81"/>
      <c r="BA63" s="81"/>
    </row>
    <row r="64" spans="3:53" s="80" customFormat="1" ht="7.5" customHeight="1" x14ac:dyDescent="0.4"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12"/>
      <c r="AM64" s="104"/>
      <c r="AN64" s="104"/>
      <c r="AO64" s="104"/>
      <c r="AP64" s="104"/>
      <c r="AQ64" s="104"/>
      <c r="AR64" s="104"/>
      <c r="AS64" s="102"/>
      <c r="AT64" s="104"/>
      <c r="AU64" s="159"/>
      <c r="AV64" s="159"/>
      <c r="AW64" s="81"/>
      <c r="AX64" s="81"/>
      <c r="AY64" s="81"/>
      <c r="AZ64" s="81"/>
      <c r="BA64" s="81"/>
    </row>
    <row r="65" spans="3:73" s="80" customFormat="1" x14ac:dyDescent="0.4">
      <c r="C65" s="102"/>
      <c r="D65" s="113" t="s">
        <v>140</v>
      </c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4"/>
      <c r="AS65" s="102"/>
      <c r="AT65" s="104"/>
      <c r="AU65" s="159"/>
      <c r="AV65" s="159"/>
      <c r="AW65" s="81"/>
      <c r="AX65" s="81"/>
      <c r="AY65" s="81"/>
      <c r="AZ65" s="81"/>
      <c r="BA65" s="81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</row>
    <row r="66" spans="3:73" s="80" customFormat="1" ht="3.75" customHeight="1" thickBot="1" x14ac:dyDescent="0.45"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4"/>
      <c r="AS66" s="102"/>
      <c r="AT66" s="104"/>
      <c r="AU66" s="159"/>
      <c r="AV66" s="159"/>
      <c r="AW66" s="81"/>
      <c r="AX66" s="81"/>
      <c r="AY66" s="81"/>
      <c r="AZ66" s="81"/>
      <c r="BA66" s="81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</row>
    <row r="67" spans="3:73" s="80" customFormat="1" ht="18.75" customHeight="1" thickBot="1" x14ac:dyDescent="0.45">
      <c r="C67" s="102"/>
      <c r="D67" s="386" t="s">
        <v>141</v>
      </c>
      <c r="E67" s="386"/>
      <c r="F67" s="387" t="s">
        <v>148</v>
      </c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387"/>
      <c r="AA67" s="387"/>
      <c r="AB67" s="387"/>
      <c r="AC67" s="387"/>
      <c r="AD67" s="387"/>
      <c r="AE67" s="387"/>
      <c r="AF67" s="387"/>
      <c r="AG67" s="387"/>
      <c r="AH67" s="388" t="str">
        <f>IF(AC42="","",ROUNDUP((AC42-AH44)*0.4,-3))</f>
        <v/>
      </c>
      <c r="AI67" s="389"/>
      <c r="AJ67" s="389"/>
      <c r="AK67" s="389"/>
      <c r="AL67" s="389"/>
      <c r="AM67" s="389"/>
      <c r="AN67" s="390" t="s">
        <v>26</v>
      </c>
      <c r="AO67" s="391"/>
      <c r="AP67" s="492" t="s">
        <v>149</v>
      </c>
      <c r="AQ67" s="493"/>
      <c r="AR67" s="493"/>
      <c r="AS67" s="493"/>
      <c r="AT67" s="493"/>
      <c r="AU67" s="159"/>
      <c r="AV67" s="159"/>
      <c r="AW67" s="81"/>
      <c r="AX67" s="81"/>
      <c r="AY67" s="81"/>
      <c r="AZ67" s="81"/>
      <c r="BA67" s="8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</row>
    <row r="68" spans="3:73" s="80" customFormat="1" ht="7.5" customHeight="1" thickBot="1" x14ac:dyDescent="0.2">
      <c r="C68" s="102"/>
      <c r="D68" s="108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14"/>
      <c r="AE68" s="114"/>
      <c r="AF68" s="114"/>
      <c r="AG68" s="114"/>
      <c r="AH68" s="114"/>
      <c r="AI68" s="114"/>
      <c r="AJ68" s="112"/>
      <c r="AK68" s="112"/>
      <c r="AL68" s="112"/>
      <c r="AM68" s="112"/>
      <c r="AN68" s="112"/>
      <c r="AO68" s="112"/>
      <c r="AP68" s="112"/>
      <c r="AQ68" s="163"/>
      <c r="AR68" s="104"/>
      <c r="AS68" s="102"/>
      <c r="AT68" s="104"/>
      <c r="AU68" s="159"/>
      <c r="AV68" s="159"/>
      <c r="AW68" s="81"/>
      <c r="AX68" s="81"/>
      <c r="AY68" s="81"/>
      <c r="AZ68" s="81"/>
      <c r="BA68" s="81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</row>
    <row r="69" spans="3:73" s="80" customFormat="1" ht="18.75" customHeight="1" thickBot="1" x14ac:dyDescent="0.2">
      <c r="C69" s="102"/>
      <c r="D69" s="386" t="s">
        <v>144</v>
      </c>
      <c r="E69" s="386"/>
      <c r="F69" s="387" t="s">
        <v>150</v>
      </c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8" t="str">
        <f>IF(AC42="","",ROUND(AC42*0.3,-3))</f>
        <v/>
      </c>
      <c r="V69" s="389"/>
      <c r="W69" s="389"/>
      <c r="X69" s="389"/>
      <c r="Y69" s="389"/>
      <c r="Z69" s="389"/>
      <c r="AA69" s="390" t="s">
        <v>26</v>
      </c>
      <c r="AB69" s="391"/>
      <c r="AC69" s="392" t="s">
        <v>143</v>
      </c>
      <c r="AD69" s="393"/>
      <c r="AE69" s="393"/>
      <c r="AF69" s="393"/>
      <c r="AG69" s="393"/>
      <c r="AH69" s="393"/>
      <c r="AI69" s="393"/>
      <c r="AJ69" s="115"/>
      <c r="AK69" s="163"/>
      <c r="AL69" s="163"/>
      <c r="AM69" s="163"/>
      <c r="AN69" s="163"/>
      <c r="AO69" s="163"/>
      <c r="AP69" s="163"/>
      <c r="AQ69" s="163"/>
      <c r="AR69" s="104"/>
      <c r="AS69" s="102"/>
      <c r="AT69" s="104"/>
      <c r="AU69" s="159"/>
      <c r="AV69" s="159"/>
      <c r="AW69" s="81"/>
      <c r="AX69" s="81"/>
      <c r="AY69" s="81"/>
      <c r="AZ69" s="81"/>
      <c r="BA69" s="81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  <c r="BP69" s="159"/>
      <c r="BQ69" s="159"/>
      <c r="BR69" s="159"/>
      <c r="BS69" s="159"/>
      <c r="BT69" s="159"/>
      <c r="BU69" s="159"/>
    </row>
    <row r="70" spans="3:73" s="80" customFormat="1" ht="3.75" customHeight="1" x14ac:dyDescent="0.15"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14"/>
      <c r="AD70" s="114"/>
      <c r="AE70" s="114"/>
      <c r="AF70" s="114"/>
      <c r="AG70" s="114"/>
      <c r="AH70" s="114"/>
      <c r="AI70" s="115"/>
      <c r="AJ70" s="115"/>
      <c r="AK70" s="163"/>
      <c r="AL70" s="163"/>
      <c r="AM70" s="163"/>
      <c r="AN70" s="163"/>
      <c r="AO70" s="163"/>
      <c r="AP70" s="163"/>
      <c r="AQ70" s="163"/>
      <c r="AR70" s="104"/>
      <c r="AS70" s="102"/>
      <c r="AT70" s="104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9"/>
      <c r="BM70" s="159"/>
      <c r="BN70" s="159"/>
      <c r="BO70" s="159"/>
      <c r="BP70" s="159"/>
      <c r="BQ70" s="159"/>
      <c r="BR70" s="159"/>
      <c r="BS70" s="159"/>
      <c r="BT70" s="159"/>
      <c r="BU70" s="159"/>
    </row>
    <row r="71" spans="3:73" s="80" customFormat="1" ht="18" customHeight="1" x14ac:dyDescent="0.4"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381" t="s">
        <v>146</v>
      </c>
      <c r="S71" s="381"/>
      <c r="T71" s="381"/>
      <c r="U71" s="381"/>
      <c r="V71" s="381"/>
      <c r="W71" s="381"/>
      <c r="X71" s="381"/>
      <c r="Y71" s="381"/>
      <c r="Z71" s="381"/>
      <c r="AA71" s="381"/>
      <c r="AB71" s="381"/>
      <c r="AC71" s="381"/>
      <c r="AD71" s="381"/>
      <c r="AE71" s="381"/>
      <c r="AF71" s="381"/>
      <c r="AG71" s="381"/>
      <c r="AH71" s="381"/>
      <c r="AI71" s="381"/>
      <c r="AJ71" s="381"/>
      <c r="AK71" s="381"/>
      <c r="AL71" s="381"/>
      <c r="AM71" s="381"/>
      <c r="AN71" s="381"/>
      <c r="AO71" s="381"/>
      <c r="AP71" s="381"/>
      <c r="AQ71" s="102"/>
      <c r="AR71" s="102"/>
      <c r="AS71" s="102"/>
      <c r="AT71" s="104"/>
      <c r="AU71" s="159"/>
      <c r="AV71" s="159"/>
      <c r="AW71" s="81"/>
      <c r="AX71" s="81"/>
      <c r="AY71" s="81"/>
      <c r="AZ71" s="81"/>
      <c r="BA71" s="81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</row>
    <row r="72" spans="3:73" s="80" customFormat="1" ht="8.25" customHeight="1" x14ac:dyDescent="0.4"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02"/>
      <c r="AR72" s="102"/>
      <c r="AS72" s="102"/>
      <c r="AT72" s="104"/>
      <c r="AU72" s="159"/>
      <c r="AV72" s="159"/>
      <c r="AW72" s="81"/>
      <c r="AX72" s="81"/>
      <c r="AY72" s="81"/>
      <c r="AZ72" s="81"/>
      <c r="BA72" s="81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59"/>
      <c r="BS72" s="159"/>
      <c r="BT72" s="159"/>
      <c r="BU72" s="159"/>
    </row>
    <row r="73" spans="3:73" s="80" customFormat="1" ht="23.25" customHeight="1" x14ac:dyDescent="0.4">
      <c r="C73" s="102"/>
      <c r="D73" s="382" t="s">
        <v>147</v>
      </c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102"/>
      <c r="AE73" s="102"/>
      <c r="AF73" s="112"/>
      <c r="AG73" s="112"/>
      <c r="AH73" s="112"/>
      <c r="AI73" s="112"/>
      <c r="AJ73" s="112"/>
      <c r="AK73" s="112"/>
      <c r="AL73" s="112"/>
      <c r="AM73" s="104"/>
      <c r="AN73" s="104"/>
      <c r="AO73" s="104"/>
      <c r="AP73" s="104"/>
      <c r="AQ73" s="104"/>
      <c r="AR73" s="104"/>
      <c r="AS73" s="102"/>
      <c r="AT73" s="104"/>
      <c r="AU73" s="159"/>
      <c r="AV73" s="159"/>
      <c r="AW73" s="81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</row>
    <row r="74" spans="3:73" s="4" customFormat="1" ht="21.75" customHeight="1" x14ac:dyDescent="0.4">
      <c r="C74" s="92"/>
      <c r="D74" s="92"/>
      <c r="E74" s="92"/>
      <c r="F74" s="24"/>
      <c r="G74" s="21"/>
      <c r="H74" s="21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25"/>
      <c r="AH74" s="25"/>
      <c r="AI74" s="25"/>
      <c r="AJ74" s="92"/>
      <c r="AK74" s="92"/>
      <c r="AL74" s="92"/>
      <c r="AM74" s="92"/>
      <c r="AN74" s="92"/>
      <c r="AO74" s="92"/>
      <c r="AP74" s="92"/>
      <c r="AQ74" s="25"/>
      <c r="AR74" s="25"/>
      <c r="AS74" s="25"/>
      <c r="AT74" s="25"/>
      <c r="AU74" s="92"/>
      <c r="AV74" s="92"/>
      <c r="AW74" s="20"/>
      <c r="AX74" s="20"/>
      <c r="AY74" s="20"/>
      <c r="AZ74" s="20"/>
      <c r="BA74" s="20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</row>
    <row r="75" spans="3:73" s="4" customFormat="1" ht="18.75" customHeight="1" x14ac:dyDescent="0.4">
      <c r="C75" s="92"/>
      <c r="D75" s="92"/>
      <c r="E75" s="92"/>
      <c r="F75" s="24"/>
      <c r="G75" s="21"/>
      <c r="H75" s="21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92"/>
      <c r="AV75" s="92"/>
      <c r="AW75" s="20"/>
      <c r="AX75" s="20"/>
      <c r="AY75" s="20"/>
      <c r="AZ75" s="20"/>
      <c r="BA75" s="20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</row>
    <row r="76" spans="3:73" s="4" customFormat="1" ht="18.75" customHeight="1" x14ac:dyDescent="0.4"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25"/>
      <c r="AS76" s="25"/>
      <c r="AT76" s="25"/>
      <c r="AU76" s="92"/>
      <c r="AV76" s="92"/>
      <c r="AW76" s="20"/>
      <c r="AX76" s="20"/>
      <c r="AY76" s="20"/>
      <c r="AZ76" s="20"/>
      <c r="BA76" s="20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</row>
    <row r="77" spans="3:73" s="4" customFormat="1" ht="18.75" customHeight="1" x14ac:dyDescent="0.4"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25"/>
      <c r="AS77" s="25"/>
      <c r="AT77" s="25"/>
      <c r="AU77" s="92"/>
      <c r="AV77" s="92"/>
      <c r="AW77" s="20"/>
      <c r="AX77" s="20"/>
      <c r="AY77" s="20"/>
      <c r="AZ77" s="20"/>
      <c r="BA77" s="20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</row>
    <row r="78" spans="3:73" ht="18.75" customHeight="1" x14ac:dyDescent="0.4"/>
    <row r="79" spans="3:73" ht="18.75" customHeight="1" x14ac:dyDescent="0.4"/>
    <row r="80" spans="3:73" ht="18.75" customHeight="1" x14ac:dyDescent="0.4"/>
    <row r="81" ht="18.75" customHeight="1" x14ac:dyDescent="0.4"/>
    <row r="82" ht="18.75" customHeight="1" x14ac:dyDescent="0.4"/>
    <row r="83" ht="18.75" customHeight="1" x14ac:dyDescent="0.4"/>
  </sheetData>
  <mergeCells count="122">
    <mergeCell ref="Z23:AA23"/>
    <mergeCell ref="A2:AT2"/>
    <mergeCell ref="C3:AQ3"/>
    <mergeCell ref="AC4:AN4"/>
    <mergeCell ref="C5:J5"/>
    <mergeCell ref="L5:AE5"/>
    <mergeCell ref="C25:D26"/>
    <mergeCell ref="E25:L26"/>
    <mergeCell ref="M25:P25"/>
    <mergeCell ref="Q25:U25"/>
    <mergeCell ref="M26:P26"/>
    <mergeCell ref="Q26:U26"/>
    <mergeCell ref="C23:D23"/>
    <mergeCell ref="E23:T23"/>
    <mergeCell ref="U23:Y23"/>
    <mergeCell ref="L12:P12"/>
    <mergeCell ref="Q12:U12"/>
    <mergeCell ref="D13:F13"/>
    <mergeCell ref="W13:AA13"/>
    <mergeCell ref="AC13:AG13"/>
    <mergeCell ref="AF5:AN5"/>
    <mergeCell ref="C6:J6"/>
    <mergeCell ref="D10:F12"/>
    <mergeCell ref="G10:U10"/>
    <mergeCell ref="C28:D28"/>
    <mergeCell ref="E28:Q28"/>
    <mergeCell ref="R28:X28"/>
    <mergeCell ref="Y28:Z28"/>
    <mergeCell ref="AA28:AK28"/>
    <mergeCell ref="C30:D30"/>
    <mergeCell ref="E30:Q30"/>
    <mergeCell ref="R30:S30"/>
    <mergeCell ref="T30:U30"/>
    <mergeCell ref="Y30:AF30"/>
    <mergeCell ref="AE57:AF57"/>
    <mergeCell ref="D59:R59"/>
    <mergeCell ref="S59:U59"/>
    <mergeCell ref="V59:W59"/>
    <mergeCell ref="AK38:AQ38"/>
    <mergeCell ref="AG30:AL30"/>
    <mergeCell ref="AM30:AQ30"/>
    <mergeCell ref="C32:D33"/>
    <mergeCell ref="E32:Q33"/>
    <mergeCell ref="R32:U32"/>
    <mergeCell ref="V32:Z32"/>
    <mergeCell ref="R33:U33"/>
    <mergeCell ref="V33:Z33"/>
    <mergeCell ref="Z59:AI59"/>
    <mergeCell ref="AC32:AO33"/>
    <mergeCell ref="X57:AD57"/>
    <mergeCell ref="V1:AT1"/>
    <mergeCell ref="F49:Q49"/>
    <mergeCell ref="R49:W49"/>
    <mergeCell ref="X49:Y49"/>
    <mergeCell ref="Z49:AF49"/>
    <mergeCell ref="F47:AD47"/>
    <mergeCell ref="AE47:AJ47"/>
    <mergeCell ref="AK47:AL47"/>
    <mergeCell ref="AM47:AS47"/>
    <mergeCell ref="D40:N40"/>
    <mergeCell ref="O40:AG40"/>
    <mergeCell ref="AH40:AM40"/>
    <mergeCell ref="AN40:AO40"/>
    <mergeCell ref="AK41:AQ41"/>
    <mergeCell ref="C35:D35"/>
    <mergeCell ref="E35:X35"/>
    <mergeCell ref="Y35:AE35"/>
    <mergeCell ref="AF35:AG35"/>
    <mergeCell ref="AH35:AR35"/>
    <mergeCell ref="D38:M38"/>
    <mergeCell ref="N38:AB38"/>
    <mergeCell ref="AC38:AH38"/>
    <mergeCell ref="AI38:AJ38"/>
    <mergeCell ref="D49:E49"/>
    <mergeCell ref="L6:AN6"/>
    <mergeCell ref="F67:AG67"/>
    <mergeCell ref="F69:T69"/>
    <mergeCell ref="D16:F16"/>
    <mergeCell ref="W16:AG16"/>
    <mergeCell ref="AI16:AS16"/>
    <mergeCell ref="D17:F17"/>
    <mergeCell ref="W17:AA17"/>
    <mergeCell ref="AC17:AG17"/>
    <mergeCell ref="AH17:AS18"/>
    <mergeCell ref="D18:F18"/>
    <mergeCell ref="W18:AA18"/>
    <mergeCell ref="AC18:AG18"/>
    <mergeCell ref="AI13:AM13"/>
    <mergeCell ref="AO13:AS13"/>
    <mergeCell ref="D14:F14"/>
    <mergeCell ref="W14:AA14"/>
    <mergeCell ref="AC14:AG14"/>
    <mergeCell ref="AH14:AS15"/>
    <mergeCell ref="D15:F15"/>
    <mergeCell ref="D69:E69"/>
    <mergeCell ref="U69:Z69"/>
    <mergeCell ref="AA69:AB69"/>
    <mergeCell ref="AC69:AI69"/>
    <mergeCell ref="D73:AC73"/>
    <mergeCell ref="W15:AA15"/>
    <mergeCell ref="AC15:AG15"/>
    <mergeCell ref="G12:K12"/>
    <mergeCell ref="R51:AP51"/>
    <mergeCell ref="R71:AP71"/>
    <mergeCell ref="AP67:AT67"/>
    <mergeCell ref="V10:AS12"/>
    <mergeCell ref="G11:P11"/>
    <mergeCell ref="Q11:U11"/>
    <mergeCell ref="E19:AS19"/>
    <mergeCell ref="D67:E67"/>
    <mergeCell ref="AH67:AM67"/>
    <mergeCell ref="AN67:AO67"/>
    <mergeCell ref="C63:AK63"/>
    <mergeCell ref="C55:AK55"/>
    <mergeCell ref="D47:E47"/>
    <mergeCell ref="C61:O61"/>
    <mergeCell ref="P61:AF61"/>
    <mergeCell ref="AG61:AL61"/>
    <mergeCell ref="AM61:AN61"/>
    <mergeCell ref="AJ62:AO62"/>
    <mergeCell ref="C43:J43"/>
    <mergeCell ref="D57:W57"/>
  </mergeCells>
  <phoneticPr fontId="3"/>
  <dataValidations disablePrompts="1" count="3">
    <dataValidation type="list" allowBlank="1" showInputMessage="1" showErrorMessage="1" sqref="Z23:AA23">
      <formula1>"　,１,２,３,４,５,６"</formula1>
    </dataValidation>
    <dataValidation type="list" allowBlank="1" showInputMessage="1" showErrorMessage="1" sqref="M26">
      <formula1>"　,平成29,平成30,令和元,令和２"</formula1>
    </dataValidation>
    <dataValidation type="list" allowBlank="1" showInputMessage="1" showErrorMessage="1" sqref="Q26">
      <formula1>"　,6月と7月,7月,8月"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rowBreaks count="1" manualBreakCount="1">
    <brk id="83" max="45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T75"/>
  <sheetViews>
    <sheetView showZeros="0" view="pageBreakPreview" topLeftCell="A31" zoomScaleNormal="100" zoomScaleSheetLayoutView="100" workbookViewId="0">
      <selection activeCell="T37" sqref="T37:U37"/>
    </sheetView>
  </sheetViews>
  <sheetFormatPr defaultColWidth="2.5" defaultRowHeight="18.75" customHeight="1" x14ac:dyDescent="0.4"/>
  <cols>
    <col min="1" max="1" width="1.25" style="2" customWidth="1"/>
    <col min="2" max="16384" width="2.5" style="2"/>
  </cols>
  <sheetData>
    <row r="1" spans="1:70" ht="18.75" customHeight="1" x14ac:dyDescent="0.4">
      <c r="V1" s="316" t="s">
        <v>151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234" t="s">
        <v>124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</row>
    <row r="3" spans="1:70" s="1" customFormat="1" ht="28.5" customHeight="1" x14ac:dyDescent="0.4">
      <c r="C3" s="235" t="s">
        <v>152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70" s="1" customFormat="1" ht="14.25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70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2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438"/>
      <c r="M7" s="438"/>
      <c r="N7" s="438"/>
      <c r="O7" s="438"/>
      <c r="P7" s="438"/>
      <c r="Q7" s="486" t="s">
        <v>120</v>
      </c>
      <c r="R7" s="486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S7" s="156"/>
      <c r="AT7" s="156"/>
    </row>
    <row r="8" spans="1:70" s="1" customFormat="1" ht="7.5" customHeight="1" x14ac:dyDescent="0.4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70" s="4" customFormat="1" ht="7.5" customHeight="1" x14ac:dyDescent="0.4">
      <c r="A9" s="92"/>
      <c r="B9" s="92"/>
      <c r="C9" s="161"/>
      <c r="D9" s="3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</row>
    <row r="10" spans="1:70" s="4" customFormat="1" ht="18.75" customHeight="1" x14ac:dyDescent="0.4">
      <c r="A10" s="92"/>
      <c r="B10" s="92"/>
      <c r="C10" s="67" t="s">
        <v>17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153"/>
      <c r="Z10" s="153"/>
      <c r="AA10" s="153"/>
      <c r="AB10" s="153"/>
      <c r="AC10" s="153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153"/>
      <c r="BO10" s="153"/>
      <c r="BP10" s="153"/>
      <c r="BQ10" s="153"/>
      <c r="BR10" s="153"/>
    </row>
    <row r="11" spans="1:70" s="4" customFormat="1" ht="3.75" customHeight="1" x14ac:dyDescent="0.4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20"/>
      <c r="Z11" s="20"/>
      <c r="AA11" s="20"/>
      <c r="AB11" s="20"/>
      <c r="AC11" s="20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20"/>
      <c r="BO11" s="20"/>
      <c r="BP11" s="20"/>
      <c r="BQ11" s="20"/>
      <c r="BR11" s="20"/>
    </row>
    <row r="12" spans="1:70" s="4" customFormat="1" ht="7.5" customHeight="1" thickBot="1" x14ac:dyDescent="0.45">
      <c r="A12" s="92"/>
      <c r="B12" s="92"/>
      <c r="C12" s="153"/>
      <c r="D12" s="22"/>
      <c r="E12" s="92"/>
      <c r="F12" s="23"/>
      <c r="G12" s="23"/>
      <c r="H12" s="23"/>
      <c r="I12" s="23"/>
      <c r="J12" s="23"/>
      <c r="K12" s="23"/>
      <c r="L12" s="23"/>
      <c r="M12" s="92"/>
      <c r="N12" s="92"/>
      <c r="O12" s="92"/>
      <c r="P12" s="92"/>
      <c r="Q12" s="92"/>
      <c r="R12" s="92"/>
      <c r="S12" s="92"/>
      <c r="T12" s="92"/>
      <c r="U12" s="22"/>
      <c r="V12" s="22"/>
      <c r="W12" s="22"/>
      <c r="X12" s="28"/>
      <c r="Y12" s="29"/>
      <c r="Z12" s="29"/>
      <c r="AA12" s="29"/>
      <c r="AB12" s="29"/>
      <c r="AC12" s="92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0"/>
      <c r="AV12" s="20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20"/>
      <c r="BO12" s="20"/>
      <c r="BP12" s="92"/>
      <c r="BQ12" s="92"/>
      <c r="BR12" s="92"/>
    </row>
    <row r="13" spans="1:70" s="59" customFormat="1" ht="14.25" x14ac:dyDescent="0.4">
      <c r="A13" s="92"/>
      <c r="B13" s="92"/>
      <c r="C13" s="210" t="s">
        <v>18</v>
      </c>
      <c r="D13" s="210"/>
      <c r="E13" s="267" t="s">
        <v>21</v>
      </c>
      <c r="F13" s="267"/>
      <c r="G13" s="267"/>
      <c r="H13" s="267"/>
      <c r="I13" s="267"/>
      <c r="J13" s="267"/>
      <c r="K13" s="267"/>
      <c r="L13" s="267"/>
      <c r="M13" s="268" t="s">
        <v>22</v>
      </c>
      <c r="N13" s="269"/>
      <c r="O13" s="269"/>
      <c r="P13" s="270"/>
      <c r="Q13" s="271" t="s">
        <v>23</v>
      </c>
      <c r="R13" s="269"/>
      <c r="S13" s="269"/>
      <c r="T13" s="269"/>
      <c r="U13" s="272"/>
      <c r="V13" s="5"/>
      <c r="W13" s="21"/>
      <c r="X13" s="21"/>
      <c r="Y13" s="21"/>
      <c r="Z13" s="21"/>
      <c r="AA13" s="21"/>
      <c r="AB13" s="21"/>
      <c r="AC13" s="92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20"/>
      <c r="BR13" s="20"/>
    </row>
    <row r="14" spans="1:70" s="59" customFormat="1" ht="18.75" customHeight="1" thickBot="1" x14ac:dyDescent="0.45">
      <c r="A14" s="92"/>
      <c r="B14" s="92"/>
      <c r="C14" s="210"/>
      <c r="D14" s="210"/>
      <c r="E14" s="267"/>
      <c r="F14" s="267"/>
      <c r="G14" s="267"/>
      <c r="H14" s="267"/>
      <c r="I14" s="267"/>
      <c r="J14" s="267"/>
      <c r="K14" s="267"/>
      <c r="L14" s="267"/>
      <c r="M14" s="445"/>
      <c r="N14" s="446"/>
      <c r="O14" s="446"/>
      <c r="P14" s="447"/>
      <c r="Q14" s="453"/>
      <c r="R14" s="446"/>
      <c r="S14" s="446"/>
      <c r="T14" s="446"/>
      <c r="U14" s="454"/>
      <c r="V14" s="21"/>
      <c r="W14" s="92"/>
      <c r="X14" s="92"/>
      <c r="Y14" s="92"/>
      <c r="Z14" s="92"/>
      <c r="AA14" s="92"/>
      <c r="AB14" s="92"/>
      <c r="AC14" s="92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20"/>
      <c r="BR14" s="20"/>
    </row>
    <row r="15" spans="1:70" s="59" customFormat="1" ht="7.5" customHeight="1" thickBot="1" x14ac:dyDescent="0.45">
      <c r="A15" s="92"/>
      <c r="B15" s="92"/>
      <c r="C15" s="92"/>
      <c r="D15" s="22"/>
      <c r="E15" s="22"/>
      <c r="F15" s="24"/>
      <c r="G15" s="21"/>
      <c r="H15" s="21"/>
      <c r="I15" s="21"/>
      <c r="J15" s="21"/>
      <c r="K15" s="21"/>
      <c r="L15" s="21"/>
      <c r="M15" s="92"/>
      <c r="N15" s="92"/>
      <c r="O15" s="92"/>
      <c r="P15" s="92"/>
      <c r="Q15" s="92"/>
      <c r="R15" s="92"/>
      <c r="S15" s="92"/>
      <c r="T15" s="92"/>
      <c r="U15" s="21"/>
      <c r="V15" s="21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20"/>
      <c r="BR15" s="20"/>
    </row>
    <row r="16" spans="1:70" s="59" customFormat="1" ht="18.75" customHeight="1" thickBot="1" x14ac:dyDescent="0.2">
      <c r="A16" s="92"/>
      <c r="B16" s="92"/>
      <c r="C16" s="216" t="s">
        <v>20</v>
      </c>
      <c r="D16" s="216"/>
      <c r="E16" s="217" t="s">
        <v>25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451"/>
      <c r="S16" s="452"/>
      <c r="T16" s="452"/>
      <c r="U16" s="452"/>
      <c r="V16" s="452"/>
      <c r="W16" s="452"/>
      <c r="X16" s="452"/>
      <c r="Y16" s="263" t="s">
        <v>26</v>
      </c>
      <c r="Z16" s="264"/>
      <c r="AA16" s="265" t="s">
        <v>27</v>
      </c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92"/>
      <c r="AM16" s="92"/>
      <c r="AN16" s="92"/>
      <c r="AO16" s="25"/>
      <c r="AP16" s="25"/>
      <c r="AQ16" s="25"/>
      <c r="AR16" s="25"/>
      <c r="AS16" s="25"/>
      <c r="AT16" s="25"/>
      <c r="AU16" s="92"/>
      <c r="AV16" s="92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59" customFormat="1" ht="7.5" customHeight="1" thickBot="1" x14ac:dyDescent="0.45">
      <c r="C17" s="92"/>
      <c r="D17" s="92"/>
      <c r="E17" s="92"/>
      <c r="F17" s="24"/>
      <c r="G17" s="21"/>
      <c r="H17" s="21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92"/>
      <c r="AV17" s="92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59" customFormat="1" ht="18.75" customHeight="1" thickBot="1" x14ac:dyDescent="0.45">
      <c r="C18" s="216" t="s">
        <v>24</v>
      </c>
      <c r="D18" s="216"/>
      <c r="E18" s="217" t="s">
        <v>29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439"/>
      <c r="S18" s="440"/>
      <c r="T18" s="220" t="s">
        <v>30</v>
      </c>
      <c r="U18" s="221"/>
      <c r="V18" s="20"/>
      <c r="W18" s="92"/>
      <c r="X18" s="92"/>
      <c r="Y18" s="357" t="s">
        <v>55</v>
      </c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9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59" customFormat="1" ht="18.75" customHeight="1" thickBot="1" x14ac:dyDescent="0.45">
      <c r="C19" s="152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57"/>
      <c r="S19" s="57"/>
      <c r="T19" s="144"/>
      <c r="U19" s="144"/>
      <c r="V19" s="20"/>
      <c r="W19" s="92"/>
      <c r="X19" s="92"/>
      <c r="Y19" s="352" t="s">
        <v>56</v>
      </c>
      <c r="Z19" s="353"/>
      <c r="AA19" s="353"/>
      <c r="AB19" s="353"/>
      <c r="AC19" s="353"/>
      <c r="AD19" s="353"/>
      <c r="AE19" s="354" t="s">
        <v>57</v>
      </c>
      <c r="AF19" s="355"/>
      <c r="AG19" s="355"/>
      <c r="AH19" s="355"/>
      <c r="AI19" s="355"/>
      <c r="AJ19" s="355"/>
      <c r="AK19" s="355"/>
      <c r="AL19" s="356"/>
      <c r="AM19" s="148"/>
      <c r="AN19" s="148"/>
      <c r="AO19" s="148"/>
      <c r="AP19" s="148"/>
      <c r="AQ19" s="148"/>
      <c r="AR19" s="92"/>
      <c r="AS19" s="92"/>
      <c r="AT19" s="92"/>
      <c r="AU19" s="92"/>
      <c r="AV19" s="92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1" customFormat="1" ht="15" customHeight="1" x14ac:dyDescent="0.4">
      <c r="C20" s="43" t="s">
        <v>153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S20" s="156"/>
      <c r="AT20" s="156"/>
    </row>
    <row r="21" spans="3:70" s="1" customFormat="1" ht="3.75" customHeight="1" x14ac:dyDescent="0.4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S21" s="156"/>
      <c r="AT21" s="156"/>
    </row>
    <row r="22" spans="3:70" s="1" customFormat="1" ht="15.75" customHeight="1" x14ac:dyDescent="0.4">
      <c r="D22" s="278" t="s">
        <v>68</v>
      </c>
      <c r="E22" s="279"/>
      <c r="F22" s="280"/>
      <c r="G22" s="287" t="s">
        <v>7</v>
      </c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9"/>
      <c r="V22" s="241" t="s">
        <v>154</v>
      </c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3"/>
      <c r="AH22" s="156"/>
    </row>
    <row r="23" spans="3:70" s="1" customFormat="1" ht="14.25" customHeight="1" x14ac:dyDescent="0.4">
      <c r="C23" s="161"/>
      <c r="D23" s="281"/>
      <c r="E23" s="282"/>
      <c r="F23" s="283"/>
      <c r="G23" s="292" t="s">
        <v>9</v>
      </c>
      <c r="H23" s="292"/>
      <c r="I23" s="292"/>
      <c r="J23" s="292"/>
      <c r="K23" s="292"/>
      <c r="L23" s="292"/>
      <c r="M23" s="292"/>
      <c r="N23" s="292"/>
      <c r="O23" s="292"/>
      <c r="P23" s="293"/>
      <c r="Q23" s="258" t="s">
        <v>10</v>
      </c>
      <c r="R23" s="259"/>
      <c r="S23" s="259"/>
      <c r="T23" s="259"/>
      <c r="U23" s="260"/>
      <c r="V23" s="244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246"/>
    </row>
    <row r="24" spans="3:70" s="1" customFormat="1" ht="14.25" x14ac:dyDescent="0.4">
      <c r="C24" s="161"/>
      <c r="D24" s="284"/>
      <c r="E24" s="285"/>
      <c r="F24" s="286"/>
      <c r="G24" s="261" t="s">
        <v>11</v>
      </c>
      <c r="H24" s="211"/>
      <c r="I24" s="211"/>
      <c r="J24" s="211"/>
      <c r="K24" s="212"/>
      <c r="L24" s="211" t="s">
        <v>12</v>
      </c>
      <c r="M24" s="211"/>
      <c r="N24" s="211"/>
      <c r="O24" s="211"/>
      <c r="P24" s="212"/>
      <c r="Q24" s="211" t="s">
        <v>13</v>
      </c>
      <c r="R24" s="211"/>
      <c r="S24" s="211"/>
      <c r="T24" s="211"/>
      <c r="U24" s="212"/>
      <c r="V24" s="504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6"/>
    </row>
    <row r="25" spans="3:70" s="1" customFormat="1" ht="18.75" customHeight="1" x14ac:dyDescent="0.4">
      <c r="C25" s="161"/>
      <c r="D25" s="214">
        <v>1</v>
      </c>
      <c r="E25" s="214"/>
      <c r="F25" s="215"/>
      <c r="G25" s="15"/>
      <c r="H25" s="16"/>
      <c r="I25" s="17"/>
      <c r="J25" s="17"/>
      <c r="K25" s="18"/>
      <c r="L25" s="15"/>
      <c r="M25" s="16"/>
      <c r="N25" s="17"/>
      <c r="O25" s="17"/>
      <c r="P25" s="18"/>
      <c r="Q25" s="15"/>
      <c r="R25" s="16"/>
      <c r="S25" s="17"/>
      <c r="T25" s="17"/>
      <c r="U25" s="18"/>
      <c r="V25" s="56" t="s">
        <v>79</v>
      </c>
      <c r="W25" s="436" t="s">
        <v>155</v>
      </c>
      <c r="X25" s="437"/>
      <c r="Y25" s="437"/>
      <c r="Z25" s="437"/>
      <c r="AA25" s="437"/>
      <c r="AB25" s="31" t="s">
        <v>81</v>
      </c>
      <c r="AC25" s="436" t="s">
        <v>156</v>
      </c>
      <c r="AD25" s="437"/>
      <c r="AE25" s="437"/>
      <c r="AF25" s="437"/>
      <c r="AG25" s="437"/>
    </row>
    <row r="26" spans="3:70" s="1" customFormat="1" ht="18.75" customHeight="1" x14ac:dyDescent="0.4">
      <c r="C26" s="161"/>
      <c r="D26" s="214">
        <v>2</v>
      </c>
      <c r="E26" s="214"/>
      <c r="F26" s="215"/>
      <c r="G26" s="10"/>
      <c r="H26" s="11"/>
      <c r="I26" s="12"/>
      <c r="J26" s="12"/>
      <c r="K26" s="14"/>
      <c r="L26" s="10"/>
      <c r="M26" s="11"/>
      <c r="N26" s="12"/>
      <c r="O26" s="12"/>
      <c r="P26" s="14"/>
      <c r="Q26" s="10"/>
      <c r="R26" s="11"/>
      <c r="S26" s="12"/>
      <c r="T26" s="12"/>
      <c r="U26" s="14"/>
      <c r="V26" s="31" t="s">
        <v>83</v>
      </c>
      <c r="W26" s="436" t="s">
        <v>155</v>
      </c>
      <c r="X26" s="437"/>
      <c r="Y26" s="437"/>
      <c r="Z26" s="437"/>
      <c r="AA26" s="437"/>
      <c r="AB26" s="495"/>
      <c r="AC26" s="496"/>
      <c r="AD26" s="496"/>
      <c r="AE26" s="496"/>
      <c r="AF26" s="496"/>
      <c r="AG26" s="497"/>
    </row>
    <row r="27" spans="3:70" s="1" customFormat="1" ht="18.75" customHeight="1" x14ac:dyDescent="0.4">
      <c r="D27" s="214">
        <v>3</v>
      </c>
      <c r="E27" s="214"/>
      <c r="F27" s="215"/>
      <c r="G27" s="10"/>
      <c r="H27" s="11"/>
      <c r="I27" s="12"/>
      <c r="J27" s="12"/>
      <c r="K27" s="14"/>
      <c r="L27" s="10"/>
      <c r="M27" s="11"/>
      <c r="N27" s="12"/>
      <c r="O27" s="12"/>
      <c r="P27" s="14"/>
      <c r="Q27" s="10"/>
      <c r="R27" s="11"/>
      <c r="S27" s="12"/>
      <c r="T27" s="12"/>
      <c r="U27" s="14"/>
      <c r="V27" s="31" t="s">
        <v>85</v>
      </c>
      <c r="W27" s="436" t="s">
        <v>156</v>
      </c>
      <c r="X27" s="437"/>
      <c r="Y27" s="437"/>
      <c r="Z27" s="437"/>
      <c r="AA27" s="437"/>
      <c r="AB27" s="495"/>
      <c r="AC27" s="496"/>
      <c r="AD27" s="496"/>
      <c r="AE27" s="496"/>
      <c r="AF27" s="496"/>
      <c r="AG27" s="497"/>
    </row>
    <row r="28" spans="3:70" s="1" customFormat="1" ht="18.75" customHeight="1" x14ac:dyDescent="0.4">
      <c r="D28" s="214">
        <v>4</v>
      </c>
      <c r="E28" s="214"/>
      <c r="F28" s="215"/>
      <c r="G28" s="10"/>
      <c r="H28" s="11"/>
      <c r="I28" s="12"/>
      <c r="J28" s="12"/>
      <c r="K28" s="14"/>
      <c r="L28" s="10"/>
      <c r="M28" s="11"/>
      <c r="N28" s="12"/>
      <c r="O28" s="12"/>
      <c r="P28" s="14"/>
      <c r="Q28" s="10"/>
      <c r="R28" s="11"/>
      <c r="S28" s="12"/>
      <c r="T28" s="12"/>
      <c r="U28" s="14"/>
      <c r="V28" s="31" t="s">
        <v>87</v>
      </c>
      <c r="W28" s="448" t="s">
        <v>157</v>
      </c>
      <c r="X28" s="449"/>
      <c r="Y28" s="449"/>
      <c r="Z28" s="449"/>
      <c r="AA28" s="449"/>
      <c r="AB28" s="449"/>
      <c r="AC28" s="449"/>
      <c r="AD28" s="449"/>
      <c r="AE28" s="449"/>
      <c r="AF28" s="449"/>
      <c r="AG28" s="450"/>
    </row>
    <row r="29" spans="3:70" s="1" customFormat="1" ht="18.75" customHeight="1" x14ac:dyDescent="0.4">
      <c r="D29" s="214">
        <v>5</v>
      </c>
      <c r="E29" s="214"/>
      <c r="F29" s="215"/>
      <c r="G29" s="10"/>
      <c r="H29" s="11"/>
      <c r="I29" s="12"/>
      <c r="J29" s="12"/>
      <c r="K29" s="14"/>
      <c r="L29" s="10"/>
      <c r="M29" s="11"/>
      <c r="N29" s="12"/>
      <c r="O29" s="12"/>
      <c r="P29" s="14"/>
      <c r="Q29" s="10"/>
      <c r="R29" s="11"/>
      <c r="S29" s="12"/>
      <c r="T29" s="12"/>
      <c r="U29" s="14"/>
      <c r="V29" s="31" t="s">
        <v>88</v>
      </c>
      <c r="W29" s="436" t="s">
        <v>155</v>
      </c>
      <c r="X29" s="437"/>
      <c r="Y29" s="437"/>
      <c r="Z29" s="437"/>
      <c r="AA29" s="437"/>
      <c r="AB29" s="495"/>
      <c r="AC29" s="496"/>
      <c r="AD29" s="496"/>
      <c r="AE29" s="496"/>
      <c r="AF29" s="496"/>
      <c r="AG29" s="497"/>
    </row>
    <row r="30" spans="3:70" s="1" customFormat="1" ht="18.75" customHeight="1" x14ac:dyDescent="0.4">
      <c r="D30" s="214">
        <v>6</v>
      </c>
      <c r="E30" s="214"/>
      <c r="F30" s="215"/>
      <c r="G30" s="10"/>
      <c r="H30" s="11"/>
      <c r="I30" s="12"/>
      <c r="J30" s="12"/>
      <c r="K30" s="14"/>
      <c r="L30" s="10"/>
      <c r="M30" s="11"/>
      <c r="N30" s="12"/>
      <c r="O30" s="12"/>
      <c r="P30" s="14"/>
      <c r="Q30" s="10"/>
      <c r="R30" s="11"/>
      <c r="S30" s="12"/>
      <c r="T30" s="12"/>
      <c r="U30" s="14"/>
      <c r="V30" s="31" t="s">
        <v>89</v>
      </c>
      <c r="W30" s="436" t="s">
        <v>156</v>
      </c>
      <c r="X30" s="437"/>
      <c r="Y30" s="437"/>
      <c r="Z30" s="437"/>
      <c r="AA30" s="437"/>
      <c r="AB30" s="498"/>
      <c r="AC30" s="499"/>
      <c r="AD30" s="499"/>
      <c r="AE30" s="499"/>
      <c r="AF30" s="499"/>
      <c r="AG30" s="500"/>
    </row>
    <row r="31" spans="3:70" s="66" customFormat="1" ht="7.5" customHeight="1" x14ac:dyDescent="0.4">
      <c r="C31" s="152"/>
      <c r="D31" s="152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57"/>
      <c r="S31" s="57"/>
      <c r="T31" s="144"/>
      <c r="U31" s="144"/>
      <c r="V31" s="20"/>
      <c r="W31" s="92"/>
      <c r="X31" s="92"/>
      <c r="Y31" s="149"/>
      <c r="Z31" s="149"/>
      <c r="AA31" s="149"/>
      <c r="AB31" s="149"/>
      <c r="AC31" s="149"/>
      <c r="AD31" s="149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92"/>
      <c r="AS31" s="92"/>
      <c r="AT31" s="92"/>
      <c r="AU31" s="92"/>
      <c r="AV31" s="92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66" customFormat="1" ht="7.5" customHeight="1" thickBot="1" x14ac:dyDescent="0.45">
      <c r="C32" s="152"/>
      <c r="D32" s="152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57"/>
      <c r="S32" s="57"/>
      <c r="T32" s="144"/>
      <c r="U32" s="144"/>
      <c r="V32" s="20"/>
      <c r="W32" s="92"/>
      <c r="X32" s="92"/>
      <c r="Y32" s="149"/>
      <c r="Z32" s="149"/>
      <c r="AA32" s="149"/>
      <c r="AB32" s="149"/>
      <c r="AC32" s="149"/>
      <c r="AD32" s="149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92"/>
      <c r="AS32" s="92"/>
      <c r="AT32" s="92"/>
      <c r="AU32" s="92"/>
      <c r="AV32" s="92"/>
      <c r="AW32" s="19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</row>
    <row r="33" spans="3:72" s="59" customFormat="1" ht="18.75" customHeight="1" x14ac:dyDescent="0.4">
      <c r="C33" s="210" t="s">
        <v>28</v>
      </c>
      <c r="D33" s="210"/>
      <c r="E33" s="404" t="s">
        <v>127</v>
      </c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268" t="s">
        <v>22</v>
      </c>
      <c r="S33" s="269"/>
      <c r="T33" s="269"/>
      <c r="U33" s="270"/>
      <c r="V33" s="271" t="s">
        <v>23</v>
      </c>
      <c r="W33" s="269"/>
      <c r="X33" s="269"/>
      <c r="Y33" s="269"/>
      <c r="Z33" s="272"/>
      <c r="AA33" s="92"/>
      <c r="AB33" s="92"/>
      <c r="AC33" s="92"/>
      <c r="AD33" s="92"/>
      <c r="AE33" s="92"/>
      <c r="AF33" s="92"/>
      <c r="AG33" s="25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</row>
    <row r="34" spans="3:72" s="59" customFormat="1" ht="18.75" customHeight="1" thickBot="1" x14ac:dyDescent="0.45">
      <c r="C34" s="210"/>
      <c r="D34" s="210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12" t="s">
        <v>129</v>
      </c>
      <c r="S34" s="413"/>
      <c r="T34" s="413"/>
      <c r="U34" s="414"/>
      <c r="V34" s="453">
        <f>Q14</f>
        <v>0</v>
      </c>
      <c r="W34" s="446"/>
      <c r="X34" s="446"/>
      <c r="Y34" s="446"/>
      <c r="Z34" s="454"/>
      <c r="AA34" s="92"/>
      <c r="AB34" s="92"/>
      <c r="AC34" s="92"/>
      <c r="AD34" s="92"/>
      <c r="AE34" s="92"/>
      <c r="AF34" s="92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92"/>
      <c r="AV34" s="92"/>
      <c r="AW34" s="20"/>
      <c r="AX34" s="20"/>
      <c r="AY34" s="20"/>
      <c r="AZ34" s="20"/>
      <c r="BA34" s="20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</row>
    <row r="35" spans="3:72" s="59" customFormat="1" ht="7.5" customHeight="1" thickBot="1" x14ac:dyDescent="0.45">
      <c r="C35" s="92"/>
      <c r="D35" s="92"/>
      <c r="E35" s="92"/>
      <c r="F35" s="24"/>
      <c r="G35" s="21"/>
      <c r="H35" s="21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92"/>
      <c r="AV35" s="92"/>
      <c r="AW35" s="20"/>
      <c r="AX35" s="20"/>
      <c r="AY35" s="20"/>
      <c r="AZ35" s="20"/>
      <c r="BA35" s="20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</row>
    <row r="36" spans="3:72" s="92" customFormat="1" ht="18.75" customHeight="1" thickBot="1" x14ac:dyDescent="0.45">
      <c r="C36" s="216" t="s">
        <v>126</v>
      </c>
      <c r="D36" s="216"/>
      <c r="E36" s="217" t="s">
        <v>158</v>
      </c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364"/>
      <c r="S36" s="424"/>
      <c r="T36" s="439"/>
      <c r="U36" s="440"/>
      <c r="V36" s="220" t="s">
        <v>30</v>
      </c>
      <c r="W36" s="221"/>
      <c r="X36" s="20"/>
      <c r="AA36" s="225" t="s">
        <v>31</v>
      </c>
      <c r="AB36" s="226"/>
      <c r="AC36" s="226"/>
      <c r="AD36" s="226"/>
      <c r="AE36" s="226"/>
      <c r="AF36" s="226"/>
      <c r="AG36" s="226"/>
      <c r="AH36" s="226"/>
      <c r="AI36" s="294" t="s">
        <v>32</v>
      </c>
      <c r="AJ36" s="226"/>
      <c r="AK36" s="226"/>
      <c r="AL36" s="226"/>
      <c r="AM36" s="226"/>
      <c r="AN36" s="295"/>
      <c r="AO36" s="226" t="s">
        <v>33</v>
      </c>
      <c r="AP36" s="226"/>
      <c r="AQ36" s="226"/>
      <c r="AR36" s="226"/>
      <c r="AS36" s="227"/>
      <c r="AY36" s="19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</row>
    <row r="37" spans="3:72" s="92" customFormat="1" ht="7.5" customHeight="1" thickBot="1" x14ac:dyDescent="0.45">
      <c r="F37" s="24"/>
      <c r="G37" s="21"/>
      <c r="H37" s="21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W37" s="20"/>
      <c r="AX37" s="20"/>
      <c r="AY37" s="20"/>
      <c r="AZ37" s="20"/>
      <c r="BA37" s="20"/>
    </row>
    <row r="38" spans="3:72" s="59" customFormat="1" ht="18.75" customHeight="1" thickBot="1" x14ac:dyDescent="0.2">
      <c r="C38" s="216" t="s">
        <v>130</v>
      </c>
      <c r="D38" s="216"/>
      <c r="E38" s="217" t="s">
        <v>159</v>
      </c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451"/>
      <c r="Z38" s="452"/>
      <c r="AA38" s="452"/>
      <c r="AB38" s="452"/>
      <c r="AC38" s="452"/>
      <c r="AD38" s="452"/>
      <c r="AE38" s="452"/>
      <c r="AF38" s="263" t="s">
        <v>26</v>
      </c>
      <c r="AG38" s="264"/>
      <c r="AH38" s="265" t="s">
        <v>27</v>
      </c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5"/>
      <c r="AT38" s="25"/>
      <c r="AU38" s="92"/>
      <c r="AV38" s="92"/>
      <c r="AW38" s="20"/>
      <c r="AX38" s="20"/>
      <c r="AY38" s="20"/>
      <c r="AZ38" s="20"/>
      <c r="BA38" s="20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</row>
    <row r="39" spans="3:72" s="4" customFormat="1" ht="7.5" customHeight="1" x14ac:dyDescent="0.4">
      <c r="C39" s="92"/>
      <c r="D39" s="92"/>
      <c r="E39" s="92"/>
      <c r="F39" s="24"/>
      <c r="G39" s="21"/>
      <c r="H39" s="21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92"/>
      <c r="AV39" s="92"/>
      <c r="AW39" s="20"/>
      <c r="AX39" s="20"/>
      <c r="AY39" s="20"/>
      <c r="AZ39" s="20"/>
      <c r="BA39" s="20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</row>
    <row r="40" spans="3:72" s="4" customFormat="1" ht="7.5" customHeight="1" thickBot="1" x14ac:dyDescent="0.45">
      <c r="C40" s="92"/>
      <c r="D40" s="161"/>
      <c r="E40" s="161"/>
      <c r="F40" s="94"/>
      <c r="G40" s="95"/>
      <c r="H40" s="95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92"/>
      <c r="AV40" s="92"/>
      <c r="AW40" s="20"/>
      <c r="AX40" s="20"/>
      <c r="AY40" s="20"/>
      <c r="AZ40" s="20"/>
      <c r="BA40" s="20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</row>
    <row r="41" spans="3:72" s="4" customFormat="1" ht="18.75" customHeight="1" thickBot="1" x14ac:dyDescent="0.2">
      <c r="C41" s="92"/>
      <c r="D41" s="301" t="s">
        <v>34</v>
      </c>
      <c r="E41" s="301"/>
      <c r="F41" s="301"/>
      <c r="G41" s="301"/>
      <c r="H41" s="301"/>
      <c r="I41" s="301"/>
      <c r="J41" s="301"/>
      <c r="K41" s="301"/>
      <c r="L41" s="301"/>
      <c r="M41" s="301"/>
      <c r="N41" s="398" t="s">
        <v>58</v>
      </c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416"/>
      <c r="AC41" s="228" t="str">
        <f>IF(R16="","",ROUNDUP(R18/R18,0))</f>
        <v/>
      </c>
      <c r="AD41" s="229"/>
      <c r="AE41" s="229"/>
      <c r="AF41" s="229"/>
      <c r="AG41" s="229"/>
      <c r="AH41" s="229"/>
      <c r="AI41" s="230" t="s">
        <v>26</v>
      </c>
      <c r="AJ41" s="231"/>
      <c r="AK41" s="265" t="s">
        <v>36</v>
      </c>
      <c r="AL41" s="266"/>
      <c r="AM41" s="266"/>
      <c r="AN41" s="266"/>
      <c r="AO41" s="266"/>
      <c r="AP41" s="266"/>
      <c r="AQ41" s="266"/>
      <c r="AR41" s="27"/>
      <c r="AS41" s="27"/>
      <c r="AT41" s="27"/>
      <c r="AU41" s="27"/>
      <c r="AV41" s="92"/>
      <c r="AW41" s="20"/>
      <c r="AX41" s="20"/>
      <c r="AY41" s="20"/>
      <c r="AZ41" s="20"/>
      <c r="BA41" s="20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</row>
    <row r="42" spans="3:72" s="4" customFormat="1" ht="7.5" customHeight="1" thickBot="1" x14ac:dyDescent="0.2">
      <c r="C42" s="92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32"/>
      <c r="Z42" s="32"/>
      <c r="AA42" s="32"/>
      <c r="AB42" s="32"/>
      <c r="AC42" s="42"/>
      <c r="AD42" s="42"/>
      <c r="AE42" s="42"/>
      <c r="AF42" s="42"/>
      <c r="AG42" s="42"/>
      <c r="AH42" s="42"/>
      <c r="AI42" s="29"/>
      <c r="AJ42" s="29"/>
      <c r="AK42" s="147"/>
      <c r="AL42" s="147"/>
      <c r="AM42" s="147"/>
      <c r="AN42" s="147"/>
      <c r="AO42" s="147"/>
      <c r="AP42" s="147"/>
      <c r="AQ42" s="147"/>
      <c r="AR42" s="27"/>
      <c r="AS42" s="27"/>
      <c r="AT42" s="27"/>
      <c r="AU42" s="27"/>
      <c r="AV42" s="92"/>
      <c r="AW42" s="20"/>
      <c r="AX42" s="20"/>
      <c r="AY42" s="20"/>
      <c r="AZ42" s="20"/>
      <c r="BA42" s="20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</row>
    <row r="43" spans="3:72" s="4" customFormat="1" ht="19.5" customHeight="1" thickBot="1" x14ac:dyDescent="0.2">
      <c r="C43" s="92"/>
      <c r="D43" s="360" t="s">
        <v>132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98" t="s">
        <v>160</v>
      </c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228" t="str">
        <f>IF(R18="","",ROUNDUP(Y38/R18,0))</f>
        <v/>
      </c>
      <c r="AI43" s="229"/>
      <c r="AJ43" s="229"/>
      <c r="AK43" s="229"/>
      <c r="AL43" s="229"/>
      <c r="AM43" s="229"/>
      <c r="AN43" s="230" t="s">
        <v>26</v>
      </c>
      <c r="AO43" s="231"/>
      <c r="AP43" s="161"/>
      <c r="AQ43" s="161"/>
      <c r="AR43" s="27"/>
      <c r="AS43" s="27"/>
      <c r="AT43" s="27"/>
      <c r="AU43" s="27"/>
      <c r="AV43" s="92"/>
      <c r="AW43" s="20"/>
      <c r="AX43" s="20"/>
      <c r="AY43" s="20"/>
      <c r="AZ43" s="20"/>
      <c r="BA43" s="20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</row>
    <row r="44" spans="3:72" s="4" customFormat="1" ht="14.25" x14ac:dyDescent="0.15">
      <c r="C44" s="92"/>
      <c r="D44" s="27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32"/>
      <c r="Z44" s="32"/>
      <c r="AA44" s="32"/>
      <c r="AB44" s="32"/>
      <c r="AC44" s="161"/>
      <c r="AD44" s="161"/>
      <c r="AE44" s="161"/>
      <c r="AF44" s="161"/>
      <c r="AG44" s="161"/>
      <c r="AH44" s="161"/>
      <c r="AI44" s="161"/>
      <c r="AJ44" s="161"/>
      <c r="AK44" s="223" t="s">
        <v>36</v>
      </c>
      <c r="AL44" s="223"/>
      <c r="AM44" s="223"/>
      <c r="AN44" s="223"/>
      <c r="AO44" s="223"/>
      <c r="AP44" s="223"/>
      <c r="AQ44" s="223"/>
      <c r="AR44" s="27"/>
      <c r="AS44" s="92"/>
      <c r="AT44" s="27"/>
      <c r="AU44" s="27"/>
      <c r="AV44" s="92"/>
      <c r="AW44" s="20"/>
      <c r="AX44" s="20"/>
      <c r="AY44" s="20"/>
      <c r="AZ44" s="20"/>
      <c r="BA44" s="20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</row>
    <row r="45" spans="3:72" s="4" customFormat="1" ht="7.5" customHeight="1" thickBot="1" x14ac:dyDescent="0.45"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20"/>
      <c r="Z45" s="20"/>
      <c r="AA45" s="20"/>
      <c r="AB45" s="20"/>
      <c r="AC45" s="20"/>
      <c r="AD45" s="20"/>
      <c r="AE45" s="20"/>
      <c r="AF45" s="153"/>
      <c r="AG45" s="153"/>
      <c r="AH45" s="153"/>
      <c r="AI45" s="153"/>
      <c r="AJ45" s="153"/>
      <c r="AK45" s="153"/>
      <c r="AL45" s="161"/>
      <c r="AM45" s="161"/>
      <c r="AN45" s="161"/>
      <c r="AO45" s="92"/>
      <c r="AP45" s="92"/>
      <c r="AQ45" s="92"/>
      <c r="AR45" s="92"/>
      <c r="AS45" s="92"/>
      <c r="AT45" s="92"/>
      <c r="AU45" s="92"/>
      <c r="AV45" s="92"/>
      <c r="AW45" s="19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92"/>
      <c r="BT45" s="92"/>
    </row>
    <row r="46" spans="3:72" s="4" customFormat="1" ht="18.75" customHeight="1" thickTop="1" x14ac:dyDescent="0.4">
      <c r="C46" s="162" t="s">
        <v>37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48"/>
      <c r="Z46" s="48"/>
      <c r="AA46" s="48"/>
      <c r="AB46" s="48"/>
      <c r="AC46" s="48"/>
      <c r="AD46" s="48"/>
      <c r="AE46" s="48"/>
      <c r="AF46" s="117"/>
      <c r="AG46" s="117"/>
      <c r="AH46" s="117"/>
      <c r="AI46" s="117"/>
      <c r="AJ46" s="117"/>
      <c r="AK46" s="117"/>
      <c r="AL46" s="34"/>
      <c r="AM46" s="34"/>
      <c r="AN46" s="34"/>
      <c r="AO46" s="34"/>
      <c r="AP46" s="34"/>
      <c r="AQ46" s="49"/>
      <c r="AR46" s="92"/>
      <c r="AS46" s="92"/>
      <c r="AT46" s="92"/>
      <c r="AU46" s="92"/>
      <c r="AV46" s="92"/>
      <c r="AW46" s="67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92"/>
      <c r="BT46" s="92"/>
    </row>
    <row r="47" spans="3:72" s="4" customFormat="1" ht="3.75" customHeight="1" thickBot="1" x14ac:dyDescent="0.45">
      <c r="C47" s="96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32"/>
      <c r="Z47" s="32"/>
      <c r="AA47" s="32"/>
      <c r="AB47" s="32"/>
      <c r="AC47" s="32"/>
      <c r="AD47" s="32"/>
      <c r="AE47" s="32"/>
      <c r="AF47" s="149"/>
      <c r="AG47" s="149"/>
      <c r="AH47" s="149"/>
      <c r="AI47" s="149"/>
      <c r="AJ47" s="149"/>
      <c r="AK47" s="149"/>
      <c r="AL47" s="161"/>
      <c r="AM47" s="161"/>
      <c r="AN47" s="161"/>
      <c r="AO47" s="161"/>
      <c r="AP47" s="161"/>
      <c r="AQ47" s="50"/>
      <c r="AR47" s="92"/>
      <c r="AS47" s="92"/>
      <c r="AT47" s="92"/>
      <c r="AU47" s="92"/>
      <c r="AV47" s="92"/>
      <c r="AW47" s="19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92"/>
      <c r="BT47" s="92"/>
    </row>
    <row r="48" spans="3:72" s="4" customFormat="1" ht="18" thickBot="1" x14ac:dyDescent="0.45">
      <c r="C48" s="96"/>
      <c r="D48" s="398" t="s">
        <v>161</v>
      </c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228" t="str">
        <f>IF(AC41="","",ROUNDUP((AC41-AH43)*0.4,-3))</f>
        <v/>
      </c>
      <c r="AD48" s="229"/>
      <c r="AE48" s="229"/>
      <c r="AF48" s="229"/>
      <c r="AG48" s="229"/>
      <c r="AH48" s="229"/>
      <c r="AI48" s="230" t="s">
        <v>26</v>
      </c>
      <c r="AJ48" s="231"/>
      <c r="AK48" s="222" t="s">
        <v>135</v>
      </c>
      <c r="AL48" s="223"/>
      <c r="AM48" s="223"/>
      <c r="AN48" s="223"/>
      <c r="AO48" s="223"/>
      <c r="AP48" s="223"/>
      <c r="AQ48" s="489"/>
      <c r="AR48" s="92"/>
      <c r="AS48" s="25"/>
      <c r="AT48" s="25"/>
      <c r="AU48" s="92"/>
      <c r="AV48" s="92"/>
      <c r="AW48" s="20"/>
      <c r="AX48" s="20"/>
      <c r="AY48" s="20"/>
      <c r="AZ48" s="20"/>
      <c r="BA48" s="20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</row>
    <row r="49" spans="3:53" ht="18.75" customHeight="1" thickBot="1" x14ac:dyDescent="0.45">
      <c r="C49" s="5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224"/>
      <c r="AL49" s="224"/>
      <c r="AM49" s="224"/>
      <c r="AN49" s="224"/>
      <c r="AO49" s="224"/>
      <c r="AP49" s="224"/>
      <c r="AQ49" s="490"/>
    </row>
    <row r="50" spans="3:53" ht="18.75" customHeight="1" thickTop="1" x14ac:dyDescent="0.4"/>
    <row r="51" spans="3:53" s="68" customFormat="1" ht="18.75" customHeight="1" x14ac:dyDescent="0.15">
      <c r="C51" s="333" t="s">
        <v>59</v>
      </c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K51" s="333"/>
      <c r="AL51" s="364"/>
      <c r="AM51" s="364"/>
      <c r="AN51" s="364"/>
      <c r="AO51" s="364"/>
      <c r="AP51" s="364"/>
      <c r="AQ51" s="70"/>
    </row>
    <row r="52" spans="3:53" s="68" customFormat="1" ht="7.5" customHeight="1" thickBot="1" x14ac:dyDescent="0.2"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69"/>
      <c r="AM52" s="69"/>
      <c r="AN52" s="69"/>
      <c r="AO52" s="69"/>
      <c r="AP52" s="69"/>
      <c r="AR52" s="70"/>
    </row>
    <row r="53" spans="3:53" s="68" customFormat="1" ht="18.75" customHeight="1" thickBot="1" x14ac:dyDescent="0.2">
      <c r="C53" s="143"/>
      <c r="D53" s="145" t="s">
        <v>60</v>
      </c>
      <c r="E53" s="143"/>
      <c r="F53" s="84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365" t="s">
        <v>61</v>
      </c>
      <c r="R53" s="366"/>
      <c r="S53" s="85"/>
      <c r="T53" s="86" t="s">
        <v>22</v>
      </c>
      <c r="U53" s="85"/>
      <c r="V53" s="86" t="s">
        <v>62</v>
      </c>
      <c r="W53" s="85"/>
      <c r="X53" s="87" t="s">
        <v>30</v>
      </c>
      <c r="Y53" s="146"/>
      <c r="Z53" s="146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R53" s="70"/>
    </row>
    <row r="54" spans="3:53" s="68" customFormat="1" ht="7.5" customHeight="1" thickBot="1" x14ac:dyDescent="0.2"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82"/>
      <c r="AB54" s="88"/>
      <c r="AC54" s="88"/>
      <c r="AD54" s="88"/>
      <c r="AE54" s="88"/>
      <c r="AF54" s="88"/>
      <c r="AG54" s="88"/>
      <c r="AH54" s="75"/>
      <c r="AI54" s="75"/>
      <c r="AJ54" s="69"/>
      <c r="AK54" s="69"/>
      <c r="AL54" s="69"/>
      <c r="AM54" s="69"/>
      <c r="AN54" s="69"/>
      <c r="AO54" s="69"/>
      <c r="AP54" s="69"/>
      <c r="AR54" s="70"/>
    </row>
    <row r="55" spans="3:53" s="80" customFormat="1" ht="18.75" customHeight="1" thickBot="1" x14ac:dyDescent="0.2">
      <c r="C55" s="71"/>
      <c r="D55" s="472" t="s">
        <v>162</v>
      </c>
      <c r="E55" s="472"/>
      <c r="F55" s="472"/>
      <c r="G55" s="472"/>
      <c r="H55" s="472"/>
      <c r="I55" s="472"/>
      <c r="J55" s="472"/>
      <c r="K55" s="472"/>
      <c r="L55" s="472"/>
      <c r="M55" s="472"/>
      <c r="N55" s="472"/>
      <c r="O55" s="472"/>
      <c r="P55" s="472"/>
      <c r="Q55" s="472"/>
      <c r="R55" s="472"/>
      <c r="S55" s="472"/>
      <c r="T55" s="472"/>
      <c r="U55" s="472"/>
      <c r="V55" s="472"/>
      <c r="W55" s="472"/>
      <c r="X55" s="459"/>
      <c r="Y55" s="460"/>
      <c r="Z55" s="460"/>
      <c r="AA55" s="460"/>
      <c r="AB55" s="460"/>
      <c r="AC55" s="460"/>
      <c r="AD55" s="460"/>
      <c r="AE55" s="311" t="s">
        <v>26</v>
      </c>
      <c r="AF55" s="312"/>
      <c r="AG55" s="72" t="s">
        <v>27</v>
      </c>
      <c r="AH55" s="70"/>
      <c r="AI55" s="70"/>
      <c r="AJ55" s="70"/>
      <c r="AK55" s="70"/>
      <c r="AL55" s="70"/>
      <c r="AM55" s="70"/>
      <c r="AN55" s="70"/>
      <c r="AO55" s="70"/>
      <c r="AP55" s="70"/>
      <c r="AQ55" s="159"/>
      <c r="AR55" s="70"/>
      <c r="AS55" s="70"/>
      <c r="AT55" s="70"/>
      <c r="AU55" s="70"/>
      <c r="AV55" s="159"/>
      <c r="AW55" s="81"/>
      <c r="AX55" s="81"/>
      <c r="AY55" s="81"/>
      <c r="AZ55" s="81"/>
      <c r="BA55" s="81"/>
    </row>
    <row r="56" spans="3:53" s="80" customFormat="1" ht="15" customHeight="1" thickBot="1" x14ac:dyDescent="0.2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146"/>
      <c r="U56" s="146"/>
      <c r="V56" s="146"/>
      <c r="W56" s="146"/>
      <c r="X56" s="73"/>
      <c r="Y56" s="73"/>
      <c r="Z56" s="73"/>
      <c r="AA56" s="73"/>
      <c r="AB56" s="74"/>
      <c r="AC56" s="74"/>
      <c r="AD56" s="74"/>
      <c r="AE56" s="74"/>
      <c r="AF56" s="74"/>
      <c r="AG56" s="74"/>
      <c r="AH56" s="75"/>
      <c r="AI56" s="75"/>
      <c r="AJ56" s="69"/>
      <c r="AK56" s="69"/>
      <c r="AL56" s="69"/>
      <c r="AM56" s="69"/>
      <c r="AN56" s="69"/>
      <c r="AO56" s="69"/>
      <c r="AP56" s="69"/>
      <c r="AQ56" s="159"/>
      <c r="AR56" s="70"/>
      <c r="AS56" s="70"/>
      <c r="AT56" s="70"/>
      <c r="AU56" s="70"/>
      <c r="AV56" s="159"/>
      <c r="AW56" s="81"/>
      <c r="AX56" s="81"/>
      <c r="AY56" s="81"/>
      <c r="AZ56" s="81"/>
      <c r="BA56" s="81"/>
    </row>
    <row r="57" spans="3:53" s="80" customFormat="1" ht="18.75" customHeight="1" thickBot="1" x14ac:dyDescent="0.2">
      <c r="C57" s="71"/>
      <c r="D57" s="342" t="s">
        <v>64</v>
      </c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3"/>
      <c r="S57" s="456"/>
      <c r="T57" s="457"/>
      <c r="U57" s="457"/>
      <c r="V57" s="314" t="s">
        <v>30</v>
      </c>
      <c r="W57" s="315"/>
      <c r="X57" s="146"/>
      <c r="Y57" s="146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46"/>
      <c r="AQ57" s="159"/>
      <c r="AR57" s="70"/>
      <c r="AS57" s="70"/>
      <c r="AT57" s="70"/>
      <c r="AU57" s="70"/>
      <c r="AV57" s="159"/>
      <c r="AW57" s="81"/>
      <c r="AX57" s="81"/>
      <c r="AY57" s="81"/>
      <c r="AZ57" s="81"/>
      <c r="BA57" s="81"/>
    </row>
    <row r="58" spans="3:53" s="80" customFormat="1" ht="15" customHeight="1" thickBot="1" x14ac:dyDescent="0.2">
      <c r="C58" s="71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77"/>
      <c r="Q58" s="78"/>
      <c r="R58" s="78"/>
      <c r="S58" s="78"/>
      <c r="T58" s="155"/>
      <c r="U58" s="155"/>
      <c r="V58" s="146"/>
      <c r="W58" s="146"/>
      <c r="X58" s="154"/>
      <c r="Y58" s="154"/>
      <c r="Z58" s="154"/>
      <c r="AA58" s="154"/>
      <c r="AB58" s="154"/>
      <c r="AC58" s="154"/>
      <c r="AD58" s="154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146"/>
      <c r="AQ58" s="159"/>
      <c r="AR58" s="70"/>
      <c r="AS58" s="70"/>
      <c r="AT58" s="70"/>
      <c r="AU58" s="70"/>
      <c r="AV58" s="159"/>
      <c r="AW58" s="159"/>
      <c r="AX58" s="83"/>
      <c r="AY58" s="83"/>
      <c r="AZ58" s="83"/>
      <c r="BA58" s="83"/>
    </row>
    <row r="59" spans="3:53" s="102" customFormat="1" ht="18.75" customHeight="1" thickBot="1" x14ac:dyDescent="0.2">
      <c r="C59" s="360" t="s">
        <v>163</v>
      </c>
      <c r="D59" s="360"/>
      <c r="E59" s="360"/>
      <c r="F59" s="360"/>
      <c r="G59" s="360"/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420"/>
      <c r="S59" s="420"/>
      <c r="T59" s="420"/>
      <c r="U59" s="362" t="s">
        <v>66</v>
      </c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2"/>
      <c r="AK59" s="363"/>
      <c r="AL59" s="388" t="str">
        <f>IF(S57="","",ROUNDUP(X55/S57,0))</f>
        <v/>
      </c>
      <c r="AM59" s="389"/>
      <c r="AN59" s="389"/>
      <c r="AO59" s="389"/>
      <c r="AP59" s="389"/>
      <c r="AQ59" s="389"/>
      <c r="AR59" s="390" t="s">
        <v>26</v>
      </c>
      <c r="AS59" s="391"/>
      <c r="AT59" s="105"/>
      <c r="AU59" s="105"/>
      <c r="AW59" s="109"/>
      <c r="AX59" s="109"/>
    </row>
    <row r="60" spans="3:53" s="102" customFormat="1" ht="18.75" customHeight="1" x14ac:dyDescent="0.15"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9"/>
      <c r="Z60" s="119"/>
      <c r="AA60" s="119"/>
      <c r="AB60" s="119"/>
      <c r="AC60" s="119"/>
      <c r="AD60" s="119"/>
      <c r="AE60" s="119"/>
      <c r="AF60" s="120"/>
      <c r="AG60" s="120"/>
      <c r="AH60" s="120"/>
      <c r="AI60" s="120"/>
      <c r="AJ60" s="120"/>
      <c r="AK60" s="120"/>
      <c r="AL60" s="118"/>
      <c r="AM60" s="369" t="s">
        <v>53</v>
      </c>
      <c r="AN60" s="369"/>
      <c r="AO60" s="369"/>
      <c r="AP60" s="369"/>
      <c r="AQ60" s="369"/>
      <c r="AR60" s="369"/>
      <c r="AS60" s="105"/>
      <c r="AT60" s="105"/>
      <c r="AU60" s="105"/>
      <c r="AW60" s="106"/>
      <c r="AX60" s="106"/>
      <c r="AY60" s="106"/>
      <c r="AZ60" s="106"/>
      <c r="BA60" s="106"/>
    </row>
    <row r="61" spans="3:53" s="1" customFormat="1" ht="15" customHeight="1" x14ac:dyDescent="0.4">
      <c r="C61" s="43" t="s">
        <v>67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S61" s="156"/>
      <c r="AT61" s="156"/>
    </row>
    <row r="62" spans="3:53" s="1" customFormat="1" ht="3.75" customHeight="1" x14ac:dyDescent="0.4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S62" s="156"/>
      <c r="AT62" s="156"/>
    </row>
    <row r="63" spans="3:53" s="1" customFormat="1" ht="15.75" customHeight="1" x14ac:dyDescent="0.4">
      <c r="D63" s="278" t="s">
        <v>68</v>
      </c>
      <c r="E63" s="279"/>
      <c r="F63" s="280"/>
      <c r="G63" s="287" t="s">
        <v>7</v>
      </c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9"/>
      <c r="V63" s="370" t="s">
        <v>69</v>
      </c>
      <c r="W63" s="370"/>
      <c r="X63" s="370"/>
      <c r="Y63" s="370"/>
      <c r="Z63" s="370"/>
      <c r="AA63" s="370"/>
      <c r="AB63" s="370"/>
      <c r="AC63" s="370"/>
      <c r="AD63" s="370"/>
      <c r="AE63" s="370"/>
      <c r="AF63" s="370"/>
      <c r="AG63" s="370"/>
      <c r="AH63" s="371" t="s">
        <v>70</v>
      </c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156"/>
    </row>
    <row r="64" spans="3:53" s="1" customFormat="1" ht="14.25" customHeight="1" x14ac:dyDescent="0.4">
      <c r="C64" s="161"/>
      <c r="D64" s="281"/>
      <c r="E64" s="282"/>
      <c r="F64" s="283"/>
      <c r="G64" s="292" t="s">
        <v>9</v>
      </c>
      <c r="H64" s="292"/>
      <c r="I64" s="292"/>
      <c r="J64" s="292"/>
      <c r="K64" s="292"/>
      <c r="L64" s="292"/>
      <c r="M64" s="292"/>
      <c r="N64" s="292"/>
      <c r="O64" s="292"/>
      <c r="P64" s="293"/>
      <c r="Q64" s="258" t="s">
        <v>10</v>
      </c>
      <c r="R64" s="259"/>
      <c r="S64" s="259"/>
      <c r="T64" s="259"/>
      <c r="U64" s="260"/>
      <c r="V64" s="370"/>
      <c r="W64" s="370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1"/>
      <c r="AI64" s="371"/>
      <c r="AJ64" s="371"/>
      <c r="AK64" s="371"/>
      <c r="AL64" s="371"/>
      <c r="AM64" s="371"/>
      <c r="AN64" s="371"/>
      <c r="AO64" s="371"/>
      <c r="AP64" s="371"/>
      <c r="AQ64" s="371"/>
      <c r="AR64" s="371"/>
      <c r="AS64" s="371"/>
    </row>
    <row r="65" spans="3:53" s="1" customFormat="1" ht="14.25" customHeight="1" x14ac:dyDescent="0.4">
      <c r="C65" s="161"/>
      <c r="D65" s="284"/>
      <c r="E65" s="285"/>
      <c r="F65" s="286"/>
      <c r="G65" s="261" t="s">
        <v>11</v>
      </c>
      <c r="H65" s="211"/>
      <c r="I65" s="211"/>
      <c r="J65" s="211"/>
      <c r="K65" s="212"/>
      <c r="L65" s="211" t="s">
        <v>12</v>
      </c>
      <c r="M65" s="211"/>
      <c r="N65" s="211"/>
      <c r="O65" s="211"/>
      <c r="P65" s="212"/>
      <c r="Q65" s="211" t="s">
        <v>13</v>
      </c>
      <c r="R65" s="211"/>
      <c r="S65" s="211"/>
      <c r="T65" s="211"/>
      <c r="U65" s="212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1"/>
      <c r="AI65" s="371"/>
      <c r="AJ65" s="371"/>
      <c r="AK65" s="371"/>
      <c r="AL65" s="371"/>
      <c r="AM65" s="371"/>
      <c r="AN65" s="371"/>
      <c r="AO65" s="371"/>
      <c r="AP65" s="371"/>
      <c r="AQ65" s="371"/>
      <c r="AR65" s="371"/>
      <c r="AS65" s="371"/>
    </row>
    <row r="66" spans="3:53" s="1" customFormat="1" ht="18.75" customHeight="1" x14ac:dyDescent="0.4">
      <c r="C66" s="161"/>
      <c r="D66" s="214">
        <v>1</v>
      </c>
      <c r="E66" s="214"/>
      <c r="F66" s="215"/>
      <c r="G66" s="15"/>
      <c r="H66" s="16"/>
      <c r="I66" s="17"/>
      <c r="J66" s="17"/>
      <c r="K66" s="18"/>
      <c r="L66" s="15"/>
      <c r="M66" s="16"/>
      <c r="N66" s="17"/>
      <c r="O66" s="17"/>
      <c r="P66" s="18"/>
      <c r="Q66" s="15"/>
      <c r="R66" s="16"/>
      <c r="S66" s="17"/>
      <c r="T66" s="17"/>
      <c r="U66" s="18"/>
      <c r="V66" s="375" t="s">
        <v>71</v>
      </c>
      <c r="W66" s="376"/>
      <c r="X66" s="376"/>
      <c r="Y66" s="376"/>
      <c r="Z66" s="376"/>
      <c r="AA66" s="376"/>
      <c r="AB66" s="376"/>
      <c r="AC66" s="376"/>
      <c r="AD66" s="376"/>
      <c r="AE66" s="376"/>
      <c r="AF66" s="376"/>
      <c r="AG66" s="377"/>
      <c r="AH66" s="375" t="s">
        <v>72</v>
      </c>
      <c r="AI66" s="376"/>
      <c r="AJ66" s="376"/>
      <c r="AK66" s="376"/>
      <c r="AL66" s="376"/>
      <c r="AM66" s="376"/>
      <c r="AN66" s="376"/>
      <c r="AO66" s="376"/>
      <c r="AP66" s="376"/>
      <c r="AQ66" s="376"/>
      <c r="AR66" s="376"/>
      <c r="AS66" s="377"/>
    </row>
    <row r="67" spans="3:53" s="1" customFormat="1" ht="18.75" customHeight="1" x14ac:dyDescent="0.4">
      <c r="C67" s="161"/>
      <c r="D67" s="214">
        <v>2</v>
      </c>
      <c r="E67" s="214"/>
      <c r="F67" s="215"/>
      <c r="G67" s="10"/>
      <c r="H67" s="11"/>
      <c r="I67" s="12"/>
      <c r="J67" s="12"/>
      <c r="K67" s="14"/>
      <c r="L67" s="10"/>
      <c r="M67" s="11"/>
      <c r="N67" s="12"/>
      <c r="O67" s="12"/>
      <c r="P67" s="14"/>
      <c r="Q67" s="10"/>
      <c r="R67" s="11"/>
      <c r="S67" s="12"/>
      <c r="T67" s="12"/>
      <c r="U67" s="14"/>
      <c r="V67" s="378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80"/>
      <c r="AH67" s="378"/>
      <c r="AI67" s="379"/>
      <c r="AJ67" s="379"/>
      <c r="AK67" s="379"/>
      <c r="AL67" s="379"/>
      <c r="AM67" s="379"/>
      <c r="AN67" s="379"/>
      <c r="AO67" s="379"/>
      <c r="AP67" s="379"/>
      <c r="AQ67" s="379"/>
      <c r="AR67" s="379"/>
      <c r="AS67" s="380"/>
    </row>
    <row r="68" spans="3:53" s="1" customFormat="1" ht="18.75" customHeight="1" x14ac:dyDescent="0.4">
      <c r="D68" s="214">
        <v>3</v>
      </c>
      <c r="E68" s="214"/>
      <c r="F68" s="215"/>
      <c r="G68" s="10"/>
      <c r="H68" s="11"/>
      <c r="I68" s="12"/>
      <c r="J68" s="12"/>
      <c r="K68" s="14"/>
      <c r="L68" s="10"/>
      <c r="M68" s="11"/>
      <c r="N68" s="12"/>
      <c r="O68" s="12"/>
      <c r="P68" s="14"/>
      <c r="Q68" s="10"/>
      <c r="R68" s="11"/>
      <c r="S68" s="12"/>
      <c r="T68" s="12"/>
      <c r="U68" s="14"/>
      <c r="V68" s="372" t="s">
        <v>73</v>
      </c>
      <c r="W68" s="373"/>
      <c r="X68" s="373"/>
      <c r="Y68" s="373"/>
      <c r="Z68" s="373"/>
      <c r="AA68" s="373"/>
      <c r="AB68" s="373"/>
      <c r="AC68" s="373"/>
      <c r="AD68" s="373"/>
      <c r="AE68" s="373"/>
      <c r="AF68" s="373"/>
      <c r="AG68" s="374"/>
      <c r="AH68" s="372" t="s">
        <v>74</v>
      </c>
      <c r="AI68" s="373"/>
      <c r="AJ68" s="373"/>
      <c r="AK68" s="373"/>
      <c r="AL68" s="373"/>
      <c r="AM68" s="373"/>
      <c r="AN68" s="373"/>
      <c r="AO68" s="373"/>
      <c r="AP68" s="373"/>
      <c r="AQ68" s="373"/>
      <c r="AR68" s="373"/>
      <c r="AS68" s="374"/>
    </row>
    <row r="69" spans="3:53" s="1" customFormat="1" ht="18.75" customHeight="1" x14ac:dyDescent="0.4">
      <c r="D69" s="214">
        <v>4</v>
      </c>
      <c r="E69" s="214"/>
      <c r="F69" s="215"/>
      <c r="G69" s="10"/>
      <c r="H69" s="11"/>
      <c r="I69" s="12"/>
      <c r="J69" s="12"/>
      <c r="K69" s="14"/>
      <c r="L69" s="10"/>
      <c r="M69" s="11"/>
      <c r="N69" s="12"/>
      <c r="O69" s="12"/>
      <c r="P69" s="14"/>
      <c r="Q69" s="10"/>
      <c r="R69" s="11"/>
      <c r="S69" s="12"/>
      <c r="T69" s="12"/>
      <c r="U69" s="14"/>
      <c r="V69" s="372" t="s">
        <v>71</v>
      </c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4"/>
      <c r="AH69" s="372" t="s">
        <v>75</v>
      </c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4"/>
    </row>
    <row r="70" spans="3:53" s="1" customFormat="1" ht="18.75" customHeight="1" x14ac:dyDescent="0.4">
      <c r="D70" s="214">
        <v>5</v>
      </c>
      <c r="E70" s="214"/>
      <c r="F70" s="215"/>
      <c r="G70" s="10"/>
      <c r="H70" s="11"/>
      <c r="I70" s="12"/>
      <c r="J70" s="12"/>
      <c r="K70" s="14"/>
      <c r="L70" s="10"/>
      <c r="M70" s="11"/>
      <c r="N70" s="12"/>
      <c r="O70" s="12"/>
      <c r="P70" s="14"/>
      <c r="Q70" s="10"/>
      <c r="R70" s="11"/>
      <c r="S70" s="12"/>
      <c r="T70" s="12"/>
      <c r="U70" s="14"/>
      <c r="V70" s="372" t="s">
        <v>73</v>
      </c>
      <c r="W70" s="373"/>
      <c r="X70" s="373"/>
      <c r="Y70" s="373"/>
      <c r="Z70" s="373"/>
      <c r="AA70" s="373"/>
      <c r="AB70" s="373"/>
      <c r="AC70" s="373"/>
      <c r="AD70" s="373"/>
      <c r="AE70" s="373"/>
      <c r="AF70" s="373"/>
      <c r="AG70" s="374"/>
      <c r="AH70" s="372" t="s">
        <v>76</v>
      </c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4"/>
    </row>
    <row r="71" spans="3:53" s="1" customFormat="1" ht="18.75" customHeight="1" x14ac:dyDescent="0.4">
      <c r="D71" s="214">
        <v>6</v>
      </c>
      <c r="E71" s="214"/>
      <c r="F71" s="215"/>
      <c r="G71" s="10"/>
      <c r="H71" s="11"/>
      <c r="I71" s="12"/>
      <c r="J71" s="12"/>
      <c r="K71" s="14"/>
      <c r="L71" s="10"/>
      <c r="M71" s="11"/>
      <c r="N71" s="12"/>
      <c r="O71" s="12"/>
      <c r="P71" s="14"/>
      <c r="Q71" s="10"/>
      <c r="R71" s="11"/>
      <c r="S71" s="12"/>
      <c r="T71" s="12"/>
      <c r="U71" s="14"/>
      <c r="V71" s="372" t="s">
        <v>73</v>
      </c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4"/>
      <c r="AH71" s="372" t="s">
        <v>74</v>
      </c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4"/>
    </row>
    <row r="72" spans="3:53" s="80" customFormat="1" ht="18.75" customHeight="1" x14ac:dyDescent="0.4">
      <c r="C72" s="396" t="s">
        <v>137</v>
      </c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96"/>
      <c r="AK72" s="396"/>
      <c r="AL72" s="112"/>
      <c r="AM72" s="104"/>
      <c r="AN72" s="104"/>
      <c r="AO72" s="104"/>
      <c r="AP72" s="104"/>
      <c r="AQ72" s="104"/>
      <c r="AR72" s="104"/>
      <c r="AS72" s="104"/>
      <c r="AT72" s="159"/>
      <c r="AU72" s="159"/>
      <c r="AV72" s="159"/>
      <c r="AW72" s="81"/>
      <c r="AX72" s="81"/>
      <c r="AY72" s="81"/>
      <c r="AZ72" s="81"/>
      <c r="BA72" s="81"/>
    </row>
    <row r="73" spans="3:53" s="80" customFormat="1" ht="7.5" customHeight="1" thickBot="1" x14ac:dyDescent="0.45">
      <c r="C73" s="113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4"/>
      <c r="AS73" s="104"/>
      <c r="AT73" s="159"/>
      <c r="AU73" s="159"/>
      <c r="AV73" s="159"/>
      <c r="AW73" s="81"/>
      <c r="AX73" s="81"/>
      <c r="AY73" s="81"/>
      <c r="AZ73" s="81"/>
      <c r="BA73" s="81"/>
    </row>
    <row r="74" spans="3:53" s="68" customFormat="1" ht="18.75" customHeight="1" thickBot="1" x14ac:dyDescent="0.45">
      <c r="C74" s="387" t="s">
        <v>164</v>
      </c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  <c r="AA74" s="387"/>
      <c r="AB74" s="387"/>
      <c r="AC74" s="387"/>
      <c r="AD74" s="387"/>
      <c r="AE74" s="387"/>
      <c r="AF74" s="388"/>
      <c r="AG74" s="389"/>
      <c r="AH74" s="389"/>
      <c r="AI74" s="389"/>
      <c r="AJ74" s="389"/>
      <c r="AK74" s="389"/>
      <c r="AL74" s="390" t="s">
        <v>26</v>
      </c>
      <c r="AM74" s="391"/>
      <c r="AN74" s="501" t="s">
        <v>135</v>
      </c>
      <c r="AO74" s="502"/>
      <c r="AP74" s="502"/>
      <c r="AQ74" s="502"/>
      <c r="AR74" s="502"/>
      <c r="AS74" s="502"/>
      <c r="AT74" s="90"/>
    </row>
    <row r="75" spans="3:53" s="68" customFormat="1" ht="18.75" customHeight="1" x14ac:dyDescent="0.4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112"/>
      <c r="AK75" s="112"/>
      <c r="AL75" s="112"/>
      <c r="AM75" s="112"/>
      <c r="AN75" s="502"/>
      <c r="AO75" s="502"/>
      <c r="AP75" s="502"/>
      <c r="AQ75" s="502"/>
      <c r="AR75" s="502"/>
      <c r="AS75" s="502"/>
      <c r="AT75" s="90"/>
    </row>
  </sheetData>
  <mergeCells count="130">
    <mergeCell ref="V1:AT1"/>
    <mergeCell ref="A2:AT2"/>
    <mergeCell ref="C3:AQ4"/>
    <mergeCell ref="AC5:AN5"/>
    <mergeCell ref="C6:J6"/>
    <mergeCell ref="L6:AE6"/>
    <mergeCell ref="AF6:AN6"/>
    <mergeCell ref="Q53:R53"/>
    <mergeCell ref="AA53:AP53"/>
    <mergeCell ref="C36:D36"/>
    <mergeCell ref="T36:U36"/>
    <mergeCell ref="V36:W36"/>
    <mergeCell ref="AA36:AH36"/>
    <mergeCell ref="AI36:AN36"/>
    <mergeCell ref="AO36:AS36"/>
    <mergeCell ref="E36:S36"/>
    <mergeCell ref="C7:J7"/>
    <mergeCell ref="V22:AG24"/>
    <mergeCell ref="AI48:AJ48"/>
    <mergeCell ref="L7:P7"/>
    <mergeCell ref="Q7:R7"/>
    <mergeCell ref="S7:AN7"/>
    <mergeCell ref="C13:D14"/>
    <mergeCell ref="E13:L14"/>
    <mergeCell ref="D66:F66"/>
    <mergeCell ref="D67:F67"/>
    <mergeCell ref="D68:F68"/>
    <mergeCell ref="D69:F69"/>
    <mergeCell ref="D70:F70"/>
    <mergeCell ref="D71:F71"/>
    <mergeCell ref="V71:AG71"/>
    <mergeCell ref="AH71:AS71"/>
    <mergeCell ref="V63:AG65"/>
    <mergeCell ref="AH63:AS65"/>
    <mergeCell ref="AH66:AS67"/>
    <mergeCell ref="AH68:AS68"/>
    <mergeCell ref="V69:AG69"/>
    <mergeCell ref="AH69:AS69"/>
    <mergeCell ref="V70:AG70"/>
    <mergeCell ref="AH70:AS70"/>
    <mergeCell ref="V66:AG67"/>
    <mergeCell ref="V68:AG68"/>
    <mergeCell ref="M13:P13"/>
    <mergeCell ref="Q13:U13"/>
    <mergeCell ref="M14:P14"/>
    <mergeCell ref="Y19:AD19"/>
    <mergeCell ref="AE19:AL19"/>
    <mergeCell ref="Q14:U14"/>
    <mergeCell ref="C16:D16"/>
    <mergeCell ref="E16:Q16"/>
    <mergeCell ref="R16:X16"/>
    <mergeCell ref="Y16:Z16"/>
    <mergeCell ref="AA16:AK16"/>
    <mergeCell ref="C18:D18"/>
    <mergeCell ref="E18:Q18"/>
    <mergeCell ref="R18:S18"/>
    <mergeCell ref="T18:U18"/>
    <mergeCell ref="Y18:AL18"/>
    <mergeCell ref="AK48:AQ49"/>
    <mergeCell ref="C74:AE74"/>
    <mergeCell ref="AF74:AK74"/>
    <mergeCell ref="AL74:AM74"/>
    <mergeCell ref="C72:AK72"/>
    <mergeCell ref="AN74:AS75"/>
    <mergeCell ref="D55:W55"/>
    <mergeCell ref="X55:AD55"/>
    <mergeCell ref="AE55:AF55"/>
    <mergeCell ref="D57:R57"/>
    <mergeCell ref="S57:U57"/>
    <mergeCell ref="V57:W57"/>
    <mergeCell ref="U59:AK59"/>
    <mergeCell ref="AL59:AQ59"/>
    <mergeCell ref="AR59:AS59"/>
    <mergeCell ref="AM60:AR60"/>
    <mergeCell ref="D63:F65"/>
    <mergeCell ref="G63:U63"/>
    <mergeCell ref="G64:P64"/>
    <mergeCell ref="Q64:U64"/>
    <mergeCell ref="G65:K65"/>
    <mergeCell ref="L65:P65"/>
    <mergeCell ref="D48:AB48"/>
    <mergeCell ref="Q65:U65"/>
    <mergeCell ref="AH38:AR38"/>
    <mergeCell ref="AC48:AH48"/>
    <mergeCell ref="D22:F24"/>
    <mergeCell ref="G22:U22"/>
    <mergeCell ref="G23:P23"/>
    <mergeCell ref="Q23:U23"/>
    <mergeCell ref="G24:K24"/>
    <mergeCell ref="L24:P24"/>
    <mergeCell ref="AB27:AG27"/>
    <mergeCell ref="AB29:AG29"/>
    <mergeCell ref="AB30:AG30"/>
    <mergeCell ref="D28:F28"/>
    <mergeCell ref="W28:AG28"/>
    <mergeCell ref="D29:F29"/>
    <mergeCell ref="W29:AA29"/>
    <mergeCell ref="D30:F30"/>
    <mergeCell ref="N41:AB41"/>
    <mergeCell ref="AC41:AH41"/>
    <mergeCell ref="C33:D34"/>
    <mergeCell ref="E33:Q34"/>
    <mergeCell ref="R34:U34"/>
    <mergeCell ref="V34:Z34"/>
    <mergeCell ref="R33:U33"/>
    <mergeCell ref="V33:Z33"/>
    <mergeCell ref="D41:M41"/>
    <mergeCell ref="AB26:AG26"/>
    <mergeCell ref="AI41:AJ41"/>
    <mergeCell ref="AK41:AQ41"/>
    <mergeCell ref="W30:AA30"/>
    <mergeCell ref="Q24:U24"/>
    <mergeCell ref="C59:T59"/>
    <mergeCell ref="C51:AP51"/>
    <mergeCell ref="D26:F26"/>
    <mergeCell ref="W26:AA26"/>
    <mergeCell ref="D27:F27"/>
    <mergeCell ref="W27:AA27"/>
    <mergeCell ref="D25:F25"/>
    <mergeCell ref="W25:AA25"/>
    <mergeCell ref="AC25:AG25"/>
    <mergeCell ref="D43:N43"/>
    <mergeCell ref="O43:AG43"/>
    <mergeCell ref="AH43:AM43"/>
    <mergeCell ref="AN43:AO43"/>
    <mergeCell ref="AK44:AQ44"/>
    <mergeCell ref="C38:D38"/>
    <mergeCell ref="E38:X38"/>
    <mergeCell ref="Y38:AE38"/>
    <mergeCell ref="AF38:AG38"/>
  </mergeCells>
  <phoneticPr fontId="3"/>
  <dataValidations count="2">
    <dataValidation type="list" allowBlank="1" showInputMessage="1" showErrorMessage="1" sqref="M14:P14">
      <formula1>"　,令和2年,令和3年"</formula1>
    </dataValidation>
    <dataValidation type="list" allowBlank="1" showInputMessage="1" showErrorMessage="1" sqref="Q14:U14">
      <formula1>"　,1月,2月,3月,4月,5月,6月,7月,8月,9月,10月,11月,12月,"</formula1>
    </dataValidation>
  </dataValidations>
  <printOptions horizontalCentered="1" verticalCentered="1"/>
  <pageMargins left="0.23622047244094491" right="0.23622047244094491" top="0" bottom="0" header="0" footer="0"/>
  <pageSetup paperSize="9" scale="68" orientation="portrait" r:id="rId1"/>
  <rowBreaks count="1" manualBreakCount="1">
    <brk id="76" max="4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T88"/>
  <sheetViews>
    <sheetView showZeros="0" view="pageBreakPreview" topLeftCell="A58" zoomScaleNormal="100" zoomScaleSheetLayoutView="100" workbookViewId="0">
      <selection activeCell="T37" sqref="T37:U37"/>
    </sheetView>
  </sheetViews>
  <sheetFormatPr defaultColWidth="2.5" defaultRowHeight="18.75" customHeight="1" x14ac:dyDescent="0.4"/>
  <cols>
    <col min="1" max="1" width="1.25" style="2" customWidth="1"/>
    <col min="2" max="16384" width="2.5" style="2"/>
  </cols>
  <sheetData>
    <row r="1" spans="1:70" ht="18.75" customHeight="1" x14ac:dyDescent="0.4">
      <c r="V1" s="316" t="s">
        <v>165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234" t="s">
        <v>166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</row>
    <row r="3" spans="1:70" s="1" customFormat="1" ht="28.5" customHeight="1" x14ac:dyDescent="0.4">
      <c r="C3" s="235" t="s">
        <v>152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70" s="1" customFormat="1" ht="14.25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70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4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S7" s="156"/>
      <c r="AT7" s="156"/>
    </row>
    <row r="8" spans="1:70" s="1" customFormat="1" ht="7.5" customHeight="1" x14ac:dyDescent="0.4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70" s="66" customFormat="1" ht="7.5" customHeight="1" x14ac:dyDescent="0.4">
      <c r="A9" s="92"/>
      <c r="B9" s="92"/>
      <c r="C9" s="161"/>
      <c r="D9" s="3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</row>
    <row r="10" spans="1:70" s="66" customFormat="1" ht="18.75" customHeight="1" x14ac:dyDescent="0.4">
      <c r="A10" s="92"/>
      <c r="B10" s="92"/>
      <c r="C10" s="67" t="s">
        <v>17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153"/>
      <c r="Z10" s="153"/>
      <c r="AA10" s="153"/>
      <c r="AB10" s="153"/>
      <c r="AC10" s="153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153"/>
      <c r="BO10" s="153"/>
      <c r="BP10" s="153"/>
      <c r="BQ10" s="153"/>
      <c r="BR10" s="153"/>
    </row>
    <row r="11" spans="1:70" s="66" customFormat="1" ht="3.75" customHeight="1" x14ac:dyDescent="0.4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20"/>
      <c r="Z11" s="20"/>
      <c r="AA11" s="20"/>
      <c r="AB11" s="20"/>
      <c r="AC11" s="20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20"/>
      <c r="BO11" s="20"/>
      <c r="BP11" s="20"/>
      <c r="BQ11" s="20"/>
      <c r="BR11" s="20"/>
    </row>
    <row r="12" spans="1:70" s="66" customFormat="1" ht="7.5" customHeight="1" thickBot="1" x14ac:dyDescent="0.45">
      <c r="A12" s="92"/>
      <c r="B12" s="92"/>
      <c r="C12" s="153"/>
      <c r="D12" s="22"/>
      <c r="E12" s="92"/>
      <c r="F12" s="23"/>
      <c r="G12" s="23"/>
      <c r="H12" s="23"/>
      <c r="I12" s="23"/>
      <c r="J12" s="23"/>
      <c r="K12" s="23"/>
      <c r="L12" s="23"/>
      <c r="M12" s="92"/>
      <c r="N12" s="92"/>
      <c r="O12" s="92"/>
      <c r="P12" s="92"/>
      <c r="Q12" s="92"/>
      <c r="R12" s="92"/>
      <c r="S12" s="92"/>
      <c r="T12" s="92"/>
      <c r="U12" s="22"/>
      <c r="V12" s="22"/>
      <c r="W12" s="22"/>
      <c r="X12" s="28"/>
      <c r="Y12" s="29"/>
      <c r="Z12" s="29"/>
      <c r="AA12" s="29"/>
      <c r="AB12" s="29"/>
      <c r="AC12" s="92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0"/>
      <c r="AV12" s="20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20"/>
      <c r="BO12" s="20"/>
      <c r="BP12" s="92"/>
      <c r="BQ12" s="92"/>
      <c r="BR12" s="92"/>
    </row>
    <row r="13" spans="1:70" s="66" customFormat="1" ht="14.25" x14ac:dyDescent="0.4">
      <c r="A13" s="92"/>
      <c r="B13" s="92"/>
      <c r="C13" s="210" t="s">
        <v>18</v>
      </c>
      <c r="D13" s="210"/>
      <c r="E13" s="267" t="s">
        <v>21</v>
      </c>
      <c r="F13" s="267"/>
      <c r="G13" s="267"/>
      <c r="H13" s="267"/>
      <c r="I13" s="267"/>
      <c r="J13" s="267"/>
      <c r="K13" s="267"/>
      <c r="L13" s="267"/>
      <c r="M13" s="268" t="s">
        <v>22</v>
      </c>
      <c r="N13" s="269"/>
      <c r="O13" s="269"/>
      <c r="P13" s="270"/>
      <c r="Q13" s="271" t="s">
        <v>23</v>
      </c>
      <c r="R13" s="269"/>
      <c r="S13" s="269"/>
      <c r="T13" s="269"/>
      <c r="U13" s="272"/>
      <c r="V13" s="5"/>
      <c r="W13" s="21"/>
      <c r="X13" s="21"/>
      <c r="Y13" s="21"/>
      <c r="Z13" s="21"/>
      <c r="AA13" s="21"/>
      <c r="AB13" s="21"/>
      <c r="AC13" s="92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20"/>
      <c r="BR13" s="20"/>
    </row>
    <row r="14" spans="1:70" s="66" customFormat="1" ht="18.75" customHeight="1" thickBot="1" x14ac:dyDescent="0.45">
      <c r="A14" s="92"/>
      <c r="B14" s="92"/>
      <c r="C14" s="210"/>
      <c r="D14" s="210"/>
      <c r="E14" s="267"/>
      <c r="F14" s="267"/>
      <c r="G14" s="267"/>
      <c r="H14" s="267"/>
      <c r="I14" s="267"/>
      <c r="J14" s="267"/>
      <c r="K14" s="267"/>
      <c r="L14" s="267"/>
      <c r="M14" s="445"/>
      <c r="N14" s="446"/>
      <c r="O14" s="446"/>
      <c r="P14" s="447"/>
      <c r="Q14" s="453"/>
      <c r="R14" s="446"/>
      <c r="S14" s="446"/>
      <c r="T14" s="446"/>
      <c r="U14" s="454"/>
      <c r="V14" s="21"/>
      <c r="W14" s="92"/>
      <c r="X14" s="92"/>
      <c r="Y14" s="92"/>
      <c r="Z14" s="92"/>
      <c r="AA14" s="92"/>
      <c r="AB14" s="92"/>
      <c r="AC14" s="92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20"/>
      <c r="BR14" s="20"/>
    </row>
    <row r="15" spans="1:70" s="66" customFormat="1" ht="7.5" customHeight="1" thickBot="1" x14ac:dyDescent="0.45">
      <c r="A15" s="92"/>
      <c r="B15" s="92"/>
      <c r="C15" s="92"/>
      <c r="D15" s="22"/>
      <c r="E15" s="22"/>
      <c r="F15" s="24"/>
      <c r="G15" s="21"/>
      <c r="H15" s="21"/>
      <c r="I15" s="21"/>
      <c r="J15" s="21"/>
      <c r="K15" s="21"/>
      <c r="L15" s="21"/>
      <c r="M15" s="92"/>
      <c r="N15" s="92"/>
      <c r="O15" s="92"/>
      <c r="P15" s="92"/>
      <c r="Q15" s="92"/>
      <c r="R15" s="92"/>
      <c r="S15" s="92"/>
      <c r="T15" s="92"/>
      <c r="U15" s="21"/>
      <c r="V15" s="21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20"/>
      <c r="BR15" s="20"/>
    </row>
    <row r="16" spans="1:70" s="66" customFormat="1" ht="18.75" customHeight="1" thickBot="1" x14ac:dyDescent="0.2">
      <c r="A16" s="92"/>
      <c r="B16" s="92"/>
      <c r="C16" s="216" t="s">
        <v>20</v>
      </c>
      <c r="D16" s="216"/>
      <c r="E16" s="217" t="s">
        <v>25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451"/>
      <c r="S16" s="452"/>
      <c r="T16" s="452"/>
      <c r="U16" s="452"/>
      <c r="V16" s="452"/>
      <c r="W16" s="452"/>
      <c r="X16" s="452"/>
      <c r="Y16" s="263" t="s">
        <v>26</v>
      </c>
      <c r="Z16" s="264"/>
      <c r="AA16" s="265" t="s">
        <v>27</v>
      </c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92"/>
      <c r="AM16" s="92"/>
      <c r="AN16" s="92"/>
      <c r="AO16" s="25"/>
      <c r="AP16" s="25"/>
      <c r="AQ16" s="25"/>
      <c r="AR16" s="25"/>
      <c r="AS16" s="25"/>
      <c r="AT16" s="25"/>
      <c r="AU16" s="92"/>
      <c r="AV16" s="92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66" customFormat="1" ht="7.5" customHeight="1" thickBot="1" x14ac:dyDescent="0.45">
      <c r="C17" s="92"/>
      <c r="D17" s="92"/>
      <c r="E17" s="92"/>
      <c r="F17" s="24"/>
      <c r="G17" s="21"/>
      <c r="H17" s="21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92"/>
      <c r="AV17" s="92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66" customFormat="1" ht="18.75" customHeight="1" thickBot="1" x14ac:dyDescent="0.45">
      <c r="C18" s="216" t="s">
        <v>24</v>
      </c>
      <c r="D18" s="216"/>
      <c r="E18" s="217" t="s">
        <v>29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439"/>
      <c r="S18" s="440"/>
      <c r="T18" s="220" t="s">
        <v>30</v>
      </c>
      <c r="U18" s="221"/>
      <c r="V18" s="20"/>
      <c r="W18" s="92"/>
      <c r="X18" s="92"/>
      <c r="Y18" s="357" t="s">
        <v>55</v>
      </c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9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66" customFormat="1" ht="18.75" customHeight="1" thickBot="1" x14ac:dyDescent="0.45">
      <c r="C19" s="152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57"/>
      <c r="S19" s="57"/>
      <c r="T19" s="144"/>
      <c r="U19" s="144"/>
      <c r="V19" s="20"/>
      <c r="W19" s="92"/>
      <c r="X19" s="92"/>
      <c r="Y19" s="352" t="s">
        <v>56</v>
      </c>
      <c r="Z19" s="353"/>
      <c r="AA19" s="353"/>
      <c r="AB19" s="353"/>
      <c r="AC19" s="353"/>
      <c r="AD19" s="353"/>
      <c r="AE19" s="354" t="s">
        <v>57</v>
      </c>
      <c r="AF19" s="355"/>
      <c r="AG19" s="355"/>
      <c r="AH19" s="355"/>
      <c r="AI19" s="355"/>
      <c r="AJ19" s="355"/>
      <c r="AK19" s="355"/>
      <c r="AL19" s="356"/>
      <c r="AM19" s="148"/>
      <c r="AN19" s="148"/>
      <c r="AO19" s="148"/>
      <c r="AP19" s="148"/>
      <c r="AQ19" s="148"/>
      <c r="AR19" s="92"/>
      <c r="AS19" s="92"/>
      <c r="AT19" s="92"/>
      <c r="AU19" s="92"/>
      <c r="AV19" s="92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1" customFormat="1" ht="15" customHeight="1" x14ac:dyDescent="0.4">
      <c r="C20" s="43" t="s">
        <v>153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S20" s="156"/>
      <c r="AT20" s="156"/>
    </row>
    <row r="21" spans="3:70" s="1" customFormat="1" ht="3.75" customHeight="1" x14ac:dyDescent="0.4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S21" s="156"/>
      <c r="AT21" s="156"/>
    </row>
    <row r="22" spans="3:70" s="1" customFormat="1" ht="15.75" customHeight="1" x14ac:dyDescent="0.4">
      <c r="D22" s="278" t="s">
        <v>68</v>
      </c>
      <c r="E22" s="279"/>
      <c r="F22" s="280"/>
      <c r="G22" s="287" t="s">
        <v>7</v>
      </c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9"/>
      <c r="V22" s="241" t="s">
        <v>154</v>
      </c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3"/>
      <c r="AH22" s="156"/>
    </row>
    <row r="23" spans="3:70" s="1" customFormat="1" ht="14.25" customHeight="1" x14ac:dyDescent="0.4">
      <c r="C23" s="161"/>
      <c r="D23" s="281"/>
      <c r="E23" s="282"/>
      <c r="F23" s="283"/>
      <c r="G23" s="292" t="s">
        <v>9</v>
      </c>
      <c r="H23" s="292"/>
      <c r="I23" s="292"/>
      <c r="J23" s="292"/>
      <c r="K23" s="292"/>
      <c r="L23" s="292"/>
      <c r="M23" s="292"/>
      <c r="N23" s="292"/>
      <c r="O23" s="292"/>
      <c r="P23" s="293"/>
      <c r="Q23" s="258" t="s">
        <v>10</v>
      </c>
      <c r="R23" s="259"/>
      <c r="S23" s="259"/>
      <c r="T23" s="259"/>
      <c r="U23" s="260"/>
      <c r="V23" s="244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246"/>
    </row>
    <row r="24" spans="3:70" s="1" customFormat="1" ht="14.25" x14ac:dyDescent="0.4">
      <c r="C24" s="161"/>
      <c r="D24" s="284"/>
      <c r="E24" s="285"/>
      <c r="F24" s="286"/>
      <c r="G24" s="261" t="s">
        <v>11</v>
      </c>
      <c r="H24" s="211"/>
      <c r="I24" s="211"/>
      <c r="J24" s="211"/>
      <c r="K24" s="212"/>
      <c r="L24" s="211" t="s">
        <v>12</v>
      </c>
      <c r="M24" s="211"/>
      <c r="N24" s="211"/>
      <c r="O24" s="211"/>
      <c r="P24" s="212"/>
      <c r="Q24" s="211" t="s">
        <v>13</v>
      </c>
      <c r="R24" s="211"/>
      <c r="S24" s="211"/>
      <c r="T24" s="211"/>
      <c r="U24" s="212"/>
      <c r="V24" s="504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6"/>
    </row>
    <row r="25" spans="3:70" s="1" customFormat="1" ht="18.75" customHeight="1" x14ac:dyDescent="0.4">
      <c r="C25" s="161"/>
      <c r="D25" s="214">
        <v>1</v>
      </c>
      <c r="E25" s="214"/>
      <c r="F25" s="215"/>
      <c r="G25" s="15"/>
      <c r="H25" s="16"/>
      <c r="I25" s="17"/>
      <c r="J25" s="17"/>
      <c r="K25" s="18"/>
      <c r="L25" s="15"/>
      <c r="M25" s="16"/>
      <c r="N25" s="17"/>
      <c r="O25" s="17"/>
      <c r="P25" s="18"/>
      <c r="Q25" s="15"/>
      <c r="R25" s="16"/>
      <c r="S25" s="17"/>
      <c r="T25" s="17"/>
      <c r="U25" s="18"/>
      <c r="V25" s="56" t="s">
        <v>79</v>
      </c>
      <c r="W25" s="436" t="s">
        <v>155</v>
      </c>
      <c r="X25" s="437"/>
      <c r="Y25" s="437"/>
      <c r="Z25" s="437"/>
      <c r="AA25" s="437"/>
      <c r="AB25" s="31" t="s">
        <v>81</v>
      </c>
      <c r="AC25" s="436" t="s">
        <v>156</v>
      </c>
      <c r="AD25" s="437"/>
      <c r="AE25" s="437"/>
      <c r="AF25" s="437"/>
      <c r="AG25" s="437"/>
    </row>
    <row r="26" spans="3:70" s="1" customFormat="1" ht="18.75" customHeight="1" x14ac:dyDescent="0.4">
      <c r="C26" s="161"/>
      <c r="D26" s="214">
        <v>2</v>
      </c>
      <c r="E26" s="214"/>
      <c r="F26" s="215"/>
      <c r="G26" s="10"/>
      <c r="H26" s="11"/>
      <c r="I26" s="12"/>
      <c r="J26" s="12"/>
      <c r="K26" s="14"/>
      <c r="L26" s="10"/>
      <c r="M26" s="11"/>
      <c r="N26" s="12"/>
      <c r="O26" s="12"/>
      <c r="P26" s="14"/>
      <c r="Q26" s="10"/>
      <c r="R26" s="11"/>
      <c r="S26" s="12"/>
      <c r="T26" s="12"/>
      <c r="U26" s="14"/>
      <c r="V26" s="31" t="s">
        <v>83</v>
      </c>
      <c r="W26" s="436" t="s">
        <v>155</v>
      </c>
      <c r="X26" s="437"/>
      <c r="Y26" s="437"/>
      <c r="Z26" s="437"/>
      <c r="AA26" s="437"/>
      <c r="AB26" s="495"/>
      <c r="AC26" s="496"/>
      <c r="AD26" s="496"/>
      <c r="AE26" s="496"/>
      <c r="AF26" s="496"/>
      <c r="AG26" s="497"/>
    </row>
    <row r="27" spans="3:70" s="1" customFormat="1" ht="18.75" customHeight="1" x14ac:dyDescent="0.4">
      <c r="D27" s="214">
        <v>3</v>
      </c>
      <c r="E27" s="214"/>
      <c r="F27" s="215"/>
      <c r="G27" s="10"/>
      <c r="H27" s="11"/>
      <c r="I27" s="12"/>
      <c r="J27" s="12"/>
      <c r="K27" s="14"/>
      <c r="L27" s="10"/>
      <c r="M27" s="11"/>
      <c r="N27" s="12"/>
      <c r="O27" s="12"/>
      <c r="P27" s="14"/>
      <c r="Q27" s="10"/>
      <c r="R27" s="11"/>
      <c r="S27" s="12"/>
      <c r="T27" s="12"/>
      <c r="U27" s="14"/>
      <c r="V27" s="31" t="s">
        <v>85</v>
      </c>
      <c r="W27" s="436" t="s">
        <v>156</v>
      </c>
      <c r="X27" s="437"/>
      <c r="Y27" s="437"/>
      <c r="Z27" s="437"/>
      <c r="AA27" s="437"/>
      <c r="AB27" s="495"/>
      <c r="AC27" s="496"/>
      <c r="AD27" s="496"/>
      <c r="AE27" s="496"/>
      <c r="AF27" s="496"/>
      <c r="AG27" s="497"/>
    </row>
    <row r="28" spans="3:70" s="1" customFormat="1" ht="18.75" customHeight="1" x14ac:dyDescent="0.4">
      <c r="D28" s="214">
        <v>4</v>
      </c>
      <c r="E28" s="214"/>
      <c r="F28" s="215"/>
      <c r="G28" s="10"/>
      <c r="H28" s="11"/>
      <c r="I28" s="12"/>
      <c r="J28" s="12"/>
      <c r="K28" s="14"/>
      <c r="L28" s="10"/>
      <c r="M28" s="11"/>
      <c r="N28" s="12"/>
      <c r="O28" s="12"/>
      <c r="P28" s="14"/>
      <c r="Q28" s="10"/>
      <c r="R28" s="11"/>
      <c r="S28" s="12"/>
      <c r="T28" s="12"/>
      <c r="U28" s="14"/>
      <c r="V28" s="31" t="s">
        <v>87</v>
      </c>
      <c r="W28" s="448" t="s">
        <v>157</v>
      </c>
      <c r="X28" s="449"/>
      <c r="Y28" s="449"/>
      <c r="Z28" s="449"/>
      <c r="AA28" s="449"/>
      <c r="AB28" s="449"/>
      <c r="AC28" s="449"/>
      <c r="AD28" s="449"/>
      <c r="AE28" s="449"/>
      <c r="AF28" s="449"/>
      <c r="AG28" s="450"/>
    </row>
    <row r="29" spans="3:70" s="1" customFormat="1" ht="18.75" customHeight="1" x14ac:dyDescent="0.4">
      <c r="D29" s="214">
        <v>5</v>
      </c>
      <c r="E29" s="214"/>
      <c r="F29" s="215"/>
      <c r="G29" s="10"/>
      <c r="H29" s="11"/>
      <c r="I29" s="12"/>
      <c r="J29" s="12"/>
      <c r="K29" s="14"/>
      <c r="L29" s="10"/>
      <c r="M29" s="11"/>
      <c r="N29" s="12"/>
      <c r="O29" s="12"/>
      <c r="P29" s="14"/>
      <c r="Q29" s="10"/>
      <c r="R29" s="11"/>
      <c r="S29" s="12"/>
      <c r="T29" s="12"/>
      <c r="U29" s="14"/>
      <c r="V29" s="31" t="s">
        <v>88</v>
      </c>
      <c r="W29" s="436" t="s">
        <v>155</v>
      </c>
      <c r="X29" s="437"/>
      <c r="Y29" s="437"/>
      <c r="Z29" s="437"/>
      <c r="AA29" s="437"/>
      <c r="AB29" s="495"/>
      <c r="AC29" s="496"/>
      <c r="AD29" s="496"/>
      <c r="AE29" s="496"/>
      <c r="AF29" s="496"/>
      <c r="AG29" s="497"/>
    </row>
    <row r="30" spans="3:70" s="1" customFormat="1" ht="18.75" customHeight="1" x14ac:dyDescent="0.4">
      <c r="D30" s="214">
        <v>6</v>
      </c>
      <c r="E30" s="214"/>
      <c r="F30" s="215"/>
      <c r="G30" s="10"/>
      <c r="H30" s="11"/>
      <c r="I30" s="12"/>
      <c r="J30" s="12"/>
      <c r="K30" s="14"/>
      <c r="L30" s="10"/>
      <c r="M30" s="11"/>
      <c r="N30" s="12"/>
      <c r="O30" s="12"/>
      <c r="P30" s="14"/>
      <c r="Q30" s="10"/>
      <c r="R30" s="11"/>
      <c r="S30" s="12"/>
      <c r="T30" s="12"/>
      <c r="U30" s="14"/>
      <c r="V30" s="31" t="s">
        <v>89</v>
      </c>
      <c r="W30" s="436" t="s">
        <v>156</v>
      </c>
      <c r="X30" s="437"/>
      <c r="Y30" s="437"/>
      <c r="Z30" s="437"/>
      <c r="AA30" s="437"/>
      <c r="AB30" s="498"/>
      <c r="AC30" s="499"/>
      <c r="AD30" s="499"/>
      <c r="AE30" s="499"/>
      <c r="AF30" s="499"/>
      <c r="AG30" s="500"/>
    </row>
    <row r="31" spans="3:70" s="66" customFormat="1" ht="7.5" customHeight="1" x14ac:dyDescent="0.4">
      <c r="C31" s="152"/>
      <c r="D31" s="152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57"/>
      <c r="S31" s="57"/>
      <c r="T31" s="144"/>
      <c r="U31" s="144"/>
      <c r="V31" s="20"/>
      <c r="W31" s="92"/>
      <c r="X31" s="92"/>
      <c r="Y31" s="149"/>
      <c r="Z31" s="149"/>
      <c r="AA31" s="149"/>
      <c r="AB31" s="149"/>
      <c r="AC31" s="149"/>
      <c r="AD31" s="149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92"/>
      <c r="AS31" s="92"/>
      <c r="AT31" s="92"/>
      <c r="AU31" s="92"/>
      <c r="AV31" s="92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66" customFormat="1" ht="7.5" customHeight="1" thickBot="1" x14ac:dyDescent="0.45">
      <c r="C32" s="152"/>
      <c r="D32" s="152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57"/>
      <c r="S32" s="57"/>
      <c r="T32" s="144"/>
      <c r="U32" s="144"/>
      <c r="V32" s="20"/>
      <c r="W32" s="92"/>
      <c r="X32" s="92"/>
      <c r="Y32" s="149"/>
      <c r="Z32" s="149"/>
      <c r="AA32" s="149"/>
      <c r="AB32" s="149"/>
      <c r="AC32" s="149"/>
      <c r="AD32" s="149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92"/>
      <c r="AS32" s="92"/>
      <c r="AT32" s="92"/>
      <c r="AU32" s="92"/>
      <c r="AV32" s="92"/>
      <c r="AW32" s="19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</row>
    <row r="33" spans="3:72" s="66" customFormat="1" ht="18.75" customHeight="1" x14ac:dyDescent="0.4">
      <c r="C33" s="210" t="s">
        <v>28</v>
      </c>
      <c r="D33" s="210"/>
      <c r="E33" s="404" t="s">
        <v>127</v>
      </c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268" t="s">
        <v>22</v>
      </c>
      <c r="S33" s="269"/>
      <c r="T33" s="269"/>
      <c r="U33" s="270"/>
      <c r="V33" s="271" t="s">
        <v>23</v>
      </c>
      <c r="W33" s="269"/>
      <c r="X33" s="269"/>
      <c r="Y33" s="269"/>
      <c r="Z33" s="272"/>
      <c r="AA33" s="92"/>
      <c r="AB33" s="92"/>
      <c r="AC33" s="92"/>
      <c r="AD33" s="92"/>
      <c r="AE33" s="92"/>
      <c r="AF33" s="92"/>
      <c r="AG33" s="25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</row>
    <row r="34" spans="3:72" s="66" customFormat="1" ht="18.75" customHeight="1" thickBot="1" x14ac:dyDescent="0.45">
      <c r="C34" s="210"/>
      <c r="D34" s="210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12" t="s">
        <v>129</v>
      </c>
      <c r="S34" s="413"/>
      <c r="T34" s="413"/>
      <c r="U34" s="414"/>
      <c r="V34" s="453">
        <f>Q14</f>
        <v>0</v>
      </c>
      <c r="W34" s="446"/>
      <c r="X34" s="446"/>
      <c r="Y34" s="446"/>
      <c r="Z34" s="454"/>
      <c r="AA34" s="92"/>
      <c r="AB34" s="92"/>
      <c r="AC34" s="92"/>
      <c r="AD34" s="92"/>
      <c r="AE34" s="92"/>
      <c r="AF34" s="92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92"/>
      <c r="AV34" s="92"/>
      <c r="AW34" s="20"/>
      <c r="AX34" s="20"/>
      <c r="AY34" s="20"/>
      <c r="AZ34" s="20"/>
      <c r="BA34" s="20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</row>
    <row r="35" spans="3:72" s="66" customFormat="1" ht="7.5" customHeight="1" thickBot="1" x14ac:dyDescent="0.45">
      <c r="C35" s="92"/>
      <c r="D35" s="92"/>
      <c r="E35" s="92"/>
      <c r="F35" s="24"/>
      <c r="G35" s="21"/>
      <c r="H35" s="21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92"/>
      <c r="AV35" s="92"/>
      <c r="AW35" s="20"/>
      <c r="AX35" s="20"/>
      <c r="AY35" s="20"/>
      <c r="AZ35" s="20"/>
      <c r="BA35" s="20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</row>
    <row r="36" spans="3:72" s="92" customFormat="1" ht="18.75" customHeight="1" thickBot="1" x14ac:dyDescent="0.45">
      <c r="C36" s="216" t="s">
        <v>126</v>
      </c>
      <c r="D36" s="216"/>
      <c r="E36" s="217" t="s">
        <v>158</v>
      </c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364"/>
      <c r="S36" s="424"/>
      <c r="T36" s="439"/>
      <c r="U36" s="440"/>
      <c r="V36" s="220" t="s">
        <v>30</v>
      </c>
      <c r="W36" s="221"/>
      <c r="X36" s="20"/>
      <c r="AA36" s="225" t="s">
        <v>31</v>
      </c>
      <c r="AB36" s="226"/>
      <c r="AC36" s="226"/>
      <c r="AD36" s="226"/>
      <c r="AE36" s="226"/>
      <c r="AF36" s="226"/>
      <c r="AG36" s="226"/>
      <c r="AH36" s="226"/>
      <c r="AI36" s="294" t="s">
        <v>32</v>
      </c>
      <c r="AJ36" s="226"/>
      <c r="AK36" s="226"/>
      <c r="AL36" s="226"/>
      <c r="AM36" s="226"/>
      <c r="AN36" s="295"/>
      <c r="AO36" s="226" t="s">
        <v>33</v>
      </c>
      <c r="AP36" s="226"/>
      <c r="AQ36" s="226"/>
      <c r="AR36" s="226"/>
      <c r="AS36" s="227"/>
      <c r="AY36" s="19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</row>
    <row r="37" spans="3:72" s="92" customFormat="1" ht="7.5" customHeight="1" thickBot="1" x14ac:dyDescent="0.45">
      <c r="F37" s="24"/>
      <c r="G37" s="21"/>
      <c r="H37" s="21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W37" s="20"/>
      <c r="AX37" s="20"/>
      <c r="AY37" s="20"/>
      <c r="AZ37" s="20"/>
      <c r="BA37" s="20"/>
    </row>
    <row r="38" spans="3:72" s="92" customFormat="1" ht="18.75" customHeight="1" thickBot="1" x14ac:dyDescent="0.2">
      <c r="C38" s="216" t="s">
        <v>130</v>
      </c>
      <c r="D38" s="216"/>
      <c r="E38" s="217" t="s">
        <v>159</v>
      </c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451"/>
      <c r="Z38" s="452"/>
      <c r="AA38" s="452"/>
      <c r="AB38" s="452"/>
      <c r="AC38" s="452"/>
      <c r="AD38" s="452"/>
      <c r="AE38" s="452"/>
      <c r="AF38" s="263" t="s">
        <v>26</v>
      </c>
      <c r="AG38" s="264"/>
      <c r="AH38" s="265" t="s">
        <v>27</v>
      </c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5"/>
      <c r="AT38" s="25"/>
      <c r="AW38" s="20"/>
      <c r="AX38" s="20"/>
      <c r="AY38" s="20"/>
      <c r="AZ38" s="20"/>
      <c r="BA38" s="20"/>
    </row>
    <row r="39" spans="3:72" s="66" customFormat="1" ht="7.5" customHeight="1" x14ac:dyDescent="0.4">
      <c r="C39" s="92"/>
      <c r="D39" s="92"/>
      <c r="E39" s="92"/>
      <c r="F39" s="24"/>
      <c r="G39" s="21"/>
      <c r="H39" s="21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92"/>
      <c r="AV39" s="92"/>
      <c r="AW39" s="20"/>
      <c r="AX39" s="20"/>
      <c r="AY39" s="20"/>
      <c r="AZ39" s="20"/>
      <c r="BA39" s="20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</row>
    <row r="40" spans="3:72" s="66" customFormat="1" ht="7.5" customHeight="1" thickBot="1" x14ac:dyDescent="0.45">
      <c r="C40" s="92"/>
      <c r="D40" s="161"/>
      <c r="E40" s="161"/>
      <c r="F40" s="94"/>
      <c r="G40" s="95"/>
      <c r="H40" s="95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92"/>
      <c r="AV40" s="92"/>
      <c r="AW40" s="20"/>
      <c r="AX40" s="20"/>
      <c r="AY40" s="20"/>
      <c r="AZ40" s="20"/>
      <c r="BA40" s="20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</row>
    <row r="41" spans="3:72" s="66" customFormat="1" ht="18.75" customHeight="1" thickBot="1" x14ac:dyDescent="0.2">
      <c r="C41" s="92"/>
      <c r="D41" s="301" t="s">
        <v>34</v>
      </c>
      <c r="E41" s="301"/>
      <c r="F41" s="301"/>
      <c r="G41" s="301"/>
      <c r="H41" s="301"/>
      <c r="I41" s="301"/>
      <c r="J41" s="301"/>
      <c r="K41" s="301"/>
      <c r="L41" s="301"/>
      <c r="M41" s="301"/>
      <c r="N41" s="398" t="s">
        <v>58</v>
      </c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416"/>
      <c r="AC41" s="228"/>
      <c r="AD41" s="229"/>
      <c r="AE41" s="229"/>
      <c r="AF41" s="229"/>
      <c r="AG41" s="229"/>
      <c r="AH41" s="229"/>
      <c r="AI41" s="230" t="s">
        <v>26</v>
      </c>
      <c r="AJ41" s="231"/>
      <c r="AK41" s="265" t="s">
        <v>36</v>
      </c>
      <c r="AL41" s="266"/>
      <c r="AM41" s="266"/>
      <c r="AN41" s="266"/>
      <c r="AO41" s="266"/>
      <c r="AP41" s="266"/>
      <c r="AQ41" s="266"/>
      <c r="AR41" s="27"/>
      <c r="AS41" s="27"/>
      <c r="AT41" s="27"/>
      <c r="AU41" s="27"/>
      <c r="AV41" s="92"/>
      <c r="AW41" s="20"/>
      <c r="AX41" s="20"/>
      <c r="AY41" s="20"/>
      <c r="AZ41" s="20"/>
      <c r="BA41" s="20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</row>
    <row r="42" spans="3:72" s="66" customFormat="1" ht="7.5" customHeight="1" thickBot="1" x14ac:dyDescent="0.2">
      <c r="C42" s="92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32"/>
      <c r="Z42" s="32"/>
      <c r="AA42" s="32"/>
      <c r="AB42" s="32"/>
      <c r="AC42" s="42"/>
      <c r="AD42" s="42"/>
      <c r="AE42" s="42"/>
      <c r="AF42" s="42"/>
      <c r="AG42" s="42"/>
      <c r="AH42" s="42"/>
      <c r="AI42" s="29"/>
      <c r="AJ42" s="29"/>
      <c r="AK42" s="147"/>
      <c r="AL42" s="147"/>
      <c r="AM42" s="147"/>
      <c r="AN42" s="147"/>
      <c r="AO42" s="147"/>
      <c r="AP42" s="147"/>
      <c r="AQ42" s="147"/>
      <c r="AR42" s="27"/>
      <c r="AS42" s="27"/>
      <c r="AT42" s="27"/>
      <c r="AU42" s="27"/>
      <c r="AV42" s="92"/>
      <c r="AW42" s="20"/>
      <c r="AX42" s="20"/>
      <c r="AY42" s="20"/>
      <c r="AZ42" s="20"/>
      <c r="BA42" s="20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</row>
    <row r="43" spans="3:72" s="66" customFormat="1" ht="19.5" customHeight="1" thickBot="1" x14ac:dyDescent="0.2">
      <c r="C43" s="92"/>
      <c r="D43" s="360" t="s">
        <v>132</v>
      </c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98" t="s">
        <v>167</v>
      </c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228"/>
      <c r="AI43" s="229"/>
      <c r="AJ43" s="229"/>
      <c r="AK43" s="229"/>
      <c r="AL43" s="229"/>
      <c r="AM43" s="229"/>
      <c r="AN43" s="230" t="s">
        <v>26</v>
      </c>
      <c r="AO43" s="231"/>
      <c r="AP43" s="161"/>
      <c r="AQ43" s="161"/>
      <c r="AR43" s="27"/>
      <c r="AS43" s="27"/>
      <c r="AT43" s="27"/>
      <c r="AU43" s="27"/>
      <c r="AV43" s="92"/>
      <c r="AW43" s="20"/>
      <c r="AX43" s="20"/>
      <c r="AY43" s="20"/>
      <c r="AZ43" s="20"/>
      <c r="BA43" s="20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</row>
    <row r="44" spans="3:72" s="66" customFormat="1" ht="14.25" x14ac:dyDescent="0.15">
      <c r="C44" s="92"/>
      <c r="D44" s="27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32"/>
      <c r="Z44" s="32"/>
      <c r="AA44" s="32"/>
      <c r="AB44" s="32"/>
      <c r="AC44" s="161"/>
      <c r="AD44" s="161"/>
      <c r="AE44" s="161"/>
      <c r="AF44" s="161"/>
      <c r="AG44" s="161"/>
      <c r="AH44" s="161"/>
      <c r="AI44" s="161"/>
      <c r="AJ44" s="161"/>
      <c r="AK44" s="223" t="s">
        <v>36</v>
      </c>
      <c r="AL44" s="223"/>
      <c r="AM44" s="223"/>
      <c r="AN44" s="223"/>
      <c r="AO44" s="223"/>
      <c r="AP44" s="223"/>
      <c r="AQ44" s="223"/>
      <c r="AR44" s="27"/>
      <c r="AS44" s="92"/>
      <c r="AT44" s="27"/>
      <c r="AU44" s="27"/>
      <c r="AV44" s="92"/>
      <c r="AW44" s="20"/>
      <c r="AX44" s="20"/>
      <c r="AY44" s="20"/>
      <c r="AZ44" s="20"/>
      <c r="BA44" s="20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</row>
    <row r="45" spans="3:72" s="4" customFormat="1" ht="6.75" customHeight="1" thickBot="1" x14ac:dyDescent="0.45"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20"/>
      <c r="Z45" s="20"/>
      <c r="AA45" s="20"/>
      <c r="AB45" s="20"/>
      <c r="AC45" s="20"/>
      <c r="AD45" s="20"/>
      <c r="AE45" s="20"/>
      <c r="AF45" s="153"/>
      <c r="AG45" s="153"/>
      <c r="AH45" s="153"/>
      <c r="AI45" s="153"/>
      <c r="AJ45" s="153"/>
      <c r="AK45" s="153"/>
      <c r="AL45" s="161"/>
      <c r="AM45" s="161"/>
      <c r="AN45" s="161"/>
      <c r="AO45" s="92"/>
      <c r="AP45" s="92"/>
      <c r="AQ45" s="92"/>
      <c r="AR45" s="92"/>
      <c r="AS45" s="92"/>
      <c r="AT45" s="92"/>
      <c r="AU45" s="92"/>
      <c r="AV45" s="92"/>
      <c r="AW45" s="19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92"/>
      <c r="BT45" s="92"/>
    </row>
    <row r="46" spans="3:72" s="4" customFormat="1" ht="18.75" customHeight="1" thickTop="1" x14ac:dyDescent="0.4">
      <c r="C46" s="162" t="s">
        <v>37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48"/>
      <c r="Z46" s="48"/>
      <c r="AA46" s="48"/>
      <c r="AB46" s="48"/>
      <c r="AC46" s="48"/>
      <c r="AD46" s="48"/>
      <c r="AE46" s="48"/>
      <c r="AF46" s="117"/>
      <c r="AG46" s="117"/>
      <c r="AH46" s="117"/>
      <c r="AI46" s="117"/>
      <c r="AJ46" s="117"/>
      <c r="AK46" s="117"/>
      <c r="AL46" s="34"/>
      <c r="AM46" s="34"/>
      <c r="AN46" s="34"/>
      <c r="AO46" s="34"/>
      <c r="AP46" s="34"/>
      <c r="AQ46" s="34"/>
      <c r="AR46" s="34"/>
      <c r="AS46" s="49"/>
      <c r="AT46" s="92"/>
      <c r="AU46" s="92"/>
      <c r="AV46" s="92"/>
      <c r="AW46" s="67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92"/>
      <c r="BT46" s="92"/>
    </row>
    <row r="47" spans="3:72" s="4" customFormat="1" ht="3.75" customHeight="1" x14ac:dyDescent="0.4">
      <c r="C47" s="96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32"/>
      <c r="Z47" s="32"/>
      <c r="AA47" s="32"/>
      <c r="AB47" s="32"/>
      <c r="AC47" s="32"/>
      <c r="AD47" s="32"/>
      <c r="AE47" s="32"/>
      <c r="AF47" s="149"/>
      <c r="AG47" s="149"/>
      <c r="AH47" s="149"/>
      <c r="AI47" s="149"/>
      <c r="AJ47" s="149"/>
      <c r="AK47" s="149"/>
      <c r="AL47" s="161"/>
      <c r="AM47" s="161"/>
      <c r="AN47" s="161"/>
      <c r="AO47" s="161"/>
      <c r="AP47" s="161"/>
      <c r="AQ47" s="161"/>
      <c r="AR47" s="161"/>
      <c r="AS47" s="50"/>
      <c r="AT47" s="92"/>
      <c r="AU47" s="92"/>
      <c r="AV47" s="92"/>
      <c r="AW47" s="19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92"/>
      <c r="BT47" s="92"/>
    </row>
    <row r="48" spans="3:72" s="4" customFormat="1" ht="14.25" x14ac:dyDescent="0.4">
      <c r="C48" s="96"/>
      <c r="D48" s="165" t="s">
        <v>140</v>
      </c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97"/>
      <c r="AT48" s="25"/>
      <c r="AU48" s="92"/>
      <c r="AV48" s="92"/>
      <c r="AW48" s="20"/>
      <c r="AX48" s="20"/>
      <c r="AY48" s="20"/>
      <c r="AZ48" s="20"/>
      <c r="BA48" s="20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</row>
    <row r="49" spans="3:53" s="4" customFormat="1" ht="3.75" customHeight="1" thickBot="1" x14ac:dyDescent="0.45">
      <c r="C49" s="96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97"/>
      <c r="AT49" s="25"/>
      <c r="AU49" s="92"/>
      <c r="AV49" s="92"/>
      <c r="AW49" s="20"/>
      <c r="AX49" s="20"/>
      <c r="AY49" s="20"/>
      <c r="AZ49" s="20"/>
      <c r="BA49" s="20"/>
    </row>
    <row r="50" spans="3:53" s="4" customFormat="1" ht="18.75" customHeight="1" thickBot="1" x14ac:dyDescent="0.2">
      <c r="C50" s="96"/>
      <c r="D50" s="397" t="s">
        <v>141</v>
      </c>
      <c r="E50" s="397"/>
      <c r="F50" s="398" t="s">
        <v>142</v>
      </c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228"/>
      <c r="AF50" s="229"/>
      <c r="AG50" s="229"/>
      <c r="AH50" s="229"/>
      <c r="AI50" s="229"/>
      <c r="AJ50" s="229"/>
      <c r="AK50" s="230" t="s">
        <v>26</v>
      </c>
      <c r="AL50" s="231"/>
      <c r="AM50" s="265" t="s">
        <v>143</v>
      </c>
      <c r="AN50" s="266"/>
      <c r="AO50" s="266"/>
      <c r="AP50" s="266"/>
      <c r="AQ50" s="266"/>
      <c r="AR50" s="266"/>
      <c r="AS50" s="494"/>
      <c r="AT50" s="25"/>
      <c r="AU50" s="92"/>
      <c r="AV50" s="92"/>
      <c r="AW50" s="20"/>
      <c r="AX50" s="20"/>
      <c r="AY50" s="20"/>
      <c r="AZ50" s="20"/>
      <c r="BA50" s="20"/>
    </row>
    <row r="51" spans="3:53" s="4" customFormat="1" ht="3.75" customHeight="1" thickBot="1" x14ac:dyDescent="0.2">
      <c r="C51" s="96"/>
      <c r="D51" s="95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42"/>
      <c r="AE51" s="42"/>
      <c r="AF51" s="42"/>
      <c r="AG51" s="42"/>
      <c r="AH51" s="42"/>
      <c r="AI51" s="42"/>
      <c r="AJ51" s="29"/>
      <c r="AK51" s="29"/>
      <c r="AL51" s="147"/>
      <c r="AM51" s="147"/>
      <c r="AN51" s="147"/>
      <c r="AO51" s="147"/>
      <c r="AP51" s="147"/>
      <c r="AQ51" s="147"/>
      <c r="AR51" s="147"/>
      <c r="AS51" s="97"/>
      <c r="AT51" s="25"/>
      <c r="AU51" s="92"/>
      <c r="AV51" s="92"/>
      <c r="AW51" s="20"/>
      <c r="AX51" s="20"/>
      <c r="AY51" s="20"/>
      <c r="AZ51" s="20"/>
      <c r="BA51" s="20"/>
    </row>
    <row r="52" spans="3:53" s="4" customFormat="1" ht="18.75" customHeight="1" thickBot="1" x14ac:dyDescent="0.2">
      <c r="C52" s="96"/>
      <c r="D52" s="397" t="s">
        <v>144</v>
      </c>
      <c r="E52" s="397"/>
      <c r="F52" s="398" t="s">
        <v>145</v>
      </c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228"/>
      <c r="S52" s="229"/>
      <c r="T52" s="229"/>
      <c r="U52" s="229"/>
      <c r="V52" s="229"/>
      <c r="W52" s="229"/>
      <c r="X52" s="230" t="s">
        <v>26</v>
      </c>
      <c r="Y52" s="231"/>
      <c r="Z52" s="265" t="s">
        <v>143</v>
      </c>
      <c r="AA52" s="266"/>
      <c r="AB52" s="266"/>
      <c r="AC52" s="266"/>
      <c r="AD52" s="266"/>
      <c r="AE52" s="266"/>
      <c r="AF52" s="266"/>
      <c r="AG52" s="42"/>
      <c r="AH52" s="42"/>
      <c r="AI52" s="42"/>
      <c r="AJ52" s="29"/>
      <c r="AK52" s="29"/>
      <c r="AL52" s="147"/>
      <c r="AM52" s="147"/>
      <c r="AN52" s="147"/>
      <c r="AO52" s="147"/>
      <c r="AP52" s="147"/>
      <c r="AQ52" s="147"/>
      <c r="AR52" s="147"/>
      <c r="AS52" s="97"/>
      <c r="AT52" s="25"/>
      <c r="AU52" s="92"/>
      <c r="AV52" s="92"/>
      <c r="AW52" s="20"/>
      <c r="AX52" s="20"/>
      <c r="AY52" s="20"/>
      <c r="AZ52" s="20"/>
      <c r="BA52" s="20"/>
    </row>
    <row r="53" spans="3:53" s="4" customFormat="1" ht="3.75" customHeight="1" x14ac:dyDescent="0.15">
      <c r="C53" s="96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42"/>
      <c r="AE53" s="42"/>
      <c r="AF53" s="42"/>
      <c r="AG53" s="42"/>
      <c r="AH53" s="42"/>
      <c r="AI53" s="42"/>
      <c r="AJ53" s="29"/>
      <c r="AK53" s="29"/>
      <c r="AL53" s="147"/>
      <c r="AM53" s="147"/>
      <c r="AN53" s="147"/>
      <c r="AO53" s="147"/>
      <c r="AP53" s="147"/>
      <c r="AQ53" s="147"/>
      <c r="AR53" s="147"/>
      <c r="AS53" s="97"/>
      <c r="AT53" s="25"/>
      <c r="AU53" s="92"/>
      <c r="AV53" s="92"/>
      <c r="AW53" s="20"/>
      <c r="AX53" s="20"/>
      <c r="AY53" s="20"/>
      <c r="AZ53" s="20"/>
      <c r="BA53" s="20"/>
    </row>
    <row r="54" spans="3:53" s="4" customFormat="1" ht="18.75" customHeight="1" x14ac:dyDescent="0.4">
      <c r="C54" s="96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421" t="s">
        <v>146</v>
      </c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1"/>
      <c r="AP54" s="421"/>
      <c r="AQ54" s="421"/>
      <c r="AR54" s="421"/>
      <c r="AS54" s="422"/>
      <c r="AT54" s="25"/>
      <c r="AU54" s="92"/>
      <c r="AV54" s="92"/>
      <c r="AW54" s="20"/>
      <c r="AX54" s="20"/>
      <c r="AY54" s="20"/>
      <c r="AZ54" s="20"/>
      <c r="BA54" s="20"/>
    </row>
    <row r="55" spans="3:53" s="4" customFormat="1" ht="3.75" customHeight="1" x14ac:dyDescent="0.15">
      <c r="C55" s="96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42"/>
      <c r="AE55" s="42"/>
      <c r="AF55" s="42"/>
      <c r="AG55" s="42"/>
      <c r="AH55" s="42"/>
      <c r="AI55" s="42"/>
      <c r="AJ55" s="29"/>
      <c r="AK55" s="29"/>
      <c r="AL55" s="147"/>
      <c r="AM55" s="147"/>
      <c r="AN55" s="147"/>
      <c r="AO55" s="147"/>
      <c r="AP55" s="147"/>
      <c r="AQ55" s="147"/>
      <c r="AR55" s="147"/>
      <c r="AS55" s="97"/>
      <c r="AT55" s="25"/>
      <c r="AU55" s="92"/>
      <c r="AV55" s="92"/>
      <c r="AW55" s="20"/>
      <c r="AX55" s="20"/>
      <c r="AY55" s="20"/>
      <c r="AZ55" s="20"/>
      <c r="BA55" s="20"/>
    </row>
    <row r="56" spans="3:53" s="4" customFormat="1" ht="15" thickBot="1" x14ac:dyDescent="0.45">
      <c r="C56" s="98"/>
      <c r="D56" s="110" t="s">
        <v>147</v>
      </c>
      <c r="E56" s="40"/>
      <c r="F56" s="99"/>
      <c r="G56" s="100"/>
      <c r="H56" s="10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101"/>
      <c r="AH56" s="101"/>
      <c r="AI56" s="101"/>
      <c r="AJ56" s="101"/>
      <c r="AK56" s="101"/>
      <c r="AL56" s="101"/>
      <c r="AM56" s="101"/>
      <c r="AN56" s="121"/>
      <c r="AO56" s="121"/>
      <c r="AP56" s="121"/>
      <c r="AQ56" s="121"/>
      <c r="AR56" s="121"/>
      <c r="AS56" s="122"/>
      <c r="AT56" s="25"/>
      <c r="AU56" s="92"/>
      <c r="AV56" s="92"/>
      <c r="AW56" s="20"/>
      <c r="AX56" s="20"/>
      <c r="AY56" s="20"/>
      <c r="AZ56" s="20"/>
      <c r="BA56" s="20"/>
    </row>
    <row r="57" spans="3:53" s="4" customFormat="1" ht="11.25" customHeight="1" thickTop="1" x14ac:dyDescent="0.15"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27"/>
      <c r="AU57" s="27"/>
      <c r="AV57" s="92"/>
      <c r="AW57" s="20"/>
      <c r="AX57" s="20"/>
      <c r="AY57" s="20"/>
      <c r="AZ57" s="20"/>
      <c r="BA57" s="20"/>
    </row>
    <row r="58" spans="3:53" s="68" customFormat="1" ht="18.75" customHeight="1" x14ac:dyDescent="0.15">
      <c r="C58" s="333" t="s">
        <v>59</v>
      </c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33"/>
      <c r="AD58" s="333"/>
      <c r="AE58" s="333"/>
      <c r="AF58" s="333"/>
      <c r="AG58" s="333"/>
      <c r="AH58" s="333"/>
      <c r="AI58" s="333"/>
      <c r="AJ58" s="333"/>
      <c r="AK58" s="333"/>
      <c r="AL58" s="364"/>
      <c r="AM58" s="364"/>
      <c r="AN58" s="364"/>
      <c r="AO58" s="364"/>
      <c r="AP58" s="364"/>
      <c r="AQ58" s="70"/>
    </row>
    <row r="59" spans="3:53" s="68" customFormat="1" ht="7.5" customHeight="1" thickBot="1" x14ac:dyDescent="0.2"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69"/>
      <c r="AM59" s="69"/>
      <c r="AN59" s="69"/>
      <c r="AO59" s="69"/>
      <c r="AP59" s="69"/>
      <c r="AR59" s="70"/>
    </row>
    <row r="60" spans="3:53" s="68" customFormat="1" ht="18.75" customHeight="1" thickBot="1" x14ac:dyDescent="0.2">
      <c r="C60" s="143"/>
      <c r="D60" s="145" t="s">
        <v>60</v>
      </c>
      <c r="E60" s="143"/>
      <c r="F60" s="84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365" t="s">
        <v>61</v>
      </c>
      <c r="R60" s="366"/>
      <c r="S60" s="85"/>
      <c r="T60" s="86" t="s">
        <v>22</v>
      </c>
      <c r="U60" s="85"/>
      <c r="V60" s="86" t="s">
        <v>62</v>
      </c>
      <c r="W60" s="85"/>
      <c r="X60" s="87" t="s">
        <v>30</v>
      </c>
      <c r="Y60" s="146"/>
      <c r="Z60" s="146"/>
      <c r="AA60" s="367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  <c r="AP60" s="367"/>
      <c r="AR60" s="70"/>
    </row>
    <row r="61" spans="3:53" s="68" customFormat="1" ht="7.5" customHeight="1" thickBot="1" x14ac:dyDescent="0.2"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82"/>
      <c r="AB61" s="88"/>
      <c r="AC61" s="88"/>
      <c r="AD61" s="88"/>
      <c r="AE61" s="88"/>
      <c r="AF61" s="88"/>
      <c r="AG61" s="88"/>
      <c r="AH61" s="75"/>
      <c r="AI61" s="75"/>
      <c r="AJ61" s="69"/>
      <c r="AK61" s="69"/>
      <c r="AL61" s="69"/>
      <c r="AM61" s="69"/>
      <c r="AN61" s="69"/>
      <c r="AO61" s="69"/>
      <c r="AP61" s="69"/>
      <c r="AR61" s="70"/>
    </row>
    <row r="62" spans="3:53" s="80" customFormat="1" ht="18.75" customHeight="1" thickBot="1" x14ac:dyDescent="0.2">
      <c r="C62" s="71"/>
      <c r="D62" s="368" t="s">
        <v>63</v>
      </c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368"/>
      <c r="U62" s="368"/>
      <c r="V62" s="368"/>
      <c r="W62" s="368"/>
      <c r="X62" s="459"/>
      <c r="Y62" s="460"/>
      <c r="Z62" s="460"/>
      <c r="AA62" s="460"/>
      <c r="AB62" s="460"/>
      <c r="AC62" s="460"/>
      <c r="AD62" s="460"/>
      <c r="AE62" s="311" t="s">
        <v>26</v>
      </c>
      <c r="AF62" s="312"/>
      <c r="AG62" s="72" t="s">
        <v>27</v>
      </c>
      <c r="AH62" s="70"/>
      <c r="AI62" s="70"/>
      <c r="AJ62" s="70"/>
      <c r="AK62" s="70"/>
      <c r="AL62" s="70"/>
      <c r="AM62" s="70"/>
      <c r="AN62" s="70"/>
      <c r="AO62" s="70"/>
      <c r="AP62" s="70"/>
      <c r="AQ62" s="159"/>
      <c r="AR62" s="70"/>
      <c r="AS62" s="70"/>
      <c r="AT62" s="70"/>
      <c r="AU62" s="70"/>
      <c r="AV62" s="159"/>
      <c r="AW62" s="81"/>
      <c r="AX62" s="81"/>
      <c r="AY62" s="81"/>
      <c r="AZ62" s="81"/>
      <c r="BA62" s="81"/>
    </row>
    <row r="63" spans="3:53" s="80" customFormat="1" ht="15" customHeight="1" thickBot="1" x14ac:dyDescent="0.2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146"/>
      <c r="U63" s="146"/>
      <c r="V63" s="146"/>
      <c r="W63" s="146"/>
      <c r="X63" s="73"/>
      <c r="Y63" s="73"/>
      <c r="Z63" s="73"/>
      <c r="AA63" s="73"/>
      <c r="AB63" s="74"/>
      <c r="AC63" s="74"/>
      <c r="AD63" s="74"/>
      <c r="AE63" s="74"/>
      <c r="AF63" s="74"/>
      <c r="AG63" s="74"/>
      <c r="AH63" s="75"/>
      <c r="AI63" s="75"/>
      <c r="AJ63" s="69"/>
      <c r="AK63" s="69"/>
      <c r="AL63" s="69"/>
      <c r="AM63" s="69"/>
      <c r="AN63" s="69"/>
      <c r="AO63" s="69"/>
      <c r="AP63" s="69"/>
      <c r="AQ63" s="159"/>
      <c r="AR63" s="70"/>
      <c r="AS63" s="70"/>
      <c r="AT63" s="70"/>
      <c r="AU63" s="70"/>
      <c r="AV63" s="159"/>
      <c r="AW63" s="81"/>
      <c r="AX63" s="81"/>
      <c r="AY63" s="81"/>
      <c r="AZ63" s="81"/>
      <c r="BA63" s="81"/>
    </row>
    <row r="64" spans="3:53" s="80" customFormat="1" ht="18.75" customHeight="1" thickBot="1" x14ac:dyDescent="0.2">
      <c r="C64" s="71"/>
      <c r="D64" s="342" t="s">
        <v>64</v>
      </c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3"/>
      <c r="S64" s="456"/>
      <c r="T64" s="457"/>
      <c r="U64" s="457"/>
      <c r="V64" s="314" t="s">
        <v>30</v>
      </c>
      <c r="W64" s="315"/>
      <c r="X64" s="146"/>
      <c r="Y64" s="146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46"/>
      <c r="AQ64" s="159"/>
      <c r="AR64" s="70"/>
      <c r="AS64" s="70"/>
      <c r="AT64" s="70"/>
      <c r="AU64" s="70"/>
      <c r="AV64" s="159"/>
      <c r="AW64" s="81"/>
      <c r="AX64" s="81"/>
      <c r="AY64" s="81"/>
      <c r="AZ64" s="81"/>
      <c r="BA64" s="81"/>
    </row>
    <row r="65" spans="3:53" s="80" customFormat="1" ht="15" customHeight="1" thickBot="1" x14ac:dyDescent="0.2">
      <c r="C65" s="71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77"/>
      <c r="Q65" s="78"/>
      <c r="R65" s="78"/>
      <c r="S65" s="78"/>
      <c r="T65" s="155"/>
      <c r="U65" s="155"/>
      <c r="V65" s="146"/>
      <c r="W65" s="146"/>
      <c r="X65" s="154"/>
      <c r="Y65" s="154"/>
      <c r="Z65" s="154"/>
      <c r="AA65" s="154"/>
      <c r="AB65" s="154"/>
      <c r="AC65" s="154"/>
      <c r="AD65" s="154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146"/>
      <c r="AQ65" s="159"/>
      <c r="AR65" s="70"/>
      <c r="AS65" s="70"/>
      <c r="AT65" s="70"/>
      <c r="AU65" s="70"/>
      <c r="AV65" s="159"/>
      <c r="AW65" s="159"/>
      <c r="AX65" s="83"/>
      <c r="AY65" s="83"/>
      <c r="AZ65" s="83"/>
      <c r="BA65" s="83"/>
    </row>
    <row r="66" spans="3:53" s="102" customFormat="1" ht="18.75" customHeight="1" thickBot="1" x14ac:dyDescent="0.2">
      <c r="C66" s="360" t="s">
        <v>163</v>
      </c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420"/>
      <c r="S66" s="420"/>
      <c r="T66" s="420"/>
      <c r="U66" s="362" t="s">
        <v>66</v>
      </c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  <c r="AJ66" s="362"/>
      <c r="AK66" s="363"/>
      <c r="AL66" s="388"/>
      <c r="AM66" s="389"/>
      <c r="AN66" s="389"/>
      <c r="AO66" s="389"/>
      <c r="AP66" s="389"/>
      <c r="AQ66" s="389"/>
      <c r="AR66" s="390" t="s">
        <v>26</v>
      </c>
      <c r="AS66" s="391"/>
      <c r="AU66" s="105"/>
      <c r="AW66" s="109"/>
      <c r="AX66" s="109"/>
    </row>
    <row r="67" spans="3:53" s="102" customFormat="1" ht="15" customHeight="1" x14ac:dyDescent="0.15"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9"/>
      <c r="Z67" s="119"/>
      <c r="AA67" s="119"/>
      <c r="AB67" s="119"/>
      <c r="AC67" s="119"/>
      <c r="AD67" s="119"/>
      <c r="AE67" s="119"/>
      <c r="AF67" s="120"/>
      <c r="AG67" s="120"/>
      <c r="AH67" s="120"/>
      <c r="AI67" s="120"/>
      <c r="AJ67" s="120"/>
      <c r="AK67" s="120"/>
      <c r="AL67" s="118"/>
      <c r="AM67" s="369" t="s">
        <v>53</v>
      </c>
      <c r="AN67" s="369"/>
      <c r="AO67" s="369"/>
      <c r="AP67" s="369"/>
      <c r="AQ67" s="369"/>
      <c r="AR67" s="369"/>
      <c r="AS67" s="105"/>
      <c r="AT67" s="105"/>
      <c r="AU67" s="105"/>
      <c r="AW67" s="106"/>
      <c r="AX67" s="106"/>
      <c r="AY67" s="106"/>
      <c r="AZ67" s="106"/>
      <c r="BA67" s="106"/>
    </row>
    <row r="68" spans="3:53" s="1" customFormat="1" ht="15" customHeight="1" x14ac:dyDescent="0.4">
      <c r="C68" s="43" t="s">
        <v>67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S68" s="156"/>
      <c r="AT68" s="156"/>
    </row>
    <row r="69" spans="3:53" s="1" customFormat="1" ht="3.75" customHeight="1" x14ac:dyDescent="0.4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S69" s="156"/>
      <c r="AT69" s="156"/>
    </row>
    <row r="70" spans="3:53" s="1" customFormat="1" ht="15.75" customHeight="1" x14ac:dyDescent="0.4">
      <c r="D70" s="278" t="s">
        <v>68</v>
      </c>
      <c r="E70" s="279"/>
      <c r="F70" s="280"/>
      <c r="G70" s="287" t="s">
        <v>7</v>
      </c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9"/>
      <c r="V70" s="370" t="s">
        <v>69</v>
      </c>
      <c r="W70" s="370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1" t="s">
        <v>70</v>
      </c>
      <c r="AI70" s="371"/>
      <c r="AJ70" s="371"/>
      <c r="AK70" s="371"/>
      <c r="AL70" s="371"/>
      <c r="AM70" s="371"/>
      <c r="AN70" s="371"/>
      <c r="AO70" s="371"/>
      <c r="AP70" s="371"/>
      <c r="AQ70" s="371"/>
      <c r="AR70" s="371"/>
      <c r="AS70" s="371"/>
      <c r="AT70" s="156"/>
    </row>
    <row r="71" spans="3:53" s="1" customFormat="1" ht="14.25" customHeight="1" x14ac:dyDescent="0.4">
      <c r="C71" s="161"/>
      <c r="D71" s="281"/>
      <c r="E71" s="282"/>
      <c r="F71" s="283"/>
      <c r="G71" s="292" t="s">
        <v>9</v>
      </c>
      <c r="H71" s="292"/>
      <c r="I71" s="292"/>
      <c r="J71" s="292"/>
      <c r="K71" s="292"/>
      <c r="L71" s="292"/>
      <c r="M71" s="292"/>
      <c r="N71" s="292"/>
      <c r="O71" s="292"/>
      <c r="P71" s="293"/>
      <c r="Q71" s="258" t="s">
        <v>10</v>
      </c>
      <c r="R71" s="259"/>
      <c r="S71" s="259"/>
      <c r="T71" s="259"/>
      <c r="U71" s="260"/>
      <c r="V71" s="370"/>
      <c r="W71" s="370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</row>
    <row r="72" spans="3:53" s="1" customFormat="1" ht="14.25" x14ac:dyDescent="0.4">
      <c r="C72" s="161"/>
      <c r="D72" s="284"/>
      <c r="E72" s="285"/>
      <c r="F72" s="286"/>
      <c r="G72" s="261" t="s">
        <v>11</v>
      </c>
      <c r="H72" s="211"/>
      <c r="I72" s="211"/>
      <c r="J72" s="211"/>
      <c r="K72" s="212"/>
      <c r="L72" s="211" t="s">
        <v>12</v>
      </c>
      <c r="M72" s="211"/>
      <c r="N72" s="211"/>
      <c r="O72" s="211"/>
      <c r="P72" s="212"/>
      <c r="Q72" s="211" t="s">
        <v>13</v>
      </c>
      <c r="R72" s="211"/>
      <c r="S72" s="211"/>
      <c r="T72" s="211"/>
      <c r="U72" s="212"/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1"/>
      <c r="AI72" s="371"/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</row>
    <row r="73" spans="3:53" s="1" customFormat="1" ht="18.75" customHeight="1" x14ac:dyDescent="0.4">
      <c r="C73" s="161"/>
      <c r="D73" s="214">
        <v>1</v>
      </c>
      <c r="E73" s="214"/>
      <c r="F73" s="215"/>
      <c r="G73" s="15"/>
      <c r="H73" s="16"/>
      <c r="I73" s="17"/>
      <c r="J73" s="17"/>
      <c r="K73" s="18"/>
      <c r="L73" s="15"/>
      <c r="M73" s="16"/>
      <c r="N73" s="17"/>
      <c r="O73" s="17"/>
      <c r="P73" s="18"/>
      <c r="Q73" s="15"/>
      <c r="R73" s="16"/>
      <c r="S73" s="17"/>
      <c r="T73" s="17"/>
      <c r="U73" s="18"/>
      <c r="V73" s="375" t="s">
        <v>71</v>
      </c>
      <c r="W73" s="376"/>
      <c r="X73" s="376"/>
      <c r="Y73" s="376"/>
      <c r="Z73" s="376"/>
      <c r="AA73" s="376"/>
      <c r="AB73" s="376"/>
      <c r="AC73" s="376"/>
      <c r="AD73" s="376"/>
      <c r="AE73" s="376"/>
      <c r="AF73" s="376"/>
      <c r="AG73" s="377"/>
      <c r="AH73" s="375" t="s">
        <v>72</v>
      </c>
      <c r="AI73" s="376"/>
      <c r="AJ73" s="376"/>
      <c r="AK73" s="376"/>
      <c r="AL73" s="376"/>
      <c r="AM73" s="376"/>
      <c r="AN73" s="376"/>
      <c r="AO73" s="376"/>
      <c r="AP73" s="376"/>
      <c r="AQ73" s="376"/>
      <c r="AR73" s="376"/>
      <c r="AS73" s="377"/>
    </row>
    <row r="74" spans="3:53" s="1" customFormat="1" ht="18.75" customHeight="1" x14ac:dyDescent="0.4">
      <c r="C74" s="161"/>
      <c r="D74" s="214">
        <v>2</v>
      </c>
      <c r="E74" s="214"/>
      <c r="F74" s="215"/>
      <c r="G74" s="10"/>
      <c r="H74" s="11"/>
      <c r="I74" s="12"/>
      <c r="J74" s="12"/>
      <c r="K74" s="14"/>
      <c r="L74" s="10"/>
      <c r="M74" s="11"/>
      <c r="N74" s="12"/>
      <c r="O74" s="12"/>
      <c r="P74" s="14"/>
      <c r="Q74" s="10"/>
      <c r="R74" s="11"/>
      <c r="S74" s="12"/>
      <c r="T74" s="12"/>
      <c r="U74" s="14"/>
      <c r="V74" s="378"/>
      <c r="W74" s="379"/>
      <c r="X74" s="379"/>
      <c r="Y74" s="379"/>
      <c r="Z74" s="379"/>
      <c r="AA74" s="379"/>
      <c r="AB74" s="379"/>
      <c r="AC74" s="379"/>
      <c r="AD74" s="379"/>
      <c r="AE74" s="379"/>
      <c r="AF74" s="379"/>
      <c r="AG74" s="380"/>
      <c r="AH74" s="378"/>
      <c r="AI74" s="379"/>
      <c r="AJ74" s="379"/>
      <c r="AK74" s="379"/>
      <c r="AL74" s="379"/>
      <c r="AM74" s="379"/>
      <c r="AN74" s="379"/>
      <c r="AO74" s="379"/>
      <c r="AP74" s="379"/>
      <c r="AQ74" s="379"/>
      <c r="AR74" s="379"/>
      <c r="AS74" s="380"/>
    </row>
    <row r="75" spans="3:53" s="1" customFormat="1" ht="18.75" customHeight="1" x14ac:dyDescent="0.4">
      <c r="D75" s="214">
        <v>3</v>
      </c>
      <c r="E75" s="214"/>
      <c r="F75" s="215"/>
      <c r="G75" s="10"/>
      <c r="H75" s="11"/>
      <c r="I75" s="12"/>
      <c r="J75" s="12"/>
      <c r="K75" s="14"/>
      <c r="L75" s="10"/>
      <c r="M75" s="11"/>
      <c r="N75" s="12"/>
      <c r="O75" s="12"/>
      <c r="P75" s="14"/>
      <c r="Q75" s="10"/>
      <c r="R75" s="11"/>
      <c r="S75" s="12"/>
      <c r="T75" s="12"/>
      <c r="U75" s="14"/>
      <c r="V75" s="372" t="s">
        <v>73</v>
      </c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4"/>
      <c r="AH75" s="372" t="s">
        <v>74</v>
      </c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4"/>
    </row>
    <row r="76" spans="3:53" s="1" customFormat="1" ht="18.75" customHeight="1" x14ac:dyDescent="0.4">
      <c r="D76" s="214">
        <v>4</v>
      </c>
      <c r="E76" s="214"/>
      <c r="F76" s="215"/>
      <c r="G76" s="10"/>
      <c r="H76" s="11"/>
      <c r="I76" s="12"/>
      <c r="J76" s="12"/>
      <c r="K76" s="14"/>
      <c r="L76" s="10"/>
      <c r="M76" s="11"/>
      <c r="N76" s="12"/>
      <c r="O76" s="12"/>
      <c r="P76" s="14"/>
      <c r="Q76" s="10"/>
      <c r="R76" s="11"/>
      <c r="S76" s="12"/>
      <c r="T76" s="12"/>
      <c r="U76" s="14"/>
      <c r="V76" s="372" t="s">
        <v>71</v>
      </c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4"/>
      <c r="AH76" s="372" t="s">
        <v>75</v>
      </c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4"/>
    </row>
    <row r="77" spans="3:53" s="1" customFormat="1" ht="18.75" customHeight="1" x14ac:dyDescent="0.4">
      <c r="D77" s="214">
        <v>5</v>
      </c>
      <c r="E77" s="214"/>
      <c r="F77" s="215"/>
      <c r="G77" s="10"/>
      <c r="H77" s="11"/>
      <c r="I77" s="12"/>
      <c r="J77" s="12"/>
      <c r="K77" s="14"/>
      <c r="L77" s="10"/>
      <c r="M77" s="11"/>
      <c r="N77" s="12"/>
      <c r="O77" s="12"/>
      <c r="P77" s="14"/>
      <c r="Q77" s="10"/>
      <c r="R77" s="11"/>
      <c r="S77" s="12"/>
      <c r="T77" s="12"/>
      <c r="U77" s="14"/>
      <c r="V77" s="372" t="s">
        <v>73</v>
      </c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4"/>
      <c r="AH77" s="372" t="s">
        <v>76</v>
      </c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4"/>
    </row>
    <row r="78" spans="3:53" s="1" customFormat="1" ht="18.75" customHeight="1" x14ac:dyDescent="0.4">
      <c r="D78" s="214">
        <v>6</v>
      </c>
      <c r="E78" s="214"/>
      <c r="F78" s="215"/>
      <c r="G78" s="10"/>
      <c r="H78" s="11"/>
      <c r="I78" s="12"/>
      <c r="J78" s="12"/>
      <c r="K78" s="14"/>
      <c r="L78" s="10"/>
      <c r="M78" s="11"/>
      <c r="N78" s="12"/>
      <c r="O78" s="12"/>
      <c r="P78" s="14"/>
      <c r="Q78" s="10"/>
      <c r="R78" s="11"/>
      <c r="S78" s="12"/>
      <c r="T78" s="12"/>
      <c r="U78" s="14"/>
      <c r="V78" s="372" t="s">
        <v>73</v>
      </c>
      <c r="W78" s="373"/>
      <c r="X78" s="373"/>
      <c r="Y78" s="373"/>
      <c r="Z78" s="373"/>
      <c r="AA78" s="373"/>
      <c r="AB78" s="373"/>
      <c r="AC78" s="373"/>
      <c r="AD78" s="373"/>
      <c r="AE78" s="373"/>
      <c r="AF78" s="373"/>
      <c r="AG78" s="374"/>
      <c r="AH78" s="372" t="s">
        <v>74</v>
      </c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4"/>
    </row>
    <row r="79" spans="3:53" s="102" customFormat="1" ht="18.75" customHeight="1" x14ac:dyDescent="0.4">
      <c r="C79" s="396" t="s">
        <v>137</v>
      </c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  <c r="AA79" s="396"/>
      <c r="AB79" s="396"/>
      <c r="AC79" s="396"/>
      <c r="AD79" s="396"/>
      <c r="AE79" s="396"/>
      <c r="AF79" s="396"/>
      <c r="AG79" s="396"/>
      <c r="AH79" s="396"/>
      <c r="AI79" s="396"/>
      <c r="AJ79" s="396"/>
      <c r="AK79" s="396"/>
      <c r="AL79" s="112"/>
      <c r="AM79" s="104"/>
      <c r="AN79" s="104"/>
      <c r="AO79" s="104"/>
      <c r="AP79" s="104"/>
      <c r="AQ79" s="104"/>
      <c r="AR79" s="104"/>
      <c r="AT79" s="104"/>
      <c r="AW79" s="106"/>
      <c r="AX79" s="106"/>
      <c r="AY79" s="106"/>
      <c r="AZ79" s="106"/>
      <c r="BA79" s="106"/>
    </row>
    <row r="80" spans="3:53" s="102" customFormat="1" ht="18.75" customHeight="1" x14ac:dyDescent="0.4">
      <c r="C80" s="113" t="s">
        <v>140</v>
      </c>
      <c r="AR80" s="104"/>
      <c r="AT80" s="104"/>
      <c r="AW80" s="106"/>
      <c r="AX80" s="106"/>
      <c r="AY80" s="106"/>
      <c r="AZ80" s="106"/>
      <c r="BA80" s="106"/>
    </row>
    <row r="81" spans="3:53" s="102" customFormat="1" ht="11.25" customHeight="1" thickBot="1" x14ac:dyDescent="0.45">
      <c r="AR81" s="104"/>
      <c r="AW81" s="106"/>
      <c r="AX81" s="106"/>
      <c r="AY81" s="106"/>
      <c r="AZ81" s="106"/>
      <c r="BA81" s="106"/>
    </row>
    <row r="82" spans="3:53" s="102" customFormat="1" ht="18.75" customHeight="1" thickBot="1" x14ac:dyDescent="0.45">
      <c r="C82" s="386" t="s">
        <v>141</v>
      </c>
      <c r="D82" s="386"/>
      <c r="E82" s="419" t="s">
        <v>168</v>
      </c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388" t="str">
        <f>IF(AC45="","",ROUNDUP((AC45-AH47)*0.4,-3))</f>
        <v/>
      </c>
      <c r="AJ82" s="389"/>
      <c r="AK82" s="389"/>
      <c r="AL82" s="389"/>
      <c r="AM82" s="389"/>
      <c r="AN82" s="389"/>
      <c r="AO82" s="390" t="s">
        <v>26</v>
      </c>
      <c r="AP82" s="391"/>
      <c r="AT82" s="104"/>
      <c r="AW82" s="106"/>
      <c r="AX82" s="106"/>
      <c r="AY82" s="106"/>
      <c r="AZ82" s="106"/>
      <c r="BA82" s="106"/>
    </row>
    <row r="83" spans="3:53" s="102" customFormat="1" ht="18" thickBot="1" x14ac:dyDescent="0.45">
      <c r="C83" s="108"/>
      <c r="AC83" s="114"/>
      <c r="AD83" s="114"/>
      <c r="AE83" s="114"/>
      <c r="AF83" s="114"/>
      <c r="AI83" s="114"/>
      <c r="AJ83" s="114"/>
      <c r="AK83" s="488" t="s">
        <v>143</v>
      </c>
      <c r="AL83" s="488"/>
      <c r="AM83" s="488"/>
      <c r="AN83" s="488"/>
      <c r="AO83" s="488"/>
      <c r="AP83" s="488"/>
      <c r="AQ83" s="488"/>
      <c r="AR83" s="104"/>
      <c r="AT83" s="104"/>
      <c r="AW83" s="106"/>
      <c r="AX83" s="106"/>
      <c r="AY83" s="106"/>
      <c r="AZ83" s="106"/>
      <c r="BA83" s="106"/>
    </row>
    <row r="84" spans="3:53" s="102" customFormat="1" ht="18.75" customHeight="1" thickBot="1" x14ac:dyDescent="0.2">
      <c r="C84" s="386" t="s">
        <v>144</v>
      </c>
      <c r="D84" s="386"/>
      <c r="E84" s="419" t="s">
        <v>169</v>
      </c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388" t="str">
        <f>IF(AC45="","",ROUND(AC45*0.3,-3))</f>
        <v/>
      </c>
      <c r="W84" s="389"/>
      <c r="X84" s="389"/>
      <c r="Y84" s="389"/>
      <c r="Z84" s="389"/>
      <c r="AA84" s="389"/>
      <c r="AB84" s="390" t="s">
        <v>26</v>
      </c>
      <c r="AC84" s="391"/>
      <c r="AD84" s="392" t="s">
        <v>143</v>
      </c>
      <c r="AE84" s="393"/>
      <c r="AF84" s="393"/>
      <c r="AG84" s="393"/>
      <c r="AH84" s="393"/>
      <c r="AI84" s="393"/>
      <c r="AJ84" s="393"/>
      <c r="AK84" s="163"/>
      <c r="AL84" s="163"/>
      <c r="AM84" s="163"/>
      <c r="AN84" s="163"/>
      <c r="AO84" s="163"/>
      <c r="AP84" s="163"/>
      <c r="AQ84" s="163"/>
      <c r="AR84" s="104"/>
      <c r="AT84" s="104"/>
    </row>
    <row r="85" spans="3:53" s="102" customFormat="1" ht="12" customHeight="1" x14ac:dyDescent="0.15">
      <c r="AC85" s="114"/>
      <c r="AD85" s="114"/>
      <c r="AE85" s="114"/>
      <c r="AF85" s="114"/>
      <c r="AG85" s="114"/>
      <c r="AH85" s="114"/>
      <c r="AI85" s="115"/>
      <c r="AJ85" s="115"/>
      <c r="AK85" s="163"/>
      <c r="AL85" s="163"/>
      <c r="AM85" s="163"/>
      <c r="AN85" s="163"/>
      <c r="AO85" s="163"/>
      <c r="AP85" s="163"/>
      <c r="AQ85" s="163"/>
      <c r="AR85" s="104"/>
      <c r="AT85" s="104"/>
    </row>
    <row r="86" spans="3:53" s="102" customFormat="1" ht="18.75" customHeight="1" x14ac:dyDescent="0.4">
      <c r="Q86" s="417" t="s">
        <v>146</v>
      </c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7"/>
      <c r="AC86" s="417"/>
      <c r="AD86" s="417"/>
      <c r="AE86" s="417"/>
      <c r="AF86" s="417"/>
      <c r="AG86" s="417"/>
      <c r="AH86" s="417"/>
      <c r="AI86" s="417"/>
      <c r="AJ86" s="417"/>
      <c r="AK86" s="417"/>
      <c r="AL86" s="417"/>
      <c r="AM86" s="417"/>
      <c r="AN86" s="417"/>
      <c r="AO86" s="417"/>
      <c r="AP86" s="417"/>
      <c r="AQ86" s="417"/>
      <c r="AR86" s="417"/>
      <c r="AT86" s="104"/>
      <c r="AW86" s="106"/>
      <c r="AX86" s="106"/>
      <c r="AY86" s="106"/>
      <c r="AZ86" s="106"/>
      <c r="BA86" s="106"/>
    </row>
    <row r="87" spans="3:53" s="102" customFormat="1" ht="18.75" customHeight="1" x14ac:dyDescent="0.4">
      <c r="C87" s="417" t="s">
        <v>147</v>
      </c>
      <c r="D87" s="418"/>
      <c r="E87" s="418"/>
      <c r="F87" s="418"/>
      <c r="G87" s="418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/>
      <c r="W87" s="418"/>
      <c r="X87" s="418"/>
      <c r="Y87" s="418"/>
      <c r="Z87" s="418"/>
      <c r="AA87" s="418"/>
      <c r="AB87" s="418"/>
      <c r="AF87" s="112"/>
      <c r="AG87" s="112"/>
      <c r="AH87" s="112"/>
      <c r="AI87" s="112"/>
      <c r="AJ87" s="112"/>
      <c r="AK87" s="112"/>
      <c r="AL87" s="112"/>
      <c r="AM87" s="104"/>
      <c r="AN87" s="104"/>
      <c r="AO87" s="104"/>
      <c r="AP87" s="104"/>
      <c r="AQ87" s="104"/>
      <c r="AR87" s="104"/>
      <c r="AS87" s="104"/>
      <c r="AT87" s="104"/>
      <c r="AW87" s="106"/>
      <c r="AX87" s="106"/>
      <c r="AY87" s="106"/>
      <c r="AZ87" s="106"/>
      <c r="BA87" s="106"/>
    </row>
    <row r="88" spans="3:53" s="4" customFormat="1" ht="18.75" customHeight="1" x14ac:dyDescent="0.4">
      <c r="C88" s="92"/>
      <c r="D88" s="92"/>
      <c r="E88" s="92"/>
      <c r="F88" s="24"/>
      <c r="G88" s="21"/>
      <c r="H88" s="21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92"/>
      <c r="AV88" s="92"/>
      <c r="AW88" s="20"/>
      <c r="AX88" s="20"/>
      <c r="AY88" s="20"/>
      <c r="AZ88" s="20"/>
      <c r="BA88" s="20"/>
    </row>
  </sheetData>
  <mergeCells count="143">
    <mergeCell ref="V75:AG75"/>
    <mergeCell ref="V73:AG74"/>
    <mergeCell ref="V78:AG78"/>
    <mergeCell ref="AH78:AS78"/>
    <mergeCell ref="D70:F72"/>
    <mergeCell ref="G70:U70"/>
    <mergeCell ref="G71:P71"/>
    <mergeCell ref="Q71:U71"/>
    <mergeCell ref="G72:K72"/>
    <mergeCell ref="L72:P72"/>
    <mergeCell ref="Q72:U72"/>
    <mergeCell ref="D73:F73"/>
    <mergeCell ref="D74:F74"/>
    <mergeCell ref="D75:F75"/>
    <mergeCell ref="D76:F76"/>
    <mergeCell ref="D77:F77"/>
    <mergeCell ref="D78:F78"/>
    <mergeCell ref="V70:AG72"/>
    <mergeCell ref="AH70:AS72"/>
    <mergeCell ref="AH73:AS74"/>
    <mergeCell ref="AH75:AS75"/>
    <mergeCell ref="V76:AG76"/>
    <mergeCell ref="AH76:AS76"/>
    <mergeCell ref="V77:AG77"/>
    <mergeCell ref="AH77:AS77"/>
    <mergeCell ref="C58:AP58"/>
    <mergeCell ref="C66:T66"/>
    <mergeCell ref="V1:AT1"/>
    <mergeCell ref="A2:AT2"/>
    <mergeCell ref="C3:AQ4"/>
    <mergeCell ref="AC5:AN5"/>
    <mergeCell ref="C6:J6"/>
    <mergeCell ref="L6:AE6"/>
    <mergeCell ref="AF6:AN6"/>
    <mergeCell ref="C7:J7"/>
    <mergeCell ref="L7:AN7"/>
    <mergeCell ref="C36:D36"/>
    <mergeCell ref="E36:S36"/>
    <mergeCell ref="T36:U36"/>
    <mergeCell ref="V36:W36"/>
    <mergeCell ref="AA36:AH36"/>
    <mergeCell ref="AI36:AN36"/>
    <mergeCell ref="AO36:AS36"/>
    <mergeCell ref="C38:D38"/>
    <mergeCell ref="E38:X38"/>
    <mergeCell ref="Y38:AE38"/>
    <mergeCell ref="AF38:AG38"/>
    <mergeCell ref="AH38:AR38"/>
    <mergeCell ref="D64:R64"/>
    <mergeCell ref="S64:U64"/>
    <mergeCell ref="V64:W64"/>
    <mergeCell ref="U66:AK66"/>
    <mergeCell ref="AL66:AQ66"/>
    <mergeCell ref="AR66:AS66"/>
    <mergeCell ref="AM67:AR67"/>
    <mergeCell ref="Q60:R60"/>
    <mergeCell ref="AA60:AP60"/>
    <mergeCell ref="D62:W62"/>
    <mergeCell ref="X62:AD62"/>
    <mergeCell ref="AE62:AF62"/>
    <mergeCell ref="E82:AH82"/>
    <mergeCell ref="E84:U84"/>
    <mergeCell ref="C82:D82"/>
    <mergeCell ref="AI82:AN82"/>
    <mergeCell ref="AO82:AP82"/>
    <mergeCell ref="AK83:AQ83"/>
    <mergeCell ref="C84:D84"/>
    <mergeCell ref="V84:AA84"/>
    <mergeCell ref="AB84:AC84"/>
    <mergeCell ref="AD84:AJ84"/>
    <mergeCell ref="C13:D14"/>
    <mergeCell ref="E13:L14"/>
    <mergeCell ref="M13:P13"/>
    <mergeCell ref="Q13:U13"/>
    <mergeCell ref="M14:P14"/>
    <mergeCell ref="Q14:U14"/>
    <mergeCell ref="C16:D16"/>
    <mergeCell ref="E16:Q16"/>
    <mergeCell ref="R16:X16"/>
    <mergeCell ref="Y16:Z16"/>
    <mergeCell ref="AA16:AK16"/>
    <mergeCell ref="C18:D18"/>
    <mergeCell ref="E18:Q18"/>
    <mergeCell ref="R18:S18"/>
    <mergeCell ref="T18:U18"/>
    <mergeCell ref="Y18:AL18"/>
    <mergeCell ref="Y19:AD19"/>
    <mergeCell ref="AE19:AL19"/>
    <mergeCell ref="D22:F24"/>
    <mergeCell ref="G22:U22"/>
    <mergeCell ref="V22:AG24"/>
    <mergeCell ref="G23:P23"/>
    <mergeCell ref="Q23:U23"/>
    <mergeCell ref="G24:K24"/>
    <mergeCell ref="L24:P24"/>
    <mergeCell ref="Q24:U24"/>
    <mergeCell ref="D25:F25"/>
    <mergeCell ref="W25:AA25"/>
    <mergeCell ref="AC25:AG25"/>
    <mergeCell ref="D26:F26"/>
    <mergeCell ref="W26:AA26"/>
    <mergeCell ref="AB26:AG26"/>
    <mergeCell ref="D27:F27"/>
    <mergeCell ref="W27:AA27"/>
    <mergeCell ref="AB27:AG27"/>
    <mergeCell ref="D28:F28"/>
    <mergeCell ref="W28:AG28"/>
    <mergeCell ref="D29:F29"/>
    <mergeCell ref="W29:AA29"/>
    <mergeCell ref="AB29:AG29"/>
    <mergeCell ref="D30:F30"/>
    <mergeCell ref="W30:AA30"/>
    <mergeCell ref="AB30:AG30"/>
    <mergeCell ref="C33:D34"/>
    <mergeCell ref="E33:Q34"/>
    <mergeCell ref="R33:U33"/>
    <mergeCell ref="V33:Z33"/>
    <mergeCell ref="R34:U34"/>
    <mergeCell ref="V34:Z34"/>
    <mergeCell ref="C87:AB87"/>
    <mergeCell ref="D43:N43"/>
    <mergeCell ref="O43:AG43"/>
    <mergeCell ref="AH43:AM43"/>
    <mergeCell ref="AN43:AO43"/>
    <mergeCell ref="AK44:AQ44"/>
    <mergeCell ref="D41:M41"/>
    <mergeCell ref="N41:AB41"/>
    <mergeCell ref="AC41:AH41"/>
    <mergeCell ref="AI41:AJ41"/>
    <mergeCell ref="AK41:AQ41"/>
    <mergeCell ref="Q86:AR86"/>
    <mergeCell ref="F52:Q52"/>
    <mergeCell ref="R52:W52"/>
    <mergeCell ref="X52:Y52"/>
    <mergeCell ref="Z52:AF52"/>
    <mergeCell ref="C79:AK79"/>
    <mergeCell ref="D50:E50"/>
    <mergeCell ref="F50:AD50"/>
    <mergeCell ref="AE50:AJ50"/>
    <mergeCell ref="AK50:AL50"/>
    <mergeCell ref="AM50:AS50"/>
    <mergeCell ref="D52:E52"/>
    <mergeCell ref="T54:AS54"/>
  </mergeCells>
  <phoneticPr fontId="3"/>
  <dataValidations count="2">
    <dataValidation type="list" allowBlank="1" showInputMessage="1" showErrorMessage="1" sqref="Q14:U14">
      <formula1>"　,1月,2月,3月,4月,5月,6月,7月,8月,9月,10月,11月,12月,"</formula1>
    </dataValidation>
    <dataValidation type="list" allowBlank="1" showInputMessage="1" showErrorMessage="1" sqref="M14:P14">
      <formula1>"　,令和2年,令和3年"</formula1>
    </dataValidation>
  </dataValidations>
  <printOptions horizontalCentered="1" verticalCentered="1"/>
  <pageMargins left="0.23622047244094491" right="0.23622047244094491" top="0" bottom="0" header="0" footer="0"/>
  <pageSetup paperSize="9" scale="6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T76"/>
  <sheetViews>
    <sheetView showZeros="0" view="pageBreakPreview" topLeftCell="A37" zoomScaleNormal="100" zoomScaleSheetLayoutView="100" workbookViewId="0">
      <selection activeCell="T37" sqref="T37:U37"/>
    </sheetView>
  </sheetViews>
  <sheetFormatPr defaultColWidth="2.5" defaultRowHeight="18.75" customHeight="1" x14ac:dyDescent="0.4"/>
  <cols>
    <col min="1" max="1" width="1.25" style="2" customWidth="1"/>
    <col min="2" max="16384" width="2.5" style="2"/>
  </cols>
  <sheetData>
    <row r="1" spans="1:70" ht="18.75" customHeight="1" x14ac:dyDescent="0.4">
      <c r="V1" s="316" t="s">
        <v>151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425" t="s">
        <v>124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</row>
    <row r="3" spans="1:70" s="1" customFormat="1" ht="28.5" customHeight="1" x14ac:dyDescent="0.4">
      <c r="C3" s="483" t="s">
        <v>152</v>
      </c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</row>
    <row r="4" spans="1:70" s="1" customFormat="1" ht="14.25" x14ac:dyDescent="0.4"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83"/>
      <c r="AN4" s="483"/>
      <c r="AO4" s="483"/>
      <c r="AP4" s="483"/>
      <c r="AQ4" s="483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S5" s="156"/>
      <c r="AT5" s="156"/>
    </row>
    <row r="6" spans="1:70" s="1" customFormat="1" ht="18.75" customHeight="1" x14ac:dyDescent="0.15">
      <c r="C6" s="484" t="s">
        <v>2</v>
      </c>
      <c r="D6" s="484"/>
      <c r="E6" s="484"/>
      <c r="F6" s="484"/>
      <c r="G6" s="484"/>
      <c r="H6" s="484"/>
      <c r="I6" s="484"/>
      <c r="J6" s="484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2">
      <c r="C7" s="484" t="s">
        <v>5</v>
      </c>
      <c r="D7" s="484"/>
      <c r="E7" s="484"/>
      <c r="F7" s="484"/>
      <c r="G7" s="484"/>
      <c r="H7" s="484"/>
      <c r="I7" s="484"/>
      <c r="J7" s="484"/>
      <c r="K7" s="6" t="s">
        <v>3</v>
      </c>
      <c r="L7" s="438"/>
      <c r="M7" s="438"/>
      <c r="N7" s="438"/>
      <c r="O7" s="438"/>
      <c r="P7" s="438"/>
      <c r="Q7" s="486" t="s">
        <v>120</v>
      </c>
      <c r="R7" s="486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S7" s="156"/>
      <c r="AT7" s="156"/>
    </row>
    <row r="8" spans="1:70" s="1" customFormat="1" ht="7.5" customHeight="1" x14ac:dyDescent="0.4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S8" s="156"/>
      <c r="AT8" s="156"/>
    </row>
    <row r="9" spans="1:70" s="92" customFormat="1" ht="7.5" customHeight="1" x14ac:dyDescent="0.4">
      <c r="D9" s="30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</row>
    <row r="10" spans="1:70" s="92" customFormat="1" ht="18.75" customHeight="1" x14ac:dyDescent="0.4">
      <c r="C10" s="67" t="s">
        <v>17</v>
      </c>
      <c r="Y10" s="187"/>
      <c r="Z10" s="187"/>
      <c r="AA10" s="187"/>
      <c r="AB10" s="187"/>
      <c r="AC10" s="187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BN10" s="187"/>
      <c r="BO10" s="187"/>
      <c r="BP10" s="187"/>
      <c r="BQ10" s="187"/>
      <c r="BR10" s="187"/>
    </row>
    <row r="11" spans="1:70" s="92" customFormat="1" ht="3.75" customHeight="1" x14ac:dyDescent="0.4">
      <c r="Y11" s="20"/>
      <c r="Z11" s="20"/>
      <c r="AA11" s="20"/>
      <c r="AB11" s="20"/>
      <c r="AC11" s="20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BN11" s="20"/>
      <c r="BO11" s="20"/>
      <c r="BP11" s="20"/>
      <c r="BQ11" s="20"/>
      <c r="BR11" s="20"/>
    </row>
    <row r="12" spans="1:70" s="92" customFormat="1" ht="7.5" customHeight="1" thickBot="1" x14ac:dyDescent="0.45">
      <c r="C12" s="187"/>
      <c r="D12" s="156"/>
      <c r="F12" s="130"/>
      <c r="G12" s="130"/>
      <c r="H12" s="130"/>
      <c r="I12" s="130"/>
      <c r="J12" s="130"/>
      <c r="K12" s="130"/>
      <c r="L12" s="130"/>
      <c r="U12" s="156"/>
      <c r="V12" s="156"/>
      <c r="W12" s="156"/>
      <c r="X12" s="20"/>
      <c r="Y12" s="186"/>
      <c r="Z12" s="186"/>
      <c r="AA12" s="186"/>
      <c r="AB12" s="186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20"/>
      <c r="AV12" s="20"/>
      <c r="BN12" s="20"/>
      <c r="BO12" s="20"/>
    </row>
    <row r="13" spans="1:70" s="92" customFormat="1" ht="14.25" x14ac:dyDescent="0.4">
      <c r="C13" s="216" t="s">
        <v>18</v>
      </c>
      <c r="D13" s="216"/>
      <c r="E13" s="267" t="s">
        <v>21</v>
      </c>
      <c r="F13" s="267"/>
      <c r="G13" s="267"/>
      <c r="H13" s="267"/>
      <c r="I13" s="267"/>
      <c r="J13" s="267"/>
      <c r="K13" s="267"/>
      <c r="L13" s="267"/>
      <c r="M13" s="268" t="s">
        <v>22</v>
      </c>
      <c r="N13" s="269"/>
      <c r="O13" s="269"/>
      <c r="P13" s="270"/>
      <c r="Q13" s="271" t="s">
        <v>23</v>
      </c>
      <c r="R13" s="269"/>
      <c r="S13" s="269"/>
      <c r="T13" s="269"/>
      <c r="U13" s="272"/>
      <c r="V13" s="1"/>
      <c r="W13" s="1"/>
      <c r="X13" s="1"/>
      <c r="Y13" s="1"/>
      <c r="Z13" s="1"/>
      <c r="AA13" s="1"/>
      <c r="AB13" s="1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BQ13" s="20"/>
      <c r="BR13" s="20"/>
    </row>
    <row r="14" spans="1:70" s="92" customFormat="1" ht="18.75" customHeight="1" thickBot="1" x14ac:dyDescent="0.45">
      <c r="C14" s="216"/>
      <c r="D14" s="216"/>
      <c r="E14" s="267"/>
      <c r="F14" s="267"/>
      <c r="G14" s="267"/>
      <c r="H14" s="267"/>
      <c r="I14" s="267"/>
      <c r="J14" s="267"/>
      <c r="K14" s="267"/>
      <c r="L14" s="267"/>
      <c r="M14" s="445"/>
      <c r="N14" s="446"/>
      <c r="O14" s="446"/>
      <c r="P14" s="447"/>
      <c r="Q14" s="453"/>
      <c r="R14" s="446"/>
      <c r="S14" s="446"/>
      <c r="T14" s="446"/>
      <c r="U14" s="454"/>
      <c r="V14" s="1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BQ14" s="20"/>
      <c r="BR14" s="20"/>
    </row>
    <row r="15" spans="1:70" s="92" customFormat="1" ht="7.5" customHeight="1" thickBot="1" x14ac:dyDescent="0.45">
      <c r="D15" s="156"/>
      <c r="E15" s="156"/>
      <c r="F15" s="24"/>
      <c r="G15" s="1"/>
      <c r="H15" s="1"/>
      <c r="I15" s="1"/>
      <c r="J15" s="1"/>
      <c r="K15" s="1"/>
      <c r="L15" s="1"/>
      <c r="U15" s="1"/>
      <c r="V15" s="1"/>
      <c r="BQ15" s="20"/>
      <c r="BR15" s="20"/>
    </row>
    <row r="16" spans="1:70" s="92" customFormat="1" ht="18.75" customHeight="1" thickBot="1" x14ac:dyDescent="0.2">
      <c r="C16" s="216" t="s">
        <v>20</v>
      </c>
      <c r="D16" s="216"/>
      <c r="E16" s="217" t="s">
        <v>25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451"/>
      <c r="S16" s="452"/>
      <c r="T16" s="452"/>
      <c r="U16" s="452"/>
      <c r="V16" s="452"/>
      <c r="W16" s="452"/>
      <c r="X16" s="452"/>
      <c r="Y16" s="220" t="s">
        <v>26</v>
      </c>
      <c r="Z16" s="221"/>
      <c r="AA16" s="265" t="s">
        <v>27</v>
      </c>
      <c r="AB16" s="480"/>
      <c r="AC16" s="480"/>
      <c r="AD16" s="480"/>
      <c r="AE16" s="480"/>
      <c r="AF16" s="480"/>
      <c r="AG16" s="480"/>
      <c r="AH16" s="480"/>
      <c r="AI16" s="480"/>
      <c r="AJ16" s="480"/>
      <c r="AK16" s="480"/>
      <c r="AO16" s="129"/>
      <c r="AP16" s="129"/>
      <c r="AQ16" s="129"/>
      <c r="AR16" s="129"/>
      <c r="AS16" s="129"/>
      <c r="AT16" s="129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92" customFormat="1" ht="7.5" customHeight="1" thickBot="1" x14ac:dyDescent="0.45">
      <c r="F17" s="24"/>
      <c r="G17" s="1"/>
      <c r="H17" s="1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92" customFormat="1" ht="18.75" customHeight="1" thickBot="1" x14ac:dyDescent="0.45">
      <c r="C18" s="216" t="s">
        <v>24</v>
      </c>
      <c r="D18" s="216"/>
      <c r="E18" s="217" t="s">
        <v>29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439"/>
      <c r="S18" s="440"/>
      <c r="T18" s="220" t="s">
        <v>30</v>
      </c>
      <c r="U18" s="221"/>
      <c r="V18" s="20"/>
      <c r="Y18" s="357" t="s">
        <v>55</v>
      </c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9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92" customFormat="1" ht="18.75" customHeight="1" thickBot="1" x14ac:dyDescent="0.45">
      <c r="C19" s="186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96"/>
      <c r="S19" s="196"/>
      <c r="T19" s="193"/>
      <c r="U19" s="193"/>
      <c r="V19" s="20"/>
      <c r="Y19" s="352" t="s">
        <v>56</v>
      </c>
      <c r="Z19" s="353"/>
      <c r="AA19" s="353"/>
      <c r="AB19" s="353"/>
      <c r="AC19" s="353"/>
      <c r="AD19" s="353"/>
      <c r="AE19" s="354" t="s">
        <v>57</v>
      </c>
      <c r="AF19" s="355"/>
      <c r="AG19" s="355"/>
      <c r="AH19" s="355"/>
      <c r="AI19" s="355"/>
      <c r="AJ19" s="355"/>
      <c r="AK19" s="355"/>
      <c r="AL19" s="356"/>
      <c r="AM19" s="186"/>
      <c r="AN19" s="186"/>
      <c r="AO19" s="186"/>
      <c r="AP19" s="186"/>
      <c r="AQ19" s="186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1" customFormat="1" ht="15" customHeight="1" x14ac:dyDescent="0.4">
      <c r="C20" s="43" t="s">
        <v>153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S20" s="156"/>
      <c r="AT20" s="156"/>
    </row>
    <row r="21" spans="3:70" s="1" customFormat="1" ht="3.75" customHeight="1" x14ac:dyDescent="0.4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S21" s="156"/>
      <c r="AT21" s="156"/>
    </row>
    <row r="22" spans="3:70" s="1" customFormat="1" ht="15.75" customHeight="1" x14ac:dyDescent="0.4">
      <c r="D22" s="278" t="s">
        <v>68</v>
      </c>
      <c r="E22" s="279"/>
      <c r="F22" s="280"/>
      <c r="G22" s="287" t="s">
        <v>7</v>
      </c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9"/>
      <c r="V22" s="241" t="s">
        <v>154</v>
      </c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3"/>
      <c r="AH22" s="156"/>
    </row>
    <row r="23" spans="3:70" s="1" customFormat="1" ht="14.25" customHeight="1" x14ac:dyDescent="0.4">
      <c r="C23" s="92"/>
      <c r="D23" s="281"/>
      <c r="E23" s="481"/>
      <c r="F23" s="283"/>
      <c r="G23" s="292" t="s">
        <v>9</v>
      </c>
      <c r="H23" s="292"/>
      <c r="I23" s="292"/>
      <c r="J23" s="292"/>
      <c r="K23" s="292"/>
      <c r="L23" s="292"/>
      <c r="M23" s="292"/>
      <c r="N23" s="292"/>
      <c r="O23" s="292"/>
      <c r="P23" s="293"/>
      <c r="Q23" s="258" t="s">
        <v>10</v>
      </c>
      <c r="R23" s="259"/>
      <c r="S23" s="259"/>
      <c r="T23" s="259"/>
      <c r="U23" s="260"/>
      <c r="V23" s="244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6"/>
    </row>
    <row r="24" spans="3:70" s="1" customFormat="1" ht="14.25" x14ac:dyDescent="0.4">
      <c r="C24" s="92"/>
      <c r="D24" s="284"/>
      <c r="E24" s="285"/>
      <c r="F24" s="286"/>
      <c r="G24" s="261" t="s">
        <v>11</v>
      </c>
      <c r="H24" s="211"/>
      <c r="I24" s="211"/>
      <c r="J24" s="211"/>
      <c r="K24" s="212"/>
      <c r="L24" s="211" t="s">
        <v>12</v>
      </c>
      <c r="M24" s="211"/>
      <c r="N24" s="211"/>
      <c r="O24" s="211"/>
      <c r="P24" s="212"/>
      <c r="Q24" s="211" t="s">
        <v>13</v>
      </c>
      <c r="R24" s="211"/>
      <c r="S24" s="211"/>
      <c r="T24" s="211"/>
      <c r="U24" s="212"/>
      <c r="V24" s="504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6"/>
    </row>
    <row r="25" spans="3:70" s="1" customFormat="1" ht="18.75" customHeight="1" x14ac:dyDescent="0.4">
      <c r="C25" s="92"/>
      <c r="D25" s="214">
        <v>1</v>
      </c>
      <c r="E25" s="214"/>
      <c r="F25" s="215"/>
      <c r="G25" s="123"/>
      <c r="H25" s="124"/>
      <c r="I25" s="125"/>
      <c r="J25" s="125"/>
      <c r="K25" s="18"/>
      <c r="L25" s="123"/>
      <c r="M25" s="124"/>
      <c r="N25" s="125"/>
      <c r="O25" s="125"/>
      <c r="P25" s="18"/>
      <c r="Q25" s="123"/>
      <c r="R25" s="124"/>
      <c r="S25" s="125"/>
      <c r="T25" s="125"/>
      <c r="U25" s="18"/>
      <c r="V25" s="56" t="s">
        <v>79</v>
      </c>
      <c r="W25" s="436" t="s">
        <v>155</v>
      </c>
      <c r="X25" s="437"/>
      <c r="Y25" s="437"/>
      <c r="Z25" s="437"/>
      <c r="AA25" s="437"/>
      <c r="AB25" s="31" t="s">
        <v>81</v>
      </c>
      <c r="AC25" s="436" t="s">
        <v>156</v>
      </c>
      <c r="AD25" s="437"/>
      <c r="AE25" s="437"/>
      <c r="AF25" s="437"/>
      <c r="AG25" s="437"/>
    </row>
    <row r="26" spans="3:70" s="1" customFormat="1" ht="18.75" customHeight="1" x14ac:dyDescent="0.4">
      <c r="C26" s="92"/>
      <c r="D26" s="214">
        <v>2</v>
      </c>
      <c r="E26" s="214"/>
      <c r="F26" s="215"/>
      <c r="G26" s="126"/>
      <c r="H26" s="127"/>
      <c r="I26" s="128"/>
      <c r="J26" s="128"/>
      <c r="K26" s="14"/>
      <c r="L26" s="126"/>
      <c r="M26" s="127"/>
      <c r="N26" s="128"/>
      <c r="O26" s="128"/>
      <c r="P26" s="14"/>
      <c r="Q26" s="126"/>
      <c r="R26" s="127"/>
      <c r="S26" s="128"/>
      <c r="T26" s="128"/>
      <c r="U26" s="14"/>
      <c r="V26" s="31" t="s">
        <v>83</v>
      </c>
      <c r="W26" s="436" t="s">
        <v>155</v>
      </c>
      <c r="X26" s="437"/>
      <c r="Y26" s="437"/>
      <c r="Z26" s="437"/>
      <c r="AA26" s="437"/>
      <c r="AB26" s="521"/>
      <c r="AC26" s="522"/>
      <c r="AD26" s="522"/>
      <c r="AE26" s="522"/>
      <c r="AF26" s="522"/>
      <c r="AG26" s="523"/>
    </row>
    <row r="27" spans="3:70" s="1" customFormat="1" ht="18.75" customHeight="1" x14ac:dyDescent="0.4">
      <c r="D27" s="214">
        <v>3</v>
      </c>
      <c r="E27" s="214"/>
      <c r="F27" s="215"/>
      <c r="G27" s="126"/>
      <c r="H27" s="127"/>
      <c r="I27" s="128"/>
      <c r="J27" s="128"/>
      <c r="K27" s="14"/>
      <c r="L27" s="126"/>
      <c r="M27" s="127"/>
      <c r="N27" s="128"/>
      <c r="O27" s="128"/>
      <c r="P27" s="14"/>
      <c r="Q27" s="126"/>
      <c r="R27" s="127"/>
      <c r="S27" s="128"/>
      <c r="T27" s="128"/>
      <c r="U27" s="14"/>
      <c r="V27" s="31" t="s">
        <v>85</v>
      </c>
      <c r="W27" s="436" t="s">
        <v>156</v>
      </c>
      <c r="X27" s="437"/>
      <c r="Y27" s="437"/>
      <c r="Z27" s="437"/>
      <c r="AA27" s="437"/>
      <c r="AB27" s="521"/>
      <c r="AC27" s="522"/>
      <c r="AD27" s="522"/>
      <c r="AE27" s="522"/>
      <c r="AF27" s="522"/>
      <c r="AG27" s="523"/>
    </row>
    <row r="28" spans="3:70" s="1" customFormat="1" ht="18.75" customHeight="1" x14ac:dyDescent="0.4">
      <c r="D28" s="214">
        <v>4</v>
      </c>
      <c r="E28" s="214"/>
      <c r="F28" s="215"/>
      <c r="G28" s="126"/>
      <c r="H28" s="127"/>
      <c r="I28" s="128"/>
      <c r="J28" s="128"/>
      <c r="K28" s="14"/>
      <c r="L28" s="126"/>
      <c r="M28" s="127"/>
      <c r="N28" s="128"/>
      <c r="O28" s="128"/>
      <c r="P28" s="14"/>
      <c r="Q28" s="126"/>
      <c r="R28" s="127"/>
      <c r="S28" s="128"/>
      <c r="T28" s="128"/>
      <c r="U28" s="14"/>
      <c r="V28" s="31" t="s">
        <v>87</v>
      </c>
      <c r="W28" s="448" t="s">
        <v>157</v>
      </c>
      <c r="X28" s="449"/>
      <c r="Y28" s="449"/>
      <c r="Z28" s="449"/>
      <c r="AA28" s="449"/>
      <c r="AB28" s="449"/>
      <c r="AC28" s="449"/>
      <c r="AD28" s="449"/>
      <c r="AE28" s="449"/>
      <c r="AF28" s="449"/>
      <c r="AG28" s="450"/>
    </row>
    <row r="29" spans="3:70" s="1" customFormat="1" ht="18.75" customHeight="1" x14ac:dyDescent="0.4">
      <c r="D29" s="214">
        <v>5</v>
      </c>
      <c r="E29" s="214"/>
      <c r="F29" s="215"/>
      <c r="G29" s="126"/>
      <c r="H29" s="127"/>
      <c r="I29" s="128"/>
      <c r="J29" s="128"/>
      <c r="K29" s="14"/>
      <c r="L29" s="126"/>
      <c r="M29" s="127"/>
      <c r="N29" s="128"/>
      <c r="O29" s="128"/>
      <c r="P29" s="14"/>
      <c r="Q29" s="126"/>
      <c r="R29" s="127"/>
      <c r="S29" s="128"/>
      <c r="T29" s="128"/>
      <c r="U29" s="14"/>
      <c r="V29" s="31" t="s">
        <v>88</v>
      </c>
      <c r="W29" s="436" t="s">
        <v>155</v>
      </c>
      <c r="X29" s="437"/>
      <c r="Y29" s="437"/>
      <c r="Z29" s="437"/>
      <c r="AA29" s="437"/>
      <c r="AB29" s="521"/>
      <c r="AC29" s="522"/>
      <c r="AD29" s="522"/>
      <c r="AE29" s="522"/>
      <c r="AF29" s="522"/>
      <c r="AG29" s="523"/>
    </row>
    <row r="30" spans="3:70" s="1" customFormat="1" ht="18.75" customHeight="1" x14ac:dyDescent="0.4">
      <c r="D30" s="214">
        <v>6</v>
      </c>
      <c r="E30" s="214"/>
      <c r="F30" s="215"/>
      <c r="G30" s="126"/>
      <c r="H30" s="127"/>
      <c r="I30" s="128"/>
      <c r="J30" s="128"/>
      <c r="K30" s="14"/>
      <c r="L30" s="126"/>
      <c r="M30" s="127"/>
      <c r="N30" s="128"/>
      <c r="O30" s="128"/>
      <c r="P30" s="14"/>
      <c r="Q30" s="126"/>
      <c r="R30" s="127"/>
      <c r="S30" s="128"/>
      <c r="T30" s="128"/>
      <c r="U30" s="14"/>
      <c r="V30" s="31" t="s">
        <v>89</v>
      </c>
      <c r="W30" s="436" t="s">
        <v>156</v>
      </c>
      <c r="X30" s="437"/>
      <c r="Y30" s="437"/>
      <c r="Z30" s="437"/>
      <c r="AA30" s="437"/>
      <c r="AB30" s="518"/>
      <c r="AC30" s="519"/>
      <c r="AD30" s="519"/>
      <c r="AE30" s="519"/>
      <c r="AF30" s="519"/>
      <c r="AG30" s="520"/>
    </row>
    <row r="31" spans="3:70" s="92" customFormat="1" ht="7.5" customHeight="1" thickBot="1" x14ac:dyDescent="0.45">
      <c r="C31" s="186"/>
      <c r="D31" s="186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96"/>
      <c r="S31" s="196"/>
      <c r="T31" s="193"/>
      <c r="U31" s="193"/>
      <c r="V31" s="20"/>
      <c r="Y31" s="187"/>
      <c r="Z31" s="187"/>
      <c r="AA31" s="187"/>
      <c r="AB31" s="187"/>
      <c r="AC31" s="187"/>
      <c r="AD31" s="187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92" customFormat="1" ht="18.75" customHeight="1" thickBot="1" x14ac:dyDescent="0.45">
      <c r="C32" s="216" t="s">
        <v>28</v>
      </c>
      <c r="D32" s="216"/>
      <c r="E32" s="217" t="s">
        <v>99</v>
      </c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57" t="s">
        <v>68</v>
      </c>
      <c r="V32" s="220"/>
      <c r="W32" s="220"/>
      <c r="X32" s="220"/>
      <c r="Y32" s="220"/>
      <c r="Z32" s="442"/>
      <c r="AA32" s="443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X32" s="20"/>
      <c r="AY32" s="20"/>
      <c r="AZ32" s="20"/>
      <c r="BA32" s="20"/>
    </row>
    <row r="33" spans="3:72" s="92" customFormat="1" ht="7.5" customHeight="1" thickBot="1" x14ac:dyDescent="0.45">
      <c r="C33" s="186"/>
      <c r="D33" s="186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96"/>
      <c r="S33" s="196"/>
      <c r="T33" s="193"/>
      <c r="U33" s="193"/>
      <c r="V33" s="20"/>
      <c r="Y33" s="187"/>
      <c r="Z33" s="187"/>
      <c r="AA33" s="187"/>
      <c r="AB33" s="187"/>
      <c r="AC33" s="187"/>
      <c r="AD33" s="187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3:72" s="92" customFormat="1" ht="18.75" customHeight="1" x14ac:dyDescent="0.4">
      <c r="C34" s="216" t="s">
        <v>126</v>
      </c>
      <c r="D34" s="216"/>
      <c r="E34" s="404" t="s">
        <v>127</v>
      </c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268" t="s">
        <v>22</v>
      </c>
      <c r="S34" s="269"/>
      <c r="T34" s="269"/>
      <c r="U34" s="270"/>
      <c r="V34" s="271" t="s">
        <v>23</v>
      </c>
      <c r="W34" s="269"/>
      <c r="X34" s="269"/>
      <c r="Y34" s="269"/>
      <c r="Z34" s="272"/>
      <c r="AG34" s="129"/>
    </row>
    <row r="35" spans="3:72" s="92" customFormat="1" ht="18.75" customHeight="1" thickBot="1" x14ac:dyDescent="0.45">
      <c r="C35" s="216"/>
      <c r="D35" s="216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515" t="s">
        <v>129</v>
      </c>
      <c r="S35" s="516"/>
      <c r="T35" s="516"/>
      <c r="U35" s="517"/>
      <c r="V35" s="453">
        <f>Q14</f>
        <v>0</v>
      </c>
      <c r="W35" s="446"/>
      <c r="X35" s="446"/>
      <c r="Y35" s="446"/>
      <c r="Z35" s="454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W35" s="20"/>
      <c r="AX35" s="20"/>
      <c r="AY35" s="20"/>
      <c r="AZ35" s="20"/>
      <c r="BA35" s="20"/>
    </row>
    <row r="36" spans="3:72" s="92" customFormat="1" ht="7.5" customHeight="1" thickBot="1" x14ac:dyDescent="0.45">
      <c r="F36" s="24"/>
      <c r="G36" s="1"/>
      <c r="H36" s="1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W36" s="20"/>
      <c r="AX36" s="20"/>
      <c r="AY36" s="20"/>
      <c r="AZ36" s="20"/>
      <c r="BA36" s="20"/>
    </row>
    <row r="37" spans="3:72" s="92" customFormat="1" ht="18.75" customHeight="1" thickBot="1" x14ac:dyDescent="0.45">
      <c r="C37" s="216" t="s">
        <v>130</v>
      </c>
      <c r="D37" s="216"/>
      <c r="E37" s="217" t="s">
        <v>158</v>
      </c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364"/>
      <c r="S37" s="424"/>
      <c r="T37" s="439"/>
      <c r="U37" s="440"/>
      <c r="V37" s="220" t="s">
        <v>30</v>
      </c>
      <c r="W37" s="221"/>
      <c r="X37" s="20"/>
      <c r="AA37" s="225" t="s">
        <v>31</v>
      </c>
      <c r="AB37" s="226"/>
      <c r="AC37" s="226"/>
      <c r="AD37" s="226"/>
      <c r="AE37" s="226"/>
      <c r="AF37" s="226"/>
      <c r="AG37" s="226"/>
      <c r="AH37" s="226"/>
      <c r="AI37" s="294" t="s">
        <v>32</v>
      </c>
      <c r="AJ37" s="226"/>
      <c r="AK37" s="226"/>
      <c r="AL37" s="226"/>
      <c r="AM37" s="226"/>
      <c r="AN37" s="295"/>
      <c r="AO37" s="226" t="s">
        <v>33</v>
      </c>
      <c r="AP37" s="226"/>
      <c r="AQ37" s="226"/>
      <c r="AR37" s="226"/>
      <c r="AS37" s="227"/>
      <c r="AY37" s="19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</row>
    <row r="38" spans="3:72" s="92" customFormat="1" ht="7.5" customHeight="1" thickBot="1" x14ac:dyDescent="0.45">
      <c r="F38" s="24"/>
      <c r="G38" s="1"/>
      <c r="H38" s="1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W38" s="20"/>
      <c r="AX38" s="20"/>
      <c r="AY38" s="20"/>
      <c r="AZ38" s="20"/>
      <c r="BA38" s="20"/>
    </row>
    <row r="39" spans="3:72" s="92" customFormat="1" ht="18.75" customHeight="1" thickBot="1" x14ac:dyDescent="0.2">
      <c r="C39" s="216" t="s">
        <v>225</v>
      </c>
      <c r="D39" s="216"/>
      <c r="E39" s="217" t="s">
        <v>226</v>
      </c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451"/>
      <c r="Z39" s="452"/>
      <c r="AA39" s="452"/>
      <c r="AB39" s="452"/>
      <c r="AC39" s="452"/>
      <c r="AD39" s="452"/>
      <c r="AE39" s="452"/>
      <c r="AF39" s="220" t="s">
        <v>26</v>
      </c>
      <c r="AG39" s="221"/>
      <c r="AH39" s="265" t="s">
        <v>27</v>
      </c>
      <c r="AI39" s="480"/>
      <c r="AJ39" s="480"/>
      <c r="AK39" s="480"/>
      <c r="AL39" s="480"/>
      <c r="AM39" s="480"/>
      <c r="AN39" s="480"/>
      <c r="AO39" s="480"/>
      <c r="AP39" s="480"/>
      <c r="AQ39" s="480"/>
      <c r="AR39" s="480"/>
      <c r="AS39" s="129"/>
      <c r="AT39" s="129"/>
      <c r="AW39" s="20"/>
      <c r="AX39" s="20"/>
      <c r="AY39" s="20"/>
      <c r="AZ39" s="20"/>
      <c r="BA39" s="20"/>
    </row>
    <row r="40" spans="3:72" s="92" customFormat="1" ht="7.5" customHeight="1" x14ac:dyDescent="0.4">
      <c r="F40" s="24"/>
      <c r="G40" s="1"/>
      <c r="H40" s="1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W40" s="20"/>
      <c r="AX40" s="20"/>
      <c r="AY40" s="20"/>
      <c r="AZ40" s="20"/>
      <c r="BA40" s="20"/>
    </row>
    <row r="41" spans="3:72" s="92" customFormat="1" ht="7.5" customHeight="1" thickBot="1" x14ac:dyDescent="0.45">
      <c r="F41" s="24"/>
      <c r="G41" s="1"/>
      <c r="H41" s="1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W41" s="20"/>
      <c r="AX41" s="20"/>
      <c r="AY41" s="20"/>
      <c r="AZ41" s="20"/>
      <c r="BA41" s="20"/>
    </row>
    <row r="42" spans="3:72" s="92" customFormat="1" ht="18.75" customHeight="1" thickBot="1" x14ac:dyDescent="0.2">
      <c r="D42" s="474" t="s">
        <v>34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23" t="s">
        <v>58</v>
      </c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16"/>
      <c r="AC42" s="228" t="str">
        <f>IF(R16="","",ROUNDUP(R18/R18,0))</f>
        <v/>
      </c>
      <c r="AD42" s="229"/>
      <c r="AE42" s="229"/>
      <c r="AF42" s="229"/>
      <c r="AG42" s="229"/>
      <c r="AH42" s="229"/>
      <c r="AI42" s="476" t="s">
        <v>26</v>
      </c>
      <c r="AJ42" s="477"/>
      <c r="AK42" s="265" t="s">
        <v>36</v>
      </c>
      <c r="AL42" s="480"/>
      <c r="AM42" s="480"/>
      <c r="AN42" s="480"/>
      <c r="AO42" s="480"/>
      <c r="AP42" s="480"/>
      <c r="AQ42" s="480"/>
      <c r="AR42" s="132"/>
      <c r="AS42" s="132"/>
      <c r="AT42" s="132"/>
      <c r="AU42" s="132"/>
      <c r="AW42" s="20"/>
      <c r="AX42" s="20"/>
      <c r="AY42" s="20"/>
      <c r="AZ42" s="20"/>
      <c r="BA42" s="20"/>
    </row>
    <row r="43" spans="3:72" s="92" customFormat="1" ht="7.5" customHeight="1" thickBot="1" x14ac:dyDescent="0.2"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Y43" s="20"/>
      <c r="Z43" s="20"/>
      <c r="AA43" s="20"/>
      <c r="AB43" s="20"/>
      <c r="AC43" s="42"/>
      <c r="AD43" s="42"/>
      <c r="AE43" s="42"/>
      <c r="AF43" s="42"/>
      <c r="AG43" s="42"/>
      <c r="AH43" s="42"/>
      <c r="AI43" s="186"/>
      <c r="AJ43" s="186"/>
      <c r="AK43" s="195"/>
      <c r="AL43" s="195"/>
      <c r="AM43" s="195"/>
      <c r="AN43" s="195"/>
      <c r="AO43" s="195"/>
      <c r="AP43" s="195"/>
      <c r="AQ43" s="195"/>
      <c r="AR43" s="132"/>
      <c r="AS43" s="132"/>
      <c r="AT43" s="132"/>
      <c r="AU43" s="132"/>
      <c r="AW43" s="20"/>
      <c r="AX43" s="20"/>
      <c r="AY43" s="20"/>
      <c r="AZ43" s="20"/>
      <c r="BA43" s="20"/>
    </row>
    <row r="44" spans="3:72" s="92" customFormat="1" ht="19.5" customHeight="1" thickBot="1" x14ac:dyDescent="0.2">
      <c r="D44" s="512" t="s">
        <v>132</v>
      </c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423" t="s">
        <v>227</v>
      </c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228" t="str">
        <f>IF(R18="","",ROUNDUP(Y39/R18,0))</f>
        <v/>
      </c>
      <c r="AI44" s="229"/>
      <c r="AJ44" s="229"/>
      <c r="AK44" s="229"/>
      <c r="AL44" s="229"/>
      <c r="AM44" s="229"/>
      <c r="AN44" s="476" t="s">
        <v>26</v>
      </c>
      <c r="AO44" s="477"/>
      <c r="AR44" s="132"/>
      <c r="AS44" s="132"/>
      <c r="AT44" s="132"/>
      <c r="AU44" s="132"/>
      <c r="AW44" s="20"/>
      <c r="AX44" s="20"/>
      <c r="AY44" s="20"/>
      <c r="AZ44" s="20"/>
      <c r="BA44" s="20"/>
    </row>
    <row r="45" spans="3:72" s="92" customFormat="1" ht="14.25" x14ac:dyDescent="0.15">
      <c r="D45" s="132"/>
      <c r="Y45" s="20"/>
      <c r="Z45" s="20"/>
      <c r="AA45" s="20"/>
      <c r="AB45" s="20"/>
      <c r="AK45" s="479" t="s">
        <v>36</v>
      </c>
      <c r="AL45" s="479"/>
      <c r="AM45" s="479"/>
      <c r="AN45" s="479"/>
      <c r="AO45" s="479"/>
      <c r="AP45" s="479"/>
      <c r="AQ45" s="479"/>
      <c r="AR45" s="132"/>
      <c r="AT45" s="132"/>
      <c r="AU45" s="132"/>
      <c r="AW45" s="20"/>
      <c r="AX45" s="20"/>
      <c r="AY45" s="20"/>
      <c r="AZ45" s="20"/>
      <c r="BA45" s="20"/>
    </row>
    <row r="46" spans="3:72" s="92" customFormat="1" ht="7.5" customHeight="1" thickBot="1" x14ac:dyDescent="0.45">
      <c r="Y46" s="20"/>
      <c r="Z46" s="20"/>
      <c r="AA46" s="20"/>
      <c r="AB46" s="20"/>
      <c r="AC46" s="20"/>
      <c r="AD46" s="20"/>
      <c r="AE46" s="20"/>
      <c r="AF46" s="187"/>
      <c r="AG46" s="187"/>
      <c r="AH46" s="187"/>
      <c r="AI46" s="187"/>
      <c r="AJ46" s="187"/>
      <c r="AK46" s="187"/>
      <c r="AW46" s="19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</row>
    <row r="47" spans="3:72" s="92" customFormat="1" ht="18.75" customHeight="1" thickTop="1" x14ac:dyDescent="0.4">
      <c r="C47" s="188" t="s">
        <v>37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48"/>
      <c r="Z47" s="48"/>
      <c r="AA47" s="48"/>
      <c r="AB47" s="48"/>
      <c r="AC47" s="48"/>
      <c r="AD47" s="48"/>
      <c r="AE47" s="48"/>
      <c r="AF47" s="117"/>
      <c r="AG47" s="117"/>
      <c r="AH47" s="117"/>
      <c r="AI47" s="117"/>
      <c r="AJ47" s="117"/>
      <c r="AK47" s="117"/>
      <c r="AL47" s="34"/>
      <c r="AM47" s="34"/>
      <c r="AN47" s="34"/>
      <c r="AO47" s="34"/>
      <c r="AP47" s="34"/>
      <c r="AQ47" s="49"/>
      <c r="AW47" s="67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</row>
    <row r="48" spans="3:72" s="92" customFormat="1" ht="3.75" customHeight="1" thickBot="1" x14ac:dyDescent="0.45">
      <c r="C48" s="96"/>
      <c r="Y48" s="20"/>
      <c r="Z48" s="20"/>
      <c r="AA48" s="20"/>
      <c r="AB48" s="20"/>
      <c r="AC48" s="20"/>
      <c r="AD48" s="20"/>
      <c r="AE48" s="20"/>
      <c r="AF48" s="187"/>
      <c r="AG48" s="187"/>
      <c r="AH48" s="187"/>
      <c r="AI48" s="187"/>
      <c r="AJ48" s="187"/>
      <c r="AK48" s="187"/>
      <c r="AQ48" s="50"/>
      <c r="AW48" s="19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</row>
    <row r="49" spans="3:53" s="92" customFormat="1" ht="18" thickBot="1" x14ac:dyDescent="0.45">
      <c r="C49" s="96"/>
      <c r="D49" s="423" t="s">
        <v>161</v>
      </c>
      <c r="E49" s="423"/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228" t="str">
        <f>IF(AC42="","",ROUNDUP((AC42-AH44)*0.4,-3))</f>
        <v/>
      </c>
      <c r="AD49" s="229"/>
      <c r="AE49" s="229"/>
      <c r="AF49" s="229"/>
      <c r="AG49" s="229"/>
      <c r="AH49" s="229"/>
      <c r="AI49" s="476" t="s">
        <v>26</v>
      </c>
      <c r="AJ49" s="477"/>
      <c r="AK49" s="478" t="s">
        <v>135</v>
      </c>
      <c r="AL49" s="479"/>
      <c r="AM49" s="479"/>
      <c r="AN49" s="479"/>
      <c r="AO49" s="479"/>
      <c r="AP49" s="479"/>
      <c r="AQ49" s="489"/>
      <c r="AS49" s="129"/>
      <c r="AT49" s="129"/>
      <c r="AW49" s="20"/>
      <c r="AX49" s="20"/>
      <c r="AY49" s="20"/>
      <c r="AZ49" s="20"/>
      <c r="BA49" s="20"/>
    </row>
    <row r="50" spans="3:53" ht="18.75" customHeight="1" thickBot="1" x14ac:dyDescent="0.45"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224"/>
      <c r="AL50" s="224"/>
      <c r="AM50" s="224"/>
      <c r="AN50" s="224"/>
      <c r="AO50" s="224"/>
      <c r="AP50" s="224"/>
      <c r="AQ50" s="490"/>
    </row>
    <row r="51" spans="3:53" ht="18.75" customHeight="1" thickTop="1" x14ac:dyDescent="0.4"/>
    <row r="52" spans="3:53" s="68" customFormat="1" ht="18.75" customHeight="1" x14ac:dyDescent="0.15">
      <c r="C52" s="471" t="s">
        <v>59</v>
      </c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1"/>
      <c r="AL52" s="364"/>
      <c r="AM52" s="364"/>
      <c r="AN52" s="364"/>
      <c r="AO52" s="364"/>
      <c r="AP52" s="364"/>
      <c r="AQ52" s="136"/>
    </row>
    <row r="53" spans="3:53" s="68" customFormat="1" ht="7.5" customHeight="1" thickBot="1" x14ac:dyDescent="0.2"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35"/>
      <c r="AM53" s="135"/>
      <c r="AN53" s="135"/>
      <c r="AO53" s="135"/>
      <c r="AP53" s="135"/>
      <c r="AR53" s="136"/>
    </row>
    <row r="54" spans="3:53" s="68" customFormat="1" ht="18.75" customHeight="1" thickBot="1" x14ac:dyDescent="0.2">
      <c r="C54" s="189"/>
      <c r="D54" s="191" t="s">
        <v>60</v>
      </c>
      <c r="E54" s="189"/>
      <c r="F54" s="197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365" t="s">
        <v>61</v>
      </c>
      <c r="R54" s="366"/>
      <c r="S54" s="85"/>
      <c r="T54" s="86" t="s">
        <v>22</v>
      </c>
      <c r="U54" s="85"/>
      <c r="V54" s="86" t="s">
        <v>62</v>
      </c>
      <c r="W54" s="85"/>
      <c r="X54" s="87" t="s">
        <v>30</v>
      </c>
      <c r="Y54" s="190"/>
      <c r="Z54" s="190"/>
      <c r="AA54" s="514"/>
      <c r="AB54" s="514"/>
      <c r="AC54" s="514"/>
      <c r="AD54" s="514"/>
      <c r="AE54" s="514"/>
      <c r="AF54" s="514"/>
      <c r="AG54" s="514"/>
      <c r="AH54" s="514"/>
      <c r="AI54" s="514"/>
      <c r="AJ54" s="514"/>
      <c r="AK54" s="514"/>
      <c r="AL54" s="514"/>
      <c r="AM54" s="514"/>
      <c r="AN54" s="514"/>
      <c r="AO54" s="514"/>
      <c r="AP54" s="514"/>
      <c r="AR54" s="136"/>
    </row>
    <row r="55" spans="3:53" s="68" customFormat="1" ht="7.5" customHeight="1" thickBot="1" x14ac:dyDescent="0.2"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81"/>
      <c r="AB55" s="88"/>
      <c r="AC55" s="88"/>
      <c r="AD55" s="88"/>
      <c r="AE55" s="88"/>
      <c r="AF55" s="88"/>
      <c r="AG55" s="88"/>
      <c r="AH55" s="138"/>
      <c r="AI55" s="138"/>
      <c r="AJ55" s="135"/>
      <c r="AK55" s="135"/>
      <c r="AL55" s="135"/>
      <c r="AM55" s="135"/>
      <c r="AN55" s="135"/>
      <c r="AO55" s="135"/>
      <c r="AP55" s="135"/>
      <c r="AR55" s="136"/>
    </row>
    <row r="56" spans="3:53" s="190" customFormat="1" ht="18.75" customHeight="1" thickBot="1" x14ac:dyDescent="0.2">
      <c r="C56" s="137"/>
      <c r="D56" s="472" t="s">
        <v>162</v>
      </c>
      <c r="E56" s="472"/>
      <c r="F56" s="472"/>
      <c r="G56" s="472"/>
      <c r="H56" s="472"/>
      <c r="I56" s="472"/>
      <c r="J56" s="472"/>
      <c r="K56" s="472"/>
      <c r="L56" s="472"/>
      <c r="M56" s="472"/>
      <c r="N56" s="472"/>
      <c r="O56" s="472"/>
      <c r="P56" s="472"/>
      <c r="Q56" s="472"/>
      <c r="R56" s="472"/>
      <c r="S56" s="472"/>
      <c r="T56" s="472"/>
      <c r="U56" s="472"/>
      <c r="V56" s="472"/>
      <c r="W56" s="472"/>
      <c r="X56" s="459"/>
      <c r="Y56" s="460"/>
      <c r="Z56" s="460"/>
      <c r="AA56" s="460"/>
      <c r="AB56" s="460"/>
      <c r="AC56" s="460"/>
      <c r="AD56" s="460"/>
      <c r="AE56" s="314" t="s">
        <v>26</v>
      </c>
      <c r="AF56" s="315"/>
      <c r="AG56" s="72" t="s">
        <v>27</v>
      </c>
      <c r="AH56" s="136"/>
      <c r="AI56" s="136"/>
      <c r="AJ56" s="136"/>
      <c r="AK56" s="136"/>
      <c r="AL56" s="136"/>
      <c r="AM56" s="136"/>
      <c r="AN56" s="136"/>
      <c r="AO56" s="136"/>
      <c r="AP56" s="136"/>
      <c r="AR56" s="136"/>
      <c r="AS56" s="136"/>
      <c r="AT56" s="136"/>
      <c r="AU56" s="136"/>
      <c r="AW56" s="81"/>
      <c r="AX56" s="81"/>
      <c r="AY56" s="81"/>
      <c r="AZ56" s="81"/>
      <c r="BA56" s="81"/>
    </row>
    <row r="57" spans="3:53" s="190" customFormat="1" ht="15" customHeight="1" thickBot="1" x14ac:dyDescent="0.2"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X57" s="83"/>
      <c r="Y57" s="83"/>
      <c r="Z57" s="83"/>
      <c r="AA57" s="83"/>
      <c r="AB57" s="74"/>
      <c r="AC57" s="74"/>
      <c r="AD57" s="74"/>
      <c r="AE57" s="74"/>
      <c r="AF57" s="74"/>
      <c r="AG57" s="74"/>
      <c r="AH57" s="138"/>
      <c r="AI57" s="138"/>
      <c r="AJ57" s="135"/>
      <c r="AK57" s="135"/>
      <c r="AL57" s="135"/>
      <c r="AM57" s="135"/>
      <c r="AN57" s="135"/>
      <c r="AO57" s="135"/>
      <c r="AP57" s="135"/>
      <c r="AR57" s="136"/>
      <c r="AS57" s="136"/>
      <c r="AT57" s="136"/>
      <c r="AU57" s="136"/>
      <c r="AW57" s="81"/>
      <c r="AX57" s="81"/>
      <c r="AY57" s="81"/>
      <c r="AZ57" s="81"/>
      <c r="BA57" s="81"/>
    </row>
    <row r="58" spans="3:53" s="190" customFormat="1" ht="18.75" customHeight="1" thickBot="1" x14ac:dyDescent="0.2">
      <c r="C58" s="137"/>
      <c r="D58" s="473" t="s">
        <v>64</v>
      </c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3"/>
      <c r="Q58" s="473"/>
      <c r="R58" s="343"/>
      <c r="S58" s="456"/>
      <c r="T58" s="457"/>
      <c r="U58" s="457"/>
      <c r="V58" s="314" t="s">
        <v>30</v>
      </c>
      <c r="W58" s="315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R58" s="136"/>
      <c r="AS58" s="136"/>
      <c r="AT58" s="136"/>
      <c r="AU58" s="136"/>
      <c r="AW58" s="81"/>
      <c r="AX58" s="81"/>
      <c r="AY58" s="81"/>
      <c r="AZ58" s="81"/>
      <c r="BA58" s="81"/>
    </row>
    <row r="59" spans="3:53" s="190" customFormat="1" ht="15" customHeight="1" thickBot="1" x14ac:dyDescent="0.2">
      <c r="C59" s="137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40"/>
      <c r="R59" s="140"/>
      <c r="S59" s="140"/>
      <c r="T59" s="140"/>
      <c r="U59" s="140"/>
      <c r="X59" s="138"/>
      <c r="Y59" s="138"/>
      <c r="Z59" s="138"/>
      <c r="AA59" s="138"/>
      <c r="AB59" s="138"/>
      <c r="AC59" s="138"/>
      <c r="AD59" s="138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R59" s="136"/>
      <c r="AS59" s="136"/>
      <c r="AT59" s="136"/>
      <c r="AU59" s="136"/>
      <c r="AX59" s="83"/>
      <c r="AY59" s="83"/>
      <c r="AZ59" s="83"/>
      <c r="BA59" s="83"/>
    </row>
    <row r="60" spans="3:53" s="102" customFormat="1" ht="18.75" customHeight="1" thickBot="1" x14ac:dyDescent="0.2">
      <c r="C60" s="512" t="s">
        <v>163</v>
      </c>
      <c r="D60" s="512"/>
      <c r="E60" s="512"/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420"/>
      <c r="S60" s="420"/>
      <c r="T60" s="420"/>
      <c r="U60" s="387" t="s">
        <v>66</v>
      </c>
      <c r="V60" s="387"/>
      <c r="W60" s="387"/>
      <c r="X60" s="387"/>
      <c r="Y60" s="387"/>
      <c r="Z60" s="387"/>
      <c r="AA60" s="387"/>
      <c r="AB60" s="387"/>
      <c r="AC60" s="387"/>
      <c r="AD60" s="387"/>
      <c r="AE60" s="387"/>
      <c r="AF60" s="387"/>
      <c r="AG60" s="387"/>
      <c r="AH60" s="387"/>
      <c r="AI60" s="387"/>
      <c r="AJ60" s="387"/>
      <c r="AK60" s="363"/>
      <c r="AL60" s="388" t="str">
        <f>IF(S58="","",ROUNDUP(X56/S58,0))</f>
        <v/>
      </c>
      <c r="AM60" s="389"/>
      <c r="AN60" s="389"/>
      <c r="AO60" s="389"/>
      <c r="AP60" s="389"/>
      <c r="AQ60" s="389"/>
      <c r="AR60" s="508" t="s">
        <v>26</v>
      </c>
      <c r="AS60" s="509"/>
      <c r="AT60" s="198"/>
      <c r="AU60" s="198"/>
      <c r="AW60" s="109"/>
      <c r="AX60" s="109"/>
    </row>
    <row r="61" spans="3:53" s="102" customFormat="1" ht="18.75" customHeight="1" x14ac:dyDescent="0.15">
      <c r="Y61" s="106"/>
      <c r="Z61" s="106"/>
      <c r="AA61" s="106"/>
      <c r="AB61" s="106"/>
      <c r="AC61" s="106"/>
      <c r="AD61" s="106"/>
      <c r="AE61" s="106"/>
      <c r="AF61" s="199"/>
      <c r="AG61" s="199"/>
      <c r="AH61" s="199"/>
      <c r="AI61" s="199"/>
      <c r="AJ61" s="199"/>
      <c r="AK61" s="199"/>
      <c r="AM61" s="513" t="s">
        <v>53</v>
      </c>
      <c r="AN61" s="513"/>
      <c r="AO61" s="513"/>
      <c r="AP61" s="513"/>
      <c r="AQ61" s="513"/>
      <c r="AR61" s="513"/>
      <c r="AS61" s="198"/>
      <c r="AT61" s="198"/>
      <c r="AU61" s="198"/>
      <c r="AW61" s="106"/>
      <c r="AX61" s="106"/>
      <c r="AY61" s="106"/>
      <c r="AZ61" s="106"/>
      <c r="BA61" s="106"/>
    </row>
    <row r="62" spans="3:53" s="1" customFormat="1" ht="15" customHeight="1" x14ac:dyDescent="0.4">
      <c r="C62" s="43" t="s">
        <v>67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S62" s="156"/>
      <c r="AT62" s="156"/>
    </row>
    <row r="63" spans="3:53" s="1" customFormat="1" ht="3.75" customHeight="1" x14ac:dyDescent="0.4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S63" s="156"/>
      <c r="AT63" s="156"/>
    </row>
    <row r="64" spans="3:53" s="1" customFormat="1" ht="15.75" customHeight="1" x14ac:dyDescent="0.4">
      <c r="D64" s="278" t="s">
        <v>68</v>
      </c>
      <c r="E64" s="279"/>
      <c r="F64" s="280"/>
      <c r="G64" s="287" t="s">
        <v>7</v>
      </c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9"/>
      <c r="V64" s="370" t="s">
        <v>69</v>
      </c>
      <c r="W64" s="370"/>
      <c r="X64" s="370"/>
      <c r="Y64" s="370"/>
      <c r="Z64" s="370"/>
      <c r="AA64" s="370"/>
      <c r="AB64" s="370"/>
      <c r="AC64" s="370"/>
      <c r="AD64" s="370"/>
      <c r="AE64" s="370"/>
      <c r="AF64" s="370"/>
      <c r="AG64" s="370"/>
      <c r="AH64" s="371" t="s">
        <v>70</v>
      </c>
      <c r="AI64" s="371"/>
      <c r="AJ64" s="371"/>
      <c r="AK64" s="371"/>
      <c r="AL64" s="371"/>
      <c r="AM64" s="371"/>
      <c r="AN64" s="371"/>
      <c r="AO64" s="371"/>
      <c r="AP64" s="371"/>
      <c r="AQ64" s="371"/>
      <c r="AR64" s="371"/>
      <c r="AS64" s="371"/>
      <c r="AT64" s="156"/>
    </row>
    <row r="65" spans="3:53" s="1" customFormat="1" ht="14.25" customHeight="1" x14ac:dyDescent="0.4">
      <c r="C65" s="92"/>
      <c r="D65" s="281"/>
      <c r="E65" s="481"/>
      <c r="F65" s="283"/>
      <c r="G65" s="292" t="s">
        <v>9</v>
      </c>
      <c r="H65" s="292"/>
      <c r="I65" s="292"/>
      <c r="J65" s="292"/>
      <c r="K65" s="292"/>
      <c r="L65" s="292"/>
      <c r="M65" s="292"/>
      <c r="N65" s="292"/>
      <c r="O65" s="292"/>
      <c r="P65" s="293"/>
      <c r="Q65" s="258" t="s">
        <v>10</v>
      </c>
      <c r="R65" s="259"/>
      <c r="S65" s="259"/>
      <c r="T65" s="259"/>
      <c r="U65" s="260"/>
      <c r="V65" s="370"/>
      <c r="W65" s="370"/>
      <c r="X65" s="370"/>
      <c r="Y65" s="370"/>
      <c r="Z65" s="370"/>
      <c r="AA65" s="370"/>
      <c r="AB65" s="370"/>
      <c r="AC65" s="370"/>
      <c r="AD65" s="370"/>
      <c r="AE65" s="370"/>
      <c r="AF65" s="370"/>
      <c r="AG65" s="370"/>
      <c r="AH65" s="371"/>
      <c r="AI65" s="371"/>
      <c r="AJ65" s="371"/>
      <c r="AK65" s="371"/>
      <c r="AL65" s="371"/>
      <c r="AM65" s="371"/>
      <c r="AN65" s="371"/>
      <c r="AO65" s="371"/>
      <c r="AP65" s="371"/>
      <c r="AQ65" s="371"/>
      <c r="AR65" s="371"/>
      <c r="AS65" s="371"/>
    </row>
    <row r="66" spans="3:53" s="1" customFormat="1" ht="14.25" customHeight="1" x14ac:dyDescent="0.4">
      <c r="C66" s="92"/>
      <c r="D66" s="284"/>
      <c r="E66" s="285"/>
      <c r="F66" s="286"/>
      <c r="G66" s="261" t="s">
        <v>11</v>
      </c>
      <c r="H66" s="211"/>
      <c r="I66" s="211"/>
      <c r="J66" s="211"/>
      <c r="K66" s="212"/>
      <c r="L66" s="211" t="s">
        <v>12</v>
      </c>
      <c r="M66" s="211"/>
      <c r="N66" s="211"/>
      <c r="O66" s="211"/>
      <c r="P66" s="212"/>
      <c r="Q66" s="211" t="s">
        <v>13</v>
      </c>
      <c r="R66" s="211"/>
      <c r="S66" s="211"/>
      <c r="T66" s="211"/>
      <c r="U66" s="212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1"/>
      <c r="AI66" s="371"/>
      <c r="AJ66" s="371"/>
      <c r="AK66" s="371"/>
      <c r="AL66" s="371"/>
      <c r="AM66" s="371"/>
      <c r="AN66" s="371"/>
      <c r="AO66" s="371"/>
      <c r="AP66" s="371"/>
      <c r="AQ66" s="371"/>
      <c r="AR66" s="371"/>
      <c r="AS66" s="371"/>
    </row>
    <row r="67" spans="3:53" s="1" customFormat="1" ht="18.75" customHeight="1" x14ac:dyDescent="0.4">
      <c r="C67" s="92"/>
      <c r="D67" s="214">
        <v>1</v>
      </c>
      <c r="E67" s="214"/>
      <c r="F67" s="215"/>
      <c r="G67" s="123"/>
      <c r="H67" s="124"/>
      <c r="I67" s="125"/>
      <c r="J67" s="125"/>
      <c r="K67" s="18"/>
      <c r="L67" s="123"/>
      <c r="M67" s="124"/>
      <c r="N67" s="125"/>
      <c r="O67" s="125"/>
      <c r="P67" s="18"/>
      <c r="Q67" s="123"/>
      <c r="R67" s="124"/>
      <c r="S67" s="125"/>
      <c r="T67" s="125"/>
      <c r="U67" s="18"/>
      <c r="V67" s="375" t="s">
        <v>71</v>
      </c>
      <c r="W67" s="376"/>
      <c r="X67" s="376"/>
      <c r="Y67" s="376"/>
      <c r="Z67" s="376"/>
      <c r="AA67" s="376"/>
      <c r="AB67" s="376"/>
      <c r="AC67" s="376"/>
      <c r="AD67" s="376"/>
      <c r="AE67" s="376"/>
      <c r="AF67" s="376"/>
      <c r="AG67" s="377"/>
      <c r="AH67" s="375" t="s">
        <v>72</v>
      </c>
      <c r="AI67" s="376"/>
      <c r="AJ67" s="376"/>
      <c r="AK67" s="376"/>
      <c r="AL67" s="376"/>
      <c r="AM67" s="376"/>
      <c r="AN67" s="376"/>
      <c r="AO67" s="376"/>
      <c r="AP67" s="376"/>
      <c r="AQ67" s="376"/>
      <c r="AR67" s="376"/>
      <c r="AS67" s="377"/>
    </row>
    <row r="68" spans="3:53" s="1" customFormat="1" ht="18.75" customHeight="1" x14ac:dyDescent="0.4">
      <c r="C68" s="92"/>
      <c r="D68" s="214">
        <v>2</v>
      </c>
      <c r="E68" s="214"/>
      <c r="F68" s="215"/>
      <c r="G68" s="126"/>
      <c r="H68" s="127"/>
      <c r="I68" s="128"/>
      <c r="J68" s="128"/>
      <c r="K68" s="14"/>
      <c r="L68" s="126"/>
      <c r="M68" s="127"/>
      <c r="N68" s="128"/>
      <c r="O68" s="128"/>
      <c r="P68" s="14"/>
      <c r="Q68" s="126"/>
      <c r="R68" s="127"/>
      <c r="S68" s="128"/>
      <c r="T68" s="128"/>
      <c r="U68" s="14"/>
      <c r="V68" s="378"/>
      <c r="W68" s="379"/>
      <c r="X68" s="379"/>
      <c r="Y68" s="379"/>
      <c r="Z68" s="379"/>
      <c r="AA68" s="379"/>
      <c r="AB68" s="379"/>
      <c r="AC68" s="379"/>
      <c r="AD68" s="379"/>
      <c r="AE68" s="379"/>
      <c r="AF68" s="379"/>
      <c r="AG68" s="380"/>
      <c r="AH68" s="378"/>
      <c r="AI68" s="379"/>
      <c r="AJ68" s="379"/>
      <c r="AK68" s="379"/>
      <c r="AL68" s="379"/>
      <c r="AM68" s="379"/>
      <c r="AN68" s="379"/>
      <c r="AO68" s="379"/>
      <c r="AP68" s="379"/>
      <c r="AQ68" s="379"/>
      <c r="AR68" s="379"/>
      <c r="AS68" s="380"/>
    </row>
    <row r="69" spans="3:53" s="1" customFormat="1" ht="18.75" customHeight="1" x14ac:dyDescent="0.4">
      <c r="D69" s="214">
        <v>3</v>
      </c>
      <c r="E69" s="214"/>
      <c r="F69" s="215"/>
      <c r="G69" s="126"/>
      <c r="H69" s="127"/>
      <c r="I69" s="128"/>
      <c r="J69" s="128"/>
      <c r="K69" s="14"/>
      <c r="L69" s="126"/>
      <c r="M69" s="127"/>
      <c r="N69" s="128"/>
      <c r="O69" s="128"/>
      <c r="P69" s="14"/>
      <c r="Q69" s="126"/>
      <c r="R69" s="127"/>
      <c r="S69" s="128"/>
      <c r="T69" s="128"/>
      <c r="U69" s="14"/>
      <c r="V69" s="372" t="s">
        <v>73</v>
      </c>
      <c r="W69" s="373"/>
      <c r="X69" s="373"/>
      <c r="Y69" s="373"/>
      <c r="Z69" s="373"/>
      <c r="AA69" s="373"/>
      <c r="AB69" s="373"/>
      <c r="AC69" s="373"/>
      <c r="AD69" s="373"/>
      <c r="AE69" s="373"/>
      <c r="AF69" s="373"/>
      <c r="AG69" s="374"/>
      <c r="AH69" s="372" t="s">
        <v>74</v>
      </c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4"/>
    </row>
    <row r="70" spans="3:53" s="1" customFormat="1" ht="18.75" customHeight="1" x14ac:dyDescent="0.4">
      <c r="D70" s="214">
        <v>4</v>
      </c>
      <c r="E70" s="214"/>
      <c r="F70" s="215"/>
      <c r="G70" s="126"/>
      <c r="H70" s="127"/>
      <c r="I70" s="128"/>
      <c r="J70" s="128"/>
      <c r="K70" s="14"/>
      <c r="L70" s="126"/>
      <c r="M70" s="127"/>
      <c r="N70" s="128"/>
      <c r="O70" s="128"/>
      <c r="P70" s="14"/>
      <c r="Q70" s="126"/>
      <c r="R70" s="127"/>
      <c r="S70" s="128"/>
      <c r="T70" s="128"/>
      <c r="U70" s="14"/>
      <c r="V70" s="372" t="s">
        <v>71</v>
      </c>
      <c r="W70" s="373"/>
      <c r="X70" s="373"/>
      <c r="Y70" s="373"/>
      <c r="Z70" s="373"/>
      <c r="AA70" s="373"/>
      <c r="AB70" s="373"/>
      <c r="AC70" s="373"/>
      <c r="AD70" s="373"/>
      <c r="AE70" s="373"/>
      <c r="AF70" s="373"/>
      <c r="AG70" s="374"/>
      <c r="AH70" s="372" t="s">
        <v>75</v>
      </c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4"/>
    </row>
    <row r="71" spans="3:53" s="1" customFormat="1" ht="18.75" customHeight="1" x14ac:dyDescent="0.4">
      <c r="D71" s="214">
        <v>5</v>
      </c>
      <c r="E71" s="214"/>
      <c r="F71" s="215"/>
      <c r="G71" s="126"/>
      <c r="H71" s="127"/>
      <c r="I71" s="128"/>
      <c r="J71" s="128"/>
      <c r="K71" s="14"/>
      <c r="L71" s="126"/>
      <c r="M71" s="127"/>
      <c r="N71" s="128"/>
      <c r="O71" s="128"/>
      <c r="P71" s="14"/>
      <c r="Q71" s="126"/>
      <c r="R71" s="127"/>
      <c r="S71" s="128"/>
      <c r="T71" s="128"/>
      <c r="U71" s="14"/>
      <c r="V71" s="372" t="s">
        <v>73</v>
      </c>
      <c r="W71" s="373"/>
      <c r="X71" s="373"/>
      <c r="Y71" s="373"/>
      <c r="Z71" s="373"/>
      <c r="AA71" s="373"/>
      <c r="AB71" s="373"/>
      <c r="AC71" s="373"/>
      <c r="AD71" s="373"/>
      <c r="AE71" s="373"/>
      <c r="AF71" s="373"/>
      <c r="AG71" s="374"/>
      <c r="AH71" s="372" t="s">
        <v>76</v>
      </c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4"/>
    </row>
    <row r="72" spans="3:53" s="1" customFormat="1" ht="18.75" customHeight="1" x14ac:dyDescent="0.4">
      <c r="D72" s="214">
        <v>6</v>
      </c>
      <c r="E72" s="214"/>
      <c r="F72" s="215"/>
      <c r="G72" s="126"/>
      <c r="H72" s="127"/>
      <c r="I72" s="128"/>
      <c r="J72" s="128"/>
      <c r="K72" s="14"/>
      <c r="L72" s="126"/>
      <c r="M72" s="127"/>
      <c r="N72" s="128"/>
      <c r="O72" s="128"/>
      <c r="P72" s="14"/>
      <c r="Q72" s="126"/>
      <c r="R72" s="127"/>
      <c r="S72" s="128"/>
      <c r="T72" s="128"/>
      <c r="U72" s="14"/>
      <c r="V72" s="372" t="s">
        <v>73</v>
      </c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4"/>
      <c r="AH72" s="372" t="s">
        <v>74</v>
      </c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4"/>
    </row>
    <row r="73" spans="3:53" s="190" customFormat="1" ht="18.75" customHeight="1" x14ac:dyDescent="0.4">
      <c r="C73" s="507" t="s">
        <v>137</v>
      </c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507"/>
      <c r="O73" s="507"/>
      <c r="P73" s="507"/>
      <c r="Q73" s="507"/>
      <c r="R73" s="507"/>
      <c r="S73" s="507"/>
      <c r="T73" s="507"/>
      <c r="U73" s="507"/>
      <c r="V73" s="507"/>
      <c r="W73" s="507"/>
      <c r="X73" s="507"/>
      <c r="Y73" s="507"/>
      <c r="Z73" s="507"/>
      <c r="AA73" s="507"/>
      <c r="AB73" s="507"/>
      <c r="AC73" s="507"/>
      <c r="AD73" s="507"/>
      <c r="AE73" s="507"/>
      <c r="AF73" s="507"/>
      <c r="AG73" s="507"/>
      <c r="AH73" s="507"/>
      <c r="AI73" s="507"/>
      <c r="AJ73" s="507"/>
      <c r="AK73" s="507"/>
      <c r="AL73" s="200"/>
      <c r="AM73" s="201"/>
      <c r="AN73" s="201"/>
      <c r="AO73" s="201"/>
      <c r="AP73" s="201"/>
      <c r="AQ73" s="201"/>
      <c r="AR73" s="201"/>
      <c r="AS73" s="201"/>
      <c r="AW73" s="81"/>
      <c r="AX73" s="81"/>
      <c r="AY73" s="81"/>
      <c r="AZ73" s="81"/>
      <c r="BA73" s="81"/>
    </row>
    <row r="74" spans="3:53" s="190" customFormat="1" ht="7.5" customHeight="1" thickBot="1" x14ac:dyDescent="0.45">
      <c r="C74" s="113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201"/>
      <c r="AS74" s="201"/>
      <c r="AW74" s="81"/>
      <c r="AX74" s="81"/>
      <c r="AY74" s="81"/>
      <c r="AZ74" s="81"/>
      <c r="BA74" s="81"/>
    </row>
    <row r="75" spans="3:53" s="68" customFormat="1" ht="18.75" customHeight="1" thickBot="1" x14ac:dyDescent="0.45">
      <c r="C75" s="387" t="s">
        <v>164</v>
      </c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  <c r="AA75" s="387"/>
      <c r="AB75" s="387"/>
      <c r="AC75" s="387"/>
      <c r="AD75" s="387"/>
      <c r="AE75" s="387"/>
      <c r="AF75" s="388"/>
      <c r="AG75" s="389"/>
      <c r="AH75" s="389"/>
      <c r="AI75" s="389"/>
      <c r="AJ75" s="389"/>
      <c r="AK75" s="389"/>
      <c r="AL75" s="508" t="s">
        <v>26</v>
      </c>
      <c r="AM75" s="509"/>
      <c r="AN75" s="510" t="s">
        <v>135</v>
      </c>
      <c r="AO75" s="511"/>
      <c r="AP75" s="511"/>
      <c r="AQ75" s="511"/>
      <c r="AR75" s="511"/>
      <c r="AS75" s="511"/>
      <c r="AT75" s="202"/>
    </row>
    <row r="76" spans="3:53" s="68" customFormat="1" ht="18.75" customHeight="1" x14ac:dyDescent="0.4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00"/>
      <c r="AK76" s="200"/>
      <c r="AL76" s="200"/>
      <c r="AM76" s="200"/>
      <c r="AN76" s="511"/>
      <c r="AO76" s="511"/>
      <c r="AP76" s="511"/>
      <c r="AQ76" s="511"/>
      <c r="AR76" s="511"/>
      <c r="AS76" s="511"/>
      <c r="AT76" s="202"/>
    </row>
  </sheetData>
  <mergeCells count="134">
    <mergeCell ref="V1:AT1"/>
    <mergeCell ref="A2:AT2"/>
    <mergeCell ref="C3:AQ4"/>
    <mergeCell ref="AC5:AN5"/>
    <mergeCell ref="C6:J6"/>
    <mergeCell ref="L6:AE6"/>
    <mergeCell ref="AF6:AN6"/>
    <mergeCell ref="C7:J7"/>
    <mergeCell ref="L7:P7"/>
    <mergeCell ref="Q7:R7"/>
    <mergeCell ref="S7:AN7"/>
    <mergeCell ref="C13:D14"/>
    <mergeCell ref="E13:L14"/>
    <mergeCell ref="M13:P13"/>
    <mergeCell ref="Q13:U13"/>
    <mergeCell ref="M14:P14"/>
    <mergeCell ref="Q14:U14"/>
    <mergeCell ref="C16:D16"/>
    <mergeCell ref="E16:Q16"/>
    <mergeCell ref="R16:X16"/>
    <mergeCell ref="Y16:Z16"/>
    <mergeCell ref="AA16:AK16"/>
    <mergeCell ref="C18:D18"/>
    <mergeCell ref="E18:Q18"/>
    <mergeCell ref="R18:S18"/>
    <mergeCell ref="T18:U18"/>
    <mergeCell ref="Y18:AL18"/>
    <mergeCell ref="Y19:AD19"/>
    <mergeCell ref="AE19:AL19"/>
    <mergeCell ref="D22:F24"/>
    <mergeCell ref="G22:U22"/>
    <mergeCell ref="V22:AG24"/>
    <mergeCell ref="G23:P23"/>
    <mergeCell ref="Q23:U23"/>
    <mergeCell ref="G24:K24"/>
    <mergeCell ref="L24:P24"/>
    <mergeCell ref="Q24:U24"/>
    <mergeCell ref="D27:F27"/>
    <mergeCell ref="W27:AA27"/>
    <mergeCell ref="AB27:AG27"/>
    <mergeCell ref="D28:F28"/>
    <mergeCell ref="W28:AG28"/>
    <mergeCell ref="D29:F29"/>
    <mergeCell ref="W29:AA29"/>
    <mergeCell ref="AB29:AG29"/>
    <mergeCell ref="D25:F25"/>
    <mergeCell ref="W25:AA25"/>
    <mergeCell ref="AC25:AG25"/>
    <mergeCell ref="D26:F26"/>
    <mergeCell ref="W26:AA26"/>
    <mergeCell ref="AB26:AG26"/>
    <mergeCell ref="C34:D35"/>
    <mergeCell ref="E34:Q35"/>
    <mergeCell ref="R34:U34"/>
    <mergeCell ref="V34:Z34"/>
    <mergeCell ref="R35:U35"/>
    <mergeCell ref="V35:Z35"/>
    <mergeCell ref="D30:F30"/>
    <mergeCell ref="W30:AA30"/>
    <mergeCell ref="AB30:AG30"/>
    <mergeCell ref="C32:D32"/>
    <mergeCell ref="E32:T32"/>
    <mergeCell ref="U32:Y32"/>
    <mergeCell ref="Z32:AA32"/>
    <mergeCell ref="AO37:AS37"/>
    <mergeCell ref="C39:D39"/>
    <mergeCell ref="E39:X39"/>
    <mergeCell ref="Y39:AE39"/>
    <mergeCell ref="AF39:AG39"/>
    <mergeCell ref="AH39:AR39"/>
    <mergeCell ref="C37:D37"/>
    <mergeCell ref="E37:S37"/>
    <mergeCell ref="T37:U37"/>
    <mergeCell ref="V37:W37"/>
    <mergeCell ref="AA37:AH37"/>
    <mergeCell ref="AI37:AN37"/>
    <mergeCell ref="D42:M42"/>
    <mergeCell ref="N42:AB42"/>
    <mergeCell ref="AC42:AH42"/>
    <mergeCell ref="AI42:AJ42"/>
    <mergeCell ref="AK42:AQ42"/>
    <mergeCell ref="D44:N44"/>
    <mergeCell ref="O44:AG44"/>
    <mergeCell ref="AH44:AM44"/>
    <mergeCell ref="AN44:AO44"/>
    <mergeCell ref="Q54:R54"/>
    <mergeCell ref="AA54:AP54"/>
    <mergeCell ref="D56:W56"/>
    <mergeCell ref="X56:AD56"/>
    <mergeCell ref="AE56:AF56"/>
    <mergeCell ref="D58:R58"/>
    <mergeCell ref="S58:U58"/>
    <mergeCell ref="V58:W58"/>
    <mergeCell ref="AK45:AQ45"/>
    <mergeCell ref="D49:AB49"/>
    <mergeCell ref="AC49:AH49"/>
    <mergeCell ref="AI49:AJ49"/>
    <mergeCell ref="AK49:AQ50"/>
    <mergeCell ref="C52:AP52"/>
    <mergeCell ref="C60:T60"/>
    <mergeCell ref="U60:AK60"/>
    <mergeCell ref="AL60:AQ60"/>
    <mergeCell ref="AR60:AS60"/>
    <mergeCell ref="AM61:AR61"/>
    <mergeCell ref="D64:F66"/>
    <mergeCell ref="G64:U64"/>
    <mergeCell ref="V64:AG66"/>
    <mergeCell ref="AH64:AS66"/>
    <mergeCell ref="G65:P65"/>
    <mergeCell ref="AH67:AS68"/>
    <mergeCell ref="D68:F68"/>
    <mergeCell ref="D69:F69"/>
    <mergeCell ref="V69:AG69"/>
    <mergeCell ref="AH69:AS69"/>
    <mergeCell ref="D70:F70"/>
    <mergeCell ref="V70:AG70"/>
    <mergeCell ref="AH70:AS70"/>
    <mergeCell ref="Q65:U65"/>
    <mergeCell ref="G66:K66"/>
    <mergeCell ref="L66:P66"/>
    <mergeCell ref="Q66:U66"/>
    <mergeCell ref="D67:F67"/>
    <mergeCell ref="V67:AG68"/>
    <mergeCell ref="C73:AK73"/>
    <mergeCell ref="C75:AE75"/>
    <mergeCell ref="AF75:AK75"/>
    <mergeCell ref="AL75:AM75"/>
    <mergeCell ref="AN75:AS76"/>
    <mergeCell ref="D71:F71"/>
    <mergeCell ref="V71:AG71"/>
    <mergeCell ref="AH71:AS71"/>
    <mergeCell ref="D72:F72"/>
    <mergeCell ref="V72:AG72"/>
    <mergeCell ref="AH72:AS72"/>
  </mergeCells>
  <phoneticPr fontId="3"/>
  <dataValidations count="3">
    <dataValidation type="list" allowBlank="1" showInputMessage="1" showErrorMessage="1" sqref="Z32:AA32">
      <formula1>"　,１,２,３,４,５,６"</formula1>
    </dataValidation>
    <dataValidation type="list" allowBlank="1" showInputMessage="1" showErrorMessage="1" sqref="Q14:U14">
      <formula1>"　,1月,2月,3月,4月,5月,6月,7月,8月,9月,10月,11月,12月,"</formula1>
    </dataValidation>
    <dataValidation type="list" allowBlank="1" showInputMessage="1" showErrorMessage="1" sqref="M14:P14">
      <formula1>"　,令和2年,令和3年"</formula1>
    </dataValidation>
  </dataValidations>
  <printOptions horizontalCentered="1" verticalCentered="1"/>
  <pageMargins left="0.23622047244094491" right="0.23622047244094491" top="0" bottom="0" header="0" footer="0"/>
  <pageSetup paperSize="9" scale="68" orientation="portrait" r:id="rId1"/>
  <rowBreaks count="1" manualBreakCount="1">
    <brk id="77" max="4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T89"/>
  <sheetViews>
    <sheetView showZeros="0" view="pageBreakPreview" topLeftCell="A58" zoomScaleNormal="100" zoomScaleSheetLayoutView="100" workbookViewId="0">
      <selection activeCell="T37" sqref="T37:U37"/>
    </sheetView>
  </sheetViews>
  <sheetFormatPr defaultColWidth="2.5" defaultRowHeight="18.75" customHeight="1" x14ac:dyDescent="0.4"/>
  <cols>
    <col min="1" max="1" width="1.25" style="2" customWidth="1"/>
    <col min="2" max="16384" width="2.5" style="2"/>
  </cols>
  <sheetData>
    <row r="1" spans="1:70" ht="18.75" customHeight="1" x14ac:dyDescent="0.4">
      <c r="V1" s="316" t="s">
        <v>165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425" t="s">
        <v>166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</row>
    <row r="3" spans="1:70" s="1" customFormat="1" ht="28.5" customHeight="1" x14ac:dyDescent="0.4">
      <c r="C3" s="483" t="s">
        <v>152</v>
      </c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</row>
    <row r="4" spans="1:70" s="1" customFormat="1" ht="14.25" x14ac:dyDescent="0.4"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83"/>
      <c r="AN4" s="483"/>
      <c r="AO4" s="483"/>
      <c r="AP4" s="483"/>
      <c r="AQ4" s="483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524"/>
      <c r="AE5" s="524"/>
      <c r="AF5" s="524"/>
      <c r="AG5" s="524"/>
      <c r="AH5" s="524"/>
      <c r="AI5" s="524"/>
      <c r="AJ5" s="524"/>
      <c r="AK5" s="524"/>
      <c r="AL5" s="524"/>
      <c r="AM5" s="524"/>
      <c r="AN5" s="524"/>
      <c r="AS5" s="156"/>
      <c r="AT5" s="156"/>
    </row>
    <row r="6" spans="1:70" s="1" customFormat="1" ht="18.75" customHeight="1" x14ac:dyDescent="0.15">
      <c r="C6" s="484" t="s">
        <v>2</v>
      </c>
      <c r="D6" s="484"/>
      <c r="E6" s="484"/>
      <c r="F6" s="484"/>
      <c r="G6" s="484"/>
      <c r="H6" s="484"/>
      <c r="I6" s="484"/>
      <c r="J6" s="484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4">
      <c r="C7" s="484" t="s">
        <v>5</v>
      </c>
      <c r="D7" s="484"/>
      <c r="E7" s="484"/>
      <c r="F7" s="484"/>
      <c r="G7" s="484"/>
      <c r="H7" s="484"/>
      <c r="I7" s="484"/>
      <c r="J7" s="484"/>
      <c r="K7" s="6" t="s">
        <v>3</v>
      </c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S7" s="156"/>
      <c r="AT7" s="156"/>
    </row>
    <row r="8" spans="1:70" s="1" customFormat="1" ht="7.5" customHeight="1" x14ac:dyDescent="0.4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S8" s="156"/>
      <c r="AT8" s="156"/>
    </row>
    <row r="9" spans="1:70" s="92" customFormat="1" ht="7.5" customHeight="1" x14ac:dyDescent="0.4">
      <c r="D9" s="30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</row>
    <row r="10" spans="1:70" s="92" customFormat="1" ht="18.75" customHeight="1" x14ac:dyDescent="0.4">
      <c r="C10" s="67" t="s">
        <v>17</v>
      </c>
      <c r="Y10" s="187"/>
      <c r="Z10" s="187"/>
      <c r="AA10" s="187"/>
      <c r="AB10" s="187"/>
      <c r="AC10" s="187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BN10" s="187"/>
      <c r="BO10" s="187"/>
      <c r="BP10" s="187"/>
      <c r="BQ10" s="187"/>
      <c r="BR10" s="187"/>
    </row>
    <row r="11" spans="1:70" s="92" customFormat="1" ht="3.75" customHeight="1" x14ac:dyDescent="0.4">
      <c r="Y11" s="20"/>
      <c r="Z11" s="20"/>
      <c r="AA11" s="20"/>
      <c r="AB11" s="20"/>
      <c r="AC11" s="20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BN11" s="20"/>
      <c r="BO11" s="20"/>
      <c r="BP11" s="20"/>
      <c r="BQ11" s="20"/>
      <c r="BR11" s="20"/>
    </row>
    <row r="12" spans="1:70" s="92" customFormat="1" ht="7.5" customHeight="1" thickBot="1" x14ac:dyDescent="0.45">
      <c r="C12" s="187"/>
      <c r="D12" s="156"/>
      <c r="F12" s="130"/>
      <c r="G12" s="130"/>
      <c r="H12" s="130"/>
      <c r="I12" s="130"/>
      <c r="J12" s="130"/>
      <c r="K12" s="130"/>
      <c r="L12" s="130"/>
      <c r="U12" s="156"/>
      <c r="V12" s="156"/>
      <c r="W12" s="156"/>
      <c r="X12" s="20"/>
      <c r="Y12" s="186"/>
      <c r="Z12" s="186"/>
      <c r="AA12" s="186"/>
      <c r="AB12" s="186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20"/>
      <c r="AV12" s="20"/>
      <c r="BN12" s="20"/>
      <c r="BO12" s="20"/>
    </row>
    <row r="13" spans="1:70" s="92" customFormat="1" ht="14.25" x14ac:dyDescent="0.4">
      <c r="C13" s="216" t="s">
        <v>18</v>
      </c>
      <c r="D13" s="216"/>
      <c r="E13" s="267" t="s">
        <v>21</v>
      </c>
      <c r="F13" s="267"/>
      <c r="G13" s="267"/>
      <c r="H13" s="267"/>
      <c r="I13" s="267"/>
      <c r="J13" s="267"/>
      <c r="K13" s="267"/>
      <c r="L13" s="267"/>
      <c r="M13" s="268" t="s">
        <v>22</v>
      </c>
      <c r="N13" s="269"/>
      <c r="O13" s="269"/>
      <c r="P13" s="270"/>
      <c r="Q13" s="271" t="s">
        <v>23</v>
      </c>
      <c r="R13" s="269"/>
      <c r="S13" s="269"/>
      <c r="T13" s="269"/>
      <c r="U13" s="272"/>
      <c r="V13" s="1"/>
      <c r="W13" s="1"/>
      <c r="X13" s="1"/>
      <c r="Y13" s="1"/>
      <c r="Z13" s="1"/>
      <c r="AA13" s="1"/>
      <c r="AB13" s="1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BQ13" s="20"/>
      <c r="BR13" s="20"/>
    </row>
    <row r="14" spans="1:70" s="92" customFormat="1" ht="18.75" customHeight="1" thickBot="1" x14ac:dyDescent="0.45">
      <c r="C14" s="216"/>
      <c r="D14" s="216"/>
      <c r="E14" s="267"/>
      <c r="F14" s="267"/>
      <c r="G14" s="267"/>
      <c r="H14" s="267"/>
      <c r="I14" s="267"/>
      <c r="J14" s="267"/>
      <c r="K14" s="267"/>
      <c r="L14" s="267"/>
      <c r="M14" s="445"/>
      <c r="N14" s="446"/>
      <c r="O14" s="446"/>
      <c r="P14" s="447"/>
      <c r="Q14" s="453"/>
      <c r="R14" s="446"/>
      <c r="S14" s="446"/>
      <c r="T14" s="446"/>
      <c r="U14" s="454"/>
      <c r="V14" s="1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BQ14" s="20"/>
      <c r="BR14" s="20"/>
    </row>
    <row r="15" spans="1:70" s="92" customFormat="1" ht="7.5" customHeight="1" thickBot="1" x14ac:dyDescent="0.45">
      <c r="D15" s="156"/>
      <c r="E15" s="156"/>
      <c r="F15" s="24"/>
      <c r="G15" s="1"/>
      <c r="H15" s="1"/>
      <c r="I15" s="1"/>
      <c r="J15" s="1"/>
      <c r="K15" s="1"/>
      <c r="L15" s="1"/>
      <c r="U15" s="1"/>
      <c r="V15" s="1"/>
      <c r="BQ15" s="20"/>
      <c r="BR15" s="20"/>
    </row>
    <row r="16" spans="1:70" s="92" customFormat="1" ht="18.75" customHeight="1" thickBot="1" x14ac:dyDescent="0.2">
      <c r="C16" s="216" t="s">
        <v>20</v>
      </c>
      <c r="D16" s="216"/>
      <c r="E16" s="217" t="s">
        <v>25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451"/>
      <c r="S16" s="452"/>
      <c r="T16" s="452"/>
      <c r="U16" s="452"/>
      <c r="V16" s="452"/>
      <c r="W16" s="452"/>
      <c r="X16" s="452"/>
      <c r="Y16" s="220" t="s">
        <v>26</v>
      </c>
      <c r="Z16" s="221"/>
      <c r="AA16" s="265" t="s">
        <v>27</v>
      </c>
      <c r="AB16" s="480"/>
      <c r="AC16" s="480"/>
      <c r="AD16" s="480"/>
      <c r="AE16" s="480"/>
      <c r="AF16" s="480"/>
      <c r="AG16" s="480"/>
      <c r="AH16" s="480"/>
      <c r="AI16" s="480"/>
      <c r="AJ16" s="480"/>
      <c r="AK16" s="480"/>
      <c r="AO16" s="129"/>
      <c r="AP16" s="129"/>
      <c r="AQ16" s="129"/>
      <c r="AR16" s="129"/>
      <c r="AS16" s="129"/>
      <c r="AT16" s="129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92" customFormat="1" ht="7.5" customHeight="1" thickBot="1" x14ac:dyDescent="0.45">
      <c r="F17" s="24"/>
      <c r="G17" s="1"/>
      <c r="H17" s="1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92" customFormat="1" ht="18.75" customHeight="1" thickBot="1" x14ac:dyDescent="0.45">
      <c r="C18" s="216" t="s">
        <v>24</v>
      </c>
      <c r="D18" s="216"/>
      <c r="E18" s="217" t="s">
        <v>29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439"/>
      <c r="S18" s="440"/>
      <c r="T18" s="220" t="s">
        <v>30</v>
      </c>
      <c r="U18" s="221"/>
      <c r="V18" s="20"/>
      <c r="Y18" s="357" t="s">
        <v>55</v>
      </c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9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92" customFormat="1" ht="18.75" customHeight="1" thickBot="1" x14ac:dyDescent="0.45">
      <c r="C19" s="186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96"/>
      <c r="S19" s="196"/>
      <c r="T19" s="193"/>
      <c r="U19" s="193"/>
      <c r="V19" s="20"/>
      <c r="Y19" s="352" t="s">
        <v>56</v>
      </c>
      <c r="Z19" s="353"/>
      <c r="AA19" s="353"/>
      <c r="AB19" s="353"/>
      <c r="AC19" s="353"/>
      <c r="AD19" s="353"/>
      <c r="AE19" s="354" t="s">
        <v>57</v>
      </c>
      <c r="AF19" s="355"/>
      <c r="AG19" s="355"/>
      <c r="AH19" s="355"/>
      <c r="AI19" s="355"/>
      <c r="AJ19" s="355"/>
      <c r="AK19" s="355"/>
      <c r="AL19" s="356"/>
      <c r="AM19" s="186"/>
      <c r="AN19" s="186"/>
      <c r="AO19" s="186"/>
      <c r="AP19" s="186"/>
      <c r="AQ19" s="186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1" customFormat="1" ht="15" customHeight="1" x14ac:dyDescent="0.4">
      <c r="C20" s="43" t="s">
        <v>153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S20" s="156"/>
      <c r="AT20" s="156"/>
    </row>
    <row r="21" spans="3:70" s="1" customFormat="1" ht="3.75" customHeight="1" x14ac:dyDescent="0.4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S21" s="156"/>
      <c r="AT21" s="156"/>
    </row>
    <row r="22" spans="3:70" s="1" customFormat="1" ht="15.75" customHeight="1" x14ac:dyDescent="0.4">
      <c r="D22" s="278" t="s">
        <v>68</v>
      </c>
      <c r="E22" s="279"/>
      <c r="F22" s="280"/>
      <c r="G22" s="287" t="s">
        <v>7</v>
      </c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9"/>
      <c r="V22" s="241" t="s">
        <v>154</v>
      </c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3"/>
      <c r="AH22" s="156"/>
    </row>
    <row r="23" spans="3:70" s="1" customFormat="1" ht="14.25" customHeight="1" x14ac:dyDescent="0.4">
      <c r="C23" s="92"/>
      <c r="D23" s="281"/>
      <c r="E23" s="481"/>
      <c r="F23" s="283"/>
      <c r="G23" s="292" t="s">
        <v>9</v>
      </c>
      <c r="H23" s="292"/>
      <c r="I23" s="292"/>
      <c r="J23" s="292"/>
      <c r="K23" s="292"/>
      <c r="L23" s="292"/>
      <c r="M23" s="292"/>
      <c r="N23" s="292"/>
      <c r="O23" s="292"/>
      <c r="P23" s="293"/>
      <c r="Q23" s="258" t="s">
        <v>10</v>
      </c>
      <c r="R23" s="259"/>
      <c r="S23" s="259"/>
      <c r="T23" s="259"/>
      <c r="U23" s="260"/>
      <c r="V23" s="244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6"/>
    </row>
    <row r="24" spans="3:70" s="1" customFormat="1" ht="14.25" x14ac:dyDescent="0.4">
      <c r="C24" s="92"/>
      <c r="D24" s="284"/>
      <c r="E24" s="285"/>
      <c r="F24" s="286"/>
      <c r="G24" s="261" t="s">
        <v>11</v>
      </c>
      <c r="H24" s="211"/>
      <c r="I24" s="211"/>
      <c r="J24" s="211"/>
      <c r="K24" s="212"/>
      <c r="L24" s="211" t="s">
        <v>12</v>
      </c>
      <c r="M24" s="211"/>
      <c r="N24" s="211"/>
      <c r="O24" s="211"/>
      <c r="P24" s="212"/>
      <c r="Q24" s="211" t="s">
        <v>13</v>
      </c>
      <c r="R24" s="211"/>
      <c r="S24" s="211"/>
      <c r="T24" s="211"/>
      <c r="U24" s="212"/>
      <c r="V24" s="504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6"/>
    </row>
    <row r="25" spans="3:70" s="1" customFormat="1" ht="18.75" customHeight="1" x14ac:dyDescent="0.4">
      <c r="C25" s="92"/>
      <c r="D25" s="214">
        <v>1</v>
      </c>
      <c r="E25" s="214"/>
      <c r="F25" s="215"/>
      <c r="G25" s="123"/>
      <c r="H25" s="124"/>
      <c r="I25" s="125"/>
      <c r="J25" s="125"/>
      <c r="K25" s="18"/>
      <c r="L25" s="123"/>
      <c r="M25" s="124"/>
      <c r="N25" s="125"/>
      <c r="O25" s="125"/>
      <c r="P25" s="18"/>
      <c r="Q25" s="123"/>
      <c r="R25" s="124"/>
      <c r="S25" s="125"/>
      <c r="T25" s="125"/>
      <c r="U25" s="18"/>
      <c r="V25" s="56" t="s">
        <v>79</v>
      </c>
      <c r="W25" s="436" t="s">
        <v>155</v>
      </c>
      <c r="X25" s="437"/>
      <c r="Y25" s="437"/>
      <c r="Z25" s="437"/>
      <c r="AA25" s="437"/>
      <c r="AB25" s="31" t="s">
        <v>81</v>
      </c>
      <c r="AC25" s="436" t="s">
        <v>156</v>
      </c>
      <c r="AD25" s="437"/>
      <c r="AE25" s="437"/>
      <c r="AF25" s="437"/>
      <c r="AG25" s="437"/>
    </row>
    <row r="26" spans="3:70" s="1" customFormat="1" ht="18.75" customHeight="1" x14ac:dyDescent="0.4">
      <c r="C26" s="92"/>
      <c r="D26" s="214">
        <v>2</v>
      </c>
      <c r="E26" s="214"/>
      <c r="F26" s="215"/>
      <c r="G26" s="126"/>
      <c r="H26" s="127"/>
      <c r="I26" s="128"/>
      <c r="J26" s="128"/>
      <c r="K26" s="14"/>
      <c r="L26" s="126"/>
      <c r="M26" s="127"/>
      <c r="N26" s="128"/>
      <c r="O26" s="128"/>
      <c r="P26" s="14"/>
      <c r="Q26" s="126"/>
      <c r="R26" s="127"/>
      <c r="S26" s="128"/>
      <c r="T26" s="128"/>
      <c r="U26" s="14"/>
      <c r="V26" s="31" t="s">
        <v>83</v>
      </c>
      <c r="W26" s="436" t="s">
        <v>155</v>
      </c>
      <c r="X26" s="437"/>
      <c r="Y26" s="437"/>
      <c r="Z26" s="437"/>
      <c r="AA26" s="437"/>
      <c r="AB26" s="521"/>
      <c r="AC26" s="522"/>
      <c r="AD26" s="522"/>
      <c r="AE26" s="522"/>
      <c r="AF26" s="522"/>
      <c r="AG26" s="523"/>
    </row>
    <row r="27" spans="3:70" s="1" customFormat="1" ht="18.75" customHeight="1" x14ac:dyDescent="0.4">
      <c r="D27" s="214">
        <v>3</v>
      </c>
      <c r="E27" s="214"/>
      <c r="F27" s="215"/>
      <c r="G27" s="126"/>
      <c r="H27" s="127"/>
      <c r="I27" s="128"/>
      <c r="J27" s="128"/>
      <c r="K27" s="14"/>
      <c r="L27" s="126"/>
      <c r="M27" s="127"/>
      <c r="N27" s="128"/>
      <c r="O27" s="128"/>
      <c r="P27" s="14"/>
      <c r="Q27" s="126"/>
      <c r="R27" s="127"/>
      <c r="S27" s="128"/>
      <c r="T27" s="128"/>
      <c r="U27" s="14"/>
      <c r="V27" s="31" t="s">
        <v>85</v>
      </c>
      <c r="W27" s="436" t="s">
        <v>156</v>
      </c>
      <c r="X27" s="437"/>
      <c r="Y27" s="437"/>
      <c r="Z27" s="437"/>
      <c r="AA27" s="437"/>
      <c r="AB27" s="521"/>
      <c r="AC27" s="522"/>
      <c r="AD27" s="522"/>
      <c r="AE27" s="522"/>
      <c r="AF27" s="522"/>
      <c r="AG27" s="523"/>
    </row>
    <row r="28" spans="3:70" s="1" customFormat="1" ht="18.75" customHeight="1" x14ac:dyDescent="0.4">
      <c r="D28" s="214">
        <v>4</v>
      </c>
      <c r="E28" s="214"/>
      <c r="F28" s="215"/>
      <c r="G28" s="126"/>
      <c r="H28" s="127"/>
      <c r="I28" s="128"/>
      <c r="J28" s="128"/>
      <c r="K28" s="14"/>
      <c r="L28" s="126"/>
      <c r="M28" s="127"/>
      <c r="N28" s="128"/>
      <c r="O28" s="128"/>
      <c r="P28" s="14"/>
      <c r="Q28" s="126"/>
      <c r="R28" s="127"/>
      <c r="S28" s="128"/>
      <c r="T28" s="128"/>
      <c r="U28" s="14"/>
      <c r="V28" s="31" t="s">
        <v>87</v>
      </c>
      <c r="W28" s="448" t="s">
        <v>157</v>
      </c>
      <c r="X28" s="449"/>
      <c r="Y28" s="449"/>
      <c r="Z28" s="449"/>
      <c r="AA28" s="449"/>
      <c r="AB28" s="449"/>
      <c r="AC28" s="449"/>
      <c r="AD28" s="449"/>
      <c r="AE28" s="449"/>
      <c r="AF28" s="449"/>
      <c r="AG28" s="450"/>
    </row>
    <row r="29" spans="3:70" s="1" customFormat="1" ht="18.75" customHeight="1" x14ac:dyDescent="0.4">
      <c r="D29" s="214">
        <v>5</v>
      </c>
      <c r="E29" s="214"/>
      <c r="F29" s="215"/>
      <c r="G29" s="126"/>
      <c r="H29" s="127"/>
      <c r="I29" s="128"/>
      <c r="J29" s="128"/>
      <c r="K29" s="14"/>
      <c r="L29" s="126"/>
      <c r="M29" s="127"/>
      <c r="N29" s="128"/>
      <c r="O29" s="128"/>
      <c r="P29" s="14"/>
      <c r="Q29" s="126"/>
      <c r="R29" s="127"/>
      <c r="S29" s="128"/>
      <c r="T29" s="128"/>
      <c r="U29" s="14"/>
      <c r="V29" s="31" t="s">
        <v>88</v>
      </c>
      <c r="W29" s="436" t="s">
        <v>155</v>
      </c>
      <c r="X29" s="437"/>
      <c r="Y29" s="437"/>
      <c r="Z29" s="437"/>
      <c r="AA29" s="437"/>
      <c r="AB29" s="521"/>
      <c r="AC29" s="522"/>
      <c r="AD29" s="522"/>
      <c r="AE29" s="522"/>
      <c r="AF29" s="522"/>
      <c r="AG29" s="523"/>
    </row>
    <row r="30" spans="3:70" s="1" customFormat="1" ht="18.75" customHeight="1" x14ac:dyDescent="0.4">
      <c r="D30" s="214">
        <v>6</v>
      </c>
      <c r="E30" s="214"/>
      <c r="F30" s="215"/>
      <c r="G30" s="126"/>
      <c r="H30" s="127"/>
      <c r="I30" s="128"/>
      <c r="J30" s="128"/>
      <c r="K30" s="14"/>
      <c r="L30" s="126"/>
      <c r="M30" s="127"/>
      <c r="N30" s="128"/>
      <c r="O30" s="128"/>
      <c r="P30" s="14"/>
      <c r="Q30" s="126"/>
      <c r="R30" s="127"/>
      <c r="S30" s="128"/>
      <c r="T30" s="128"/>
      <c r="U30" s="14"/>
      <c r="V30" s="31" t="s">
        <v>89</v>
      </c>
      <c r="W30" s="436" t="s">
        <v>156</v>
      </c>
      <c r="X30" s="437"/>
      <c r="Y30" s="437"/>
      <c r="Z30" s="437"/>
      <c r="AA30" s="437"/>
      <c r="AB30" s="518"/>
      <c r="AC30" s="519"/>
      <c r="AD30" s="519"/>
      <c r="AE30" s="519"/>
      <c r="AF30" s="519"/>
      <c r="AG30" s="520"/>
    </row>
    <row r="31" spans="3:70" s="92" customFormat="1" ht="7.5" customHeight="1" thickBot="1" x14ac:dyDescent="0.45">
      <c r="C31" s="186"/>
      <c r="D31" s="186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96"/>
      <c r="S31" s="196"/>
      <c r="T31" s="193"/>
      <c r="U31" s="193"/>
      <c r="V31" s="20"/>
      <c r="Y31" s="187"/>
      <c r="Z31" s="187"/>
      <c r="AA31" s="187"/>
      <c r="AB31" s="187"/>
      <c r="AC31" s="187"/>
      <c r="AD31" s="187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92" customFormat="1" ht="18.75" customHeight="1" thickBot="1" x14ac:dyDescent="0.45">
      <c r="C32" s="216" t="s">
        <v>28</v>
      </c>
      <c r="D32" s="216"/>
      <c r="E32" s="217" t="s">
        <v>99</v>
      </c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57" t="s">
        <v>68</v>
      </c>
      <c r="V32" s="220"/>
      <c r="W32" s="220"/>
      <c r="X32" s="220"/>
      <c r="Y32" s="220"/>
      <c r="Z32" s="442"/>
      <c r="AA32" s="443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X32" s="20"/>
      <c r="AY32" s="20"/>
      <c r="AZ32" s="20"/>
      <c r="BA32" s="20"/>
    </row>
    <row r="33" spans="3:72" s="92" customFormat="1" ht="7.5" customHeight="1" thickBot="1" x14ac:dyDescent="0.45">
      <c r="C33" s="186"/>
      <c r="D33" s="186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96"/>
      <c r="S33" s="196"/>
      <c r="T33" s="193"/>
      <c r="U33" s="193"/>
      <c r="V33" s="20"/>
      <c r="Y33" s="187"/>
      <c r="Z33" s="187"/>
      <c r="AA33" s="187"/>
      <c r="AB33" s="187"/>
      <c r="AC33" s="187"/>
      <c r="AD33" s="187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3:72" s="92" customFormat="1" ht="18.75" customHeight="1" x14ac:dyDescent="0.4">
      <c r="C34" s="216" t="s">
        <v>126</v>
      </c>
      <c r="D34" s="216"/>
      <c r="E34" s="404" t="s">
        <v>127</v>
      </c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268" t="s">
        <v>22</v>
      </c>
      <c r="S34" s="269"/>
      <c r="T34" s="269"/>
      <c r="U34" s="270"/>
      <c r="V34" s="271" t="s">
        <v>23</v>
      </c>
      <c r="W34" s="269"/>
      <c r="X34" s="269"/>
      <c r="Y34" s="269"/>
      <c r="Z34" s="272"/>
      <c r="AG34" s="129"/>
    </row>
    <row r="35" spans="3:72" s="92" customFormat="1" ht="18.75" customHeight="1" thickBot="1" x14ac:dyDescent="0.45">
      <c r="C35" s="216"/>
      <c r="D35" s="216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515" t="s">
        <v>129</v>
      </c>
      <c r="S35" s="516"/>
      <c r="T35" s="516"/>
      <c r="U35" s="517"/>
      <c r="V35" s="453">
        <f>Q14</f>
        <v>0</v>
      </c>
      <c r="W35" s="446"/>
      <c r="X35" s="446"/>
      <c r="Y35" s="446"/>
      <c r="Z35" s="454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W35" s="20"/>
      <c r="AX35" s="20"/>
      <c r="AY35" s="20"/>
      <c r="AZ35" s="20"/>
      <c r="BA35" s="20"/>
    </row>
    <row r="36" spans="3:72" s="92" customFormat="1" ht="7.5" customHeight="1" thickBot="1" x14ac:dyDescent="0.45">
      <c r="F36" s="24"/>
      <c r="G36" s="1"/>
      <c r="H36" s="1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W36" s="20"/>
      <c r="AX36" s="20"/>
      <c r="AY36" s="20"/>
      <c r="AZ36" s="20"/>
      <c r="BA36" s="20"/>
    </row>
    <row r="37" spans="3:72" s="92" customFormat="1" ht="18.75" customHeight="1" thickBot="1" x14ac:dyDescent="0.45">
      <c r="C37" s="216" t="s">
        <v>130</v>
      </c>
      <c r="D37" s="216"/>
      <c r="E37" s="217" t="s">
        <v>158</v>
      </c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364"/>
      <c r="S37" s="424"/>
      <c r="T37" s="439"/>
      <c r="U37" s="440"/>
      <c r="V37" s="220" t="s">
        <v>30</v>
      </c>
      <c r="W37" s="221"/>
      <c r="X37" s="20"/>
      <c r="AA37" s="225" t="s">
        <v>31</v>
      </c>
      <c r="AB37" s="226"/>
      <c r="AC37" s="226"/>
      <c r="AD37" s="226"/>
      <c r="AE37" s="226"/>
      <c r="AF37" s="226"/>
      <c r="AG37" s="226"/>
      <c r="AH37" s="226"/>
      <c r="AI37" s="294" t="s">
        <v>32</v>
      </c>
      <c r="AJ37" s="226"/>
      <c r="AK37" s="226"/>
      <c r="AL37" s="226"/>
      <c r="AM37" s="226"/>
      <c r="AN37" s="295"/>
      <c r="AO37" s="226" t="s">
        <v>33</v>
      </c>
      <c r="AP37" s="226"/>
      <c r="AQ37" s="226"/>
      <c r="AR37" s="226"/>
      <c r="AS37" s="227"/>
      <c r="AY37" s="19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</row>
    <row r="38" spans="3:72" s="92" customFormat="1" ht="7.5" customHeight="1" thickBot="1" x14ac:dyDescent="0.45">
      <c r="F38" s="24"/>
      <c r="G38" s="1"/>
      <c r="H38" s="1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W38" s="20"/>
      <c r="AX38" s="20"/>
      <c r="AY38" s="20"/>
      <c r="AZ38" s="20"/>
      <c r="BA38" s="20"/>
    </row>
    <row r="39" spans="3:72" s="92" customFormat="1" ht="18.75" customHeight="1" thickBot="1" x14ac:dyDescent="0.2">
      <c r="C39" s="216" t="s">
        <v>225</v>
      </c>
      <c r="D39" s="216"/>
      <c r="E39" s="217" t="s">
        <v>226</v>
      </c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451"/>
      <c r="Z39" s="452"/>
      <c r="AA39" s="452"/>
      <c r="AB39" s="452"/>
      <c r="AC39" s="452"/>
      <c r="AD39" s="452"/>
      <c r="AE39" s="452"/>
      <c r="AF39" s="220" t="s">
        <v>26</v>
      </c>
      <c r="AG39" s="221"/>
      <c r="AH39" s="265" t="s">
        <v>27</v>
      </c>
      <c r="AI39" s="480"/>
      <c r="AJ39" s="480"/>
      <c r="AK39" s="480"/>
      <c r="AL39" s="480"/>
      <c r="AM39" s="480"/>
      <c r="AN39" s="480"/>
      <c r="AO39" s="480"/>
      <c r="AP39" s="480"/>
      <c r="AQ39" s="480"/>
      <c r="AR39" s="480"/>
      <c r="AS39" s="129"/>
      <c r="AT39" s="129"/>
      <c r="AW39" s="20"/>
      <c r="AX39" s="20"/>
      <c r="AY39" s="20"/>
      <c r="AZ39" s="20"/>
      <c r="BA39" s="20"/>
    </row>
    <row r="40" spans="3:72" s="92" customFormat="1" ht="7.5" customHeight="1" x14ac:dyDescent="0.4">
      <c r="F40" s="24"/>
      <c r="G40" s="1"/>
      <c r="H40" s="1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W40" s="20"/>
      <c r="AX40" s="20"/>
      <c r="AY40" s="20"/>
      <c r="AZ40" s="20"/>
      <c r="BA40" s="20"/>
    </row>
    <row r="41" spans="3:72" s="92" customFormat="1" ht="7.5" customHeight="1" thickBot="1" x14ac:dyDescent="0.45">
      <c r="F41" s="24"/>
      <c r="G41" s="1"/>
      <c r="H41" s="1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W41" s="20"/>
      <c r="AX41" s="20"/>
      <c r="AY41" s="20"/>
      <c r="AZ41" s="20"/>
      <c r="BA41" s="20"/>
    </row>
    <row r="42" spans="3:72" s="92" customFormat="1" ht="18.75" customHeight="1" thickBot="1" x14ac:dyDescent="0.2">
      <c r="D42" s="474" t="s">
        <v>34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23" t="s">
        <v>58</v>
      </c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16"/>
      <c r="AC42" s="228"/>
      <c r="AD42" s="229"/>
      <c r="AE42" s="229"/>
      <c r="AF42" s="229"/>
      <c r="AG42" s="229"/>
      <c r="AH42" s="229"/>
      <c r="AI42" s="476" t="s">
        <v>26</v>
      </c>
      <c r="AJ42" s="477"/>
      <c r="AK42" s="265" t="s">
        <v>36</v>
      </c>
      <c r="AL42" s="480"/>
      <c r="AM42" s="480"/>
      <c r="AN42" s="480"/>
      <c r="AO42" s="480"/>
      <c r="AP42" s="480"/>
      <c r="AQ42" s="480"/>
      <c r="AR42" s="132"/>
      <c r="AS42" s="132"/>
      <c r="AT42" s="132"/>
      <c r="AU42" s="132"/>
      <c r="AW42" s="20"/>
      <c r="AX42" s="20"/>
      <c r="AY42" s="20"/>
      <c r="AZ42" s="20"/>
      <c r="BA42" s="20"/>
    </row>
    <row r="43" spans="3:72" s="92" customFormat="1" ht="7.5" customHeight="1" thickBot="1" x14ac:dyDescent="0.2"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Y43" s="20"/>
      <c r="Z43" s="20"/>
      <c r="AA43" s="20"/>
      <c r="AB43" s="20"/>
      <c r="AC43" s="42"/>
      <c r="AD43" s="42"/>
      <c r="AE43" s="42"/>
      <c r="AF43" s="42"/>
      <c r="AG43" s="42"/>
      <c r="AH43" s="42"/>
      <c r="AI43" s="186"/>
      <c r="AJ43" s="186"/>
      <c r="AK43" s="195"/>
      <c r="AL43" s="195"/>
      <c r="AM43" s="195"/>
      <c r="AN43" s="195"/>
      <c r="AO43" s="195"/>
      <c r="AP43" s="195"/>
      <c r="AQ43" s="195"/>
      <c r="AR43" s="132"/>
      <c r="AS43" s="132"/>
      <c r="AT43" s="132"/>
      <c r="AU43" s="132"/>
      <c r="AW43" s="20"/>
      <c r="AX43" s="20"/>
      <c r="AY43" s="20"/>
      <c r="AZ43" s="20"/>
      <c r="BA43" s="20"/>
    </row>
    <row r="44" spans="3:72" s="92" customFormat="1" ht="19.5" customHeight="1" thickBot="1" x14ac:dyDescent="0.2">
      <c r="D44" s="512" t="s">
        <v>132</v>
      </c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423" t="s">
        <v>228</v>
      </c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228"/>
      <c r="AI44" s="229"/>
      <c r="AJ44" s="229"/>
      <c r="AK44" s="229"/>
      <c r="AL44" s="229"/>
      <c r="AM44" s="229"/>
      <c r="AN44" s="476" t="s">
        <v>26</v>
      </c>
      <c r="AO44" s="477"/>
      <c r="AR44" s="132"/>
      <c r="AS44" s="132"/>
      <c r="AT44" s="132"/>
      <c r="AU44" s="132"/>
      <c r="AW44" s="20"/>
      <c r="AX44" s="20"/>
      <c r="AY44" s="20"/>
      <c r="AZ44" s="20"/>
      <c r="BA44" s="20"/>
    </row>
    <row r="45" spans="3:72" s="92" customFormat="1" ht="14.25" x14ac:dyDescent="0.15">
      <c r="D45" s="132"/>
      <c r="Y45" s="20"/>
      <c r="Z45" s="20"/>
      <c r="AA45" s="20"/>
      <c r="AB45" s="20"/>
      <c r="AK45" s="479" t="s">
        <v>36</v>
      </c>
      <c r="AL45" s="479"/>
      <c r="AM45" s="479"/>
      <c r="AN45" s="479"/>
      <c r="AO45" s="479"/>
      <c r="AP45" s="479"/>
      <c r="AQ45" s="479"/>
      <c r="AR45" s="132"/>
      <c r="AT45" s="132"/>
      <c r="AU45" s="132"/>
      <c r="AW45" s="20"/>
      <c r="AX45" s="20"/>
      <c r="AY45" s="20"/>
      <c r="AZ45" s="20"/>
      <c r="BA45" s="20"/>
    </row>
    <row r="46" spans="3:72" s="92" customFormat="1" ht="6.75" customHeight="1" thickBot="1" x14ac:dyDescent="0.45">
      <c r="Y46" s="20"/>
      <c r="Z46" s="20"/>
      <c r="AA46" s="20"/>
      <c r="AB46" s="20"/>
      <c r="AC46" s="20"/>
      <c r="AD46" s="20"/>
      <c r="AE46" s="20"/>
      <c r="AF46" s="187"/>
      <c r="AG46" s="187"/>
      <c r="AH46" s="187"/>
      <c r="AI46" s="187"/>
      <c r="AJ46" s="187"/>
      <c r="AK46" s="187"/>
      <c r="AW46" s="19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</row>
    <row r="47" spans="3:72" s="92" customFormat="1" ht="18.75" customHeight="1" thickTop="1" x14ac:dyDescent="0.4">
      <c r="C47" s="188" t="s">
        <v>37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48"/>
      <c r="Z47" s="48"/>
      <c r="AA47" s="48"/>
      <c r="AB47" s="48"/>
      <c r="AC47" s="48"/>
      <c r="AD47" s="48"/>
      <c r="AE47" s="48"/>
      <c r="AF47" s="117"/>
      <c r="AG47" s="117"/>
      <c r="AH47" s="117"/>
      <c r="AI47" s="117"/>
      <c r="AJ47" s="117"/>
      <c r="AK47" s="117"/>
      <c r="AL47" s="34"/>
      <c r="AM47" s="34"/>
      <c r="AN47" s="34"/>
      <c r="AO47" s="34"/>
      <c r="AP47" s="34"/>
      <c r="AQ47" s="34"/>
      <c r="AR47" s="34"/>
      <c r="AS47" s="49"/>
      <c r="AW47" s="67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</row>
    <row r="48" spans="3:72" s="92" customFormat="1" ht="3.75" customHeight="1" x14ac:dyDescent="0.4">
      <c r="C48" s="96"/>
      <c r="Y48" s="20"/>
      <c r="Z48" s="20"/>
      <c r="AA48" s="20"/>
      <c r="AB48" s="20"/>
      <c r="AC48" s="20"/>
      <c r="AD48" s="20"/>
      <c r="AE48" s="20"/>
      <c r="AF48" s="187"/>
      <c r="AG48" s="187"/>
      <c r="AH48" s="187"/>
      <c r="AI48" s="187"/>
      <c r="AJ48" s="187"/>
      <c r="AK48" s="187"/>
      <c r="AS48" s="50"/>
      <c r="AW48" s="19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</row>
    <row r="49" spans="3:53" s="92" customFormat="1" ht="14.25" x14ac:dyDescent="0.4">
      <c r="C49" s="96"/>
      <c r="D49" s="67" t="s">
        <v>140</v>
      </c>
      <c r="AS49" s="97"/>
      <c r="AT49" s="129"/>
      <c r="AW49" s="20"/>
      <c r="AX49" s="20"/>
      <c r="AY49" s="20"/>
      <c r="AZ49" s="20"/>
      <c r="BA49" s="20"/>
    </row>
    <row r="50" spans="3:53" s="92" customFormat="1" ht="3.75" customHeight="1" thickBot="1" x14ac:dyDescent="0.45">
      <c r="C50" s="96"/>
      <c r="AS50" s="97"/>
      <c r="AT50" s="129"/>
      <c r="AW50" s="20"/>
      <c r="AX50" s="20"/>
      <c r="AY50" s="20"/>
      <c r="AZ50" s="20"/>
      <c r="BA50" s="20"/>
    </row>
    <row r="51" spans="3:53" s="92" customFormat="1" ht="18.75" customHeight="1" thickBot="1" x14ac:dyDescent="0.2">
      <c r="C51" s="96"/>
      <c r="D51" s="528" t="s">
        <v>141</v>
      </c>
      <c r="E51" s="528"/>
      <c r="F51" s="423" t="s">
        <v>142</v>
      </c>
      <c r="G51" s="423"/>
      <c r="H51" s="423"/>
      <c r="I51" s="423"/>
      <c r="J51" s="423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228"/>
      <c r="AF51" s="229"/>
      <c r="AG51" s="229"/>
      <c r="AH51" s="229"/>
      <c r="AI51" s="229"/>
      <c r="AJ51" s="229"/>
      <c r="AK51" s="476" t="s">
        <v>26</v>
      </c>
      <c r="AL51" s="477"/>
      <c r="AM51" s="265" t="s">
        <v>143</v>
      </c>
      <c r="AN51" s="480"/>
      <c r="AO51" s="480"/>
      <c r="AP51" s="480"/>
      <c r="AQ51" s="480"/>
      <c r="AR51" s="480"/>
      <c r="AS51" s="494"/>
      <c r="AT51" s="129"/>
      <c r="AW51" s="20"/>
      <c r="AX51" s="20"/>
      <c r="AY51" s="20"/>
      <c r="AZ51" s="20"/>
      <c r="BA51" s="20"/>
    </row>
    <row r="52" spans="3:53" s="92" customFormat="1" ht="3.75" customHeight="1" thickBot="1" x14ac:dyDescent="0.2">
      <c r="C52" s="96"/>
      <c r="D52" s="1"/>
      <c r="AD52" s="42"/>
      <c r="AE52" s="42"/>
      <c r="AF52" s="42"/>
      <c r="AG52" s="42"/>
      <c r="AH52" s="42"/>
      <c r="AI52" s="42"/>
      <c r="AJ52" s="186"/>
      <c r="AK52" s="186"/>
      <c r="AL52" s="195"/>
      <c r="AM52" s="195"/>
      <c r="AN52" s="195"/>
      <c r="AO52" s="195"/>
      <c r="AP52" s="195"/>
      <c r="AQ52" s="195"/>
      <c r="AR52" s="195"/>
      <c r="AS52" s="97"/>
      <c r="AT52" s="129"/>
      <c r="AW52" s="20"/>
      <c r="AX52" s="20"/>
      <c r="AY52" s="20"/>
      <c r="AZ52" s="20"/>
      <c r="BA52" s="20"/>
    </row>
    <row r="53" spans="3:53" s="92" customFormat="1" ht="18.75" customHeight="1" thickBot="1" x14ac:dyDescent="0.2">
      <c r="C53" s="96"/>
      <c r="D53" s="528" t="s">
        <v>144</v>
      </c>
      <c r="E53" s="528"/>
      <c r="F53" s="423" t="s">
        <v>145</v>
      </c>
      <c r="G53" s="423"/>
      <c r="H53" s="423"/>
      <c r="I53" s="423"/>
      <c r="J53" s="423"/>
      <c r="K53" s="423"/>
      <c r="L53" s="423"/>
      <c r="M53" s="423"/>
      <c r="N53" s="423"/>
      <c r="O53" s="423"/>
      <c r="P53" s="423"/>
      <c r="Q53" s="423"/>
      <c r="R53" s="228"/>
      <c r="S53" s="229"/>
      <c r="T53" s="229"/>
      <c r="U53" s="229"/>
      <c r="V53" s="229"/>
      <c r="W53" s="229"/>
      <c r="X53" s="476" t="s">
        <v>26</v>
      </c>
      <c r="Y53" s="477"/>
      <c r="Z53" s="265" t="s">
        <v>143</v>
      </c>
      <c r="AA53" s="480"/>
      <c r="AB53" s="480"/>
      <c r="AC53" s="480"/>
      <c r="AD53" s="480"/>
      <c r="AE53" s="480"/>
      <c r="AF53" s="480"/>
      <c r="AG53" s="42"/>
      <c r="AH53" s="42"/>
      <c r="AI53" s="42"/>
      <c r="AJ53" s="186"/>
      <c r="AK53" s="186"/>
      <c r="AL53" s="195"/>
      <c r="AM53" s="195"/>
      <c r="AN53" s="195"/>
      <c r="AO53" s="195"/>
      <c r="AP53" s="195"/>
      <c r="AQ53" s="195"/>
      <c r="AR53" s="195"/>
      <c r="AS53" s="97"/>
      <c r="AT53" s="129"/>
      <c r="AW53" s="20"/>
      <c r="AX53" s="20"/>
      <c r="AY53" s="20"/>
      <c r="AZ53" s="20"/>
      <c r="BA53" s="20"/>
    </row>
    <row r="54" spans="3:53" s="92" customFormat="1" ht="3.75" customHeight="1" x14ac:dyDescent="0.15">
      <c r="C54" s="96"/>
      <c r="AD54" s="42"/>
      <c r="AE54" s="42"/>
      <c r="AF54" s="42"/>
      <c r="AG54" s="42"/>
      <c r="AH54" s="42"/>
      <c r="AI54" s="42"/>
      <c r="AJ54" s="186"/>
      <c r="AK54" s="186"/>
      <c r="AL54" s="195"/>
      <c r="AM54" s="195"/>
      <c r="AN54" s="195"/>
      <c r="AO54" s="195"/>
      <c r="AP54" s="195"/>
      <c r="AQ54" s="195"/>
      <c r="AR54" s="195"/>
      <c r="AS54" s="97"/>
      <c r="AT54" s="129"/>
      <c r="AW54" s="20"/>
      <c r="AX54" s="20"/>
      <c r="AY54" s="20"/>
      <c r="AZ54" s="20"/>
      <c r="BA54" s="20"/>
    </row>
    <row r="55" spans="3:53" s="92" customFormat="1" ht="18.75" customHeight="1" x14ac:dyDescent="0.4">
      <c r="C55" s="96"/>
      <c r="T55" s="529" t="s">
        <v>146</v>
      </c>
      <c r="U55" s="529"/>
      <c r="V55" s="529"/>
      <c r="W55" s="529"/>
      <c r="X55" s="529"/>
      <c r="Y55" s="529"/>
      <c r="Z55" s="529"/>
      <c r="AA55" s="529"/>
      <c r="AB55" s="529"/>
      <c r="AC55" s="529"/>
      <c r="AD55" s="529"/>
      <c r="AE55" s="529"/>
      <c r="AF55" s="529"/>
      <c r="AG55" s="529"/>
      <c r="AH55" s="529"/>
      <c r="AI55" s="529"/>
      <c r="AJ55" s="529"/>
      <c r="AK55" s="529"/>
      <c r="AL55" s="529"/>
      <c r="AM55" s="529"/>
      <c r="AN55" s="529"/>
      <c r="AO55" s="529"/>
      <c r="AP55" s="529"/>
      <c r="AQ55" s="529"/>
      <c r="AR55" s="529"/>
      <c r="AS55" s="422"/>
      <c r="AT55" s="129"/>
      <c r="AW55" s="20"/>
      <c r="AX55" s="20"/>
      <c r="AY55" s="20"/>
      <c r="AZ55" s="20"/>
      <c r="BA55" s="20"/>
    </row>
    <row r="56" spans="3:53" s="92" customFormat="1" ht="3.75" customHeight="1" x14ac:dyDescent="0.15">
      <c r="C56" s="96"/>
      <c r="AD56" s="42"/>
      <c r="AE56" s="42"/>
      <c r="AF56" s="42"/>
      <c r="AG56" s="42"/>
      <c r="AH56" s="42"/>
      <c r="AI56" s="42"/>
      <c r="AJ56" s="186"/>
      <c r="AK56" s="186"/>
      <c r="AL56" s="195"/>
      <c r="AM56" s="195"/>
      <c r="AN56" s="195"/>
      <c r="AO56" s="195"/>
      <c r="AP56" s="195"/>
      <c r="AQ56" s="195"/>
      <c r="AR56" s="195"/>
      <c r="AS56" s="97"/>
      <c r="AT56" s="129"/>
      <c r="AW56" s="20"/>
      <c r="AX56" s="20"/>
      <c r="AY56" s="20"/>
      <c r="AZ56" s="20"/>
      <c r="BA56" s="20"/>
    </row>
    <row r="57" spans="3:53" s="92" customFormat="1" ht="15" thickBot="1" x14ac:dyDescent="0.45">
      <c r="C57" s="98"/>
      <c r="D57" s="110" t="s">
        <v>147</v>
      </c>
      <c r="E57" s="40"/>
      <c r="F57" s="99"/>
      <c r="G57" s="203"/>
      <c r="H57" s="203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101"/>
      <c r="AH57" s="101"/>
      <c r="AI57" s="101"/>
      <c r="AJ57" s="101"/>
      <c r="AK57" s="101"/>
      <c r="AL57" s="101"/>
      <c r="AM57" s="101"/>
      <c r="AN57" s="121"/>
      <c r="AO57" s="121"/>
      <c r="AP57" s="121"/>
      <c r="AQ57" s="121"/>
      <c r="AR57" s="121"/>
      <c r="AS57" s="122"/>
      <c r="AT57" s="129"/>
      <c r="AW57" s="20"/>
      <c r="AX57" s="20"/>
      <c r="AY57" s="20"/>
      <c r="AZ57" s="20"/>
      <c r="BA57" s="20"/>
    </row>
    <row r="58" spans="3:53" s="92" customFormat="1" ht="11.25" customHeight="1" thickTop="1" x14ac:dyDescent="0.15">
      <c r="AT58" s="132"/>
      <c r="AU58" s="132"/>
      <c r="AW58" s="20"/>
      <c r="AX58" s="20"/>
      <c r="AY58" s="20"/>
      <c r="AZ58" s="20"/>
      <c r="BA58" s="20"/>
    </row>
    <row r="59" spans="3:53" s="68" customFormat="1" ht="18.75" customHeight="1" x14ac:dyDescent="0.15">
      <c r="C59" s="471" t="s">
        <v>59</v>
      </c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471"/>
      <c r="AL59" s="364"/>
      <c r="AM59" s="364"/>
      <c r="AN59" s="364"/>
      <c r="AO59" s="364"/>
      <c r="AP59" s="364"/>
      <c r="AQ59" s="136"/>
    </row>
    <row r="60" spans="3:53" s="68" customFormat="1" ht="7.5" customHeight="1" thickBot="1" x14ac:dyDescent="0.2"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35"/>
      <c r="AM60" s="135"/>
      <c r="AN60" s="135"/>
      <c r="AO60" s="135"/>
      <c r="AP60" s="135"/>
      <c r="AR60" s="136"/>
    </row>
    <row r="61" spans="3:53" s="68" customFormat="1" ht="18.75" customHeight="1" thickBot="1" x14ac:dyDescent="0.2">
      <c r="C61" s="189"/>
      <c r="D61" s="191" t="s">
        <v>60</v>
      </c>
      <c r="E61" s="189"/>
      <c r="F61" s="197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365" t="s">
        <v>61</v>
      </c>
      <c r="R61" s="366"/>
      <c r="S61" s="85"/>
      <c r="T61" s="86" t="s">
        <v>22</v>
      </c>
      <c r="U61" s="85"/>
      <c r="V61" s="86" t="s">
        <v>62</v>
      </c>
      <c r="W61" s="85"/>
      <c r="X61" s="87" t="s">
        <v>30</v>
      </c>
      <c r="Y61" s="190"/>
      <c r="Z61" s="190"/>
      <c r="AA61" s="514"/>
      <c r="AB61" s="514"/>
      <c r="AC61" s="514"/>
      <c r="AD61" s="514"/>
      <c r="AE61" s="514"/>
      <c r="AF61" s="514"/>
      <c r="AG61" s="514"/>
      <c r="AH61" s="514"/>
      <c r="AI61" s="514"/>
      <c r="AJ61" s="514"/>
      <c r="AK61" s="514"/>
      <c r="AL61" s="514"/>
      <c r="AM61" s="514"/>
      <c r="AN61" s="514"/>
      <c r="AO61" s="514"/>
      <c r="AP61" s="514"/>
      <c r="AR61" s="136"/>
    </row>
    <row r="62" spans="3:53" s="68" customFormat="1" ht="7.5" customHeight="1" thickBot="1" x14ac:dyDescent="0.2"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81"/>
      <c r="AB62" s="88"/>
      <c r="AC62" s="88"/>
      <c r="AD62" s="88"/>
      <c r="AE62" s="88"/>
      <c r="AF62" s="88"/>
      <c r="AG62" s="88"/>
      <c r="AH62" s="138"/>
      <c r="AI62" s="138"/>
      <c r="AJ62" s="135"/>
      <c r="AK62" s="135"/>
      <c r="AL62" s="135"/>
      <c r="AM62" s="135"/>
      <c r="AN62" s="135"/>
      <c r="AO62" s="135"/>
      <c r="AP62" s="135"/>
      <c r="AR62" s="136"/>
    </row>
    <row r="63" spans="3:53" s="190" customFormat="1" ht="18.75" customHeight="1" thickBot="1" x14ac:dyDescent="0.2">
      <c r="C63" s="137"/>
      <c r="D63" s="527" t="s">
        <v>63</v>
      </c>
      <c r="E63" s="527"/>
      <c r="F63" s="527"/>
      <c r="G63" s="527"/>
      <c r="H63" s="527"/>
      <c r="I63" s="527"/>
      <c r="J63" s="527"/>
      <c r="K63" s="527"/>
      <c r="L63" s="527"/>
      <c r="M63" s="527"/>
      <c r="N63" s="527"/>
      <c r="O63" s="527"/>
      <c r="P63" s="527"/>
      <c r="Q63" s="527"/>
      <c r="R63" s="527"/>
      <c r="S63" s="527"/>
      <c r="T63" s="527"/>
      <c r="U63" s="527"/>
      <c r="V63" s="527"/>
      <c r="W63" s="527"/>
      <c r="X63" s="459"/>
      <c r="Y63" s="460"/>
      <c r="Z63" s="460"/>
      <c r="AA63" s="460"/>
      <c r="AB63" s="460"/>
      <c r="AC63" s="460"/>
      <c r="AD63" s="460"/>
      <c r="AE63" s="314" t="s">
        <v>26</v>
      </c>
      <c r="AF63" s="315"/>
      <c r="AG63" s="72" t="s">
        <v>27</v>
      </c>
      <c r="AH63" s="136"/>
      <c r="AI63" s="136"/>
      <c r="AJ63" s="136"/>
      <c r="AK63" s="136"/>
      <c r="AL63" s="136"/>
      <c r="AM63" s="136"/>
      <c r="AN63" s="136"/>
      <c r="AO63" s="136"/>
      <c r="AP63" s="136"/>
      <c r="AR63" s="136"/>
      <c r="AS63" s="136"/>
      <c r="AT63" s="136"/>
      <c r="AU63" s="136"/>
      <c r="AW63" s="81"/>
      <c r="AX63" s="81"/>
      <c r="AY63" s="81"/>
      <c r="AZ63" s="81"/>
      <c r="BA63" s="81"/>
    </row>
    <row r="64" spans="3:53" s="190" customFormat="1" ht="15" customHeight="1" thickBot="1" x14ac:dyDescent="0.2"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X64" s="83"/>
      <c r="Y64" s="83"/>
      <c r="Z64" s="83"/>
      <c r="AA64" s="83"/>
      <c r="AB64" s="74"/>
      <c r="AC64" s="74"/>
      <c r="AD64" s="74"/>
      <c r="AE64" s="74"/>
      <c r="AF64" s="74"/>
      <c r="AG64" s="74"/>
      <c r="AH64" s="138"/>
      <c r="AI64" s="138"/>
      <c r="AJ64" s="135"/>
      <c r="AK64" s="135"/>
      <c r="AL64" s="135"/>
      <c r="AM64" s="135"/>
      <c r="AN64" s="135"/>
      <c r="AO64" s="135"/>
      <c r="AP64" s="135"/>
      <c r="AR64" s="136"/>
      <c r="AS64" s="136"/>
      <c r="AT64" s="136"/>
      <c r="AU64" s="136"/>
      <c r="AW64" s="81"/>
      <c r="AX64" s="81"/>
      <c r="AY64" s="81"/>
      <c r="AZ64" s="81"/>
      <c r="BA64" s="81"/>
    </row>
    <row r="65" spans="3:53" s="190" customFormat="1" ht="18.75" customHeight="1" thickBot="1" x14ac:dyDescent="0.2">
      <c r="C65" s="137"/>
      <c r="D65" s="473" t="s">
        <v>64</v>
      </c>
      <c r="E65" s="473"/>
      <c r="F65" s="473"/>
      <c r="G65" s="473"/>
      <c r="H65" s="473"/>
      <c r="I65" s="473"/>
      <c r="J65" s="473"/>
      <c r="K65" s="473"/>
      <c r="L65" s="473"/>
      <c r="M65" s="473"/>
      <c r="N65" s="473"/>
      <c r="O65" s="473"/>
      <c r="P65" s="473"/>
      <c r="Q65" s="473"/>
      <c r="R65" s="343"/>
      <c r="S65" s="456"/>
      <c r="T65" s="457"/>
      <c r="U65" s="457"/>
      <c r="V65" s="314" t="s">
        <v>30</v>
      </c>
      <c r="W65" s="315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R65" s="136"/>
      <c r="AS65" s="136"/>
      <c r="AT65" s="136"/>
      <c r="AU65" s="136"/>
      <c r="AW65" s="81"/>
      <c r="AX65" s="81"/>
      <c r="AY65" s="81"/>
      <c r="AZ65" s="81"/>
      <c r="BA65" s="81"/>
    </row>
    <row r="66" spans="3:53" s="190" customFormat="1" ht="15" customHeight="1" thickBot="1" x14ac:dyDescent="0.2">
      <c r="C66" s="137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40"/>
      <c r="R66" s="140"/>
      <c r="S66" s="140"/>
      <c r="T66" s="140"/>
      <c r="U66" s="140"/>
      <c r="X66" s="138"/>
      <c r="Y66" s="138"/>
      <c r="Z66" s="138"/>
      <c r="AA66" s="138"/>
      <c r="AB66" s="138"/>
      <c r="AC66" s="138"/>
      <c r="AD66" s="138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R66" s="136"/>
      <c r="AS66" s="136"/>
      <c r="AT66" s="136"/>
      <c r="AU66" s="136"/>
      <c r="AX66" s="83"/>
      <c r="AY66" s="83"/>
      <c r="AZ66" s="83"/>
      <c r="BA66" s="83"/>
    </row>
    <row r="67" spans="3:53" s="102" customFormat="1" ht="18.75" customHeight="1" thickBot="1" x14ac:dyDescent="0.2">
      <c r="C67" s="512" t="s">
        <v>163</v>
      </c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2"/>
      <c r="P67" s="512"/>
      <c r="Q67" s="512"/>
      <c r="R67" s="420"/>
      <c r="S67" s="420"/>
      <c r="T67" s="420"/>
      <c r="U67" s="387" t="s">
        <v>66</v>
      </c>
      <c r="V67" s="387"/>
      <c r="W67" s="387"/>
      <c r="X67" s="387"/>
      <c r="Y67" s="387"/>
      <c r="Z67" s="387"/>
      <c r="AA67" s="387"/>
      <c r="AB67" s="387"/>
      <c r="AC67" s="387"/>
      <c r="AD67" s="387"/>
      <c r="AE67" s="387"/>
      <c r="AF67" s="387"/>
      <c r="AG67" s="387"/>
      <c r="AH67" s="387"/>
      <c r="AI67" s="387"/>
      <c r="AJ67" s="387"/>
      <c r="AK67" s="363"/>
      <c r="AL67" s="388"/>
      <c r="AM67" s="389"/>
      <c r="AN67" s="389"/>
      <c r="AO67" s="389"/>
      <c r="AP67" s="389"/>
      <c r="AQ67" s="389"/>
      <c r="AR67" s="508" t="s">
        <v>26</v>
      </c>
      <c r="AS67" s="509"/>
      <c r="AU67" s="198"/>
      <c r="AW67" s="109"/>
      <c r="AX67" s="109"/>
    </row>
    <row r="68" spans="3:53" s="102" customFormat="1" ht="15" customHeight="1" x14ac:dyDescent="0.15">
      <c r="Y68" s="106"/>
      <c r="Z68" s="106"/>
      <c r="AA68" s="106"/>
      <c r="AB68" s="106"/>
      <c r="AC68" s="106"/>
      <c r="AD68" s="106"/>
      <c r="AE68" s="106"/>
      <c r="AF68" s="199"/>
      <c r="AG68" s="199"/>
      <c r="AH68" s="199"/>
      <c r="AI68" s="199"/>
      <c r="AJ68" s="199"/>
      <c r="AK68" s="199"/>
      <c r="AM68" s="513" t="s">
        <v>53</v>
      </c>
      <c r="AN68" s="513"/>
      <c r="AO68" s="513"/>
      <c r="AP68" s="513"/>
      <c r="AQ68" s="513"/>
      <c r="AR68" s="513"/>
      <c r="AS68" s="198"/>
      <c r="AT68" s="198"/>
      <c r="AU68" s="198"/>
      <c r="AW68" s="106"/>
      <c r="AX68" s="106"/>
      <c r="AY68" s="106"/>
      <c r="AZ68" s="106"/>
      <c r="BA68" s="106"/>
    </row>
    <row r="69" spans="3:53" s="1" customFormat="1" ht="15" customHeight="1" x14ac:dyDescent="0.4">
      <c r="C69" s="43" t="s">
        <v>67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S69" s="156"/>
      <c r="AT69" s="156"/>
    </row>
    <row r="70" spans="3:53" s="1" customFormat="1" ht="3.75" customHeight="1" x14ac:dyDescent="0.4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S70" s="156"/>
      <c r="AT70" s="156"/>
    </row>
    <row r="71" spans="3:53" s="1" customFormat="1" ht="15.75" customHeight="1" x14ac:dyDescent="0.4">
      <c r="D71" s="278" t="s">
        <v>68</v>
      </c>
      <c r="E71" s="279"/>
      <c r="F71" s="280"/>
      <c r="G71" s="287" t="s">
        <v>7</v>
      </c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9"/>
      <c r="V71" s="370" t="s">
        <v>69</v>
      </c>
      <c r="W71" s="370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1" t="s">
        <v>70</v>
      </c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156"/>
    </row>
    <row r="72" spans="3:53" s="1" customFormat="1" ht="14.25" customHeight="1" x14ac:dyDescent="0.4">
      <c r="C72" s="92"/>
      <c r="D72" s="281"/>
      <c r="E72" s="481"/>
      <c r="F72" s="283"/>
      <c r="G72" s="292" t="s">
        <v>9</v>
      </c>
      <c r="H72" s="292"/>
      <c r="I72" s="292"/>
      <c r="J72" s="292"/>
      <c r="K72" s="292"/>
      <c r="L72" s="292"/>
      <c r="M72" s="292"/>
      <c r="N72" s="292"/>
      <c r="O72" s="292"/>
      <c r="P72" s="293"/>
      <c r="Q72" s="258" t="s">
        <v>10</v>
      </c>
      <c r="R72" s="259"/>
      <c r="S72" s="259"/>
      <c r="T72" s="259"/>
      <c r="U72" s="260"/>
      <c r="V72" s="370"/>
      <c r="W72" s="370"/>
      <c r="X72" s="370"/>
      <c r="Y72" s="370"/>
      <c r="Z72" s="370"/>
      <c r="AA72" s="370"/>
      <c r="AB72" s="370"/>
      <c r="AC72" s="370"/>
      <c r="AD72" s="370"/>
      <c r="AE72" s="370"/>
      <c r="AF72" s="370"/>
      <c r="AG72" s="370"/>
      <c r="AH72" s="371"/>
      <c r="AI72" s="371"/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</row>
    <row r="73" spans="3:53" s="1" customFormat="1" ht="14.25" x14ac:dyDescent="0.4">
      <c r="C73" s="92"/>
      <c r="D73" s="284"/>
      <c r="E73" s="285"/>
      <c r="F73" s="286"/>
      <c r="G73" s="261" t="s">
        <v>11</v>
      </c>
      <c r="H73" s="211"/>
      <c r="I73" s="211"/>
      <c r="J73" s="211"/>
      <c r="K73" s="212"/>
      <c r="L73" s="211" t="s">
        <v>12</v>
      </c>
      <c r="M73" s="211"/>
      <c r="N73" s="211"/>
      <c r="O73" s="211"/>
      <c r="P73" s="212"/>
      <c r="Q73" s="211" t="s">
        <v>13</v>
      </c>
      <c r="R73" s="211"/>
      <c r="S73" s="211"/>
      <c r="T73" s="211"/>
      <c r="U73" s="212"/>
      <c r="V73" s="370"/>
      <c r="W73" s="370"/>
      <c r="X73" s="370"/>
      <c r="Y73" s="370"/>
      <c r="Z73" s="370"/>
      <c r="AA73" s="370"/>
      <c r="AB73" s="370"/>
      <c r="AC73" s="370"/>
      <c r="AD73" s="370"/>
      <c r="AE73" s="370"/>
      <c r="AF73" s="370"/>
      <c r="AG73" s="370"/>
      <c r="AH73" s="371"/>
      <c r="AI73" s="371"/>
      <c r="AJ73" s="371"/>
      <c r="AK73" s="371"/>
      <c r="AL73" s="371"/>
      <c r="AM73" s="371"/>
      <c r="AN73" s="371"/>
      <c r="AO73" s="371"/>
      <c r="AP73" s="371"/>
      <c r="AQ73" s="371"/>
      <c r="AR73" s="371"/>
      <c r="AS73" s="371"/>
    </row>
    <row r="74" spans="3:53" s="1" customFormat="1" ht="18.75" customHeight="1" x14ac:dyDescent="0.4">
      <c r="C74" s="92"/>
      <c r="D74" s="214">
        <v>1</v>
      </c>
      <c r="E74" s="214"/>
      <c r="F74" s="215"/>
      <c r="G74" s="123"/>
      <c r="H74" s="124"/>
      <c r="I74" s="125"/>
      <c r="J74" s="125"/>
      <c r="K74" s="18"/>
      <c r="L74" s="123"/>
      <c r="M74" s="124"/>
      <c r="N74" s="125"/>
      <c r="O74" s="125"/>
      <c r="P74" s="18"/>
      <c r="Q74" s="123"/>
      <c r="R74" s="124"/>
      <c r="S74" s="125"/>
      <c r="T74" s="125"/>
      <c r="U74" s="18"/>
      <c r="V74" s="375" t="s">
        <v>71</v>
      </c>
      <c r="W74" s="376"/>
      <c r="X74" s="376"/>
      <c r="Y74" s="376"/>
      <c r="Z74" s="376"/>
      <c r="AA74" s="376"/>
      <c r="AB74" s="376"/>
      <c r="AC74" s="376"/>
      <c r="AD74" s="376"/>
      <c r="AE74" s="376"/>
      <c r="AF74" s="376"/>
      <c r="AG74" s="377"/>
      <c r="AH74" s="375" t="s">
        <v>72</v>
      </c>
      <c r="AI74" s="376"/>
      <c r="AJ74" s="376"/>
      <c r="AK74" s="376"/>
      <c r="AL74" s="376"/>
      <c r="AM74" s="376"/>
      <c r="AN74" s="376"/>
      <c r="AO74" s="376"/>
      <c r="AP74" s="376"/>
      <c r="AQ74" s="376"/>
      <c r="AR74" s="376"/>
      <c r="AS74" s="377"/>
    </row>
    <row r="75" spans="3:53" s="1" customFormat="1" ht="18.75" customHeight="1" x14ac:dyDescent="0.4">
      <c r="C75" s="92"/>
      <c r="D75" s="214">
        <v>2</v>
      </c>
      <c r="E75" s="214"/>
      <c r="F75" s="215"/>
      <c r="G75" s="126"/>
      <c r="H75" s="127"/>
      <c r="I75" s="128"/>
      <c r="J75" s="128"/>
      <c r="K75" s="14"/>
      <c r="L75" s="126"/>
      <c r="M75" s="127"/>
      <c r="N75" s="128"/>
      <c r="O75" s="128"/>
      <c r="P75" s="14"/>
      <c r="Q75" s="126"/>
      <c r="R75" s="127"/>
      <c r="S75" s="128"/>
      <c r="T75" s="128"/>
      <c r="U75" s="14"/>
      <c r="V75" s="378"/>
      <c r="W75" s="379"/>
      <c r="X75" s="379"/>
      <c r="Y75" s="379"/>
      <c r="Z75" s="379"/>
      <c r="AA75" s="379"/>
      <c r="AB75" s="379"/>
      <c r="AC75" s="379"/>
      <c r="AD75" s="379"/>
      <c r="AE75" s="379"/>
      <c r="AF75" s="379"/>
      <c r="AG75" s="380"/>
      <c r="AH75" s="378"/>
      <c r="AI75" s="379"/>
      <c r="AJ75" s="379"/>
      <c r="AK75" s="379"/>
      <c r="AL75" s="379"/>
      <c r="AM75" s="379"/>
      <c r="AN75" s="379"/>
      <c r="AO75" s="379"/>
      <c r="AP75" s="379"/>
      <c r="AQ75" s="379"/>
      <c r="AR75" s="379"/>
      <c r="AS75" s="380"/>
    </row>
    <row r="76" spans="3:53" s="1" customFormat="1" ht="18.75" customHeight="1" x14ac:dyDescent="0.4">
      <c r="D76" s="214">
        <v>3</v>
      </c>
      <c r="E76" s="214"/>
      <c r="F76" s="215"/>
      <c r="G76" s="126"/>
      <c r="H76" s="127"/>
      <c r="I76" s="128"/>
      <c r="J76" s="128"/>
      <c r="K76" s="14"/>
      <c r="L76" s="126"/>
      <c r="M76" s="127"/>
      <c r="N76" s="128"/>
      <c r="O76" s="128"/>
      <c r="P76" s="14"/>
      <c r="Q76" s="126"/>
      <c r="R76" s="127"/>
      <c r="S76" s="128"/>
      <c r="T76" s="128"/>
      <c r="U76" s="14"/>
      <c r="V76" s="372" t="s">
        <v>73</v>
      </c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4"/>
      <c r="AH76" s="372" t="s">
        <v>74</v>
      </c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4"/>
    </row>
    <row r="77" spans="3:53" s="1" customFormat="1" ht="18.75" customHeight="1" x14ac:dyDescent="0.4">
      <c r="D77" s="214">
        <v>4</v>
      </c>
      <c r="E77" s="214"/>
      <c r="F77" s="215"/>
      <c r="G77" s="126"/>
      <c r="H77" s="127"/>
      <c r="I77" s="128"/>
      <c r="J77" s="128"/>
      <c r="K77" s="14"/>
      <c r="L77" s="126"/>
      <c r="M77" s="127"/>
      <c r="N77" s="128"/>
      <c r="O77" s="128"/>
      <c r="P77" s="14"/>
      <c r="Q77" s="126"/>
      <c r="R77" s="127"/>
      <c r="S77" s="128"/>
      <c r="T77" s="128"/>
      <c r="U77" s="14"/>
      <c r="V77" s="372" t="s">
        <v>71</v>
      </c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4"/>
      <c r="AH77" s="372" t="s">
        <v>75</v>
      </c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4"/>
    </row>
    <row r="78" spans="3:53" s="1" customFormat="1" ht="18.75" customHeight="1" x14ac:dyDescent="0.4">
      <c r="D78" s="214">
        <v>5</v>
      </c>
      <c r="E78" s="214"/>
      <c r="F78" s="215"/>
      <c r="G78" s="126"/>
      <c r="H78" s="127"/>
      <c r="I78" s="128"/>
      <c r="J78" s="128"/>
      <c r="K78" s="14"/>
      <c r="L78" s="126"/>
      <c r="M78" s="127"/>
      <c r="N78" s="128"/>
      <c r="O78" s="128"/>
      <c r="P78" s="14"/>
      <c r="Q78" s="126"/>
      <c r="R78" s="127"/>
      <c r="S78" s="128"/>
      <c r="T78" s="128"/>
      <c r="U78" s="14"/>
      <c r="V78" s="372" t="s">
        <v>73</v>
      </c>
      <c r="W78" s="373"/>
      <c r="X78" s="373"/>
      <c r="Y78" s="373"/>
      <c r="Z78" s="373"/>
      <c r="AA78" s="373"/>
      <c r="AB78" s="373"/>
      <c r="AC78" s="373"/>
      <c r="AD78" s="373"/>
      <c r="AE78" s="373"/>
      <c r="AF78" s="373"/>
      <c r="AG78" s="374"/>
      <c r="AH78" s="372" t="s">
        <v>76</v>
      </c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4"/>
    </row>
    <row r="79" spans="3:53" s="1" customFormat="1" ht="18.75" customHeight="1" x14ac:dyDescent="0.4">
      <c r="D79" s="214">
        <v>6</v>
      </c>
      <c r="E79" s="214"/>
      <c r="F79" s="215"/>
      <c r="G79" s="126"/>
      <c r="H79" s="127"/>
      <c r="I79" s="128"/>
      <c r="J79" s="128"/>
      <c r="K79" s="14"/>
      <c r="L79" s="126"/>
      <c r="M79" s="127"/>
      <c r="N79" s="128"/>
      <c r="O79" s="128"/>
      <c r="P79" s="14"/>
      <c r="Q79" s="126"/>
      <c r="R79" s="127"/>
      <c r="S79" s="128"/>
      <c r="T79" s="128"/>
      <c r="U79" s="14"/>
      <c r="V79" s="372" t="s">
        <v>73</v>
      </c>
      <c r="W79" s="373"/>
      <c r="X79" s="373"/>
      <c r="Y79" s="373"/>
      <c r="Z79" s="373"/>
      <c r="AA79" s="373"/>
      <c r="AB79" s="373"/>
      <c r="AC79" s="373"/>
      <c r="AD79" s="373"/>
      <c r="AE79" s="373"/>
      <c r="AF79" s="373"/>
      <c r="AG79" s="374"/>
      <c r="AH79" s="372" t="s">
        <v>74</v>
      </c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4"/>
    </row>
    <row r="80" spans="3:53" s="102" customFormat="1" ht="18.75" customHeight="1" x14ac:dyDescent="0.4">
      <c r="C80" s="507" t="s">
        <v>137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7"/>
      <c r="O80" s="507"/>
      <c r="P80" s="507"/>
      <c r="Q80" s="507"/>
      <c r="R80" s="507"/>
      <c r="S80" s="507"/>
      <c r="T80" s="507"/>
      <c r="U80" s="507"/>
      <c r="V80" s="507"/>
      <c r="W80" s="507"/>
      <c r="X80" s="507"/>
      <c r="Y80" s="507"/>
      <c r="Z80" s="507"/>
      <c r="AA80" s="507"/>
      <c r="AB80" s="507"/>
      <c r="AC80" s="507"/>
      <c r="AD80" s="507"/>
      <c r="AE80" s="507"/>
      <c r="AF80" s="507"/>
      <c r="AG80" s="507"/>
      <c r="AH80" s="507"/>
      <c r="AI80" s="507"/>
      <c r="AJ80" s="507"/>
      <c r="AK80" s="507"/>
      <c r="AL80" s="200"/>
      <c r="AM80" s="201"/>
      <c r="AN80" s="201"/>
      <c r="AO80" s="201"/>
      <c r="AP80" s="201"/>
      <c r="AQ80" s="201"/>
      <c r="AR80" s="201"/>
      <c r="AT80" s="201"/>
      <c r="AW80" s="106"/>
      <c r="AX80" s="106"/>
      <c r="AY80" s="106"/>
      <c r="AZ80" s="106"/>
      <c r="BA80" s="106"/>
    </row>
    <row r="81" spans="3:53" s="102" customFormat="1" ht="18.75" customHeight="1" x14ac:dyDescent="0.4">
      <c r="C81" s="113" t="s">
        <v>140</v>
      </c>
      <c r="AR81" s="201"/>
      <c r="AT81" s="201"/>
      <c r="AW81" s="106"/>
      <c r="AX81" s="106"/>
      <c r="AY81" s="106"/>
      <c r="AZ81" s="106"/>
      <c r="BA81" s="106"/>
    </row>
    <row r="82" spans="3:53" s="102" customFormat="1" ht="11.25" customHeight="1" thickBot="1" x14ac:dyDescent="0.45">
      <c r="AR82" s="201"/>
      <c r="AW82" s="106"/>
      <c r="AX82" s="106"/>
      <c r="AY82" s="106"/>
      <c r="AZ82" s="106"/>
      <c r="BA82" s="106"/>
    </row>
    <row r="83" spans="3:53" s="102" customFormat="1" ht="18.75" customHeight="1" thickBot="1" x14ac:dyDescent="0.45">
      <c r="C83" s="386" t="s">
        <v>141</v>
      </c>
      <c r="D83" s="386"/>
      <c r="E83" s="419" t="s">
        <v>168</v>
      </c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419"/>
      <c r="T83" s="419"/>
      <c r="U83" s="419"/>
      <c r="V83" s="419"/>
      <c r="W83" s="419"/>
      <c r="X83" s="419"/>
      <c r="Y83" s="419"/>
      <c r="Z83" s="419"/>
      <c r="AA83" s="419"/>
      <c r="AB83" s="419"/>
      <c r="AC83" s="419"/>
      <c r="AD83" s="419"/>
      <c r="AE83" s="419"/>
      <c r="AF83" s="419"/>
      <c r="AG83" s="419"/>
      <c r="AH83" s="419"/>
      <c r="AI83" s="388" t="str">
        <f>IF(AC46="","",ROUNDUP((AC46-AH48)*0.4,-3))</f>
        <v/>
      </c>
      <c r="AJ83" s="389"/>
      <c r="AK83" s="389"/>
      <c r="AL83" s="389"/>
      <c r="AM83" s="389"/>
      <c r="AN83" s="389"/>
      <c r="AO83" s="508" t="s">
        <v>26</v>
      </c>
      <c r="AP83" s="509"/>
      <c r="AT83" s="201"/>
      <c r="AW83" s="106"/>
      <c r="AX83" s="106"/>
      <c r="AY83" s="106"/>
      <c r="AZ83" s="106"/>
      <c r="BA83" s="106"/>
    </row>
    <row r="84" spans="3:53" s="102" customFormat="1" ht="18" thickBot="1" x14ac:dyDescent="0.45">
      <c r="C84" s="2"/>
      <c r="AC84" s="114"/>
      <c r="AD84" s="114"/>
      <c r="AE84" s="114"/>
      <c r="AF84" s="114"/>
      <c r="AI84" s="114"/>
      <c r="AJ84" s="114"/>
      <c r="AK84" s="525" t="s">
        <v>143</v>
      </c>
      <c r="AL84" s="525"/>
      <c r="AM84" s="525"/>
      <c r="AN84" s="525"/>
      <c r="AO84" s="525"/>
      <c r="AP84" s="525"/>
      <c r="AQ84" s="525"/>
      <c r="AR84" s="201"/>
      <c r="AT84" s="201"/>
      <c r="AW84" s="106"/>
      <c r="AX84" s="106"/>
      <c r="AY84" s="106"/>
      <c r="AZ84" s="106"/>
      <c r="BA84" s="106"/>
    </row>
    <row r="85" spans="3:53" s="102" customFormat="1" ht="18.75" customHeight="1" thickBot="1" x14ac:dyDescent="0.2">
      <c r="C85" s="386" t="s">
        <v>144</v>
      </c>
      <c r="D85" s="386"/>
      <c r="E85" s="419" t="s">
        <v>169</v>
      </c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388" t="str">
        <f>IF(AC46="","",ROUND(AC46*0.3,-3))</f>
        <v/>
      </c>
      <c r="W85" s="389"/>
      <c r="X85" s="389"/>
      <c r="Y85" s="389"/>
      <c r="Z85" s="389"/>
      <c r="AA85" s="389"/>
      <c r="AB85" s="508" t="s">
        <v>26</v>
      </c>
      <c r="AC85" s="509"/>
      <c r="AD85" s="392" t="s">
        <v>143</v>
      </c>
      <c r="AE85" s="526"/>
      <c r="AF85" s="526"/>
      <c r="AG85" s="526"/>
      <c r="AH85" s="526"/>
      <c r="AI85" s="526"/>
      <c r="AJ85" s="526"/>
      <c r="AK85" s="204"/>
      <c r="AL85" s="204"/>
      <c r="AM85" s="204"/>
      <c r="AN85" s="204"/>
      <c r="AO85" s="204"/>
      <c r="AP85" s="204"/>
      <c r="AQ85" s="204"/>
      <c r="AR85" s="201"/>
      <c r="AT85" s="201"/>
    </row>
    <row r="86" spans="3:53" s="102" customFormat="1" ht="12" customHeight="1" x14ac:dyDescent="0.15">
      <c r="AC86" s="114"/>
      <c r="AD86" s="114"/>
      <c r="AE86" s="114"/>
      <c r="AF86" s="114"/>
      <c r="AG86" s="114"/>
      <c r="AH86" s="114"/>
      <c r="AI86" s="205"/>
      <c r="AJ86" s="205"/>
      <c r="AK86" s="204"/>
      <c r="AL86" s="204"/>
      <c r="AM86" s="204"/>
      <c r="AN86" s="204"/>
      <c r="AO86" s="204"/>
      <c r="AP86" s="204"/>
      <c r="AQ86" s="204"/>
      <c r="AR86" s="201"/>
      <c r="AT86" s="201"/>
    </row>
    <row r="87" spans="3:53" s="102" customFormat="1" ht="18.75" customHeight="1" x14ac:dyDescent="0.4">
      <c r="Q87" s="417" t="s">
        <v>146</v>
      </c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7"/>
      <c r="AC87" s="417"/>
      <c r="AD87" s="417"/>
      <c r="AE87" s="417"/>
      <c r="AF87" s="417"/>
      <c r="AG87" s="417"/>
      <c r="AH87" s="417"/>
      <c r="AI87" s="417"/>
      <c r="AJ87" s="417"/>
      <c r="AK87" s="417"/>
      <c r="AL87" s="417"/>
      <c r="AM87" s="417"/>
      <c r="AN87" s="417"/>
      <c r="AO87" s="417"/>
      <c r="AP87" s="417"/>
      <c r="AQ87" s="417"/>
      <c r="AR87" s="417"/>
      <c r="AT87" s="201"/>
      <c r="AW87" s="106"/>
      <c r="AX87" s="106"/>
      <c r="AY87" s="106"/>
      <c r="AZ87" s="106"/>
      <c r="BA87" s="106"/>
    </row>
    <row r="88" spans="3:53" s="102" customFormat="1" ht="18.75" customHeight="1" x14ac:dyDescent="0.4">
      <c r="C88" s="417" t="s">
        <v>147</v>
      </c>
      <c r="D88" s="418"/>
      <c r="E88" s="418"/>
      <c r="F88" s="418"/>
      <c r="G88" s="41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  <c r="T88" s="418"/>
      <c r="U88" s="418"/>
      <c r="V88" s="418"/>
      <c r="W88" s="418"/>
      <c r="X88" s="418"/>
      <c r="Y88" s="418"/>
      <c r="Z88" s="418"/>
      <c r="AA88" s="418"/>
      <c r="AB88" s="418"/>
      <c r="AF88" s="200"/>
      <c r="AG88" s="200"/>
      <c r="AH88" s="200"/>
      <c r="AI88" s="200"/>
      <c r="AJ88" s="200"/>
      <c r="AK88" s="200"/>
      <c r="AL88" s="200"/>
      <c r="AM88" s="201"/>
      <c r="AN88" s="201"/>
      <c r="AO88" s="201"/>
      <c r="AP88" s="201"/>
      <c r="AQ88" s="201"/>
      <c r="AR88" s="201"/>
      <c r="AS88" s="201"/>
      <c r="AT88" s="201"/>
      <c r="AW88" s="106"/>
      <c r="AX88" s="106"/>
      <c r="AY88" s="106"/>
      <c r="AZ88" s="106"/>
      <c r="BA88" s="106"/>
    </row>
    <row r="89" spans="3:53" s="92" customFormat="1" ht="18.75" customHeight="1" x14ac:dyDescent="0.4">
      <c r="F89" s="24"/>
      <c r="G89" s="1"/>
      <c r="H89" s="1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W89" s="20"/>
      <c r="AX89" s="20"/>
      <c r="AY89" s="20"/>
      <c r="AZ89" s="20"/>
      <c r="BA89" s="20"/>
    </row>
  </sheetData>
  <mergeCells count="147">
    <mergeCell ref="C7:J7"/>
    <mergeCell ref="L7:AN7"/>
    <mergeCell ref="C13:D14"/>
    <mergeCell ref="E13:L14"/>
    <mergeCell ref="M13:P13"/>
    <mergeCell ref="Q13:U13"/>
    <mergeCell ref="M14:P14"/>
    <mergeCell ref="Q14:U14"/>
    <mergeCell ref="V1:AT1"/>
    <mergeCell ref="A2:AT2"/>
    <mergeCell ref="C3:AQ4"/>
    <mergeCell ref="AC5:AN5"/>
    <mergeCell ref="C6:J6"/>
    <mergeCell ref="L6:AE6"/>
    <mergeCell ref="AF6:AN6"/>
    <mergeCell ref="C16:D16"/>
    <mergeCell ref="E16:Q16"/>
    <mergeCell ref="R16:X16"/>
    <mergeCell ref="Y16:Z16"/>
    <mergeCell ref="AA16:AK16"/>
    <mergeCell ref="C18:D18"/>
    <mergeCell ref="E18:Q18"/>
    <mergeCell ref="R18:S18"/>
    <mergeCell ref="T18:U18"/>
    <mergeCell ref="Y18:AL18"/>
    <mergeCell ref="Y19:AD19"/>
    <mergeCell ref="AE19:AL19"/>
    <mergeCell ref="D22:F24"/>
    <mergeCell ref="G22:U22"/>
    <mergeCell ref="V22:AG24"/>
    <mergeCell ref="G23:P23"/>
    <mergeCell ref="Q23:U23"/>
    <mergeCell ref="G24:K24"/>
    <mergeCell ref="L24:P24"/>
    <mergeCell ref="Q24:U24"/>
    <mergeCell ref="D27:F27"/>
    <mergeCell ref="W27:AA27"/>
    <mergeCell ref="AB27:AG27"/>
    <mergeCell ref="D28:F28"/>
    <mergeCell ref="W28:AG28"/>
    <mergeCell ref="D29:F29"/>
    <mergeCell ref="W29:AA29"/>
    <mergeCell ref="AB29:AG29"/>
    <mergeCell ref="D25:F25"/>
    <mergeCell ref="W25:AA25"/>
    <mergeCell ref="AC25:AG25"/>
    <mergeCell ref="D26:F26"/>
    <mergeCell ref="W26:AA26"/>
    <mergeCell ref="AB26:AG26"/>
    <mergeCell ref="C34:D35"/>
    <mergeCell ref="E34:Q35"/>
    <mergeCell ref="R34:U34"/>
    <mergeCell ref="V34:Z34"/>
    <mergeCell ref="R35:U35"/>
    <mergeCell ref="V35:Z35"/>
    <mergeCell ref="D30:F30"/>
    <mergeCell ref="W30:AA30"/>
    <mergeCell ref="AB30:AG30"/>
    <mergeCell ref="C32:D32"/>
    <mergeCell ref="E32:T32"/>
    <mergeCell ref="U32:Y32"/>
    <mergeCell ref="Z32:AA32"/>
    <mergeCell ref="AO37:AS37"/>
    <mergeCell ref="C39:D39"/>
    <mergeCell ref="E39:X39"/>
    <mergeCell ref="Y39:AE39"/>
    <mergeCell ref="AF39:AG39"/>
    <mergeCell ref="AH39:AR39"/>
    <mergeCell ref="C37:D37"/>
    <mergeCell ref="E37:S37"/>
    <mergeCell ref="T37:U37"/>
    <mergeCell ref="V37:W37"/>
    <mergeCell ref="AA37:AH37"/>
    <mergeCell ref="AI37:AN37"/>
    <mergeCell ref="D42:M42"/>
    <mergeCell ref="N42:AB42"/>
    <mergeCell ref="AC42:AH42"/>
    <mergeCell ref="AI42:AJ42"/>
    <mergeCell ref="AK42:AQ42"/>
    <mergeCell ref="D44:N44"/>
    <mergeCell ref="O44:AG44"/>
    <mergeCell ref="AH44:AM44"/>
    <mergeCell ref="AN44:AO44"/>
    <mergeCell ref="D53:E53"/>
    <mergeCell ref="F53:Q53"/>
    <mergeCell ref="R53:W53"/>
    <mergeCell ref="X53:Y53"/>
    <mergeCell ref="Z53:AF53"/>
    <mergeCell ref="T55:AS55"/>
    <mergeCell ref="AK45:AQ45"/>
    <mergeCell ref="D51:E51"/>
    <mergeCell ref="F51:AD51"/>
    <mergeCell ref="AE51:AJ51"/>
    <mergeCell ref="AK51:AL51"/>
    <mergeCell ref="AM51:AS51"/>
    <mergeCell ref="D65:R65"/>
    <mergeCell ref="S65:U65"/>
    <mergeCell ref="V65:W65"/>
    <mergeCell ref="C67:T67"/>
    <mergeCell ref="U67:AK67"/>
    <mergeCell ref="AL67:AQ67"/>
    <mergeCell ref="C59:AP59"/>
    <mergeCell ref="Q61:R61"/>
    <mergeCell ref="AA61:AP61"/>
    <mergeCell ref="D63:W63"/>
    <mergeCell ref="X63:AD63"/>
    <mergeCell ref="AE63:AF63"/>
    <mergeCell ref="AR67:AS67"/>
    <mergeCell ref="AM68:AR68"/>
    <mergeCell ref="D71:F73"/>
    <mergeCell ref="G71:U71"/>
    <mergeCell ref="V71:AG73"/>
    <mergeCell ref="AH71:AS73"/>
    <mergeCell ref="G72:P72"/>
    <mergeCell ref="Q72:U72"/>
    <mergeCell ref="G73:K73"/>
    <mergeCell ref="L73:P73"/>
    <mergeCell ref="D77:F77"/>
    <mergeCell ref="V77:AG77"/>
    <mergeCell ref="AH77:AS77"/>
    <mergeCell ref="D78:F78"/>
    <mergeCell ref="V78:AG78"/>
    <mergeCell ref="AH78:AS78"/>
    <mergeCell ref="Q73:U73"/>
    <mergeCell ref="D74:F74"/>
    <mergeCell ref="V74:AG75"/>
    <mergeCell ref="AH74:AS75"/>
    <mergeCell ref="D75:F75"/>
    <mergeCell ref="D76:F76"/>
    <mergeCell ref="V76:AG76"/>
    <mergeCell ref="AH76:AS76"/>
    <mergeCell ref="Q87:AR87"/>
    <mergeCell ref="C88:AB88"/>
    <mergeCell ref="AK84:AQ84"/>
    <mergeCell ref="C85:D85"/>
    <mergeCell ref="E85:U85"/>
    <mergeCell ref="V85:AA85"/>
    <mergeCell ref="AB85:AC85"/>
    <mergeCell ref="AD85:AJ85"/>
    <mergeCell ref="D79:F79"/>
    <mergeCell ref="V79:AG79"/>
    <mergeCell ref="AH79:AS79"/>
    <mergeCell ref="C80:AK80"/>
    <mergeCell ref="C83:D83"/>
    <mergeCell ref="E83:AH83"/>
    <mergeCell ref="AI83:AN83"/>
    <mergeCell ref="AO83:AP83"/>
  </mergeCells>
  <phoneticPr fontId="3"/>
  <dataValidations count="3">
    <dataValidation type="list" allowBlank="1" showInputMessage="1" showErrorMessage="1" sqref="Z32:AA32">
      <formula1>"　,１,２,３,４,５,６"</formula1>
    </dataValidation>
    <dataValidation type="list" allowBlank="1" showInputMessage="1" showErrorMessage="1" sqref="M14:P14">
      <formula1>"　,令和2年,令和3年"</formula1>
    </dataValidation>
    <dataValidation type="list" allowBlank="1" showInputMessage="1" showErrorMessage="1" sqref="Q14:U14">
      <formula1>"　,1月,2月,3月,4月,5月,6月,7月,8月,9月,10月,11月,12月,"</formula1>
    </dataValidation>
  </dataValidations>
  <printOptions horizontalCentered="1" verticalCentered="1"/>
  <pageMargins left="0.23622047244094491" right="0.23622047244094491" top="0" bottom="0" header="0" footer="0"/>
  <pageSetup paperSize="9" scale="6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44"/>
  <sheetViews>
    <sheetView topLeftCell="A15" workbookViewId="0">
      <selection activeCell="O42" sqref="O42"/>
    </sheetView>
  </sheetViews>
  <sheetFormatPr defaultRowHeight="18.75" x14ac:dyDescent="0.4"/>
  <cols>
    <col min="1" max="1" width="14.25" customWidth="1"/>
  </cols>
  <sheetData>
    <row r="1" spans="1:2" x14ac:dyDescent="0.4">
      <c r="A1" t="s">
        <v>170</v>
      </c>
      <c r="B1" t="s">
        <v>171</v>
      </c>
    </row>
    <row r="2" spans="1:2" x14ac:dyDescent="0.4">
      <c r="A2" t="s">
        <v>172</v>
      </c>
      <c r="B2">
        <v>1</v>
      </c>
    </row>
    <row r="3" spans="1:2" x14ac:dyDescent="0.4">
      <c r="A3" t="s">
        <v>173</v>
      </c>
      <c r="B3">
        <v>1</v>
      </c>
    </row>
    <row r="4" spans="1:2" x14ac:dyDescent="0.4">
      <c r="A4" t="s">
        <v>174</v>
      </c>
      <c r="B4">
        <v>1</v>
      </c>
    </row>
    <row r="5" spans="1:2" x14ac:dyDescent="0.4">
      <c r="A5" t="s">
        <v>175</v>
      </c>
      <c r="B5">
        <v>1</v>
      </c>
    </row>
    <row r="6" spans="1:2" x14ac:dyDescent="0.4">
      <c r="A6" t="s">
        <v>176</v>
      </c>
      <c r="B6">
        <v>1</v>
      </c>
    </row>
    <row r="7" spans="1:2" x14ac:dyDescent="0.4">
      <c r="A7" t="s">
        <v>177</v>
      </c>
      <c r="B7">
        <v>1</v>
      </c>
    </row>
    <row r="8" spans="1:2" x14ac:dyDescent="0.4">
      <c r="A8" t="s">
        <v>178</v>
      </c>
      <c r="B8">
        <v>1</v>
      </c>
    </row>
    <row r="9" spans="1:2" x14ac:dyDescent="0.4">
      <c r="A9" t="s">
        <v>179</v>
      </c>
      <c r="B9">
        <v>1</v>
      </c>
    </row>
    <row r="10" spans="1:2" x14ac:dyDescent="0.4">
      <c r="A10" t="s">
        <v>180</v>
      </c>
      <c r="B10">
        <v>1</v>
      </c>
    </row>
    <row r="11" spans="1:2" x14ac:dyDescent="0.4">
      <c r="A11" t="s">
        <v>181</v>
      </c>
      <c r="B11">
        <v>1</v>
      </c>
    </row>
    <row r="12" spans="1:2" x14ac:dyDescent="0.4">
      <c r="A12" t="s">
        <v>182</v>
      </c>
      <c r="B12">
        <v>1</v>
      </c>
    </row>
    <row r="13" spans="1:2" x14ac:dyDescent="0.4">
      <c r="A13" t="s">
        <v>183</v>
      </c>
      <c r="B13">
        <v>1</v>
      </c>
    </row>
    <row r="14" spans="1:2" x14ac:dyDescent="0.4">
      <c r="A14" t="s">
        <v>184</v>
      </c>
      <c r="B14">
        <v>1</v>
      </c>
    </row>
    <row r="15" spans="1:2" x14ac:dyDescent="0.4">
      <c r="A15" t="s">
        <v>185</v>
      </c>
      <c r="B15">
        <v>1</v>
      </c>
    </row>
    <row r="16" spans="1:2" x14ac:dyDescent="0.4">
      <c r="A16" t="s">
        <v>186</v>
      </c>
      <c r="B16">
        <v>1</v>
      </c>
    </row>
    <row r="17" spans="1:2" x14ac:dyDescent="0.4">
      <c r="A17" t="s">
        <v>187</v>
      </c>
      <c r="B17">
        <v>1</v>
      </c>
    </row>
    <row r="18" spans="1:2" x14ac:dyDescent="0.4">
      <c r="A18" t="s">
        <v>188</v>
      </c>
      <c r="B18">
        <v>1</v>
      </c>
    </row>
    <row r="19" spans="1:2" x14ac:dyDescent="0.4">
      <c r="A19" t="s">
        <v>189</v>
      </c>
      <c r="B19">
        <v>1</v>
      </c>
    </row>
    <row r="20" spans="1:2" x14ac:dyDescent="0.4">
      <c r="A20" t="s">
        <v>190</v>
      </c>
      <c r="B20">
        <v>1</v>
      </c>
    </row>
    <row r="21" spans="1:2" x14ac:dyDescent="0.4">
      <c r="A21" t="s">
        <v>191</v>
      </c>
      <c r="B21">
        <v>1</v>
      </c>
    </row>
    <row r="22" spans="1:2" x14ac:dyDescent="0.4">
      <c r="A22" t="s">
        <v>192</v>
      </c>
      <c r="B22">
        <v>1</v>
      </c>
    </row>
    <row r="23" spans="1:2" x14ac:dyDescent="0.4">
      <c r="A23" t="s">
        <v>193</v>
      </c>
      <c r="B23">
        <v>1</v>
      </c>
    </row>
    <row r="24" spans="1:2" x14ac:dyDescent="0.4">
      <c r="A24" t="s">
        <v>194</v>
      </c>
      <c r="B24">
        <v>1</v>
      </c>
    </row>
    <row r="25" spans="1:2" x14ac:dyDescent="0.4">
      <c r="A25" t="s">
        <v>195</v>
      </c>
      <c r="B25">
        <v>1</v>
      </c>
    </row>
    <row r="26" spans="1:2" x14ac:dyDescent="0.4">
      <c r="A26" t="s">
        <v>196</v>
      </c>
      <c r="B26">
        <v>1</v>
      </c>
    </row>
    <row r="27" spans="1:2" x14ac:dyDescent="0.4">
      <c r="A27" t="s">
        <v>197</v>
      </c>
      <c r="B27">
        <v>1</v>
      </c>
    </row>
    <row r="28" spans="1:2" x14ac:dyDescent="0.4">
      <c r="A28" t="s">
        <v>198</v>
      </c>
      <c r="B28">
        <v>1</v>
      </c>
    </row>
    <row r="29" spans="1:2" x14ac:dyDescent="0.4">
      <c r="A29" t="s">
        <v>199</v>
      </c>
      <c r="B29">
        <v>1</v>
      </c>
    </row>
    <row r="30" spans="1:2" x14ac:dyDescent="0.4">
      <c r="A30" t="s">
        <v>200</v>
      </c>
      <c r="B30">
        <v>1</v>
      </c>
    </row>
    <row r="31" spans="1:2" x14ac:dyDescent="0.4">
      <c r="A31" t="s">
        <v>201</v>
      </c>
      <c r="B31">
        <v>1</v>
      </c>
    </row>
    <row r="32" spans="1:2" x14ac:dyDescent="0.4">
      <c r="A32" t="s">
        <v>202</v>
      </c>
      <c r="B32">
        <v>1</v>
      </c>
    </row>
    <row r="33" spans="1:2" x14ac:dyDescent="0.4">
      <c r="A33" t="s">
        <v>203</v>
      </c>
      <c r="B33">
        <v>1</v>
      </c>
    </row>
    <row r="34" spans="1:2" x14ac:dyDescent="0.4">
      <c r="A34" t="s">
        <v>204</v>
      </c>
      <c r="B34">
        <v>1</v>
      </c>
    </row>
    <row r="35" spans="1:2" x14ac:dyDescent="0.4">
      <c r="A35" t="s">
        <v>205</v>
      </c>
      <c r="B35">
        <v>2</v>
      </c>
    </row>
    <row r="36" spans="1:2" x14ac:dyDescent="0.4">
      <c r="A36" t="s">
        <v>206</v>
      </c>
      <c r="B36">
        <v>2</v>
      </c>
    </row>
    <row r="37" spans="1:2" x14ac:dyDescent="0.4">
      <c r="A37" t="s">
        <v>207</v>
      </c>
      <c r="B37">
        <v>2</v>
      </c>
    </row>
    <row r="38" spans="1:2" x14ac:dyDescent="0.4">
      <c r="A38" t="s">
        <v>208</v>
      </c>
      <c r="B38">
        <v>2</v>
      </c>
    </row>
    <row r="39" spans="1:2" x14ac:dyDescent="0.4">
      <c r="A39" t="s">
        <v>209</v>
      </c>
      <c r="B39">
        <v>2</v>
      </c>
    </row>
    <row r="40" spans="1:2" x14ac:dyDescent="0.4">
      <c r="A40" t="s">
        <v>210</v>
      </c>
      <c r="B40">
        <v>2</v>
      </c>
    </row>
    <row r="41" spans="1:2" x14ac:dyDescent="0.4">
      <c r="A41" t="s">
        <v>211</v>
      </c>
      <c r="B41">
        <v>2</v>
      </c>
    </row>
    <row r="42" spans="1:2" x14ac:dyDescent="0.4">
      <c r="A42" t="s">
        <v>212</v>
      </c>
      <c r="B42">
        <v>2</v>
      </c>
    </row>
    <row r="43" spans="1:2" x14ac:dyDescent="0.4">
      <c r="A43" t="s">
        <v>213</v>
      </c>
      <c r="B43">
        <v>2</v>
      </c>
    </row>
    <row r="44" spans="1:2" x14ac:dyDescent="0.4">
      <c r="A44" t="s">
        <v>214</v>
      </c>
      <c r="B44">
        <v>2</v>
      </c>
    </row>
  </sheetData>
  <phoneticPr fontId="3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R67"/>
  <sheetViews>
    <sheetView view="pageBreakPreview" zoomScaleNormal="100" zoomScaleSheetLayoutView="100" workbookViewId="0">
      <selection activeCell="L7" sqref="L7:R7"/>
    </sheetView>
  </sheetViews>
  <sheetFormatPr defaultColWidth="2.5" defaultRowHeight="18.75" customHeight="1" x14ac:dyDescent="0.4"/>
  <cols>
    <col min="1" max="1" width="1.25" style="2" customWidth="1"/>
    <col min="2" max="16384" width="2.5" style="2"/>
  </cols>
  <sheetData>
    <row r="1" spans="1:70" ht="18.75" customHeight="1" x14ac:dyDescent="0.4">
      <c r="V1" s="316" t="s">
        <v>239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</row>
    <row r="3" spans="1:70" s="1" customFormat="1" ht="28.5" customHeight="1" x14ac:dyDescent="0.4">
      <c r="C3" s="235" t="s">
        <v>54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70" s="1" customFormat="1" ht="14.25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70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4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232"/>
      <c r="M7" s="232"/>
      <c r="N7" s="232"/>
      <c r="O7" s="232"/>
      <c r="P7" s="232"/>
      <c r="Q7" s="232"/>
      <c r="R7" s="232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S7" s="156"/>
      <c r="AT7" s="156"/>
    </row>
    <row r="8" spans="1:70" s="92" customFormat="1" ht="7.5" customHeight="1" x14ac:dyDescent="0.4">
      <c r="C8" s="161"/>
      <c r="D8" s="3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</row>
    <row r="9" spans="1:70" s="92" customFormat="1" ht="18.75" customHeight="1" x14ac:dyDescent="0.4">
      <c r="C9" s="67" t="s">
        <v>17</v>
      </c>
      <c r="Y9" s="153"/>
      <c r="Z9" s="153"/>
      <c r="AA9" s="153"/>
      <c r="AB9" s="153"/>
      <c r="AC9" s="15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BN9" s="153"/>
      <c r="BO9" s="153"/>
      <c r="BP9" s="153"/>
      <c r="BQ9" s="153"/>
      <c r="BR9" s="153"/>
    </row>
    <row r="10" spans="1:70" s="92" customFormat="1" ht="3.75" customHeight="1" x14ac:dyDescent="0.4">
      <c r="Y10" s="20"/>
      <c r="Z10" s="20"/>
      <c r="AA10" s="20"/>
      <c r="AB10" s="20"/>
      <c r="AC10" s="20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BN10" s="20"/>
      <c r="BO10" s="20"/>
      <c r="BP10" s="20"/>
      <c r="BQ10" s="20"/>
      <c r="BR10" s="20"/>
    </row>
    <row r="11" spans="1:70" s="92" customFormat="1" ht="7.5" customHeight="1" thickBot="1" x14ac:dyDescent="0.45">
      <c r="C11" s="153"/>
      <c r="D11" s="22"/>
      <c r="F11" s="23"/>
      <c r="G11" s="23"/>
      <c r="H11" s="23"/>
      <c r="I11" s="23"/>
      <c r="J11" s="23"/>
      <c r="K11" s="23"/>
      <c r="L11" s="23"/>
      <c r="U11" s="22"/>
      <c r="V11" s="22"/>
      <c r="W11" s="22"/>
      <c r="X11" s="28"/>
      <c r="Y11" s="29"/>
      <c r="Z11" s="29"/>
      <c r="AA11" s="29"/>
      <c r="AB11" s="29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0"/>
      <c r="AV11" s="20"/>
      <c r="BN11" s="20"/>
      <c r="BO11" s="20"/>
    </row>
    <row r="12" spans="1:70" s="92" customFormat="1" ht="14.25" x14ac:dyDescent="0.4">
      <c r="C12" s="210" t="s">
        <v>18</v>
      </c>
      <c r="D12" s="210"/>
      <c r="E12" s="267" t="s">
        <v>21</v>
      </c>
      <c r="F12" s="267"/>
      <c r="G12" s="267"/>
      <c r="H12" s="267"/>
      <c r="I12" s="267"/>
      <c r="J12" s="267"/>
      <c r="K12" s="267"/>
      <c r="L12" s="267"/>
      <c r="M12" s="268" t="s">
        <v>22</v>
      </c>
      <c r="N12" s="269"/>
      <c r="O12" s="269"/>
      <c r="P12" s="270"/>
      <c r="Q12" s="271" t="s">
        <v>23</v>
      </c>
      <c r="R12" s="269"/>
      <c r="S12" s="269"/>
      <c r="T12" s="269"/>
      <c r="U12" s="272"/>
      <c r="V12" s="5"/>
      <c r="W12" s="21"/>
      <c r="X12" s="21"/>
      <c r="Y12" s="21"/>
      <c r="Z12" s="21"/>
      <c r="AA12" s="21"/>
      <c r="AB12" s="21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BQ12" s="20"/>
      <c r="BR12" s="20"/>
    </row>
    <row r="13" spans="1:70" s="92" customFormat="1" ht="18.75" customHeight="1" thickBot="1" x14ac:dyDescent="0.45">
      <c r="C13" s="210"/>
      <c r="D13" s="210"/>
      <c r="E13" s="267"/>
      <c r="F13" s="267"/>
      <c r="G13" s="267"/>
      <c r="H13" s="267"/>
      <c r="I13" s="267"/>
      <c r="J13" s="267"/>
      <c r="K13" s="267"/>
      <c r="L13" s="267"/>
      <c r="M13" s="347"/>
      <c r="N13" s="348"/>
      <c r="O13" s="348"/>
      <c r="P13" s="349"/>
      <c r="Q13" s="350"/>
      <c r="R13" s="348"/>
      <c r="S13" s="348"/>
      <c r="T13" s="348"/>
      <c r="U13" s="351"/>
      <c r="V13" s="21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BQ13" s="20"/>
      <c r="BR13" s="20"/>
    </row>
    <row r="14" spans="1:70" s="92" customFormat="1" ht="7.5" customHeight="1" thickBot="1" x14ac:dyDescent="0.45">
      <c r="D14" s="22"/>
      <c r="E14" s="22"/>
      <c r="F14" s="24"/>
      <c r="G14" s="21"/>
      <c r="H14" s="21"/>
      <c r="I14" s="21"/>
      <c r="J14" s="21"/>
      <c r="K14" s="21"/>
      <c r="L14" s="21"/>
      <c r="U14" s="21"/>
      <c r="V14" s="21"/>
      <c r="BQ14" s="20"/>
      <c r="BR14" s="20"/>
    </row>
    <row r="15" spans="1:70" s="92" customFormat="1" ht="18.75" customHeight="1" thickBot="1" x14ac:dyDescent="0.2">
      <c r="C15" s="216" t="s">
        <v>20</v>
      </c>
      <c r="D15" s="216"/>
      <c r="E15" s="217" t="s">
        <v>25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90"/>
      <c r="S15" s="291"/>
      <c r="T15" s="291"/>
      <c r="U15" s="291"/>
      <c r="V15" s="291"/>
      <c r="W15" s="291"/>
      <c r="X15" s="291"/>
      <c r="Y15" s="263" t="s">
        <v>26</v>
      </c>
      <c r="Z15" s="264"/>
      <c r="AA15" s="265" t="s">
        <v>27</v>
      </c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O15" s="25"/>
      <c r="AP15" s="25"/>
      <c r="AQ15" s="25"/>
      <c r="AR15" s="25"/>
      <c r="AS15" s="25"/>
      <c r="AT15" s="25"/>
      <c r="AW15" s="19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0" s="92" customFormat="1" ht="7.5" customHeight="1" thickBot="1" x14ac:dyDescent="0.45">
      <c r="F16" s="24"/>
      <c r="G16" s="21"/>
      <c r="H16" s="21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92" customFormat="1" ht="18.75" customHeight="1" thickBot="1" x14ac:dyDescent="0.45">
      <c r="C17" s="216" t="s">
        <v>24</v>
      </c>
      <c r="D17" s="216"/>
      <c r="E17" s="217" t="s">
        <v>29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8"/>
      <c r="S17" s="219"/>
      <c r="T17" s="220" t="s">
        <v>30</v>
      </c>
      <c r="U17" s="221"/>
      <c r="V17" s="20"/>
      <c r="Y17" s="357" t="s">
        <v>55</v>
      </c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9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92" customFormat="1" ht="18.75" customHeight="1" thickBot="1" x14ac:dyDescent="0.45">
      <c r="C18" s="152"/>
      <c r="D18" s="152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57"/>
      <c r="S18" s="57"/>
      <c r="T18" s="144"/>
      <c r="U18" s="144"/>
      <c r="V18" s="20"/>
      <c r="Y18" s="352" t="s">
        <v>56</v>
      </c>
      <c r="Z18" s="353"/>
      <c r="AA18" s="353"/>
      <c r="AB18" s="353"/>
      <c r="AC18" s="353"/>
      <c r="AD18" s="353"/>
      <c r="AE18" s="354" t="s">
        <v>57</v>
      </c>
      <c r="AF18" s="355"/>
      <c r="AG18" s="355"/>
      <c r="AH18" s="355"/>
      <c r="AI18" s="355"/>
      <c r="AJ18" s="355"/>
      <c r="AK18" s="355"/>
      <c r="AL18" s="356"/>
      <c r="AM18" s="148"/>
      <c r="AN18" s="148"/>
      <c r="AO18" s="148"/>
      <c r="AP18" s="148"/>
      <c r="AQ18" s="148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92" customFormat="1" ht="7.5" customHeight="1" thickBot="1" x14ac:dyDescent="0.45">
      <c r="F19" s="24"/>
      <c r="G19" s="21"/>
      <c r="H19" s="21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92" customFormat="1" ht="7.5" customHeight="1" thickTop="1" thickBot="1" x14ac:dyDescent="0.45">
      <c r="D20" s="33"/>
      <c r="E20" s="34"/>
      <c r="F20" s="35"/>
      <c r="G20" s="36"/>
      <c r="H20" s="36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8"/>
      <c r="AS20" s="25"/>
      <c r="AT20" s="25"/>
      <c r="AW20" s="19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</row>
    <row r="21" spans="3:70" s="92" customFormat="1" ht="18.75" customHeight="1" thickBot="1" x14ac:dyDescent="0.2">
      <c r="D21" s="300" t="s">
        <v>34</v>
      </c>
      <c r="E21" s="301"/>
      <c r="F21" s="301"/>
      <c r="G21" s="301"/>
      <c r="H21" s="301"/>
      <c r="I21" s="301"/>
      <c r="J21" s="301"/>
      <c r="K21" s="301"/>
      <c r="L21" s="301"/>
      <c r="M21" s="301"/>
      <c r="N21" s="161" t="s">
        <v>58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32"/>
      <c r="Z21" s="32"/>
      <c r="AA21" s="32"/>
      <c r="AB21" s="32"/>
      <c r="AC21" s="228" t="str">
        <f>IF(R17="","",ROUNDUP(R15/R17,0))</f>
        <v/>
      </c>
      <c r="AD21" s="229"/>
      <c r="AE21" s="229"/>
      <c r="AF21" s="229"/>
      <c r="AG21" s="229"/>
      <c r="AH21" s="229"/>
      <c r="AI21" s="230" t="s">
        <v>26</v>
      </c>
      <c r="AJ21" s="231"/>
      <c r="AK21" s="265" t="s">
        <v>36</v>
      </c>
      <c r="AL21" s="266"/>
      <c r="AM21" s="266"/>
      <c r="AN21" s="266"/>
      <c r="AO21" s="266"/>
      <c r="AP21" s="266"/>
      <c r="AQ21" s="266"/>
      <c r="AR21" s="39"/>
      <c r="AS21" s="27"/>
      <c r="AT21" s="27"/>
      <c r="AU21" s="27"/>
      <c r="AW21" s="20"/>
      <c r="AX21" s="20"/>
      <c r="AY21" s="20"/>
      <c r="AZ21" s="20"/>
      <c r="BA21" s="20"/>
    </row>
    <row r="22" spans="3:70" s="92" customFormat="1" ht="7.5" customHeight="1" thickBot="1" x14ac:dyDescent="0.2"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1"/>
      <c r="Z22" s="41"/>
      <c r="AA22" s="41"/>
      <c r="AB22" s="41"/>
      <c r="AC22" s="62"/>
      <c r="AD22" s="62"/>
      <c r="AE22" s="62"/>
      <c r="AF22" s="62"/>
      <c r="AG22" s="62"/>
      <c r="AH22" s="62"/>
      <c r="AI22" s="63"/>
      <c r="AJ22" s="63"/>
      <c r="AK22" s="64"/>
      <c r="AL22" s="64"/>
      <c r="AM22" s="64"/>
      <c r="AN22" s="64"/>
      <c r="AO22" s="64"/>
      <c r="AP22" s="64"/>
      <c r="AQ22" s="64"/>
      <c r="AR22" s="65"/>
      <c r="AS22" s="27"/>
      <c r="AT22" s="27"/>
      <c r="AU22" s="27"/>
      <c r="AW22" s="20"/>
      <c r="AX22" s="20"/>
      <c r="AY22" s="20"/>
      <c r="AZ22" s="20"/>
      <c r="BA22" s="20"/>
    </row>
    <row r="23" spans="3:70" s="92" customFormat="1" ht="7.5" customHeight="1" thickTop="1" x14ac:dyDescent="0.4">
      <c r="Y23" s="20"/>
      <c r="Z23" s="20"/>
      <c r="AA23" s="20"/>
      <c r="AB23" s="20"/>
      <c r="AC23" s="20"/>
      <c r="AD23" s="20"/>
      <c r="AE23" s="20"/>
      <c r="AF23" s="153"/>
      <c r="AG23" s="153"/>
      <c r="AH23" s="153"/>
      <c r="AI23" s="153"/>
      <c r="AJ23" s="153"/>
      <c r="AK23" s="153"/>
      <c r="AL23" s="161"/>
      <c r="AM23" s="161"/>
      <c r="AN23" s="161"/>
      <c r="AW23" s="19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</row>
    <row r="24" spans="3:70" s="92" customFormat="1" ht="18.75" customHeight="1" x14ac:dyDescent="0.4">
      <c r="C24" s="67" t="s">
        <v>37</v>
      </c>
      <c r="Y24" s="20"/>
      <c r="Z24" s="20"/>
      <c r="AA24" s="20"/>
      <c r="AB24" s="20"/>
      <c r="AC24" s="20"/>
      <c r="AD24" s="20"/>
      <c r="AE24" s="20"/>
      <c r="AF24" s="153"/>
      <c r="AG24" s="153"/>
      <c r="AH24" s="153"/>
      <c r="AI24" s="153"/>
      <c r="AJ24" s="153"/>
      <c r="AK24" s="153"/>
      <c r="AL24" s="161"/>
      <c r="AM24" s="161"/>
      <c r="AN24" s="161"/>
      <c r="AW24" s="67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</row>
    <row r="25" spans="3:70" s="92" customFormat="1" ht="3.75" customHeight="1" x14ac:dyDescent="0.4">
      <c r="Y25" s="20"/>
      <c r="Z25" s="20"/>
      <c r="AA25" s="20"/>
      <c r="AB25" s="20"/>
      <c r="AC25" s="20"/>
      <c r="AD25" s="20"/>
      <c r="AE25" s="20"/>
      <c r="AF25" s="153"/>
      <c r="AG25" s="153"/>
      <c r="AH25" s="153"/>
      <c r="AI25" s="153"/>
      <c r="AJ25" s="153"/>
      <c r="AK25" s="153"/>
      <c r="AL25" s="161"/>
      <c r="AM25" s="161"/>
      <c r="AN25" s="161"/>
      <c r="AW25" s="19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</row>
    <row r="26" spans="3:70" s="92" customFormat="1" ht="14.25" x14ac:dyDescent="0.4">
      <c r="E26" s="262" t="s">
        <v>38</v>
      </c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 t="s">
        <v>39</v>
      </c>
      <c r="T26" s="262"/>
      <c r="U26" s="262"/>
      <c r="V26" s="262"/>
      <c r="W26" s="262"/>
      <c r="X26" s="302" t="s">
        <v>40</v>
      </c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161"/>
      <c r="AW26" s="19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</row>
    <row r="27" spans="3:70" s="92" customFormat="1" ht="15.6" customHeight="1" x14ac:dyDescent="0.4">
      <c r="D27" s="21"/>
      <c r="E27" s="262" t="str">
        <f>IF(L7="","※住所を入力してください。",IF(VLOOKUP(L7,府内市町村一覧!A:B,2,FALSE)=1,"75,000円以下の場合","83,333円以下の場合"))</f>
        <v>※住所を入力してください。</v>
      </c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11" t="s">
        <v>11</v>
      </c>
      <c r="T27" s="211"/>
      <c r="U27" s="211"/>
      <c r="V27" s="211"/>
      <c r="W27" s="212"/>
      <c r="X27" s="299" t="str">
        <f>IF(L7="","※住所を入力してください。",IF(VLOOKUP(L7,府内市町村一覧!A:B,2,FALSE)=1,"　３万円（定額）","　２．５万円（定額）"))</f>
        <v>※住所を入力してください。</v>
      </c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8"/>
      <c r="AN27" s="161"/>
      <c r="AW27" s="19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</row>
    <row r="28" spans="3:70" s="142" customFormat="1" ht="15.6" customHeight="1" x14ac:dyDescent="0.4">
      <c r="C28" s="161"/>
      <c r="D28" s="16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11" t="s">
        <v>12</v>
      </c>
      <c r="T28" s="211"/>
      <c r="U28" s="211"/>
      <c r="V28" s="211"/>
      <c r="W28" s="212"/>
      <c r="X28" s="299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8"/>
      <c r="AN28" s="161"/>
      <c r="AO28" s="161"/>
      <c r="AP28" s="161"/>
      <c r="AQ28" s="161"/>
      <c r="AR28" s="161"/>
      <c r="AS28" s="161"/>
      <c r="AT28" s="161"/>
      <c r="AU28" s="161"/>
      <c r="AV28" s="161"/>
      <c r="AW28" s="44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</row>
    <row r="29" spans="3:70" s="142" customFormat="1" ht="15.6" customHeight="1" x14ac:dyDescent="0.4">
      <c r="C29" s="161"/>
      <c r="D29" s="161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11" t="s">
        <v>13</v>
      </c>
      <c r="T29" s="211"/>
      <c r="U29" s="211"/>
      <c r="V29" s="211"/>
      <c r="W29" s="212"/>
      <c r="X29" s="299" t="s">
        <v>41</v>
      </c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8"/>
      <c r="AN29" s="161"/>
      <c r="AO29" s="161"/>
      <c r="AP29" s="161"/>
      <c r="AQ29" s="161"/>
      <c r="AR29" s="161"/>
      <c r="AS29" s="161"/>
      <c r="AT29" s="161"/>
      <c r="AU29" s="161"/>
      <c r="AV29" s="161"/>
      <c r="AW29" s="44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</row>
    <row r="30" spans="3:70" s="142" customFormat="1" ht="15" customHeight="1" x14ac:dyDescent="0.4">
      <c r="C30" s="161"/>
      <c r="D30" s="161"/>
      <c r="E30" s="211" t="str">
        <f>IF(L7="","※住所を入力してください。",IF(VLOOKUP(L7,府内市町村一覧!A:B,2,FALSE)=1,"75,000円超 ～ 100,000円以下","83,333円超 ～ 100,000円以下"))</f>
        <v>※住所を入力してください。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 t="s">
        <v>11</v>
      </c>
      <c r="T30" s="211"/>
      <c r="U30" s="211"/>
      <c r="V30" s="211"/>
      <c r="W30" s="212"/>
      <c r="X30" s="296" t="str">
        <f>IF(L7="","※住所を入力してください。",IF(VLOOKUP(L7,府内市町村一覧!A:B,2,FALSE)=1,"　1日当たりの売上高×０．４（千円未満切上げ）
　※上限４万円","　1日当たりの売上高×０．３（千円未満切上げ）
　※上限３万円"))</f>
        <v>※住所を入力してください。</v>
      </c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8"/>
      <c r="AN30" s="55"/>
      <c r="AO30" s="161"/>
      <c r="AP30" s="161"/>
      <c r="AQ30" s="161"/>
      <c r="AR30" s="161"/>
      <c r="AS30" s="161"/>
      <c r="AT30" s="161"/>
      <c r="AU30" s="161"/>
      <c r="AV30" s="161"/>
      <c r="AW30" s="44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</row>
    <row r="31" spans="3:70" s="92" customFormat="1" ht="15" customHeight="1" x14ac:dyDescent="0.4"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 t="s">
        <v>12</v>
      </c>
      <c r="T31" s="211"/>
      <c r="U31" s="211"/>
      <c r="V31" s="211"/>
      <c r="W31" s="212"/>
      <c r="X31" s="299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8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92" customFormat="1" ht="15.6" customHeight="1" x14ac:dyDescent="0.4"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 t="s">
        <v>13</v>
      </c>
      <c r="T32" s="211"/>
      <c r="U32" s="211"/>
      <c r="V32" s="211"/>
      <c r="W32" s="212"/>
      <c r="X32" s="306" t="s">
        <v>41</v>
      </c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8"/>
      <c r="AW32" s="19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</row>
    <row r="33" spans="3:70" s="92" customFormat="1" ht="15" customHeight="1" x14ac:dyDescent="0.4">
      <c r="E33" s="262" t="s">
        <v>42</v>
      </c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11" t="s">
        <v>11</v>
      </c>
      <c r="T33" s="211"/>
      <c r="U33" s="211"/>
      <c r="V33" s="211"/>
      <c r="W33" s="211"/>
      <c r="X33" s="325" t="str">
        <f>IF(L7="","※住所を入力してください。",IF(VLOOKUP(L7,府内市町村一覧!A:B,2,FALSE)=1,"　1日当たりの売上高×０．４（千円未満切上げ）
　※上限１０万円","　1日当たりの売上高×０．３（千円未満切上げ）
　※上限７．５万円"))</f>
        <v>※住所を入力してください。</v>
      </c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7"/>
      <c r="AN33" s="55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3:70" s="92" customFormat="1" ht="14.45" customHeight="1" x14ac:dyDescent="0.4"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11" t="s">
        <v>12</v>
      </c>
      <c r="T34" s="211"/>
      <c r="U34" s="211"/>
      <c r="V34" s="211"/>
      <c r="W34" s="211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  <c r="AM34" s="329"/>
      <c r="AN34" s="55"/>
      <c r="AO34" s="161"/>
      <c r="AP34" s="161"/>
      <c r="AW34" s="19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</row>
    <row r="35" spans="3:70" s="92" customFormat="1" ht="33.75" customHeight="1" x14ac:dyDescent="0.4"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11" t="s">
        <v>13</v>
      </c>
      <c r="T35" s="211"/>
      <c r="U35" s="211"/>
      <c r="V35" s="211"/>
      <c r="W35" s="211"/>
      <c r="X35" s="322" t="s">
        <v>43</v>
      </c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4"/>
      <c r="AW35" s="19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</row>
    <row r="36" spans="3:70" s="92" customFormat="1" ht="7.5" customHeight="1" thickBot="1" x14ac:dyDescent="0.45">
      <c r="H36" s="157"/>
      <c r="I36" s="157"/>
      <c r="J36" s="157"/>
      <c r="K36" s="157"/>
      <c r="L36" s="157"/>
      <c r="M36" s="157"/>
      <c r="N36" s="144"/>
      <c r="O36" s="45"/>
      <c r="P36" s="45"/>
      <c r="Q36" s="45"/>
      <c r="R36" s="45"/>
      <c r="S36" s="45"/>
      <c r="Y36" s="20"/>
      <c r="Z36" s="20"/>
      <c r="AA36" s="20"/>
      <c r="AW36" s="19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3:70" s="92" customFormat="1" ht="16.5" customHeight="1" thickTop="1" thickBot="1" x14ac:dyDescent="0.45">
      <c r="D37" s="334" t="s">
        <v>44</v>
      </c>
      <c r="E37" s="335"/>
      <c r="F37" s="335"/>
      <c r="G37" s="335"/>
      <c r="H37" s="335"/>
      <c r="I37" s="335"/>
      <c r="J37" s="335"/>
      <c r="K37" s="335"/>
      <c r="L37" s="335"/>
      <c r="M37" s="335"/>
      <c r="N37" s="46"/>
      <c r="O37" s="47"/>
      <c r="P37" s="47"/>
      <c r="Q37" s="47"/>
      <c r="R37" s="47"/>
      <c r="S37" s="47"/>
      <c r="T37" s="34"/>
      <c r="U37" s="34"/>
      <c r="V37" s="34"/>
      <c r="W37" s="34"/>
      <c r="X37" s="34"/>
      <c r="Y37" s="48"/>
      <c r="Z37" s="48"/>
      <c r="AA37" s="48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49"/>
      <c r="AW37" s="19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</row>
    <row r="38" spans="3:70" s="92" customFormat="1" ht="16.5" customHeight="1" thickBot="1" x14ac:dyDescent="0.45">
      <c r="D38" s="336"/>
      <c r="E38" s="337"/>
      <c r="F38" s="337"/>
      <c r="G38" s="337"/>
      <c r="H38" s="337"/>
      <c r="I38" s="337"/>
      <c r="J38" s="337"/>
      <c r="K38" s="337"/>
      <c r="L38" s="337"/>
      <c r="M38" s="337"/>
      <c r="N38" s="95" t="s">
        <v>45</v>
      </c>
      <c r="O38" s="340" t="str">
        <f>IF(L7="","",IF(VLOOKUP(L7,府内市町村一覧!A:B,2,FALSE)=1,IF(AC38=30000,"定額",IF(AC38=100000,"上限","１日当たりの売上高 × ０．４ ＝")),IF(AC38=25000,"定額",IF(AC38=75000,"上限","１日当たりの売上高 × ０．３ ＝"))))</f>
        <v/>
      </c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1"/>
      <c r="AC38" s="228" t="str">
        <f>IF(AC21="","",IF(L7="","",IF(VLOOKUP(L7,府内市町村一覧!A:B,2,FALSE)=1,IF(AC21&lt;=75000,30000,IF(AC21&gt;250000,100000,ROUNDUP(AC21*0.4,-3))),IF(AC21&lt;=83333,25000,IF(AC21&gt;250000,75000,ROUNDUP(AC21*0.3,-3))))))</f>
        <v/>
      </c>
      <c r="AD38" s="229"/>
      <c r="AE38" s="229"/>
      <c r="AF38" s="229"/>
      <c r="AG38" s="229"/>
      <c r="AH38" s="229"/>
      <c r="AI38" s="230" t="s">
        <v>26</v>
      </c>
      <c r="AJ38" s="231"/>
      <c r="AK38" s="222" t="str">
        <f>IF(L7="","",IF(VLOOKUP(L7,府内市町村一覧!A:B,2,FALSE)=1,"（千円未満切上げ）
※上限１０万円","（千円未満切上げ）
※上限７．５万円"))</f>
        <v/>
      </c>
      <c r="AL38" s="223"/>
      <c r="AM38" s="223"/>
      <c r="AN38" s="223"/>
      <c r="AO38" s="223"/>
      <c r="AP38" s="223"/>
      <c r="AQ38" s="223"/>
      <c r="AR38" s="50"/>
      <c r="AW38" s="19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3:70" ht="16.5" customHeight="1" thickBot="1" x14ac:dyDescent="0.45">
      <c r="C39" s="3"/>
      <c r="D39" s="338"/>
      <c r="E39" s="339"/>
      <c r="F39" s="339"/>
      <c r="G39" s="339"/>
      <c r="H39" s="339"/>
      <c r="I39" s="339"/>
      <c r="J39" s="339"/>
      <c r="K39" s="339"/>
      <c r="L39" s="339"/>
      <c r="M39" s="339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224"/>
      <c r="AL39" s="224"/>
      <c r="AM39" s="224"/>
      <c r="AN39" s="224"/>
      <c r="AO39" s="224"/>
      <c r="AP39" s="224"/>
      <c r="AQ39" s="224"/>
      <c r="AR39" s="53"/>
    </row>
    <row r="40" spans="3:70" s="92" customFormat="1" ht="16.5" customHeight="1" thickTop="1" thickBot="1" x14ac:dyDescent="0.45">
      <c r="D40" s="334" t="s">
        <v>46</v>
      </c>
      <c r="E40" s="335"/>
      <c r="F40" s="335"/>
      <c r="G40" s="335"/>
      <c r="H40" s="335"/>
      <c r="I40" s="335"/>
      <c r="J40" s="335"/>
      <c r="K40" s="335"/>
      <c r="L40" s="335"/>
      <c r="M40" s="335"/>
      <c r="N40" s="46"/>
      <c r="O40" s="47"/>
      <c r="P40" s="47"/>
      <c r="Q40" s="47"/>
      <c r="R40" s="47"/>
      <c r="S40" s="47"/>
      <c r="T40" s="34"/>
      <c r="U40" s="34"/>
      <c r="V40" s="34"/>
      <c r="W40" s="34"/>
      <c r="X40" s="34"/>
      <c r="Y40" s="48"/>
      <c r="Z40" s="48"/>
      <c r="AA40" s="48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49"/>
      <c r="AW40" s="19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3:70" s="92" customFormat="1" ht="16.5" customHeight="1" thickBot="1" x14ac:dyDescent="0.45">
      <c r="D41" s="336"/>
      <c r="E41" s="337"/>
      <c r="F41" s="337"/>
      <c r="G41" s="337"/>
      <c r="H41" s="337"/>
      <c r="I41" s="337"/>
      <c r="J41" s="337"/>
      <c r="K41" s="337"/>
      <c r="L41" s="337"/>
      <c r="M41" s="337"/>
      <c r="N41" s="95" t="s">
        <v>45</v>
      </c>
      <c r="O41" s="340" t="str">
        <f>IF(L7="","",IF(AC41=40000,"定額",IF(AC41=100000,"上限","１日当たりの売上高 × ０．４ ＝")))</f>
        <v/>
      </c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1"/>
      <c r="AC41" s="228" t="str">
        <f>IF(AC21="","",IF(AC21&lt;=100000,40000,IF(AC21&gt;250000,100000,ROUNDUP(AC21*0.4,-3))))</f>
        <v/>
      </c>
      <c r="AD41" s="229"/>
      <c r="AE41" s="229"/>
      <c r="AF41" s="229"/>
      <c r="AG41" s="229"/>
      <c r="AH41" s="229"/>
      <c r="AI41" s="230" t="s">
        <v>26</v>
      </c>
      <c r="AJ41" s="231"/>
      <c r="AK41" s="222" t="str">
        <f>IF(L7="","","（千円未満切上げ）
※上限１０万円")</f>
        <v/>
      </c>
      <c r="AL41" s="223"/>
      <c r="AM41" s="223"/>
      <c r="AN41" s="223"/>
      <c r="AO41" s="223"/>
      <c r="AP41" s="223"/>
      <c r="AQ41" s="223"/>
      <c r="AR41" s="50"/>
      <c r="AW41" s="19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3:70" ht="16.5" customHeight="1" thickBot="1" x14ac:dyDescent="0.45">
      <c r="C42" s="3"/>
      <c r="D42" s="338"/>
      <c r="E42" s="339"/>
      <c r="F42" s="339"/>
      <c r="G42" s="339"/>
      <c r="H42" s="339"/>
      <c r="I42" s="339"/>
      <c r="J42" s="339"/>
      <c r="K42" s="339"/>
      <c r="L42" s="339"/>
      <c r="M42" s="339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224"/>
      <c r="AL42" s="224"/>
      <c r="AM42" s="224"/>
      <c r="AN42" s="224"/>
      <c r="AO42" s="224"/>
      <c r="AP42" s="224"/>
      <c r="AQ42" s="224"/>
      <c r="AR42" s="53"/>
    </row>
    <row r="43" spans="3:70" ht="21" customHeight="1" thickTop="1" x14ac:dyDescent="0.4"/>
    <row r="44" spans="3:70" s="68" customFormat="1" ht="18.75" customHeight="1" x14ac:dyDescent="0.15">
      <c r="C44" s="333" t="s">
        <v>59</v>
      </c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64"/>
      <c r="AM44" s="364"/>
      <c r="AN44" s="364"/>
      <c r="AO44" s="364"/>
      <c r="AP44" s="364"/>
      <c r="AQ44" s="70"/>
    </row>
    <row r="45" spans="3:70" s="68" customFormat="1" ht="7.5" customHeight="1" thickBot="1" x14ac:dyDescent="0.2"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69"/>
      <c r="AM45" s="69"/>
      <c r="AN45" s="69"/>
      <c r="AO45" s="69"/>
      <c r="AP45" s="69"/>
      <c r="AR45" s="70"/>
    </row>
    <row r="46" spans="3:70" s="68" customFormat="1" ht="18.75" customHeight="1" thickBot="1" x14ac:dyDescent="0.2">
      <c r="C46" s="143"/>
      <c r="D46" s="145" t="s">
        <v>60</v>
      </c>
      <c r="E46" s="143"/>
      <c r="F46" s="84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365" t="s">
        <v>61</v>
      </c>
      <c r="R46" s="366"/>
      <c r="S46" s="209"/>
      <c r="T46" s="86" t="s">
        <v>22</v>
      </c>
      <c r="U46" s="209"/>
      <c r="V46" s="86" t="s">
        <v>62</v>
      </c>
      <c r="W46" s="209"/>
      <c r="X46" s="87" t="s">
        <v>30</v>
      </c>
      <c r="Y46" s="146"/>
      <c r="Z46" s="146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R46" s="70"/>
    </row>
    <row r="47" spans="3:70" s="68" customFormat="1" ht="7.5" customHeight="1" thickBot="1" x14ac:dyDescent="0.2"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82"/>
      <c r="AB47" s="88"/>
      <c r="AC47" s="88"/>
      <c r="AD47" s="88"/>
      <c r="AE47" s="88"/>
      <c r="AF47" s="88"/>
      <c r="AG47" s="88"/>
      <c r="AH47" s="75"/>
      <c r="AI47" s="75"/>
      <c r="AJ47" s="69"/>
      <c r="AK47" s="69"/>
      <c r="AL47" s="69"/>
      <c r="AM47" s="69"/>
      <c r="AN47" s="69"/>
      <c r="AO47" s="69"/>
      <c r="AP47" s="69"/>
      <c r="AR47" s="70"/>
    </row>
    <row r="48" spans="3:70" s="141" customFormat="1" ht="18.75" customHeight="1" thickBot="1" x14ac:dyDescent="0.2">
      <c r="C48" s="71"/>
      <c r="D48" s="368" t="s">
        <v>63</v>
      </c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09"/>
      <c r="Y48" s="310"/>
      <c r="Z48" s="310"/>
      <c r="AA48" s="310"/>
      <c r="AB48" s="310"/>
      <c r="AC48" s="310"/>
      <c r="AD48" s="310"/>
      <c r="AE48" s="311" t="s">
        <v>26</v>
      </c>
      <c r="AF48" s="312"/>
      <c r="AG48" s="72" t="s">
        <v>27</v>
      </c>
      <c r="AH48" s="70"/>
      <c r="AI48" s="70"/>
      <c r="AJ48" s="70"/>
      <c r="AK48" s="70"/>
      <c r="AL48" s="70"/>
      <c r="AM48" s="70"/>
      <c r="AN48" s="70"/>
      <c r="AO48" s="70"/>
      <c r="AP48" s="70"/>
      <c r="AQ48" s="159"/>
      <c r="AR48" s="70"/>
      <c r="AS48" s="70"/>
      <c r="AT48" s="70"/>
      <c r="AU48" s="70"/>
      <c r="AV48" s="159"/>
      <c r="AW48" s="81"/>
      <c r="AX48" s="81"/>
      <c r="AY48" s="81"/>
      <c r="AZ48" s="81"/>
      <c r="BA48" s="81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</row>
    <row r="49" spans="3:53" s="141" customFormat="1" ht="15" customHeight="1" thickBot="1" x14ac:dyDescent="0.2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146"/>
      <c r="U49" s="146"/>
      <c r="V49" s="146"/>
      <c r="W49" s="146"/>
      <c r="X49" s="73"/>
      <c r="Y49" s="73"/>
      <c r="Z49" s="73"/>
      <c r="AA49" s="73"/>
      <c r="AB49" s="74"/>
      <c r="AC49" s="74"/>
      <c r="AD49" s="74"/>
      <c r="AE49" s="74"/>
      <c r="AF49" s="74"/>
      <c r="AG49" s="74"/>
      <c r="AH49" s="75"/>
      <c r="AI49" s="75"/>
      <c r="AJ49" s="69"/>
      <c r="AK49" s="69"/>
      <c r="AL49" s="69"/>
      <c r="AM49" s="69"/>
      <c r="AN49" s="69"/>
      <c r="AO49" s="69"/>
      <c r="AP49" s="69"/>
      <c r="AQ49" s="159"/>
      <c r="AR49" s="70"/>
      <c r="AS49" s="70"/>
      <c r="AT49" s="70"/>
      <c r="AU49" s="70"/>
      <c r="AV49" s="159"/>
      <c r="AW49" s="81"/>
      <c r="AX49" s="81"/>
      <c r="AY49" s="81"/>
      <c r="AZ49" s="81"/>
      <c r="BA49" s="81"/>
    </row>
    <row r="50" spans="3:53" s="141" customFormat="1" ht="18.75" customHeight="1" thickBot="1" x14ac:dyDescent="0.2">
      <c r="C50" s="71"/>
      <c r="D50" s="342" t="s">
        <v>64</v>
      </c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3"/>
      <c r="S50" s="344"/>
      <c r="T50" s="345"/>
      <c r="U50" s="345"/>
      <c r="V50" s="314" t="s">
        <v>30</v>
      </c>
      <c r="W50" s="315"/>
      <c r="X50" s="146"/>
      <c r="Y50" s="146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46"/>
      <c r="AQ50" s="159"/>
      <c r="AR50" s="70"/>
      <c r="AS50" s="70"/>
      <c r="AT50" s="70"/>
      <c r="AU50" s="70"/>
      <c r="AV50" s="159"/>
      <c r="AW50" s="81"/>
      <c r="AX50" s="81"/>
      <c r="AY50" s="81"/>
      <c r="AZ50" s="81"/>
      <c r="BA50" s="81"/>
    </row>
    <row r="51" spans="3:53" s="141" customFormat="1" ht="15" customHeight="1" thickBot="1" x14ac:dyDescent="0.2">
      <c r="C51" s="71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77"/>
      <c r="Q51" s="78"/>
      <c r="R51" s="78"/>
      <c r="S51" s="78"/>
      <c r="T51" s="155"/>
      <c r="U51" s="155"/>
      <c r="V51" s="146"/>
      <c r="W51" s="146"/>
      <c r="X51" s="154"/>
      <c r="Y51" s="154"/>
      <c r="Z51" s="154"/>
      <c r="AA51" s="154"/>
      <c r="AB51" s="154"/>
      <c r="AC51" s="154"/>
      <c r="AD51" s="154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146"/>
      <c r="AQ51" s="159"/>
      <c r="AR51" s="70"/>
      <c r="AS51" s="70"/>
      <c r="AT51" s="70"/>
      <c r="AU51" s="70"/>
      <c r="AV51" s="159"/>
      <c r="AW51" s="159"/>
      <c r="AX51" s="83"/>
      <c r="AY51" s="83"/>
      <c r="AZ51" s="83"/>
      <c r="BA51" s="83"/>
    </row>
    <row r="52" spans="3:53" s="141" customFormat="1" ht="18.75" customHeight="1" thickBot="1" x14ac:dyDescent="0.2">
      <c r="C52" s="360" t="s">
        <v>65</v>
      </c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1"/>
      <c r="S52" s="361"/>
      <c r="T52" s="361"/>
      <c r="U52" s="362" t="s">
        <v>66</v>
      </c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3"/>
      <c r="AL52" s="304" t="str">
        <f>IF(S50="","",ROUNDUP(X48/S50,0))</f>
        <v/>
      </c>
      <c r="AM52" s="305"/>
      <c r="AN52" s="305"/>
      <c r="AO52" s="305"/>
      <c r="AP52" s="305"/>
      <c r="AQ52" s="305"/>
      <c r="AR52" s="320" t="s">
        <v>26</v>
      </c>
      <c r="AS52" s="321"/>
      <c r="AT52" s="70"/>
      <c r="AU52" s="70"/>
      <c r="AV52" s="159"/>
      <c r="AW52" s="83"/>
      <c r="AX52" s="83"/>
      <c r="AY52" s="83"/>
      <c r="AZ52" s="83"/>
      <c r="BA52" s="83"/>
    </row>
    <row r="53" spans="3:53" s="141" customFormat="1" ht="9.75" customHeight="1" x14ac:dyDescent="0.15">
      <c r="C53" s="159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82"/>
      <c r="Z53" s="82"/>
      <c r="AA53" s="82"/>
      <c r="AB53" s="82"/>
      <c r="AC53" s="82"/>
      <c r="AD53" s="82"/>
      <c r="AE53" s="82"/>
      <c r="AF53" s="145"/>
      <c r="AG53" s="145"/>
      <c r="AH53" s="145"/>
      <c r="AI53" s="145"/>
      <c r="AJ53" s="145"/>
      <c r="AK53" s="145"/>
      <c r="AL53" s="146"/>
      <c r="AM53" s="369" t="s">
        <v>53</v>
      </c>
      <c r="AN53" s="369"/>
      <c r="AO53" s="369"/>
      <c r="AP53" s="369"/>
      <c r="AQ53" s="369"/>
      <c r="AR53" s="369"/>
      <c r="AS53" s="70"/>
      <c r="AT53" s="70"/>
      <c r="AU53" s="70"/>
      <c r="AV53" s="159"/>
      <c r="AW53" s="81"/>
      <c r="AX53" s="81"/>
      <c r="AY53" s="159"/>
      <c r="AZ53" s="159"/>
      <c r="BA53" s="159"/>
    </row>
    <row r="54" spans="3:53" s="1" customFormat="1" ht="15" customHeight="1" x14ac:dyDescent="0.4">
      <c r="C54" s="43" t="s">
        <v>67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S54" s="156"/>
      <c r="AT54" s="156"/>
    </row>
    <row r="55" spans="3:53" s="1" customFormat="1" ht="3.75" customHeight="1" x14ac:dyDescent="0.4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S55" s="156"/>
      <c r="AT55" s="156"/>
    </row>
    <row r="56" spans="3:53" s="1" customFormat="1" ht="15.75" customHeight="1" x14ac:dyDescent="0.4">
      <c r="D56" s="278" t="s">
        <v>68</v>
      </c>
      <c r="E56" s="279"/>
      <c r="F56" s="280"/>
      <c r="G56" s="287" t="s">
        <v>7</v>
      </c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9"/>
      <c r="V56" s="370" t="s">
        <v>69</v>
      </c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70"/>
      <c r="AH56" s="371" t="s">
        <v>70</v>
      </c>
      <c r="AI56" s="371"/>
      <c r="AJ56" s="371"/>
      <c r="AK56" s="371"/>
      <c r="AL56" s="371"/>
      <c r="AM56" s="371"/>
      <c r="AN56" s="371"/>
      <c r="AO56" s="371"/>
      <c r="AP56" s="371"/>
      <c r="AQ56" s="371"/>
      <c r="AR56" s="371"/>
      <c r="AS56" s="371"/>
      <c r="AT56" s="156"/>
    </row>
    <row r="57" spans="3:53" s="1" customFormat="1" ht="14.25" customHeight="1" x14ac:dyDescent="0.4">
      <c r="C57" s="161"/>
      <c r="D57" s="281"/>
      <c r="E57" s="282"/>
      <c r="F57" s="283"/>
      <c r="G57" s="292" t="s">
        <v>9</v>
      </c>
      <c r="H57" s="292"/>
      <c r="I57" s="292"/>
      <c r="J57" s="292"/>
      <c r="K57" s="292"/>
      <c r="L57" s="292"/>
      <c r="M57" s="292"/>
      <c r="N57" s="292"/>
      <c r="O57" s="292"/>
      <c r="P57" s="293"/>
      <c r="Q57" s="258" t="s">
        <v>10</v>
      </c>
      <c r="R57" s="259"/>
      <c r="S57" s="259"/>
      <c r="T57" s="259"/>
      <c r="U57" s="26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70"/>
      <c r="AG57" s="370"/>
      <c r="AH57" s="371"/>
      <c r="AI57" s="371"/>
      <c r="AJ57" s="371"/>
      <c r="AK57" s="371"/>
      <c r="AL57" s="371"/>
      <c r="AM57" s="371"/>
      <c r="AN57" s="371"/>
      <c r="AO57" s="371"/>
      <c r="AP57" s="371"/>
      <c r="AQ57" s="371"/>
      <c r="AR57" s="371"/>
      <c r="AS57" s="371"/>
    </row>
    <row r="58" spans="3:53" s="1" customFormat="1" ht="14.25" customHeight="1" x14ac:dyDescent="0.4">
      <c r="C58" s="161"/>
      <c r="D58" s="284"/>
      <c r="E58" s="285"/>
      <c r="F58" s="286"/>
      <c r="G58" s="261" t="s">
        <v>11</v>
      </c>
      <c r="H58" s="211"/>
      <c r="I58" s="211"/>
      <c r="J58" s="211"/>
      <c r="K58" s="212"/>
      <c r="L58" s="211" t="s">
        <v>12</v>
      </c>
      <c r="M58" s="211"/>
      <c r="N58" s="211"/>
      <c r="O58" s="211"/>
      <c r="P58" s="212"/>
      <c r="Q58" s="211" t="s">
        <v>13</v>
      </c>
      <c r="R58" s="211"/>
      <c r="S58" s="211"/>
      <c r="T58" s="211"/>
      <c r="U58" s="212"/>
      <c r="V58" s="370"/>
      <c r="W58" s="370"/>
      <c r="X58" s="370"/>
      <c r="Y58" s="370"/>
      <c r="Z58" s="370"/>
      <c r="AA58" s="370"/>
      <c r="AB58" s="370"/>
      <c r="AC58" s="370"/>
      <c r="AD58" s="370"/>
      <c r="AE58" s="370"/>
      <c r="AF58" s="370"/>
      <c r="AG58" s="370"/>
      <c r="AH58" s="371"/>
      <c r="AI58" s="371"/>
      <c r="AJ58" s="371"/>
      <c r="AK58" s="371"/>
      <c r="AL58" s="371"/>
      <c r="AM58" s="371"/>
      <c r="AN58" s="371"/>
      <c r="AO58" s="371"/>
      <c r="AP58" s="371"/>
      <c r="AQ58" s="371"/>
      <c r="AR58" s="371"/>
      <c r="AS58" s="371"/>
    </row>
    <row r="59" spans="3:53" s="1" customFormat="1" ht="18.75" customHeight="1" x14ac:dyDescent="0.4">
      <c r="C59" s="161"/>
      <c r="D59" s="214">
        <v>1</v>
      </c>
      <c r="E59" s="214"/>
      <c r="F59" s="215"/>
      <c r="G59" s="15"/>
      <c r="H59" s="16"/>
      <c r="I59" s="17"/>
      <c r="J59" s="17"/>
      <c r="K59" s="18"/>
      <c r="L59" s="15"/>
      <c r="M59" s="16"/>
      <c r="N59" s="17"/>
      <c r="O59" s="17"/>
      <c r="P59" s="18"/>
      <c r="Q59" s="15"/>
      <c r="R59" s="16"/>
      <c r="S59" s="17"/>
      <c r="T59" s="17"/>
      <c r="U59" s="18"/>
      <c r="V59" s="375" t="s">
        <v>71</v>
      </c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7"/>
      <c r="AH59" s="375" t="s">
        <v>72</v>
      </c>
      <c r="AI59" s="376"/>
      <c r="AJ59" s="376"/>
      <c r="AK59" s="376"/>
      <c r="AL59" s="376"/>
      <c r="AM59" s="376"/>
      <c r="AN59" s="376"/>
      <c r="AO59" s="376"/>
      <c r="AP59" s="376"/>
      <c r="AQ59" s="376"/>
      <c r="AR59" s="376"/>
      <c r="AS59" s="377"/>
    </row>
    <row r="60" spans="3:53" s="1" customFormat="1" ht="18.75" customHeight="1" x14ac:dyDescent="0.4">
      <c r="C60" s="161"/>
      <c r="D60" s="214">
        <v>2</v>
      </c>
      <c r="E60" s="214"/>
      <c r="F60" s="215"/>
      <c r="G60" s="10"/>
      <c r="H60" s="11"/>
      <c r="I60" s="12"/>
      <c r="J60" s="12"/>
      <c r="K60" s="14"/>
      <c r="L60" s="10"/>
      <c r="M60" s="11"/>
      <c r="N60" s="12"/>
      <c r="O60" s="12"/>
      <c r="P60" s="14"/>
      <c r="Q60" s="10"/>
      <c r="R60" s="11"/>
      <c r="S60" s="12"/>
      <c r="T60" s="12"/>
      <c r="U60" s="14"/>
      <c r="V60" s="378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80"/>
      <c r="AH60" s="378"/>
      <c r="AI60" s="379"/>
      <c r="AJ60" s="379"/>
      <c r="AK60" s="379"/>
      <c r="AL60" s="379"/>
      <c r="AM60" s="379"/>
      <c r="AN60" s="379"/>
      <c r="AO60" s="379"/>
      <c r="AP60" s="379"/>
      <c r="AQ60" s="379"/>
      <c r="AR60" s="379"/>
      <c r="AS60" s="380"/>
    </row>
    <row r="61" spans="3:53" s="1" customFormat="1" ht="18.75" customHeight="1" x14ac:dyDescent="0.4">
      <c r="D61" s="214">
        <v>3</v>
      </c>
      <c r="E61" s="214"/>
      <c r="F61" s="215"/>
      <c r="G61" s="10"/>
      <c r="H61" s="11"/>
      <c r="I61" s="12"/>
      <c r="J61" s="12"/>
      <c r="K61" s="14"/>
      <c r="L61" s="10"/>
      <c r="M61" s="11"/>
      <c r="N61" s="12"/>
      <c r="O61" s="12"/>
      <c r="P61" s="14"/>
      <c r="Q61" s="10"/>
      <c r="R61" s="11"/>
      <c r="S61" s="12"/>
      <c r="T61" s="12"/>
      <c r="U61" s="14"/>
      <c r="V61" s="372" t="s">
        <v>73</v>
      </c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4"/>
      <c r="AH61" s="372" t="s">
        <v>74</v>
      </c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4"/>
    </row>
    <row r="62" spans="3:53" s="1" customFormat="1" ht="18.75" customHeight="1" x14ac:dyDescent="0.4">
      <c r="D62" s="214">
        <v>4</v>
      </c>
      <c r="E62" s="214"/>
      <c r="F62" s="215"/>
      <c r="G62" s="10"/>
      <c r="H62" s="11"/>
      <c r="I62" s="12"/>
      <c r="J62" s="12"/>
      <c r="K62" s="14"/>
      <c r="L62" s="10"/>
      <c r="M62" s="11"/>
      <c r="N62" s="12"/>
      <c r="O62" s="12"/>
      <c r="P62" s="14"/>
      <c r="Q62" s="10"/>
      <c r="R62" s="11"/>
      <c r="S62" s="12"/>
      <c r="T62" s="12"/>
      <c r="U62" s="14"/>
      <c r="V62" s="372" t="s">
        <v>71</v>
      </c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4"/>
      <c r="AH62" s="372" t="s">
        <v>75</v>
      </c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4"/>
    </row>
    <row r="63" spans="3:53" s="1" customFormat="1" ht="18.75" customHeight="1" x14ac:dyDescent="0.4">
      <c r="D63" s="214">
        <v>5</v>
      </c>
      <c r="E63" s="214"/>
      <c r="F63" s="215"/>
      <c r="G63" s="10"/>
      <c r="H63" s="11"/>
      <c r="I63" s="12"/>
      <c r="J63" s="12"/>
      <c r="K63" s="14"/>
      <c r="L63" s="10"/>
      <c r="M63" s="11"/>
      <c r="N63" s="12"/>
      <c r="O63" s="12"/>
      <c r="P63" s="14"/>
      <c r="Q63" s="10"/>
      <c r="R63" s="11"/>
      <c r="S63" s="12"/>
      <c r="T63" s="12"/>
      <c r="U63" s="14"/>
      <c r="V63" s="372" t="s">
        <v>73</v>
      </c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4"/>
      <c r="AH63" s="372" t="s">
        <v>76</v>
      </c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4"/>
    </row>
    <row r="64" spans="3:53" s="1" customFormat="1" ht="18.75" customHeight="1" x14ac:dyDescent="0.4">
      <c r="D64" s="214">
        <v>6</v>
      </c>
      <c r="E64" s="214"/>
      <c r="F64" s="215"/>
      <c r="G64" s="10"/>
      <c r="H64" s="11"/>
      <c r="I64" s="12"/>
      <c r="J64" s="12"/>
      <c r="K64" s="14"/>
      <c r="L64" s="10"/>
      <c r="M64" s="11"/>
      <c r="N64" s="12"/>
      <c r="O64" s="12"/>
      <c r="P64" s="14"/>
      <c r="Q64" s="10"/>
      <c r="R64" s="11"/>
      <c r="S64" s="12"/>
      <c r="T64" s="12"/>
      <c r="U64" s="14"/>
      <c r="V64" s="372" t="s">
        <v>73</v>
      </c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4"/>
      <c r="AH64" s="372" t="s">
        <v>74</v>
      </c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4"/>
    </row>
    <row r="65" spans="3:70" s="92" customFormat="1" ht="7.5" customHeight="1" x14ac:dyDescent="0.15">
      <c r="C65" s="27"/>
      <c r="AS65" s="27"/>
      <c r="AT65" s="27"/>
      <c r="AU65" s="27"/>
      <c r="AW65" s="20"/>
    </row>
    <row r="66" spans="3:70" s="92" customFormat="1" ht="14.25" x14ac:dyDescent="0.15">
      <c r="AS66" s="27"/>
      <c r="AT66" s="27"/>
      <c r="AU66" s="27"/>
      <c r="AW66" s="20"/>
      <c r="AX66" s="20"/>
      <c r="AY66" s="20"/>
    </row>
    <row r="67" spans="3:70" s="92" customFormat="1" ht="14.25" x14ac:dyDescent="0.4">
      <c r="AW67" s="19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</row>
  </sheetData>
  <sheetProtection algorithmName="SHA-512" hashValue="meV+M9WcotBX1sA0HhfU9JDfoA7sr/PmkXmuHBzVR6JoPO+9Vwj2tYsByICdN2UOvsLxbmJQirN1pdf/wg+7nQ==" saltValue="ZXyIdQ/WoqF4F05nlL19KQ==" spinCount="100000" sheet="1" objects="1" scenarios="1" selectLockedCells="1"/>
  <mergeCells count="102">
    <mergeCell ref="D64:F64"/>
    <mergeCell ref="V64:AG64"/>
    <mergeCell ref="AH64:AS64"/>
    <mergeCell ref="L7:R7"/>
    <mergeCell ref="S7:AN7"/>
    <mergeCell ref="D37:M39"/>
    <mergeCell ref="O38:AB38"/>
    <mergeCell ref="D40:M42"/>
    <mergeCell ref="O41:AB41"/>
    <mergeCell ref="D62:F62"/>
    <mergeCell ref="V62:AG62"/>
    <mergeCell ref="AH62:AS62"/>
    <mergeCell ref="D63:F63"/>
    <mergeCell ref="V63:AG63"/>
    <mergeCell ref="AH63:AS63"/>
    <mergeCell ref="Q58:U58"/>
    <mergeCell ref="D59:F59"/>
    <mergeCell ref="V59:AG60"/>
    <mergeCell ref="AH59:AS60"/>
    <mergeCell ref="D60:F60"/>
    <mergeCell ref="D61:F61"/>
    <mergeCell ref="V61:AG61"/>
    <mergeCell ref="AH61:AS61"/>
    <mergeCell ref="AR52:AS52"/>
    <mergeCell ref="AM53:AR53"/>
    <mergeCell ref="D56:F58"/>
    <mergeCell ref="G56:U56"/>
    <mergeCell ref="V56:AG58"/>
    <mergeCell ref="AH56:AS58"/>
    <mergeCell ref="G57:P57"/>
    <mergeCell ref="Q57:U57"/>
    <mergeCell ref="G58:K58"/>
    <mergeCell ref="L58:P58"/>
    <mergeCell ref="D50:R50"/>
    <mergeCell ref="S50:U50"/>
    <mergeCell ref="V50:W50"/>
    <mergeCell ref="C52:T52"/>
    <mergeCell ref="U52:AK52"/>
    <mergeCell ref="AL52:AQ52"/>
    <mergeCell ref="C44:AP44"/>
    <mergeCell ref="Q46:R46"/>
    <mergeCell ref="AA46:AP46"/>
    <mergeCell ref="D48:W48"/>
    <mergeCell ref="X48:AD48"/>
    <mergeCell ref="AE48:AF48"/>
    <mergeCell ref="AC38:AH38"/>
    <mergeCell ref="AI38:AJ38"/>
    <mergeCell ref="AK38:AQ39"/>
    <mergeCell ref="AC41:AH41"/>
    <mergeCell ref="AI41:AJ41"/>
    <mergeCell ref="AK41:AQ42"/>
    <mergeCell ref="E33:R35"/>
    <mergeCell ref="S33:W33"/>
    <mergeCell ref="X33:AM34"/>
    <mergeCell ref="S34:W34"/>
    <mergeCell ref="S35:W35"/>
    <mergeCell ref="X35:AM35"/>
    <mergeCell ref="E30:R32"/>
    <mergeCell ref="S30:W30"/>
    <mergeCell ref="X30:AM31"/>
    <mergeCell ref="S31:W31"/>
    <mergeCell ref="S32:W32"/>
    <mergeCell ref="X32:AM32"/>
    <mergeCell ref="E26:R26"/>
    <mergeCell ref="S26:W26"/>
    <mergeCell ref="X26:AM26"/>
    <mergeCell ref="E27:R29"/>
    <mergeCell ref="S27:W27"/>
    <mergeCell ref="X27:AM28"/>
    <mergeCell ref="S28:W28"/>
    <mergeCell ref="S29:W29"/>
    <mergeCell ref="X29:AM29"/>
    <mergeCell ref="Y18:AD18"/>
    <mergeCell ref="AE18:AL18"/>
    <mergeCell ref="D21:M21"/>
    <mergeCell ref="AC21:AH21"/>
    <mergeCell ref="AI21:AJ21"/>
    <mergeCell ref="AK21:AQ21"/>
    <mergeCell ref="C15:D15"/>
    <mergeCell ref="E15:Q15"/>
    <mergeCell ref="R15:X15"/>
    <mergeCell ref="Y15:Z15"/>
    <mergeCell ref="AA15:AK15"/>
    <mergeCell ref="C17:D17"/>
    <mergeCell ref="E17:Q17"/>
    <mergeCell ref="R17:S17"/>
    <mergeCell ref="T17:U17"/>
    <mergeCell ref="Y17:AL17"/>
    <mergeCell ref="C7:J7"/>
    <mergeCell ref="C12:D13"/>
    <mergeCell ref="E12:L13"/>
    <mergeCell ref="M12:P12"/>
    <mergeCell ref="Q12:U12"/>
    <mergeCell ref="M13:P13"/>
    <mergeCell ref="Q13:U13"/>
    <mergeCell ref="V1:AT1"/>
    <mergeCell ref="A2:AT2"/>
    <mergeCell ref="C3:AQ4"/>
    <mergeCell ref="AC5:AN5"/>
    <mergeCell ref="C6:J6"/>
    <mergeCell ref="L6:AE6"/>
    <mergeCell ref="AF6:AN6"/>
  </mergeCells>
  <phoneticPr fontId="3"/>
  <dataValidations count="2">
    <dataValidation type="list" allowBlank="1" showInputMessage="1" showErrorMessage="1" sqref="M13:P13">
      <formula1>"　,令和2年,令和3年"</formula1>
    </dataValidation>
    <dataValidation type="list" allowBlank="1" showInputMessage="1" showErrorMessage="1" sqref="Q13:U13">
      <formula1>"　,1月,2月,3月,4月,5月,6月,7月,8月,9月,10月,11月,12月,"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府内市町村一覧!$A$2:$A$44</xm:f>
          </x14:formula1>
          <xm:sqref>L7:R7</xm:sqref>
        </x14:dataValidation>
        <x14:dataValidation type="list" allowBlank="1" showInputMessage="1" showErrorMessage="1">
          <x14:formula1>
            <xm:f>IF(OR($Q$13="1月",$Q$13="3月",$Q$13="5月",$Q$13="7月",$Q$13="8月",$Q$13="10月",$Q$13="12月"),参照月日数!$B$5,IF(OR($Q$13="4月",$Q$13="3月",$Q$13="6月",$Q$13="9月",$Q$13="11月"),参照月日数!$B$6,IF($Q$13="2月",参照月日数!$B$7,参照月日数!$B$4)))</xm:f>
          </x14:formula1>
          <xm:sqref>R17:S17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BU81"/>
  <sheetViews>
    <sheetView tabSelected="1" view="pageBreakPreview" zoomScaleNormal="100" zoomScaleSheetLayoutView="100" workbookViewId="0">
      <selection activeCell="L7" sqref="L7:R7"/>
    </sheetView>
  </sheetViews>
  <sheetFormatPr defaultColWidth="2.5" defaultRowHeight="14.25" x14ac:dyDescent="0.4"/>
  <cols>
    <col min="1" max="1" width="1.25" style="2" customWidth="1"/>
    <col min="2" max="3" width="2.5" style="2"/>
    <col min="4" max="4" width="2.5" style="2" customWidth="1"/>
    <col min="5" max="28" width="2.5" style="2"/>
    <col min="29" max="36" width="2.5" style="2" customWidth="1"/>
    <col min="37" max="16384" width="2.5" style="2"/>
  </cols>
  <sheetData>
    <row r="1" spans="1:46" ht="18.75" x14ac:dyDescent="0.4">
      <c r="S1" s="316" t="s">
        <v>238</v>
      </c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</row>
    <row r="2" spans="1:46" s="1" customFormat="1" ht="24" x14ac:dyDescent="0.4">
      <c r="A2" s="234" t="s">
        <v>124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</row>
    <row r="3" spans="1:46" s="1" customFormat="1" ht="22.5" customHeight="1" x14ac:dyDescent="0.4">
      <c r="C3" s="235" t="s">
        <v>125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46" s="1" customFormat="1" ht="7.5" customHeight="1" x14ac:dyDescent="0.4">
      <c r="C4" s="7"/>
      <c r="D4" s="7"/>
      <c r="E4" s="7"/>
      <c r="F4" s="7"/>
      <c r="G4" s="7"/>
      <c r="H4" s="7"/>
      <c r="I4" s="7"/>
      <c r="J4" s="7"/>
      <c r="K4" s="7"/>
      <c r="L4" s="7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236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S4" s="156"/>
      <c r="AT4" s="156"/>
    </row>
    <row r="5" spans="1:46" s="1" customFormat="1" ht="18.75" customHeight="1" x14ac:dyDescent="0.15">
      <c r="C5" s="238" t="s">
        <v>2</v>
      </c>
      <c r="D5" s="238"/>
      <c r="E5" s="238"/>
      <c r="F5" s="238"/>
      <c r="G5" s="238"/>
      <c r="H5" s="238"/>
      <c r="I5" s="238"/>
      <c r="J5" s="238"/>
      <c r="K5" s="6" t="s">
        <v>3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40" t="s">
        <v>4</v>
      </c>
      <c r="AG5" s="240"/>
      <c r="AH5" s="240"/>
      <c r="AI5" s="240"/>
      <c r="AJ5" s="240"/>
      <c r="AK5" s="240"/>
      <c r="AL5" s="240"/>
      <c r="AM5" s="240"/>
      <c r="AN5" s="240"/>
      <c r="AS5" s="156"/>
      <c r="AT5" s="156"/>
    </row>
    <row r="6" spans="1:46" s="1" customFormat="1" ht="18.75" customHeight="1" x14ac:dyDescent="0.4">
      <c r="C6" s="238" t="s">
        <v>5</v>
      </c>
      <c r="D6" s="238"/>
      <c r="E6" s="238"/>
      <c r="F6" s="238"/>
      <c r="G6" s="238"/>
      <c r="H6" s="238"/>
      <c r="I6" s="238"/>
      <c r="J6" s="238"/>
      <c r="K6" s="6" t="s">
        <v>3</v>
      </c>
      <c r="L6" s="232"/>
      <c r="M6" s="232"/>
      <c r="N6" s="232"/>
      <c r="O6" s="232"/>
      <c r="P6" s="232"/>
      <c r="Q6" s="232"/>
      <c r="R6" s="232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S6" s="156"/>
      <c r="AT6" s="156"/>
    </row>
    <row r="7" spans="1:46" s="1" customFormat="1" ht="7.5" customHeight="1" x14ac:dyDescent="0.4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S7" s="156"/>
      <c r="AT7" s="156"/>
    </row>
    <row r="8" spans="1:46" s="1" customFormat="1" ht="15" customHeight="1" x14ac:dyDescent="0.4">
      <c r="C8" s="43" t="s">
        <v>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208"/>
      <c r="AT8" s="208"/>
    </row>
    <row r="9" spans="1:46" s="1" customFormat="1" ht="3.75" customHeight="1" x14ac:dyDescent="0.4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S9" s="208"/>
      <c r="AT9" s="208"/>
    </row>
    <row r="10" spans="1:46" s="1" customFormat="1" ht="15.75" customHeight="1" x14ac:dyDescent="0.4">
      <c r="D10" s="278"/>
      <c r="E10" s="279"/>
      <c r="F10" s="280"/>
      <c r="G10" s="287" t="s">
        <v>7</v>
      </c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9"/>
      <c r="V10" s="241" t="s">
        <v>8</v>
      </c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3"/>
      <c r="AT10" s="208"/>
    </row>
    <row r="11" spans="1:46" s="1" customFormat="1" ht="14.25" customHeight="1" x14ac:dyDescent="0.4">
      <c r="C11" s="206"/>
      <c r="D11" s="281"/>
      <c r="E11" s="282"/>
      <c r="F11" s="283"/>
      <c r="G11" s="292" t="s">
        <v>9</v>
      </c>
      <c r="H11" s="292"/>
      <c r="I11" s="292"/>
      <c r="J11" s="292"/>
      <c r="K11" s="292"/>
      <c r="L11" s="292"/>
      <c r="M11" s="292"/>
      <c r="N11" s="292"/>
      <c r="O11" s="292"/>
      <c r="P11" s="293"/>
      <c r="Q11" s="258" t="s">
        <v>10</v>
      </c>
      <c r="R11" s="259"/>
      <c r="S11" s="259"/>
      <c r="T11" s="259"/>
      <c r="U11" s="260"/>
      <c r="V11" s="244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6"/>
    </row>
    <row r="12" spans="1:46" s="1" customFormat="1" x14ac:dyDescent="0.4">
      <c r="C12" s="206"/>
      <c r="D12" s="284"/>
      <c r="E12" s="285"/>
      <c r="F12" s="286"/>
      <c r="G12" s="261" t="s">
        <v>11</v>
      </c>
      <c r="H12" s="211"/>
      <c r="I12" s="211"/>
      <c r="J12" s="211"/>
      <c r="K12" s="212"/>
      <c r="L12" s="211" t="s">
        <v>12</v>
      </c>
      <c r="M12" s="211"/>
      <c r="N12" s="211"/>
      <c r="O12" s="211"/>
      <c r="P12" s="212"/>
      <c r="Q12" s="211" t="s">
        <v>13</v>
      </c>
      <c r="R12" s="211"/>
      <c r="S12" s="211"/>
      <c r="T12" s="211"/>
      <c r="U12" s="212"/>
      <c r="V12" s="247" t="s">
        <v>14</v>
      </c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9"/>
    </row>
    <row r="13" spans="1:46" s="1" customFormat="1" ht="18.75" customHeight="1" x14ac:dyDescent="0.4">
      <c r="D13" s="214">
        <v>1</v>
      </c>
      <c r="E13" s="214"/>
      <c r="F13" s="215"/>
      <c r="G13" s="10"/>
      <c r="H13" s="11"/>
      <c r="I13" s="12"/>
      <c r="J13" s="12"/>
      <c r="K13" s="14"/>
      <c r="L13" s="10"/>
      <c r="M13" s="11"/>
      <c r="N13" s="12"/>
      <c r="O13" s="12"/>
      <c r="P13" s="14"/>
      <c r="Q13" s="10"/>
      <c r="R13" s="11"/>
      <c r="S13" s="12"/>
      <c r="T13" s="12"/>
      <c r="U13" s="14"/>
      <c r="V13" s="250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2"/>
    </row>
    <row r="14" spans="1:46" s="1" customFormat="1" ht="18.75" customHeight="1" x14ac:dyDescent="0.4">
      <c r="D14" s="214">
        <v>2</v>
      </c>
      <c r="E14" s="214"/>
      <c r="F14" s="215"/>
      <c r="G14" s="10"/>
      <c r="H14" s="11"/>
      <c r="I14" s="12"/>
      <c r="J14" s="12"/>
      <c r="K14" s="14"/>
      <c r="L14" s="10"/>
      <c r="M14" s="11"/>
      <c r="N14" s="12"/>
      <c r="O14" s="12"/>
      <c r="P14" s="14"/>
      <c r="Q14" s="10"/>
      <c r="R14" s="11"/>
      <c r="S14" s="12"/>
      <c r="T14" s="12"/>
      <c r="U14" s="14"/>
      <c r="V14" s="250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2"/>
    </row>
    <row r="15" spans="1:46" s="1" customFormat="1" ht="18.75" customHeight="1" x14ac:dyDescent="0.4">
      <c r="D15" s="214">
        <v>3</v>
      </c>
      <c r="E15" s="214"/>
      <c r="F15" s="215"/>
      <c r="G15" s="10"/>
      <c r="H15" s="11"/>
      <c r="I15" s="12"/>
      <c r="J15" s="12"/>
      <c r="K15" s="14"/>
      <c r="L15" s="10"/>
      <c r="M15" s="11"/>
      <c r="N15" s="12"/>
      <c r="O15" s="12"/>
      <c r="P15" s="14"/>
      <c r="Q15" s="10"/>
      <c r="R15" s="11"/>
      <c r="S15" s="12"/>
      <c r="T15" s="12"/>
      <c r="U15" s="14"/>
      <c r="V15" s="253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5"/>
    </row>
    <row r="16" spans="1:46" s="207" customFormat="1" ht="25.5" customHeight="1" x14ac:dyDescent="0.4">
      <c r="C16" s="206"/>
      <c r="D16" s="30" t="s">
        <v>15</v>
      </c>
      <c r="E16" s="222" t="s">
        <v>16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</row>
    <row r="17" spans="3:70" s="207" customFormat="1" ht="7.5" customHeight="1" x14ac:dyDescent="0.4"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</row>
    <row r="18" spans="3:70" s="92" customFormat="1" ht="7.5" customHeight="1" x14ac:dyDescent="0.4"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</row>
    <row r="19" spans="3:70" s="92" customFormat="1" ht="18.75" customHeight="1" x14ac:dyDescent="0.4">
      <c r="C19" s="67" t="s">
        <v>17</v>
      </c>
      <c r="Y19" s="167"/>
      <c r="Z19" s="167"/>
      <c r="AA19" s="167"/>
      <c r="AB19" s="167"/>
      <c r="AC19" s="167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X19" s="167"/>
      <c r="AY19" s="167"/>
      <c r="AZ19" s="167"/>
      <c r="BA19" s="167"/>
    </row>
    <row r="20" spans="3:70" s="92" customFormat="1" ht="7.5" customHeight="1" thickBot="1" x14ac:dyDescent="0.45">
      <c r="Y20" s="20"/>
      <c r="Z20" s="20"/>
      <c r="AA20" s="20"/>
      <c r="AB20" s="20"/>
      <c r="AC20" s="20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X20" s="20"/>
      <c r="AY20" s="20"/>
      <c r="AZ20" s="20"/>
      <c r="BA20" s="20"/>
    </row>
    <row r="21" spans="3:70" s="207" customFormat="1" ht="18.75" customHeight="1" thickBot="1" x14ac:dyDescent="0.45">
      <c r="C21" s="210" t="s">
        <v>18</v>
      </c>
      <c r="D21" s="210"/>
      <c r="E21" s="256" t="s">
        <v>235</v>
      </c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7" t="s">
        <v>19</v>
      </c>
      <c r="V21" s="220"/>
      <c r="W21" s="220"/>
      <c r="X21" s="220"/>
      <c r="Y21" s="220"/>
      <c r="Z21" s="318"/>
      <c r="AA21" s="318"/>
      <c r="AB21" s="319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BN21" s="20"/>
      <c r="BO21" s="20"/>
      <c r="BP21" s="20"/>
      <c r="BQ21" s="20"/>
      <c r="BR21" s="20"/>
    </row>
    <row r="22" spans="3:70" s="92" customFormat="1" ht="7.5" customHeight="1" thickBot="1" x14ac:dyDescent="0.45">
      <c r="C22" s="167"/>
      <c r="D22" s="22"/>
      <c r="F22" s="23"/>
      <c r="G22" s="23"/>
      <c r="H22" s="23"/>
      <c r="I22" s="23"/>
      <c r="J22" s="23"/>
      <c r="K22" s="23"/>
      <c r="L22" s="23"/>
      <c r="U22" s="22"/>
      <c r="V22" s="22"/>
      <c r="W22" s="22"/>
      <c r="X22" s="22"/>
      <c r="Y22" s="22"/>
      <c r="Z22" s="22"/>
      <c r="AA22" s="22"/>
      <c r="AB22" s="22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Z22" s="20"/>
      <c r="BA22" s="20"/>
    </row>
    <row r="23" spans="3:70" s="92" customFormat="1" ht="18.75" customHeight="1" x14ac:dyDescent="0.4">
      <c r="C23" s="210" t="s">
        <v>20</v>
      </c>
      <c r="D23" s="210"/>
      <c r="E23" s="267" t="s">
        <v>21</v>
      </c>
      <c r="F23" s="267"/>
      <c r="G23" s="267"/>
      <c r="H23" s="267"/>
      <c r="I23" s="267"/>
      <c r="J23" s="267"/>
      <c r="K23" s="267"/>
      <c r="L23" s="267"/>
      <c r="M23" s="268" t="s">
        <v>22</v>
      </c>
      <c r="N23" s="269"/>
      <c r="O23" s="269"/>
      <c r="P23" s="270"/>
      <c r="Q23" s="271" t="s">
        <v>23</v>
      </c>
      <c r="R23" s="269"/>
      <c r="S23" s="269"/>
      <c r="T23" s="269"/>
      <c r="U23" s="272"/>
      <c r="V23" s="5"/>
      <c r="W23" s="21"/>
      <c r="X23" s="21"/>
      <c r="Y23" s="21"/>
      <c r="Z23" s="21"/>
      <c r="AA23" s="21"/>
      <c r="AB23" s="21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Z23" s="20"/>
      <c r="BA23" s="20"/>
    </row>
    <row r="24" spans="3:70" s="92" customFormat="1" ht="18.75" customHeight="1" thickBot="1" x14ac:dyDescent="0.45">
      <c r="C24" s="210"/>
      <c r="D24" s="210"/>
      <c r="E24" s="267"/>
      <c r="F24" s="267"/>
      <c r="G24" s="267"/>
      <c r="H24" s="267"/>
      <c r="I24" s="267"/>
      <c r="J24" s="267"/>
      <c r="K24" s="267"/>
      <c r="L24" s="267"/>
      <c r="M24" s="273"/>
      <c r="N24" s="274"/>
      <c r="O24" s="274"/>
      <c r="P24" s="275"/>
      <c r="Q24" s="276"/>
      <c r="R24" s="274"/>
      <c r="S24" s="274"/>
      <c r="T24" s="274"/>
      <c r="U24" s="277"/>
      <c r="V24" s="21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Z24" s="20"/>
      <c r="BA24" s="20"/>
    </row>
    <row r="25" spans="3:70" s="92" customFormat="1" ht="7.5" customHeight="1" thickBot="1" x14ac:dyDescent="0.45">
      <c r="D25" s="22"/>
      <c r="E25" s="22"/>
      <c r="F25" s="24"/>
      <c r="G25" s="21"/>
      <c r="H25" s="21"/>
      <c r="I25" s="21"/>
      <c r="J25" s="21"/>
      <c r="K25" s="21"/>
      <c r="L25" s="21"/>
      <c r="U25" s="21"/>
      <c r="V25" s="21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Z25" s="20"/>
      <c r="BA25" s="20"/>
    </row>
    <row r="26" spans="3:70" s="92" customFormat="1" ht="18.75" customHeight="1" thickBot="1" x14ac:dyDescent="0.2">
      <c r="C26" s="216" t="s">
        <v>24</v>
      </c>
      <c r="D26" s="216"/>
      <c r="E26" s="217" t="s">
        <v>25</v>
      </c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90"/>
      <c r="S26" s="291"/>
      <c r="T26" s="291"/>
      <c r="U26" s="291"/>
      <c r="V26" s="291"/>
      <c r="W26" s="291"/>
      <c r="X26" s="291"/>
      <c r="Y26" s="263" t="s">
        <v>26</v>
      </c>
      <c r="Z26" s="264"/>
      <c r="AA26" s="265" t="s">
        <v>27</v>
      </c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O26" s="25"/>
      <c r="AP26" s="25"/>
      <c r="AQ26" s="25"/>
      <c r="AR26" s="25"/>
      <c r="AS26" s="25"/>
      <c r="AT26" s="25"/>
      <c r="AW26" s="20"/>
      <c r="AX26" s="20"/>
      <c r="AY26" s="20"/>
      <c r="AZ26" s="20"/>
      <c r="BA26" s="20"/>
    </row>
    <row r="27" spans="3:70" s="92" customFormat="1" ht="7.5" customHeight="1" thickBot="1" x14ac:dyDescent="0.45">
      <c r="F27" s="24"/>
      <c r="G27" s="21"/>
      <c r="H27" s="21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W27" s="20"/>
      <c r="AX27" s="20"/>
      <c r="AY27" s="20"/>
      <c r="AZ27" s="20"/>
      <c r="BA27" s="20"/>
    </row>
    <row r="28" spans="3:70" s="92" customFormat="1" ht="18.75" customHeight="1" thickBot="1" x14ac:dyDescent="0.45">
      <c r="C28" s="216" t="s">
        <v>28</v>
      </c>
      <c r="D28" s="216"/>
      <c r="E28" s="217" t="s">
        <v>29</v>
      </c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8"/>
      <c r="S28" s="219"/>
      <c r="T28" s="220" t="s">
        <v>30</v>
      </c>
      <c r="U28" s="221"/>
      <c r="V28" s="20"/>
      <c r="Y28" s="225" t="s">
        <v>31</v>
      </c>
      <c r="Z28" s="226"/>
      <c r="AA28" s="226"/>
      <c r="AB28" s="226"/>
      <c r="AC28" s="226"/>
      <c r="AD28" s="226"/>
      <c r="AE28" s="226"/>
      <c r="AF28" s="226"/>
      <c r="AG28" s="294" t="s">
        <v>32</v>
      </c>
      <c r="AH28" s="226"/>
      <c r="AI28" s="226"/>
      <c r="AJ28" s="226"/>
      <c r="AK28" s="226"/>
      <c r="AL28" s="295"/>
      <c r="AM28" s="226" t="s">
        <v>33</v>
      </c>
      <c r="AN28" s="226"/>
      <c r="AO28" s="226"/>
      <c r="AP28" s="226"/>
      <c r="AQ28" s="227"/>
      <c r="AW28" s="20"/>
      <c r="AX28" s="20"/>
      <c r="AY28" s="20"/>
      <c r="AZ28" s="20"/>
      <c r="BA28" s="20"/>
    </row>
    <row r="29" spans="3:70" s="92" customFormat="1" ht="7.5" customHeight="1" thickBot="1" x14ac:dyDescent="0.45">
      <c r="F29" s="24"/>
      <c r="G29" s="21"/>
      <c r="H29" s="21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W29" s="20"/>
      <c r="AX29" s="20"/>
      <c r="AY29" s="20"/>
      <c r="AZ29" s="20"/>
      <c r="BA29" s="20"/>
    </row>
    <row r="30" spans="3:70" s="92" customFormat="1" ht="18.75" customHeight="1" x14ac:dyDescent="0.4">
      <c r="C30" s="210" t="s">
        <v>126</v>
      </c>
      <c r="D30" s="210"/>
      <c r="E30" s="404" t="s">
        <v>127</v>
      </c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5"/>
      <c r="R30" s="268" t="s">
        <v>22</v>
      </c>
      <c r="S30" s="269"/>
      <c r="T30" s="269"/>
      <c r="U30" s="270"/>
      <c r="V30" s="271" t="s">
        <v>23</v>
      </c>
      <c r="W30" s="269"/>
      <c r="X30" s="269"/>
      <c r="Y30" s="269"/>
      <c r="Z30" s="272"/>
      <c r="AC30" s="406" t="s">
        <v>128</v>
      </c>
      <c r="AD30" s="407"/>
      <c r="AE30" s="407"/>
      <c r="AF30" s="407"/>
      <c r="AG30" s="407"/>
      <c r="AH30" s="407"/>
      <c r="AI30" s="407"/>
      <c r="AJ30" s="407"/>
      <c r="AK30" s="407"/>
      <c r="AL30" s="407"/>
      <c r="AM30" s="407"/>
      <c r="AN30" s="407"/>
      <c r="AO30" s="408"/>
    </row>
    <row r="31" spans="3:70" s="92" customFormat="1" ht="18.75" customHeight="1" thickBot="1" x14ac:dyDescent="0.45">
      <c r="C31" s="210"/>
      <c r="D31" s="210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5"/>
      <c r="R31" s="412" t="s">
        <v>129</v>
      </c>
      <c r="S31" s="413"/>
      <c r="T31" s="413"/>
      <c r="U31" s="414"/>
      <c r="V31" s="350"/>
      <c r="W31" s="348"/>
      <c r="X31" s="348"/>
      <c r="Y31" s="348"/>
      <c r="Z31" s="351"/>
      <c r="AC31" s="409"/>
      <c r="AD31" s="410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1"/>
      <c r="AP31" s="25"/>
      <c r="AQ31" s="25"/>
      <c r="AR31" s="25"/>
      <c r="AS31" s="25"/>
      <c r="AT31" s="25"/>
      <c r="AW31" s="20"/>
      <c r="AX31" s="20"/>
      <c r="AY31" s="20"/>
      <c r="AZ31" s="20"/>
      <c r="BA31" s="20"/>
    </row>
    <row r="32" spans="3:70" s="92" customFormat="1" ht="7.5" customHeight="1" thickBot="1" x14ac:dyDescent="0.45">
      <c r="F32" s="24"/>
      <c r="G32" s="21"/>
      <c r="H32" s="21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W32" s="20"/>
      <c r="AX32" s="20"/>
      <c r="AY32" s="20"/>
      <c r="AZ32" s="20"/>
      <c r="BA32" s="20"/>
    </row>
    <row r="33" spans="3:53" s="92" customFormat="1" ht="18.75" customHeight="1" thickBot="1" x14ac:dyDescent="0.2">
      <c r="C33" s="216" t="s">
        <v>130</v>
      </c>
      <c r="D33" s="216"/>
      <c r="E33" s="217" t="s">
        <v>131</v>
      </c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90"/>
      <c r="Z33" s="291"/>
      <c r="AA33" s="291"/>
      <c r="AB33" s="291"/>
      <c r="AC33" s="291"/>
      <c r="AD33" s="291"/>
      <c r="AE33" s="291"/>
      <c r="AF33" s="263" t="s">
        <v>26</v>
      </c>
      <c r="AG33" s="264"/>
      <c r="AH33" s="265" t="s">
        <v>27</v>
      </c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5"/>
      <c r="AT33" s="25"/>
      <c r="AW33" s="20"/>
      <c r="AX33" s="20"/>
      <c r="AY33" s="20"/>
      <c r="AZ33" s="20"/>
      <c r="BA33" s="20"/>
    </row>
    <row r="34" spans="3:53" s="92" customFormat="1" ht="7.5" customHeight="1" x14ac:dyDescent="0.4">
      <c r="F34" s="24"/>
      <c r="G34" s="21"/>
      <c r="H34" s="21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W34" s="20"/>
      <c r="AX34" s="20"/>
      <c r="AY34" s="20"/>
      <c r="AZ34" s="20"/>
      <c r="BA34" s="20"/>
    </row>
    <row r="35" spans="3:53" s="92" customFormat="1" ht="7.5" customHeight="1" thickBot="1" x14ac:dyDescent="0.45">
      <c r="D35" s="180"/>
      <c r="E35" s="180"/>
      <c r="F35" s="94"/>
      <c r="G35" s="95"/>
      <c r="H35" s="95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W35" s="20"/>
      <c r="AX35" s="20"/>
      <c r="AY35" s="20"/>
      <c r="AZ35" s="20"/>
      <c r="BA35" s="20"/>
    </row>
    <row r="36" spans="3:53" s="92" customFormat="1" ht="18.75" customHeight="1" thickBot="1" x14ac:dyDescent="0.2">
      <c r="D36" s="415" t="s">
        <v>34</v>
      </c>
      <c r="E36" s="415"/>
      <c r="F36" s="415"/>
      <c r="G36" s="415"/>
      <c r="H36" s="415"/>
      <c r="I36" s="415"/>
      <c r="J36" s="415"/>
      <c r="K36" s="415"/>
      <c r="L36" s="415"/>
      <c r="M36" s="415"/>
      <c r="N36" s="398" t="s">
        <v>35</v>
      </c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416"/>
      <c r="AC36" s="228" t="str">
        <f>IF(R28="","",ROUNDUP(R26/R28,0))</f>
        <v/>
      </c>
      <c r="AD36" s="229"/>
      <c r="AE36" s="229"/>
      <c r="AF36" s="229"/>
      <c r="AG36" s="229"/>
      <c r="AH36" s="229"/>
      <c r="AI36" s="230" t="s">
        <v>26</v>
      </c>
      <c r="AJ36" s="231"/>
      <c r="AK36" s="265" t="s">
        <v>36</v>
      </c>
      <c r="AL36" s="266"/>
      <c r="AM36" s="266"/>
      <c r="AN36" s="266"/>
      <c r="AO36" s="266"/>
      <c r="AP36" s="266"/>
      <c r="AQ36" s="266"/>
      <c r="AR36" s="27"/>
      <c r="AS36" s="27"/>
      <c r="AT36" s="27"/>
      <c r="AU36" s="27"/>
      <c r="AW36" s="20"/>
      <c r="AX36" s="20"/>
      <c r="AY36" s="20"/>
      <c r="AZ36" s="20"/>
      <c r="BA36" s="20"/>
    </row>
    <row r="37" spans="3:53" s="92" customFormat="1" ht="7.5" customHeight="1" thickBot="1" x14ac:dyDescent="0.2"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32"/>
      <c r="Z37" s="32"/>
      <c r="AA37" s="32"/>
      <c r="AB37" s="32"/>
      <c r="AC37" s="42"/>
      <c r="AD37" s="42"/>
      <c r="AE37" s="42"/>
      <c r="AF37" s="42"/>
      <c r="AG37" s="42"/>
      <c r="AH37" s="42"/>
      <c r="AI37" s="29"/>
      <c r="AJ37" s="29"/>
      <c r="AK37" s="169"/>
      <c r="AL37" s="169"/>
      <c r="AM37" s="169"/>
      <c r="AN37" s="169"/>
      <c r="AO37" s="169"/>
      <c r="AP37" s="169"/>
      <c r="AQ37" s="169"/>
      <c r="AR37" s="27"/>
      <c r="AS37" s="27"/>
      <c r="AT37" s="27"/>
      <c r="AU37" s="27"/>
      <c r="AW37" s="20"/>
      <c r="AX37" s="20"/>
      <c r="AY37" s="20"/>
      <c r="AZ37" s="20"/>
      <c r="BA37" s="20"/>
    </row>
    <row r="38" spans="3:53" s="92" customFormat="1" ht="19.5" customHeight="1" thickBot="1" x14ac:dyDescent="0.2">
      <c r="D38" s="401" t="s">
        <v>132</v>
      </c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398" t="s">
        <v>133</v>
      </c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228" t="str">
        <f>IF(R28="","",ROUNDUP(Y33/R28,0))</f>
        <v/>
      </c>
      <c r="AI38" s="229"/>
      <c r="AJ38" s="229"/>
      <c r="AK38" s="229"/>
      <c r="AL38" s="229"/>
      <c r="AM38" s="229"/>
      <c r="AN38" s="230" t="s">
        <v>26</v>
      </c>
      <c r="AO38" s="231"/>
      <c r="AP38" s="180"/>
      <c r="AQ38" s="180"/>
      <c r="AR38" s="27"/>
      <c r="AS38" s="27"/>
      <c r="AT38" s="27"/>
      <c r="AU38" s="27"/>
      <c r="AW38" s="20"/>
      <c r="AX38" s="20"/>
      <c r="AY38" s="20"/>
      <c r="AZ38" s="20"/>
      <c r="BA38" s="20"/>
    </row>
    <row r="39" spans="3:53" s="92" customFormat="1" x14ac:dyDescent="0.15">
      <c r="D39" s="27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32"/>
      <c r="Z39" s="32"/>
      <c r="AA39" s="32"/>
      <c r="AB39" s="32"/>
      <c r="AC39" s="180"/>
      <c r="AD39" s="180"/>
      <c r="AE39" s="180"/>
      <c r="AF39" s="180"/>
      <c r="AG39" s="180"/>
      <c r="AH39" s="180"/>
      <c r="AI39" s="180"/>
      <c r="AJ39" s="180"/>
      <c r="AK39" s="223" t="s">
        <v>36</v>
      </c>
      <c r="AL39" s="223"/>
      <c r="AM39" s="223"/>
      <c r="AN39" s="223"/>
      <c r="AO39" s="223"/>
      <c r="AP39" s="223"/>
      <c r="AQ39" s="223"/>
      <c r="AR39" s="27"/>
      <c r="AT39" s="27"/>
      <c r="AU39" s="27"/>
      <c r="AW39" s="20"/>
      <c r="AX39" s="20"/>
      <c r="AY39" s="20"/>
      <c r="AZ39" s="20"/>
      <c r="BA39" s="20"/>
    </row>
    <row r="40" spans="3:53" s="92" customFormat="1" ht="7.5" customHeight="1" thickBot="1" x14ac:dyDescent="0.45">
      <c r="F40" s="24"/>
      <c r="G40" s="21"/>
      <c r="H40" s="21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W40" s="20"/>
      <c r="AX40" s="20"/>
      <c r="AY40" s="20"/>
      <c r="AZ40" s="20"/>
      <c r="BA40" s="20"/>
    </row>
    <row r="41" spans="3:53" s="92" customFormat="1" ht="15" thickTop="1" x14ac:dyDescent="0.4">
      <c r="C41" s="402" t="s">
        <v>37</v>
      </c>
      <c r="D41" s="403"/>
      <c r="E41" s="403"/>
      <c r="F41" s="403"/>
      <c r="G41" s="403"/>
      <c r="H41" s="403"/>
      <c r="I41" s="403"/>
      <c r="J41" s="403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48"/>
      <c r="Z41" s="48"/>
      <c r="AA41" s="48"/>
      <c r="AB41" s="48"/>
      <c r="AC41" s="48"/>
      <c r="AD41" s="48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49"/>
      <c r="AW41" s="20"/>
      <c r="AX41" s="20"/>
      <c r="AY41" s="20"/>
      <c r="AZ41" s="20"/>
      <c r="BA41" s="20"/>
    </row>
    <row r="42" spans="3:53" s="92" customFormat="1" ht="3.75" customHeight="1" x14ac:dyDescent="0.4">
      <c r="C42" s="96"/>
      <c r="D42" s="180"/>
      <c r="E42" s="180"/>
      <c r="F42" s="94"/>
      <c r="G42" s="95"/>
      <c r="H42" s="95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97"/>
      <c r="AT42" s="25"/>
      <c r="AW42" s="20"/>
      <c r="AX42" s="20"/>
      <c r="AY42" s="20"/>
      <c r="AZ42" s="20"/>
      <c r="BA42" s="20"/>
    </row>
    <row r="43" spans="3:53" s="92" customFormat="1" x14ac:dyDescent="0.4">
      <c r="C43" s="96"/>
      <c r="D43" s="184" t="str">
        <f>IF($L$6="","",IF(VLOOKUP($L$6,府内市町村一覧!A:B,2,FALSE)=1,"","・ ６月２１日～８月１日の支給単価"))</f>
        <v/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97"/>
      <c r="AT43" s="25"/>
      <c r="AW43" s="20"/>
      <c r="AX43" s="20"/>
      <c r="AY43" s="20"/>
      <c r="AZ43" s="20"/>
      <c r="BA43" s="20"/>
    </row>
    <row r="44" spans="3:53" s="92" customFormat="1" ht="3.75" customHeight="1" thickBot="1" x14ac:dyDescent="0.45">
      <c r="C44" s="96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97"/>
      <c r="AT44" s="25"/>
      <c r="AW44" s="20"/>
      <c r="AX44" s="20"/>
      <c r="AY44" s="20"/>
      <c r="AZ44" s="20"/>
      <c r="BA44" s="20"/>
    </row>
    <row r="45" spans="3:53" s="92" customFormat="1" ht="18.75" customHeight="1" thickBot="1" x14ac:dyDescent="0.45">
      <c r="C45" s="96"/>
      <c r="D45" s="397" t="str">
        <f>IF($L$6="","",IF(VLOOKUP($L$6,府内市町村一覧!A:B,2,FALSE)=1,"","Ａ："))</f>
        <v/>
      </c>
      <c r="E45" s="397"/>
      <c r="F45" s="398" t="s">
        <v>142</v>
      </c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9" t="str">
        <f>IF(AC36="","",IF(ROUNDUP((AC36-AH38)*0.4,-3)&gt;200000,200000,IF(ROUNDUP((AC36-AH38)*0.4,-3)&lt;0,0,ROUNDUP((AC36-AH38)*0.4,-3))))</f>
        <v/>
      </c>
      <c r="AF45" s="400"/>
      <c r="AG45" s="400"/>
      <c r="AH45" s="400"/>
      <c r="AI45" s="400"/>
      <c r="AJ45" s="400"/>
      <c r="AK45" s="230" t="s">
        <v>26</v>
      </c>
      <c r="AL45" s="231"/>
      <c r="AM45" s="222" t="str">
        <f>IF($L$6="","",IF(VLOOKUP($L$6,府内市町村一覧!A:B,2,FALSE)=1,"（千円未満切上げ）
※上限２０万円","（千円未満切上げ）"))</f>
        <v/>
      </c>
      <c r="AN45" s="222"/>
      <c r="AO45" s="222"/>
      <c r="AP45" s="222"/>
      <c r="AQ45" s="222"/>
      <c r="AR45" s="222"/>
      <c r="AS45" s="384"/>
      <c r="AT45" s="25"/>
      <c r="AW45" s="20"/>
      <c r="AX45" s="20"/>
      <c r="AY45" s="20"/>
      <c r="AZ45" s="20"/>
      <c r="BA45" s="20"/>
    </row>
    <row r="46" spans="3:53" s="92" customFormat="1" ht="10.15" customHeight="1" thickBot="1" x14ac:dyDescent="0.2">
      <c r="C46" s="96"/>
      <c r="D46" s="95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42"/>
      <c r="AE46" s="42"/>
      <c r="AF46" s="42"/>
      <c r="AG46" s="42"/>
      <c r="AH46" s="42"/>
      <c r="AI46" s="42"/>
      <c r="AJ46" s="29"/>
      <c r="AK46" s="29"/>
      <c r="AL46" s="169"/>
      <c r="AM46" s="222"/>
      <c r="AN46" s="222"/>
      <c r="AO46" s="222"/>
      <c r="AP46" s="222"/>
      <c r="AQ46" s="222"/>
      <c r="AR46" s="222"/>
      <c r="AS46" s="384"/>
      <c r="AT46" s="25"/>
      <c r="AW46" s="20"/>
      <c r="AX46" s="20"/>
      <c r="AY46" s="20"/>
      <c r="AZ46" s="20"/>
      <c r="BA46" s="20"/>
    </row>
    <row r="47" spans="3:53" s="92" customFormat="1" ht="18.75" customHeight="1" thickBot="1" x14ac:dyDescent="0.2">
      <c r="C47" s="96"/>
      <c r="D47" s="397" t="str">
        <f>IF($L$6="","",IF(VLOOKUP($L$6,府内市町村一覧!A:B,2,FALSE)=1,"","Ｂ："))</f>
        <v/>
      </c>
      <c r="E47" s="397"/>
      <c r="F47" s="398" t="str">
        <f>IF($L$6="","",IF(VLOOKUP($L$6,府内市町村一覧!A:B,2,FALSE)=1,"","１日当たりの売上高 × ０．３ ＝"))</f>
        <v/>
      </c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228" t="str">
        <f>IF($L$6="","",IF(VLOOKUP($L$6,府内市町村一覧!A:B,2,FALSE)=1,"",IF(AC36="","",IF(ROUNDUP(AC36*0.3,-3)&gt;200000,200000,IF(ROUNDUP(AC36*0.3,-3)&lt;0,0,ROUNDUP(AC36*0.3,-3))))))</f>
        <v/>
      </c>
      <c r="S47" s="229"/>
      <c r="T47" s="229"/>
      <c r="U47" s="229"/>
      <c r="V47" s="229"/>
      <c r="W47" s="229"/>
      <c r="X47" s="230" t="str">
        <f>IF($L$6="","",IF(VLOOKUP($L$6,府内市町村一覧!A:B,2,FALSE)=1,"","円"))</f>
        <v/>
      </c>
      <c r="Y47" s="231"/>
      <c r="Z47" s="265" t="str">
        <f>IF($L$6="","",IF(VLOOKUP($L$6,府内市町村一覧!A:B,2,FALSE)=1,"","（千円未満切上げ）"))</f>
        <v/>
      </c>
      <c r="AA47" s="266"/>
      <c r="AB47" s="266"/>
      <c r="AC47" s="266"/>
      <c r="AD47" s="266"/>
      <c r="AE47" s="266"/>
      <c r="AF47" s="266"/>
      <c r="AG47" s="42"/>
      <c r="AH47" s="42"/>
      <c r="AI47" s="42"/>
      <c r="AJ47" s="29"/>
      <c r="AK47" s="29"/>
      <c r="AL47" s="169"/>
      <c r="AM47" s="169"/>
      <c r="AN47" s="169"/>
      <c r="AO47" s="169"/>
      <c r="AP47" s="169"/>
      <c r="AQ47" s="169"/>
      <c r="AR47" s="169"/>
      <c r="AS47" s="97"/>
      <c r="AT47" s="25"/>
      <c r="AW47" s="20"/>
      <c r="AX47" s="20"/>
      <c r="AY47" s="20"/>
      <c r="AZ47" s="20"/>
      <c r="BA47" s="20"/>
    </row>
    <row r="48" spans="3:53" s="92" customFormat="1" ht="3.75" customHeight="1" x14ac:dyDescent="0.15">
      <c r="C48" s="96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42"/>
      <c r="AE48" s="42"/>
      <c r="AF48" s="42"/>
      <c r="AG48" s="42"/>
      <c r="AH48" s="42"/>
      <c r="AI48" s="42"/>
      <c r="AJ48" s="29"/>
      <c r="AK48" s="29"/>
      <c r="AL48" s="169"/>
      <c r="AM48" s="169"/>
      <c r="AN48" s="169"/>
      <c r="AO48" s="169"/>
      <c r="AP48" s="169"/>
      <c r="AQ48" s="169"/>
      <c r="AR48" s="169"/>
      <c r="AS48" s="97"/>
      <c r="AT48" s="25"/>
      <c r="AW48" s="20"/>
      <c r="AX48" s="20"/>
      <c r="AY48" s="20"/>
      <c r="AZ48" s="20"/>
      <c r="BA48" s="20"/>
    </row>
    <row r="49" spans="3:53" s="92" customFormat="1" x14ac:dyDescent="0.4">
      <c r="C49" s="96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301" t="str">
        <f>IF($L$6="","",IF(VLOOKUP($L$6,府内市町村一覧!A:B,2,FALSE)=1,"","⇒ Ａ と Ｂ で額の低いほうが支給単価（上限２０万円）となります"))</f>
        <v/>
      </c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  <c r="AQ49" s="180"/>
      <c r="AR49" s="180"/>
      <c r="AS49" s="50"/>
      <c r="AT49" s="25"/>
      <c r="AW49" s="20"/>
      <c r="AX49" s="20"/>
      <c r="AY49" s="20"/>
      <c r="AZ49" s="20"/>
      <c r="BA49" s="20"/>
    </row>
    <row r="50" spans="3:53" s="92" customFormat="1" ht="9" customHeight="1" x14ac:dyDescent="0.15">
      <c r="C50" s="96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42"/>
      <c r="AE50" s="42"/>
      <c r="AF50" s="42"/>
      <c r="AG50" s="42"/>
      <c r="AH50" s="42"/>
      <c r="AI50" s="42"/>
      <c r="AJ50" s="29"/>
      <c r="AK50" s="29"/>
      <c r="AL50" s="169"/>
      <c r="AM50" s="169"/>
      <c r="AN50" s="169"/>
      <c r="AO50" s="169"/>
      <c r="AP50" s="169"/>
      <c r="AQ50" s="169"/>
      <c r="AR50" s="169"/>
      <c r="AS50" s="97"/>
      <c r="AT50" s="25"/>
      <c r="AW50" s="20"/>
      <c r="AX50" s="20"/>
      <c r="AY50" s="20"/>
      <c r="AZ50" s="20"/>
      <c r="BA50" s="20"/>
    </row>
    <row r="51" spans="3:53" s="92" customFormat="1" ht="18.75" customHeight="1" thickBot="1" x14ac:dyDescent="0.45">
      <c r="C51" s="98"/>
      <c r="D51" s="110" t="str">
        <f>IF($L$6="","",IF(VLOOKUP($L$6,府内市町村一覧!A:B,2,FALSE)=1,"","・ ８月２日～８月３１日の支給単価は上記のＡと同額になります。"))</f>
        <v/>
      </c>
      <c r="E51" s="40"/>
      <c r="F51" s="99"/>
      <c r="G51" s="100"/>
      <c r="H51" s="10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111"/>
      <c r="AW51" s="20"/>
      <c r="AX51" s="20"/>
      <c r="AY51" s="20"/>
      <c r="AZ51" s="20"/>
      <c r="BA51" s="20"/>
    </row>
    <row r="52" spans="3:53" s="92" customFormat="1" ht="15" customHeight="1" thickTop="1" x14ac:dyDescent="0.4">
      <c r="F52" s="24"/>
      <c r="G52" s="21"/>
      <c r="H52" s="21"/>
      <c r="AG52" s="58"/>
      <c r="AH52" s="58"/>
      <c r="AI52" s="58"/>
      <c r="AJ52" s="58"/>
      <c r="AK52" s="58"/>
      <c r="AL52" s="58"/>
      <c r="AM52" s="58"/>
      <c r="AN52" s="25"/>
      <c r="AO52" s="25"/>
      <c r="AP52" s="25"/>
      <c r="AQ52" s="25"/>
      <c r="AR52" s="25"/>
      <c r="AS52" s="25"/>
      <c r="AT52" s="25"/>
      <c r="AW52" s="20"/>
      <c r="AX52" s="20"/>
      <c r="AY52" s="20"/>
      <c r="AZ52" s="20"/>
      <c r="BA52" s="20"/>
    </row>
    <row r="53" spans="3:53" s="68" customFormat="1" ht="18.75" customHeight="1" x14ac:dyDescent="0.15">
      <c r="C53" s="333" t="s">
        <v>47</v>
      </c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K53" s="333"/>
      <c r="AL53" s="69"/>
      <c r="AM53" s="69"/>
      <c r="AN53" s="69"/>
      <c r="AO53" s="69"/>
      <c r="AP53" s="69"/>
      <c r="AQ53" s="70"/>
    </row>
    <row r="54" spans="3:53" s="179" customFormat="1" ht="3.75" customHeight="1" thickBot="1" x14ac:dyDescent="0.2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69"/>
      <c r="AM54" s="69"/>
      <c r="AN54" s="69"/>
      <c r="AO54" s="69"/>
      <c r="AP54" s="69"/>
      <c r="AQ54" s="70"/>
      <c r="AR54" s="70"/>
      <c r="AT54" s="70"/>
      <c r="AU54" s="70"/>
      <c r="AW54" s="81"/>
      <c r="AX54" s="81"/>
      <c r="AY54" s="81"/>
      <c r="AZ54" s="81"/>
      <c r="BA54" s="81"/>
    </row>
    <row r="55" spans="3:53" s="179" customFormat="1" ht="24.75" customHeight="1" thickBot="1" x14ac:dyDescent="0.2">
      <c r="C55" s="71"/>
      <c r="D55" s="313" t="s">
        <v>106</v>
      </c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09"/>
      <c r="Y55" s="310"/>
      <c r="Z55" s="310"/>
      <c r="AA55" s="310"/>
      <c r="AB55" s="310"/>
      <c r="AC55" s="310"/>
      <c r="AD55" s="310"/>
      <c r="AE55" s="311" t="s">
        <v>26</v>
      </c>
      <c r="AF55" s="312"/>
      <c r="AG55" s="72" t="s">
        <v>27</v>
      </c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T55" s="70"/>
      <c r="AU55" s="70"/>
      <c r="AX55" s="83"/>
      <c r="AY55" s="83"/>
      <c r="AZ55" s="83"/>
      <c r="BA55" s="83"/>
    </row>
    <row r="56" spans="3:53" s="179" customFormat="1" ht="8.25" customHeight="1" thickBot="1" x14ac:dyDescent="0.2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172"/>
      <c r="U56" s="172"/>
      <c r="V56" s="172"/>
      <c r="W56" s="172"/>
      <c r="X56" s="73"/>
      <c r="Y56" s="73"/>
      <c r="Z56" s="73"/>
      <c r="AA56" s="73"/>
      <c r="AB56" s="74"/>
      <c r="AC56" s="74"/>
      <c r="AD56" s="74"/>
      <c r="AE56" s="74"/>
      <c r="AF56" s="74"/>
      <c r="AG56" s="74"/>
      <c r="AH56" s="75"/>
      <c r="AI56" s="75"/>
      <c r="AJ56" s="69"/>
      <c r="AK56" s="69"/>
      <c r="AL56" s="69"/>
      <c r="AM56" s="69"/>
      <c r="AN56" s="69"/>
      <c r="AO56" s="69"/>
      <c r="AP56" s="69"/>
      <c r="AQ56" s="70"/>
      <c r="AR56" s="70"/>
      <c r="AT56" s="70"/>
      <c r="AU56" s="70"/>
      <c r="AW56" s="83"/>
      <c r="AX56" s="83"/>
      <c r="AY56" s="83"/>
      <c r="AZ56" s="83"/>
      <c r="BA56" s="83"/>
    </row>
    <row r="57" spans="3:53" s="179" customFormat="1" ht="19.5" customHeight="1" thickBot="1" x14ac:dyDescent="0.2">
      <c r="C57" s="71"/>
      <c r="D57" s="342" t="s">
        <v>49</v>
      </c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3"/>
      <c r="S57" s="344"/>
      <c r="T57" s="345"/>
      <c r="U57" s="345"/>
      <c r="V57" s="314" t="s">
        <v>30</v>
      </c>
      <c r="W57" s="315"/>
      <c r="X57" s="172"/>
      <c r="Y57" s="172"/>
      <c r="Z57" s="330" t="s">
        <v>50</v>
      </c>
      <c r="AA57" s="331"/>
      <c r="AB57" s="331"/>
      <c r="AC57" s="331"/>
      <c r="AD57" s="331"/>
      <c r="AE57" s="331"/>
      <c r="AF57" s="331"/>
      <c r="AG57" s="331"/>
      <c r="AH57" s="331"/>
      <c r="AI57" s="332"/>
      <c r="AJ57" s="76"/>
      <c r="AK57" s="76"/>
      <c r="AL57" s="76"/>
      <c r="AM57" s="76"/>
      <c r="AN57" s="76"/>
      <c r="AO57" s="76"/>
      <c r="AP57" s="172"/>
      <c r="AQ57" s="70"/>
      <c r="AR57" s="70"/>
      <c r="AT57" s="70"/>
      <c r="AU57" s="70"/>
      <c r="AW57" s="81"/>
      <c r="AX57" s="81"/>
      <c r="AY57" s="81"/>
      <c r="AZ57" s="81"/>
      <c r="BA57" s="81"/>
    </row>
    <row r="58" spans="3:53" s="179" customFormat="1" ht="7.5" customHeight="1" thickBot="1" x14ac:dyDescent="0.2">
      <c r="C58" s="71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77"/>
      <c r="Q58" s="78"/>
      <c r="R58" s="78"/>
      <c r="S58" s="78"/>
      <c r="T58" s="178"/>
      <c r="U58" s="178"/>
      <c r="V58" s="172"/>
      <c r="W58" s="172"/>
      <c r="X58" s="176"/>
      <c r="Y58" s="176"/>
      <c r="Z58" s="176"/>
      <c r="AA58" s="176"/>
      <c r="AB58" s="176"/>
      <c r="AC58" s="176"/>
      <c r="AD58" s="1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172"/>
      <c r="AQ58" s="70"/>
      <c r="AR58" s="70"/>
      <c r="AT58" s="70"/>
      <c r="AU58" s="70"/>
      <c r="AW58" s="81"/>
    </row>
    <row r="59" spans="3:53" s="179" customFormat="1" ht="18.75" customHeight="1" thickBot="1" x14ac:dyDescent="0.2">
      <c r="C59" s="394" t="s">
        <v>136</v>
      </c>
      <c r="D59" s="394"/>
      <c r="E59" s="394"/>
      <c r="F59" s="394"/>
      <c r="G59" s="394"/>
      <c r="H59" s="394"/>
      <c r="I59" s="394"/>
      <c r="J59" s="394"/>
      <c r="K59" s="394"/>
      <c r="L59" s="394"/>
      <c r="M59" s="394"/>
      <c r="N59" s="394"/>
      <c r="O59" s="394"/>
      <c r="P59" s="368" t="s">
        <v>52</v>
      </c>
      <c r="Q59" s="368"/>
      <c r="R59" s="368"/>
      <c r="S59" s="368"/>
      <c r="T59" s="368"/>
      <c r="U59" s="368"/>
      <c r="V59" s="368"/>
      <c r="W59" s="368"/>
      <c r="X59" s="368"/>
      <c r="Y59" s="368"/>
      <c r="Z59" s="368"/>
      <c r="AA59" s="368"/>
      <c r="AB59" s="368"/>
      <c r="AC59" s="368"/>
      <c r="AD59" s="368"/>
      <c r="AE59" s="368"/>
      <c r="AF59" s="395"/>
      <c r="AG59" s="304" t="str">
        <f>IF(S57="","",ROUNDUP(X55/S57,0))</f>
        <v/>
      </c>
      <c r="AH59" s="305"/>
      <c r="AI59" s="305"/>
      <c r="AJ59" s="305"/>
      <c r="AK59" s="305"/>
      <c r="AL59" s="305"/>
      <c r="AM59" s="320" t="s">
        <v>26</v>
      </c>
      <c r="AN59" s="321"/>
      <c r="AO59" s="172"/>
      <c r="AP59" s="172"/>
      <c r="AQ59" s="172"/>
      <c r="AR59" s="70"/>
      <c r="AT59" s="70"/>
      <c r="AU59" s="70"/>
      <c r="AW59" s="81"/>
      <c r="AX59" s="81"/>
      <c r="AY59" s="81"/>
      <c r="AZ59" s="81"/>
      <c r="BA59" s="81"/>
    </row>
    <row r="60" spans="3:53" s="179" customFormat="1" x14ac:dyDescent="0.4"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82"/>
      <c r="Y60" s="82"/>
      <c r="Z60" s="82"/>
      <c r="AA60" s="82"/>
      <c r="AB60" s="82"/>
      <c r="AC60" s="82"/>
      <c r="AD60" s="82"/>
      <c r="AE60" s="175"/>
      <c r="AF60" s="175"/>
      <c r="AG60" s="175"/>
      <c r="AH60" s="175"/>
      <c r="AI60" s="175"/>
      <c r="AJ60" s="213" t="s">
        <v>53</v>
      </c>
      <c r="AK60" s="213"/>
      <c r="AL60" s="213"/>
      <c r="AM60" s="213"/>
      <c r="AN60" s="213"/>
      <c r="AO60" s="213"/>
      <c r="AP60" s="172"/>
      <c r="AQ60" s="172"/>
      <c r="AW60" s="81"/>
      <c r="AX60" s="81"/>
      <c r="AY60" s="81"/>
      <c r="AZ60" s="81"/>
      <c r="BA60" s="81"/>
    </row>
    <row r="61" spans="3:53" s="179" customFormat="1" ht="18.75" customHeight="1" x14ac:dyDescent="0.4">
      <c r="C61" s="396" t="s">
        <v>137</v>
      </c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6"/>
      <c r="AK61" s="396"/>
      <c r="AL61" s="112"/>
      <c r="AM61" s="104"/>
      <c r="AN61" s="104"/>
      <c r="AO61" s="104"/>
      <c r="AP61" s="104"/>
      <c r="AQ61" s="104"/>
      <c r="AR61" s="104"/>
      <c r="AS61" s="102"/>
      <c r="AT61" s="104"/>
      <c r="AW61" s="81"/>
      <c r="AX61" s="81"/>
      <c r="AY61" s="81"/>
      <c r="AZ61" s="81"/>
      <c r="BA61" s="81"/>
    </row>
    <row r="62" spans="3:53" s="179" customFormat="1" ht="7.5" customHeight="1" x14ac:dyDescent="0.4"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12"/>
      <c r="AM62" s="104"/>
      <c r="AN62" s="104"/>
      <c r="AO62" s="104"/>
      <c r="AP62" s="104"/>
      <c r="AQ62" s="104"/>
      <c r="AR62" s="104"/>
      <c r="AS62" s="102"/>
      <c r="AT62" s="104"/>
      <c r="AW62" s="81"/>
      <c r="AX62" s="81"/>
      <c r="AY62" s="81"/>
      <c r="AZ62" s="81"/>
      <c r="BA62" s="81"/>
    </row>
    <row r="63" spans="3:53" s="179" customFormat="1" x14ac:dyDescent="0.4">
      <c r="C63" s="102"/>
      <c r="D63" s="113" t="str">
        <f>IF($L$6="","",IF(VLOOKUP($L$6,府内市町村一覧!A:B,2,FALSE)=1,"","・ ６月２１日～８月１日の支給単価"))</f>
        <v/>
      </c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4"/>
      <c r="AS63" s="102"/>
      <c r="AT63" s="104"/>
      <c r="AW63" s="81"/>
      <c r="AX63" s="81"/>
      <c r="AY63" s="81"/>
      <c r="AZ63" s="81"/>
      <c r="BA63" s="81"/>
    </row>
    <row r="64" spans="3:53" s="179" customFormat="1" ht="3.75" customHeight="1" thickBot="1" x14ac:dyDescent="0.45"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4"/>
      <c r="AS64" s="102"/>
      <c r="AT64" s="104"/>
      <c r="AW64" s="81"/>
      <c r="AX64" s="81"/>
      <c r="AY64" s="81"/>
      <c r="AZ64" s="81"/>
      <c r="BA64" s="81"/>
    </row>
    <row r="65" spans="3:73" s="179" customFormat="1" ht="18.75" customHeight="1" thickBot="1" x14ac:dyDescent="0.45">
      <c r="C65" s="102"/>
      <c r="D65" s="386" t="str">
        <f>IF($L$6="","",IF(VLOOKUP($L$6,府内市町村一覧!A:B,2,FALSE)=1,"","Ａ："))</f>
        <v/>
      </c>
      <c r="E65" s="386"/>
      <c r="F65" s="387" t="s">
        <v>148</v>
      </c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  <c r="S65" s="387"/>
      <c r="T65" s="387"/>
      <c r="U65" s="387"/>
      <c r="V65" s="387"/>
      <c r="W65" s="387"/>
      <c r="X65" s="387"/>
      <c r="Y65" s="387"/>
      <c r="Z65" s="387"/>
      <c r="AA65" s="387"/>
      <c r="AB65" s="387"/>
      <c r="AC65" s="387"/>
      <c r="AD65" s="387"/>
      <c r="AE65" s="387"/>
      <c r="AF65" s="387"/>
      <c r="AG65" s="387"/>
      <c r="AH65" s="388" t="str">
        <f>IF(AH38="","",IF(AG59="","",IF(ROUNDUP((AG59-AH38)*0.4,-3)&gt;200000,200000,IF(ROUNDUP((AG59-AH38)*0.4,-3)&lt;0,0,ROUNDUP((AG59-AH38)*0.4,-3)))))</f>
        <v/>
      </c>
      <c r="AI65" s="389"/>
      <c r="AJ65" s="389"/>
      <c r="AK65" s="389"/>
      <c r="AL65" s="389"/>
      <c r="AM65" s="389"/>
      <c r="AN65" s="390" t="s">
        <v>26</v>
      </c>
      <c r="AO65" s="391"/>
      <c r="AP65" s="385" t="str">
        <f>IF($L$6="","",IF(VLOOKUP($L$6,府内市町村一覧!A:B,2,FALSE)=1,"（千円未満切上げ）
※上限２０万円","（千円未満切上げ）"))</f>
        <v/>
      </c>
      <c r="AQ65" s="385"/>
      <c r="AR65" s="385"/>
      <c r="AS65" s="385"/>
      <c r="AT65" s="385"/>
      <c r="AW65" s="81"/>
      <c r="AX65" s="81"/>
      <c r="AY65" s="81"/>
      <c r="AZ65" s="81"/>
      <c r="BA65" s="8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</row>
    <row r="66" spans="3:73" s="179" customFormat="1" ht="7.5" customHeight="1" thickBot="1" x14ac:dyDescent="0.45">
      <c r="C66" s="102"/>
      <c r="D66" s="108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14"/>
      <c r="AE66" s="114"/>
      <c r="AF66" s="114"/>
      <c r="AG66" s="114"/>
      <c r="AH66" s="114"/>
      <c r="AI66" s="114"/>
      <c r="AJ66" s="112"/>
      <c r="AK66" s="112"/>
      <c r="AL66" s="112"/>
      <c r="AM66" s="112"/>
      <c r="AN66" s="112"/>
      <c r="AO66" s="112"/>
      <c r="AP66" s="385"/>
      <c r="AQ66" s="385"/>
      <c r="AR66" s="385"/>
      <c r="AS66" s="385"/>
      <c r="AT66" s="385"/>
      <c r="AW66" s="81"/>
      <c r="AX66" s="81"/>
      <c r="AY66" s="81"/>
      <c r="AZ66" s="81"/>
      <c r="BA66" s="81"/>
    </row>
    <row r="67" spans="3:73" s="179" customFormat="1" ht="18.75" customHeight="1" thickBot="1" x14ac:dyDescent="0.2">
      <c r="C67" s="102"/>
      <c r="D67" s="386" t="str">
        <f>IF($L$6="","",IF(VLOOKUP($L$6,府内市町村一覧!A:B,2,FALSE)=1,"","Ｂ："))</f>
        <v/>
      </c>
      <c r="E67" s="386"/>
      <c r="F67" s="387" t="str">
        <f>IF($L$6="","",IF(VLOOKUP($L$6,府内市町村一覧!A:B,2,FALSE)=1,"","事業年度の１日当たりの売上高× ０．３ ＝"))</f>
        <v/>
      </c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8" t="str">
        <f>IF($L$6="","",IF(VLOOKUP($L$6,府内市町村一覧!A:B,2,FALSE)=1,"",IF(AG59="","",IF(ROUNDUP(AG59*0.3,-3)&gt;200000,200000,IF(ROUNDUP(AG59*0.3,-3)&lt;0,0,ROUNDUP(AG59*0.3,-3))))))</f>
        <v/>
      </c>
      <c r="V67" s="389"/>
      <c r="W67" s="389"/>
      <c r="X67" s="389"/>
      <c r="Y67" s="389"/>
      <c r="Z67" s="389"/>
      <c r="AA67" s="390" t="str">
        <f>IF($L$6="","",IF(VLOOKUP($L$6,府内市町村一覧!A:B,2,FALSE)=1,"","円"))</f>
        <v/>
      </c>
      <c r="AB67" s="391"/>
      <c r="AC67" s="392" t="str">
        <f>IF($L$6="","",IF(VLOOKUP($L$6,府内市町村一覧!A:B,2,FALSE)=1,"","（千円未満切上げ）"))</f>
        <v/>
      </c>
      <c r="AD67" s="393"/>
      <c r="AE67" s="393"/>
      <c r="AF67" s="393"/>
      <c r="AG67" s="393"/>
      <c r="AH67" s="393"/>
      <c r="AI67" s="393"/>
      <c r="AJ67" s="115"/>
      <c r="AK67" s="183"/>
      <c r="AL67" s="183"/>
      <c r="AM67" s="183"/>
      <c r="AN67" s="183"/>
      <c r="AO67" s="183"/>
      <c r="AP67" s="183"/>
      <c r="AQ67" s="183"/>
      <c r="AR67" s="104"/>
      <c r="AS67" s="102"/>
      <c r="AT67" s="104"/>
      <c r="AW67" s="81"/>
      <c r="AX67" s="81"/>
      <c r="AY67" s="81"/>
      <c r="AZ67" s="81"/>
      <c r="BA67" s="81"/>
    </row>
    <row r="68" spans="3:73" s="179" customFormat="1" ht="3.75" customHeight="1" x14ac:dyDescent="0.15"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14"/>
      <c r="AD68" s="114"/>
      <c r="AE68" s="114"/>
      <c r="AF68" s="114"/>
      <c r="AG68" s="114"/>
      <c r="AH68" s="114"/>
      <c r="AI68" s="115"/>
      <c r="AJ68" s="115"/>
      <c r="AK68" s="183"/>
      <c r="AL68" s="183"/>
      <c r="AM68" s="183"/>
      <c r="AN68" s="183"/>
      <c r="AO68" s="183"/>
      <c r="AP68" s="183"/>
      <c r="AQ68" s="183"/>
      <c r="AR68" s="104"/>
      <c r="AS68" s="102"/>
      <c r="AT68" s="104"/>
    </row>
    <row r="69" spans="3:73" s="179" customFormat="1" ht="18" customHeight="1" x14ac:dyDescent="0.4"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381" t="str">
        <f>IF($L$6="","",IF(VLOOKUP($L$6,府内市町村一覧!A:B,2,FALSE)=1,"","⇒ Ａ と Ｂ で額の低いほうが支給単価（上限２０万円）となります"))</f>
        <v/>
      </c>
      <c r="S69" s="381"/>
      <c r="T69" s="381"/>
      <c r="U69" s="381"/>
      <c r="V69" s="381"/>
      <c r="W69" s="381"/>
      <c r="X69" s="381"/>
      <c r="Y69" s="381"/>
      <c r="Z69" s="381"/>
      <c r="AA69" s="381"/>
      <c r="AB69" s="381"/>
      <c r="AC69" s="381"/>
      <c r="AD69" s="381"/>
      <c r="AE69" s="381"/>
      <c r="AF69" s="381"/>
      <c r="AG69" s="381"/>
      <c r="AH69" s="381"/>
      <c r="AI69" s="381"/>
      <c r="AJ69" s="381"/>
      <c r="AK69" s="381"/>
      <c r="AL69" s="381"/>
      <c r="AM69" s="381"/>
      <c r="AN69" s="381"/>
      <c r="AO69" s="381"/>
      <c r="AP69" s="381"/>
      <c r="AQ69" s="102"/>
      <c r="AR69" s="102"/>
      <c r="AS69" s="102"/>
      <c r="AT69" s="104"/>
      <c r="AW69" s="81"/>
      <c r="AX69" s="81"/>
      <c r="AY69" s="81"/>
      <c r="AZ69" s="81"/>
      <c r="BA69" s="81"/>
    </row>
    <row r="70" spans="3:73" s="179" customFormat="1" ht="8.25" customHeight="1" x14ac:dyDescent="0.4"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02"/>
      <c r="AR70" s="102"/>
      <c r="AS70" s="102"/>
      <c r="AT70" s="104"/>
      <c r="AW70" s="81"/>
      <c r="AX70" s="81"/>
      <c r="AY70" s="81"/>
      <c r="AZ70" s="81"/>
      <c r="BA70" s="81"/>
    </row>
    <row r="71" spans="3:73" s="179" customFormat="1" ht="23.25" customHeight="1" x14ac:dyDescent="0.4">
      <c r="C71" s="102"/>
      <c r="D71" s="382" t="str">
        <f>IF($L$6="","",IF(VLOOKUP($L$6,府内市町村一覧!A:B,2,FALSE)=1,"","・ ８月２日～８月３１日の支給単価は上記のＡと同額になります。"))</f>
        <v/>
      </c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102"/>
      <c r="AE71" s="102"/>
      <c r="AF71" s="112"/>
      <c r="AG71" s="112"/>
      <c r="AH71" s="112"/>
      <c r="AI71" s="112"/>
      <c r="AJ71" s="112"/>
      <c r="AK71" s="112"/>
      <c r="AL71" s="112"/>
      <c r="AM71" s="104"/>
      <c r="AN71" s="104"/>
      <c r="AO71" s="104"/>
      <c r="AP71" s="104"/>
      <c r="AQ71" s="104"/>
      <c r="AR71" s="104"/>
      <c r="AS71" s="102"/>
      <c r="AT71" s="104"/>
      <c r="AW71" s="81"/>
    </row>
    <row r="72" spans="3:73" s="92" customFormat="1" ht="21.75" customHeight="1" x14ac:dyDescent="0.4">
      <c r="F72" s="24"/>
      <c r="G72" s="21"/>
      <c r="H72" s="21"/>
      <c r="AG72" s="25"/>
      <c r="AH72" s="25"/>
      <c r="AI72" s="25"/>
      <c r="AQ72" s="25"/>
      <c r="AR72" s="25"/>
      <c r="AS72" s="25"/>
      <c r="AT72" s="25"/>
      <c r="AW72" s="20"/>
      <c r="AX72" s="20"/>
      <c r="AY72" s="20"/>
      <c r="AZ72" s="20"/>
      <c r="BA72" s="20"/>
    </row>
    <row r="73" spans="3:73" s="92" customFormat="1" ht="18.75" customHeight="1" x14ac:dyDescent="0.4">
      <c r="F73" s="24"/>
      <c r="G73" s="21"/>
      <c r="H73" s="21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W73" s="20"/>
      <c r="AX73" s="20"/>
      <c r="AY73" s="20"/>
      <c r="AZ73" s="20"/>
      <c r="BA73" s="20"/>
    </row>
    <row r="74" spans="3:73" s="92" customFormat="1" ht="18.75" customHeight="1" x14ac:dyDescent="0.4">
      <c r="AR74" s="25"/>
      <c r="AS74" s="25"/>
      <c r="AT74" s="25"/>
      <c r="AW74" s="20"/>
      <c r="AX74" s="20"/>
      <c r="AY74" s="20"/>
      <c r="AZ74" s="20"/>
      <c r="BA74" s="20"/>
    </row>
    <row r="75" spans="3:73" s="92" customFormat="1" ht="18.75" customHeight="1" x14ac:dyDescent="0.4">
      <c r="AR75" s="25"/>
      <c r="AS75" s="25"/>
      <c r="AT75" s="25"/>
      <c r="AW75" s="20"/>
      <c r="AX75" s="20"/>
      <c r="AY75" s="20"/>
      <c r="AZ75" s="20"/>
      <c r="BA75" s="20"/>
    </row>
    <row r="76" spans="3:73" ht="18.75" customHeight="1" x14ac:dyDescent="0.4"/>
    <row r="77" spans="3:73" ht="18.75" customHeight="1" x14ac:dyDescent="0.4"/>
    <row r="78" spans="3:73" ht="18.75" customHeight="1" x14ac:dyDescent="0.4"/>
    <row r="79" spans="3:73" ht="18.75" customHeight="1" x14ac:dyDescent="0.4"/>
    <row r="80" spans="3:73" ht="18.75" customHeight="1" x14ac:dyDescent="0.4"/>
    <row r="81" ht="18.75" customHeight="1" x14ac:dyDescent="0.4"/>
  </sheetData>
  <sheetProtection algorithmName="SHA-512" hashValue="McIeu2gT/RSADbUZQn+PIDQtmSuWj0R7hgV4K/OBarFHeojtgOC1CsqN96BBuQMWt9NQ72p9iS42j6Rk05OmIw==" saltValue="68i56/seHYj5CilXKEteBQ==" spinCount="100000" sheet="1" objects="1" scenarios="1" selectLockedCells="1"/>
  <mergeCells count="105">
    <mergeCell ref="G12:K12"/>
    <mergeCell ref="L12:P12"/>
    <mergeCell ref="Q12:U12"/>
    <mergeCell ref="V12:AS15"/>
    <mergeCell ref="D13:F13"/>
    <mergeCell ref="D14:F14"/>
    <mergeCell ref="D15:F15"/>
    <mergeCell ref="S1:AT1"/>
    <mergeCell ref="C23:D24"/>
    <mergeCell ref="E23:L24"/>
    <mergeCell ref="M23:P23"/>
    <mergeCell ref="Q23:U23"/>
    <mergeCell ref="M24:P24"/>
    <mergeCell ref="Q24:U24"/>
    <mergeCell ref="C21:D21"/>
    <mergeCell ref="E21:T21"/>
    <mergeCell ref="U21:Y21"/>
    <mergeCell ref="E16:AS16"/>
    <mergeCell ref="Z21:AB21"/>
    <mergeCell ref="A2:AT2"/>
    <mergeCell ref="C3:AQ3"/>
    <mergeCell ref="AC4:AN4"/>
    <mergeCell ref="C5:J5"/>
    <mergeCell ref="L5:AE5"/>
    <mergeCell ref="AF5:AN5"/>
    <mergeCell ref="C6:J6"/>
    <mergeCell ref="D10:F12"/>
    <mergeCell ref="G10:U10"/>
    <mergeCell ref="V10:AS11"/>
    <mergeCell ref="G11:P11"/>
    <mergeCell ref="Q11:U11"/>
    <mergeCell ref="C26:D26"/>
    <mergeCell ref="E26:Q26"/>
    <mergeCell ref="R26:X26"/>
    <mergeCell ref="Y26:Z26"/>
    <mergeCell ref="AA26:AK26"/>
    <mergeCell ref="C28:D28"/>
    <mergeCell ref="E28:Q28"/>
    <mergeCell ref="R28:S28"/>
    <mergeCell ref="T28:U28"/>
    <mergeCell ref="Y28:AF28"/>
    <mergeCell ref="AG28:AL28"/>
    <mergeCell ref="AM28:AQ28"/>
    <mergeCell ref="C30:D31"/>
    <mergeCell ref="E30:Q31"/>
    <mergeCell ref="R30:U30"/>
    <mergeCell ref="V30:Z30"/>
    <mergeCell ref="AC30:AO31"/>
    <mergeCell ref="R31:U31"/>
    <mergeCell ref="V31:Z31"/>
    <mergeCell ref="AN38:AO38"/>
    <mergeCell ref="C33:D33"/>
    <mergeCell ref="E33:X33"/>
    <mergeCell ref="Y33:AE33"/>
    <mergeCell ref="AF33:AG33"/>
    <mergeCell ref="AH33:AR33"/>
    <mergeCell ref="D36:M36"/>
    <mergeCell ref="N36:AB36"/>
    <mergeCell ref="AC36:AH36"/>
    <mergeCell ref="AI36:AJ36"/>
    <mergeCell ref="AK36:AQ36"/>
    <mergeCell ref="AK45:AL45"/>
    <mergeCell ref="D47:E47"/>
    <mergeCell ref="F47:Q47"/>
    <mergeCell ref="R47:W47"/>
    <mergeCell ref="X47:Y47"/>
    <mergeCell ref="Z47:AF47"/>
    <mergeCell ref="D38:N38"/>
    <mergeCell ref="O38:AG38"/>
    <mergeCell ref="AH38:AM38"/>
    <mergeCell ref="AK39:AQ39"/>
    <mergeCell ref="C41:J41"/>
    <mergeCell ref="X55:AD55"/>
    <mergeCell ref="AE55:AF55"/>
    <mergeCell ref="D57:R57"/>
    <mergeCell ref="S57:U57"/>
    <mergeCell ref="V57:W57"/>
    <mergeCell ref="Z57:AI57"/>
    <mergeCell ref="D45:E45"/>
    <mergeCell ref="F45:AD45"/>
    <mergeCell ref="AE45:AJ45"/>
    <mergeCell ref="R69:AP69"/>
    <mergeCell ref="D71:AC71"/>
    <mergeCell ref="L6:R6"/>
    <mergeCell ref="S6:AN6"/>
    <mergeCell ref="AM45:AS46"/>
    <mergeCell ref="AP65:AT66"/>
    <mergeCell ref="D65:E65"/>
    <mergeCell ref="F65:AG65"/>
    <mergeCell ref="AH65:AM65"/>
    <mergeCell ref="AN65:AO65"/>
    <mergeCell ref="D67:E67"/>
    <mergeCell ref="F67:T67"/>
    <mergeCell ref="U67:Z67"/>
    <mergeCell ref="AA67:AB67"/>
    <mergeCell ref="AC67:AI67"/>
    <mergeCell ref="C59:O59"/>
    <mergeCell ref="P59:AF59"/>
    <mergeCell ref="AG59:AL59"/>
    <mergeCell ref="AM59:AN59"/>
    <mergeCell ref="AJ60:AO60"/>
    <mergeCell ref="C61:AK61"/>
    <mergeCell ref="R49:AP49"/>
    <mergeCell ref="C53:AK53"/>
    <mergeCell ref="D55:W55"/>
  </mergeCells>
  <phoneticPr fontId="3"/>
  <dataValidations count="3">
    <dataValidation type="list" allowBlank="1" showInputMessage="1" showErrorMessage="1" sqref="V31:Z31">
      <formula1>$Q$24</formula1>
    </dataValidation>
    <dataValidation type="list" allowBlank="1" showInputMessage="1" showErrorMessage="1" sqref="Z21">
      <formula1>"１~３,１と２,２と３,１と３,１のみ,２のみ,３のみ"</formula1>
    </dataValidation>
    <dataValidation type="list" allowBlank="1" showInputMessage="1" showErrorMessage="1" sqref="M24:P24">
      <formula1>"　,令和２年,令和元年,平成30年※特例,平成29年※特例"</formula1>
    </dataValidation>
  </dataValidations>
  <printOptions horizontalCentered="1" verticalCentered="1"/>
  <pageMargins left="0.23622047244094491" right="0.23622047244094491" top="0" bottom="0" header="0" footer="0"/>
  <pageSetup paperSize="9" scale="70" orientation="portrait" r:id="rId1"/>
  <rowBreaks count="1" manualBreakCount="1">
    <brk id="81" max="4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497AD25-34C8-42EF-B959-8CBF8FA57936}">
            <xm:f>IF($L$6="",TRUE,IF(VLOOKUP($L$6,府内市町村一覧!$A:$B,2,FALSE)=1,TRUE,FALSE))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R47:Y47</xm:sqref>
        </x14:conditionalFormatting>
        <x14:conditionalFormatting xmlns:xm="http://schemas.microsoft.com/office/excel/2006/main">
          <x14:cfRule type="expression" priority="1" id="{91A6D4C3-D84B-4A56-B227-8BD51A08402A}">
            <xm:f>IF($L$6="",TRUE,IF(VLOOKUP($L$6,府内市町村一覧!$A:$B,2,FALSE)=1,TRUE,FALSE))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U67:AB67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府内市町村一覧!$A$2:$A$44</xm:f>
          </x14:formula1>
          <xm:sqref>L6:R6</xm:sqref>
        </x14:dataValidation>
        <x14:dataValidation type="list" allowBlank="1" showInputMessage="1" showErrorMessage="1">
          <x14:formula1>
            <xm:f>IF($Z$21="１~３",参照月!$A$2:$A$3,IF($Z$21="１と２",参照月!$B$2,IF($Z$21="２と３",参照月!$C$2,IF($Z$21="１と３",参照月!$D$2,IF($Z$21="１のみ",参照月!$E$2,IF($Z$21="２のみ",参照月!$F$2,IF($Z$21="３のみ",参照月!$G$2,参照月!$H$2)))))))</xm:f>
          </x14:formula1>
          <xm:sqref>Q24:U24</xm:sqref>
        </x14:dataValidation>
        <x14:dataValidation type="list" allowBlank="1" showInputMessage="1" showErrorMessage="1">
          <x14:formula1>
            <xm:f>IF($Q$24="６月及び７月",参照月日数!$B$1,IF($Q$24="７月",参照月日数!$B$2,IF($Q$24="８月",参照月日数!$B$3,参照月日数!$B$4)))</xm:f>
          </x14:formula1>
          <xm:sqref>R28:S28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T87"/>
  <sheetViews>
    <sheetView view="pageBreakPreview" zoomScaleNormal="100" zoomScaleSheetLayoutView="100" workbookViewId="0">
      <selection activeCell="L7" sqref="L7:R7"/>
    </sheetView>
  </sheetViews>
  <sheetFormatPr defaultColWidth="2.5" defaultRowHeight="18.75" customHeight="1" x14ac:dyDescent="0.4"/>
  <cols>
    <col min="1" max="1" width="1.25" style="2" customWidth="1"/>
    <col min="2" max="45" width="2.5" style="2"/>
    <col min="46" max="46" width="3.625" style="2" customWidth="1"/>
    <col min="47" max="16384" width="2.5" style="2"/>
  </cols>
  <sheetData>
    <row r="1" spans="1:70" ht="18.75" customHeight="1" x14ac:dyDescent="0.4">
      <c r="V1" s="316" t="s">
        <v>237</v>
      </c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425" t="s">
        <v>124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</row>
    <row r="3" spans="1:70" s="1" customFormat="1" ht="28.5" customHeight="1" x14ac:dyDescent="0.4">
      <c r="C3" s="235" t="s">
        <v>152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70" s="1" customFormat="1" ht="14.25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70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4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232"/>
      <c r="M7" s="232"/>
      <c r="N7" s="232"/>
      <c r="O7" s="232"/>
      <c r="P7" s="232"/>
      <c r="Q7" s="232"/>
      <c r="R7" s="232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S7" s="156"/>
      <c r="AT7" s="156"/>
    </row>
    <row r="8" spans="1:70" s="1" customFormat="1" ht="7.5" customHeight="1" x14ac:dyDescent="0.4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70" s="92" customFormat="1" ht="7.5" customHeight="1" x14ac:dyDescent="0.4">
      <c r="C9" s="180"/>
      <c r="D9" s="30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</row>
    <row r="10" spans="1:70" s="92" customFormat="1" ht="18.75" customHeight="1" x14ac:dyDescent="0.4">
      <c r="C10" s="67" t="s">
        <v>17</v>
      </c>
      <c r="Y10" s="167"/>
      <c r="Z10" s="167"/>
      <c r="AA10" s="167"/>
      <c r="AB10" s="167"/>
      <c r="AC10" s="167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BN10" s="167"/>
      <c r="BO10" s="167"/>
      <c r="BP10" s="167"/>
      <c r="BQ10" s="167"/>
      <c r="BR10" s="167"/>
    </row>
    <row r="11" spans="1:70" s="92" customFormat="1" ht="3.75" customHeight="1" x14ac:dyDescent="0.4">
      <c r="Y11" s="20"/>
      <c r="Z11" s="20"/>
      <c r="AA11" s="20"/>
      <c r="AB11" s="20"/>
      <c r="AC11" s="20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BN11" s="20"/>
      <c r="BO11" s="20"/>
      <c r="BP11" s="20"/>
      <c r="BQ11" s="20"/>
      <c r="BR11" s="20"/>
    </row>
    <row r="12" spans="1:70" s="92" customFormat="1" ht="7.5" customHeight="1" thickBot="1" x14ac:dyDescent="0.45">
      <c r="C12" s="167"/>
      <c r="D12" s="22"/>
      <c r="F12" s="23"/>
      <c r="G12" s="23"/>
      <c r="H12" s="23"/>
      <c r="I12" s="23"/>
      <c r="J12" s="23"/>
      <c r="K12" s="23"/>
      <c r="L12" s="23"/>
      <c r="U12" s="22"/>
      <c r="V12" s="22"/>
      <c r="W12" s="22"/>
      <c r="X12" s="28"/>
      <c r="Y12" s="29"/>
      <c r="Z12" s="29"/>
      <c r="AA12" s="29"/>
      <c r="AB12" s="29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0"/>
      <c r="AV12" s="20"/>
      <c r="BN12" s="20"/>
      <c r="BO12" s="20"/>
    </row>
    <row r="13" spans="1:70" s="92" customFormat="1" ht="14.25" x14ac:dyDescent="0.4">
      <c r="C13" s="210" t="s">
        <v>18</v>
      </c>
      <c r="D13" s="210"/>
      <c r="E13" s="267" t="s">
        <v>21</v>
      </c>
      <c r="F13" s="267"/>
      <c r="G13" s="267"/>
      <c r="H13" s="267"/>
      <c r="I13" s="267"/>
      <c r="J13" s="267"/>
      <c r="K13" s="267"/>
      <c r="L13" s="267"/>
      <c r="M13" s="268" t="s">
        <v>22</v>
      </c>
      <c r="N13" s="269"/>
      <c r="O13" s="269"/>
      <c r="P13" s="270"/>
      <c r="Q13" s="271" t="s">
        <v>23</v>
      </c>
      <c r="R13" s="269"/>
      <c r="S13" s="269"/>
      <c r="T13" s="269"/>
      <c r="U13" s="272"/>
      <c r="V13" s="5"/>
      <c r="W13" s="21"/>
      <c r="X13" s="21"/>
      <c r="Y13" s="21"/>
      <c r="Z13" s="21"/>
      <c r="AA13" s="21"/>
      <c r="AB13" s="21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BQ13" s="20"/>
      <c r="BR13" s="20"/>
    </row>
    <row r="14" spans="1:70" s="92" customFormat="1" ht="18.75" customHeight="1" thickBot="1" x14ac:dyDescent="0.45">
      <c r="C14" s="210"/>
      <c r="D14" s="210"/>
      <c r="E14" s="267"/>
      <c r="F14" s="267"/>
      <c r="G14" s="267"/>
      <c r="H14" s="267"/>
      <c r="I14" s="267"/>
      <c r="J14" s="267"/>
      <c r="K14" s="267"/>
      <c r="L14" s="267"/>
      <c r="M14" s="347"/>
      <c r="N14" s="348"/>
      <c r="O14" s="348"/>
      <c r="P14" s="349"/>
      <c r="Q14" s="350"/>
      <c r="R14" s="348"/>
      <c r="S14" s="348"/>
      <c r="T14" s="348"/>
      <c r="U14" s="351"/>
      <c r="V14" s="21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BQ14" s="20"/>
      <c r="BR14" s="20"/>
    </row>
    <row r="15" spans="1:70" s="92" customFormat="1" ht="7.5" customHeight="1" thickBot="1" x14ac:dyDescent="0.45">
      <c r="D15" s="22"/>
      <c r="E15" s="22"/>
      <c r="F15" s="24"/>
      <c r="G15" s="21"/>
      <c r="H15" s="21"/>
      <c r="I15" s="21"/>
      <c r="J15" s="21"/>
      <c r="K15" s="21"/>
      <c r="L15" s="21"/>
      <c r="U15" s="21"/>
      <c r="V15" s="21"/>
      <c r="BQ15" s="20"/>
      <c r="BR15" s="20"/>
    </row>
    <row r="16" spans="1:70" s="92" customFormat="1" ht="18.75" customHeight="1" thickBot="1" x14ac:dyDescent="0.2">
      <c r="C16" s="216" t="s">
        <v>20</v>
      </c>
      <c r="D16" s="216"/>
      <c r="E16" s="217" t="s">
        <v>25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90"/>
      <c r="S16" s="291"/>
      <c r="T16" s="291"/>
      <c r="U16" s="291"/>
      <c r="V16" s="291"/>
      <c r="W16" s="291"/>
      <c r="X16" s="291"/>
      <c r="Y16" s="263" t="s">
        <v>26</v>
      </c>
      <c r="Z16" s="264"/>
      <c r="AA16" s="265" t="s">
        <v>27</v>
      </c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O16" s="25"/>
      <c r="AP16" s="25"/>
      <c r="AQ16" s="25"/>
      <c r="AR16" s="25"/>
      <c r="AS16" s="25"/>
      <c r="AT16" s="25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92" customFormat="1" ht="7.5" customHeight="1" thickBot="1" x14ac:dyDescent="0.45">
      <c r="F17" s="24"/>
      <c r="G17" s="21"/>
      <c r="H17" s="21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92" customFormat="1" ht="18.75" customHeight="1" thickBot="1" x14ac:dyDescent="0.45">
      <c r="C18" s="216" t="s">
        <v>24</v>
      </c>
      <c r="D18" s="216"/>
      <c r="E18" s="217" t="s">
        <v>29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8"/>
      <c r="S18" s="219"/>
      <c r="T18" s="220" t="s">
        <v>30</v>
      </c>
      <c r="U18" s="221"/>
      <c r="V18" s="20"/>
      <c r="Y18" s="357" t="s">
        <v>55</v>
      </c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9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92" customFormat="1" ht="18.75" customHeight="1" thickBot="1" x14ac:dyDescent="0.45">
      <c r="C19" s="166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57"/>
      <c r="S19" s="57"/>
      <c r="T19" s="174"/>
      <c r="U19" s="174"/>
      <c r="V19" s="20"/>
      <c r="Y19" s="352" t="s">
        <v>56</v>
      </c>
      <c r="Z19" s="353"/>
      <c r="AA19" s="353"/>
      <c r="AB19" s="353"/>
      <c r="AC19" s="353"/>
      <c r="AD19" s="353"/>
      <c r="AE19" s="354" t="s">
        <v>57</v>
      </c>
      <c r="AF19" s="355"/>
      <c r="AG19" s="355"/>
      <c r="AH19" s="355"/>
      <c r="AI19" s="355"/>
      <c r="AJ19" s="355"/>
      <c r="AK19" s="355"/>
      <c r="AL19" s="356"/>
      <c r="AM19" s="170"/>
      <c r="AN19" s="170"/>
      <c r="AO19" s="170"/>
      <c r="AP19" s="170"/>
      <c r="AQ19" s="170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1" customFormat="1" ht="15" customHeight="1" x14ac:dyDescent="0.4">
      <c r="C20" s="43" t="s">
        <v>153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S20" s="156"/>
      <c r="AT20" s="156"/>
    </row>
    <row r="21" spans="3:70" s="1" customFormat="1" ht="3.75" customHeight="1" x14ac:dyDescent="0.4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S21" s="156"/>
      <c r="AT21" s="156"/>
    </row>
    <row r="22" spans="3:70" s="1" customFormat="1" ht="15.75" customHeight="1" x14ac:dyDescent="0.4">
      <c r="D22" s="278"/>
      <c r="E22" s="279"/>
      <c r="F22" s="280"/>
      <c r="G22" s="287" t="s">
        <v>7</v>
      </c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9"/>
      <c r="V22" s="241" t="s">
        <v>8</v>
      </c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3"/>
      <c r="AT22" s="208"/>
    </row>
    <row r="23" spans="3:70" s="1" customFormat="1" ht="14.25" customHeight="1" x14ac:dyDescent="0.4">
      <c r="C23" s="206"/>
      <c r="D23" s="281"/>
      <c r="E23" s="282"/>
      <c r="F23" s="283"/>
      <c r="G23" s="292" t="s">
        <v>9</v>
      </c>
      <c r="H23" s="292"/>
      <c r="I23" s="292"/>
      <c r="J23" s="292"/>
      <c r="K23" s="292"/>
      <c r="L23" s="292"/>
      <c r="M23" s="292"/>
      <c r="N23" s="292"/>
      <c r="O23" s="292"/>
      <c r="P23" s="293"/>
      <c r="Q23" s="258" t="s">
        <v>10</v>
      </c>
      <c r="R23" s="259"/>
      <c r="S23" s="259"/>
      <c r="T23" s="259"/>
      <c r="U23" s="260"/>
      <c r="V23" s="244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6"/>
    </row>
    <row r="24" spans="3:70" s="1" customFormat="1" ht="14.25" x14ac:dyDescent="0.4">
      <c r="C24" s="206"/>
      <c r="D24" s="284"/>
      <c r="E24" s="285"/>
      <c r="F24" s="286"/>
      <c r="G24" s="261" t="s">
        <v>11</v>
      </c>
      <c r="H24" s="211"/>
      <c r="I24" s="211"/>
      <c r="J24" s="211"/>
      <c r="K24" s="212"/>
      <c r="L24" s="211" t="s">
        <v>12</v>
      </c>
      <c r="M24" s="211"/>
      <c r="N24" s="211"/>
      <c r="O24" s="211"/>
      <c r="P24" s="212"/>
      <c r="Q24" s="211" t="s">
        <v>13</v>
      </c>
      <c r="R24" s="211"/>
      <c r="S24" s="211"/>
      <c r="T24" s="211"/>
      <c r="U24" s="212"/>
      <c r="V24" s="247" t="s">
        <v>14</v>
      </c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9"/>
    </row>
    <row r="25" spans="3:70" s="1" customFormat="1" ht="18.75" customHeight="1" x14ac:dyDescent="0.4">
      <c r="D25" s="214">
        <v>1</v>
      </c>
      <c r="E25" s="214"/>
      <c r="F25" s="215"/>
      <c r="G25" s="10"/>
      <c r="H25" s="11"/>
      <c r="I25" s="12"/>
      <c r="J25" s="12"/>
      <c r="K25" s="14"/>
      <c r="L25" s="10"/>
      <c r="M25" s="11"/>
      <c r="N25" s="12"/>
      <c r="O25" s="12"/>
      <c r="P25" s="14"/>
      <c r="Q25" s="10"/>
      <c r="R25" s="11"/>
      <c r="S25" s="12"/>
      <c r="T25" s="12"/>
      <c r="U25" s="14"/>
      <c r="V25" s="250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2"/>
    </row>
    <row r="26" spans="3:70" s="1" customFormat="1" ht="18.75" customHeight="1" x14ac:dyDescent="0.4">
      <c r="D26" s="214">
        <v>2</v>
      </c>
      <c r="E26" s="214"/>
      <c r="F26" s="215"/>
      <c r="G26" s="10"/>
      <c r="H26" s="11"/>
      <c r="I26" s="12"/>
      <c r="J26" s="12"/>
      <c r="K26" s="14"/>
      <c r="L26" s="10"/>
      <c r="M26" s="11"/>
      <c r="N26" s="12"/>
      <c r="O26" s="12"/>
      <c r="P26" s="14"/>
      <c r="Q26" s="10"/>
      <c r="R26" s="11"/>
      <c r="S26" s="12"/>
      <c r="T26" s="12"/>
      <c r="U26" s="14"/>
      <c r="V26" s="250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2"/>
    </row>
    <row r="27" spans="3:70" s="1" customFormat="1" ht="18.75" customHeight="1" x14ac:dyDescent="0.4">
      <c r="D27" s="214">
        <v>3</v>
      </c>
      <c r="E27" s="214"/>
      <c r="F27" s="215"/>
      <c r="G27" s="10"/>
      <c r="H27" s="11"/>
      <c r="I27" s="12"/>
      <c r="J27" s="12"/>
      <c r="K27" s="14"/>
      <c r="L27" s="10"/>
      <c r="M27" s="11"/>
      <c r="N27" s="12"/>
      <c r="O27" s="12"/>
      <c r="P27" s="14"/>
      <c r="Q27" s="10"/>
      <c r="R27" s="11"/>
      <c r="S27" s="12"/>
      <c r="T27" s="12"/>
      <c r="U27" s="14"/>
      <c r="V27" s="253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5"/>
    </row>
    <row r="28" spans="3:70" s="207" customFormat="1" ht="7.5" customHeight="1" x14ac:dyDescent="0.4"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</row>
    <row r="29" spans="3:70" s="92" customFormat="1" ht="7.5" customHeight="1" thickBot="1" x14ac:dyDescent="0.45">
      <c r="C29" s="166"/>
      <c r="D29" s="166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57"/>
      <c r="S29" s="57"/>
      <c r="T29" s="174"/>
      <c r="U29" s="174"/>
      <c r="V29" s="20"/>
      <c r="Y29" s="177"/>
      <c r="Z29" s="177"/>
      <c r="AA29" s="177"/>
      <c r="AB29" s="177"/>
      <c r="AC29" s="177"/>
      <c r="AD29" s="177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W29" s="19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</row>
    <row r="30" spans="3:70" s="207" customFormat="1" ht="18.75" customHeight="1" thickBot="1" x14ac:dyDescent="0.45">
      <c r="C30" s="210" t="s">
        <v>28</v>
      </c>
      <c r="D30" s="210"/>
      <c r="E30" s="256" t="s">
        <v>235</v>
      </c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7" t="s">
        <v>19</v>
      </c>
      <c r="V30" s="220"/>
      <c r="W30" s="220"/>
      <c r="X30" s="220"/>
      <c r="Y30" s="220"/>
      <c r="Z30" s="318"/>
      <c r="AA30" s="318"/>
      <c r="AB30" s="319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BN30" s="20"/>
      <c r="BO30" s="20"/>
      <c r="BP30" s="20"/>
      <c r="BQ30" s="20"/>
      <c r="BR30" s="20"/>
    </row>
    <row r="31" spans="3:70" s="92" customFormat="1" ht="7.5" customHeight="1" thickBot="1" x14ac:dyDescent="0.45">
      <c r="C31" s="166"/>
      <c r="D31" s="166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57"/>
      <c r="S31" s="57"/>
      <c r="T31" s="174"/>
      <c r="U31" s="174"/>
      <c r="V31" s="20"/>
      <c r="Y31" s="177"/>
      <c r="Z31" s="177"/>
      <c r="AA31" s="177"/>
      <c r="AB31" s="177"/>
      <c r="AC31" s="177"/>
      <c r="AD31" s="177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92" customFormat="1" ht="18.75" customHeight="1" x14ac:dyDescent="0.4">
      <c r="C32" s="216" t="s">
        <v>126</v>
      </c>
      <c r="D32" s="216"/>
      <c r="E32" s="404" t="s">
        <v>127</v>
      </c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268" t="s">
        <v>22</v>
      </c>
      <c r="S32" s="269"/>
      <c r="T32" s="269"/>
      <c r="U32" s="270"/>
      <c r="V32" s="271" t="s">
        <v>23</v>
      </c>
      <c r="W32" s="269"/>
      <c r="X32" s="269"/>
      <c r="Y32" s="269"/>
      <c r="Z32" s="272"/>
      <c r="AG32" s="25"/>
    </row>
    <row r="33" spans="3:72" s="92" customFormat="1" ht="18.75" customHeight="1" thickBot="1" x14ac:dyDescent="0.45">
      <c r="C33" s="216"/>
      <c r="D33" s="216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12" t="s">
        <v>236</v>
      </c>
      <c r="S33" s="413"/>
      <c r="T33" s="413"/>
      <c r="U33" s="414"/>
      <c r="V33" s="276"/>
      <c r="W33" s="274"/>
      <c r="X33" s="274"/>
      <c r="Y33" s="274"/>
      <c r="Z33" s="277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W33" s="20"/>
      <c r="AX33" s="20"/>
      <c r="AY33" s="20"/>
      <c r="AZ33" s="20"/>
      <c r="BA33" s="20"/>
    </row>
    <row r="34" spans="3:72" s="92" customFormat="1" ht="7.5" customHeight="1" thickBot="1" x14ac:dyDescent="0.45">
      <c r="F34" s="24"/>
      <c r="G34" s="21"/>
      <c r="H34" s="21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W34" s="20"/>
      <c r="AX34" s="20"/>
      <c r="AY34" s="20"/>
      <c r="AZ34" s="20"/>
      <c r="BA34" s="20"/>
    </row>
    <row r="35" spans="3:72" s="92" customFormat="1" ht="18.75" customHeight="1" thickBot="1" x14ac:dyDescent="0.45">
      <c r="C35" s="216" t="s">
        <v>130</v>
      </c>
      <c r="D35" s="216"/>
      <c r="E35" s="217" t="s">
        <v>158</v>
      </c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364"/>
      <c r="S35" s="424"/>
      <c r="T35" s="218"/>
      <c r="U35" s="219"/>
      <c r="V35" s="220" t="s">
        <v>30</v>
      </c>
      <c r="W35" s="221"/>
      <c r="X35" s="20"/>
      <c r="AA35" s="225" t="s">
        <v>31</v>
      </c>
      <c r="AB35" s="226"/>
      <c r="AC35" s="226"/>
      <c r="AD35" s="226"/>
      <c r="AE35" s="226"/>
      <c r="AF35" s="226"/>
      <c r="AG35" s="226"/>
      <c r="AH35" s="226"/>
      <c r="AI35" s="294" t="s">
        <v>32</v>
      </c>
      <c r="AJ35" s="226"/>
      <c r="AK35" s="226"/>
      <c r="AL35" s="226"/>
      <c r="AM35" s="226"/>
      <c r="AN35" s="295"/>
      <c r="AO35" s="226" t="s">
        <v>33</v>
      </c>
      <c r="AP35" s="226"/>
      <c r="AQ35" s="226"/>
      <c r="AR35" s="226"/>
      <c r="AS35" s="227"/>
      <c r="AY35" s="19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</row>
    <row r="36" spans="3:72" s="92" customFormat="1" ht="7.5" customHeight="1" thickBot="1" x14ac:dyDescent="0.45">
      <c r="F36" s="24"/>
      <c r="G36" s="21"/>
      <c r="H36" s="21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W36" s="20"/>
      <c r="AX36" s="20"/>
      <c r="AY36" s="20"/>
      <c r="AZ36" s="20"/>
      <c r="BA36" s="20"/>
    </row>
    <row r="37" spans="3:72" s="92" customFormat="1" ht="18.75" customHeight="1" thickBot="1" x14ac:dyDescent="0.2">
      <c r="C37" s="216" t="s">
        <v>225</v>
      </c>
      <c r="D37" s="216"/>
      <c r="E37" s="217" t="s">
        <v>226</v>
      </c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90"/>
      <c r="Z37" s="291"/>
      <c r="AA37" s="291"/>
      <c r="AB37" s="291"/>
      <c r="AC37" s="291"/>
      <c r="AD37" s="291"/>
      <c r="AE37" s="291"/>
      <c r="AF37" s="263" t="s">
        <v>26</v>
      </c>
      <c r="AG37" s="264"/>
      <c r="AH37" s="265" t="s">
        <v>27</v>
      </c>
      <c r="AI37" s="266"/>
      <c r="AJ37" s="266"/>
      <c r="AK37" s="266"/>
      <c r="AL37" s="266"/>
      <c r="AM37" s="266"/>
      <c r="AN37" s="266"/>
      <c r="AO37" s="266"/>
      <c r="AP37" s="266"/>
      <c r="AQ37" s="266"/>
      <c r="AR37" s="266"/>
      <c r="AS37" s="25"/>
      <c r="AT37" s="25"/>
      <c r="AW37" s="20"/>
      <c r="AX37" s="20"/>
      <c r="AY37" s="20"/>
      <c r="AZ37" s="20"/>
      <c r="BA37" s="20"/>
    </row>
    <row r="38" spans="3:72" s="92" customFormat="1" ht="7.5" customHeight="1" x14ac:dyDescent="0.4">
      <c r="F38" s="24"/>
      <c r="G38" s="21"/>
      <c r="H38" s="21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W38" s="20"/>
      <c r="AX38" s="20"/>
      <c r="AY38" s="20"/>
      <c r="AZ38" s="20"/>
      <c r="BA38" s="20"/>
    </row>
    <row r="39" spans="3:72" s="92" customFormat="1" ht="7.5" customHeight="1" thickBot="1" x14ac:dyDescent="0.45">
      <c r="D39" s="180"/>
      <c r="E39" s="180"/>
      <c r="F39" s="94"/>
      <c r="G39" s="95"/>
      <c r="H39" s="95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W39" s="20"/>
      <c r="AX39" s="20"/>
      <c r="AY39" s="20"/>
      <c r="AZ39" s="20"/>
      <c r="BA39" s="20"/>
    </row>
    <row r="40" spans="3:72" s="92" customFormat="1" ht="18.75" customHeight="1" thickBot="1" x14ac:dyDescent="0.2">
      <c r="D40" s="301" t="s">
        <v>34</v>
      </c>
      <c r="E40" s="301"/>
      <c r="F40" s="301"/>
      <c r="G40" s="301"/>
      <c r="H40" s="301"/>
      <c r="I40" s="301"/>
      <c r="J40" s="301"/>
      <c r="K40" s="301"/>
      <c r="L40" s="301"/>
      <c r="M40" s="301"/>
      <c r="N40" s="398" t="s">
        <v>58</v>
      </c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416"/>
      <c r="AC40" s="228" t="str">
        <f>IF(R18="","",ROUNDUP(R16/R18,0))</f>
        <v/>
      </c>
      <c r="AD40" s="229"/>
      <c r="AE40" s="229"/>
      <c r="AF40" s="229"/>
      <c r="AG40" s="229"/>
      <c r="AH40" s="229"/>
      <c r="AI40" s="230" t="s">
        <v>26</v>
      </c>
      <c r="AJ40" s="231"/>
      <c r="AK40" s="265" t="s">
        <v>36</v>
      </c>
      <c r="AL40" s="266"/>
      <c r="AM40" s="266"/>
      <c r="AN40" s="266"/>
      <c r="AO40" s="266"/>
      <c r="AP40" s="266"/>
      <c r="AQ40" s="266"/>
      <c r="AR40" s="27"/>
      <c r="AS40" s="27"/>
      <c r="AT40" s="27"/>
      <c r="AU40" s="27"/>
      <c r="AW40" s="20"/>
      <c r="AX40" s="20"/>
      <c r="AY40" s="20"/>
      <c r="AZ40" s="20"/>
      <c r="BA40" s="20"/>
    </row>
    <row r="41" spans="3:72" s="92" customFormat="1" ht="7.5" customHeight="1" thickBot="1" x14ac:dyDescent="0.2"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32"/>
      <c r="Z41" s="32"/>
      <c r="AA41" s="32"/>
      <c r="AB41" s="32"/>
      <c r="AC41" s="42"/>
      <c r="AD41" s="42"/>
      <c r="AE41" s="42"/>
      <c r="AF41" s="42"/>
      <c r="AG41" s="42"/>
      <c r="AH41" s="42"/>
      <c r="AI41" s="29"/>
      <c r="AJ41" s="29"/>
      <c r="AK41" s="169"/>
      <c r="AL41" s="169"/>
      <c r="AM41" s="169"/>
      <c r="AN41" s="169"/>
      <c r="AO41" s="169"/>
      <c r="AP41" s="169"/>
      <c r="AQ41" s="169"/>
      <c r="AR41" s="27"/>
      <c r="AS41" s="27"/>
      <c r="AT41" s="27"/>
      <c r="AU41" s="27"/>
      <c r="AW41" s="20"/>
      <c r="AX41" s="20"/>
      <c r="AY41" s="20"/>
      <c r="AZ41" s="20"/>
      <c r="BA41" s="20"/>
    </row>
    <row r="42" spans="3:72" s="92" customFormat="1" ht="19.5" customHeight="1" thickBot="1" x14ac:dyDescent="0.2">
      <c r="D42" s="360" t="s">
        <v>132</v>
      </c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423" t="s">
        <v>227</v>
      </c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228" t="str">
        <f>IF(T35="","",ROUNDUP(Y37/T35,0))</f>
        <v/>
      </c>
      <c r="AI42" s="229"/>
      <c r="AJ42" s="229"/>
      <c r="AK42" s="229"/>
      <c r="AL42" s="229"/>
      <c r="AM42" s="229"/>
      <c r="AN42" s="230" t="s">
        <v>26</v>
      </c>
      <c r="AO42" s="231"/>
      <c r="AP42" s="180"/>
      <c r="AQ42" s="180"/>
      <c r="AR42" s="27"/>
      <c r="AS42" s="27"/>
      <c r="AT42" s="27"/>
      <c r="AU42" s="27"/>
      <c r="AW42" s="20"/>
      <c r="AX42" s="20"/>
      <c r="AY42" s="20"/>
      <c r="AZ42" s="20"/>
      <c r="BA42" s="20"/>
    </row>
    <row r="43" spans="3:72" s="92" customFormat="1" ht="14.25" x14ac:dyDescent="0.15">
      <c r="D43" s="27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32"/>
      <c r="Z43" s="32"/>
      <c r="AA43" s="32"/>
      <c r="AB43" s="32"/>
      <c r="AC43" s="180"/>
      <c r="AD43" s="180"/>
      <c r="AE43" s="180"/>
      <c r="AF43" s="180"/>
      <c r="AG43" s="180"/>
      <c r="AH43" s="180"/>
      <c r="AI43" s="180"/>
      <c r="AJ43" s="180"/>
      <c r="AK43" s="223" t="s">
        <v>36</v>
      </c>
      <c r="AL43" s="223"/>
      <c r="AM43" s="223"/>
      <c r="AN43" s="223"/>
      <c r="AO43" s="223"/>
      <c r="AP43" s="223"/>
      <c r="AQ43" s="223"/>
      <c r="AR43" s="27"/>
      <c r="AT43" s="27"/>
      <c r="AU43" s="27"/>
      <c r="AW43" s="20"/>
      <c r="AX43" s="20"/>
      <c r="AY43" s="20"/>
      <c r="AZ43" s="20"/>
      <c r="BA43" s="20"/>
    </row>
    <row r="44" spans="3:72" s="92" customFormat="1" ht="6.75" customHeight="1" thickBot="1" x14ac:dyDescent="0.45">
      <c r="Y44" s="20"/>
      <c r="Z44" s="20"/>
      <c r="AA44" s="20"/>
      <c r="AB44" s="20"/>
      <c r="AC44" s="20"/>
      <c r="AD44" s="20"/>
      <c r="AE44" s="20"/>
      <c r="AF44" s="167"/>
      <c r="AG44" s="167"/>
      <c r="AH44" s="167"/>
      <c r="AI44" s="167"/>
      <c r="AJ44" s="167"/>
      <c r="AK44" s="167"/>
      <c r="AL44" s="180"/>
      <c r="AM44" s="180"/>
      <c r="AN44" s="180"/>
      <c r="AW44" s="19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3:72" s="92" customFormat="1" ht="18.75" customHeight="1" thickTop="1" x14ac:dyDescent="0.4">
      <c r="C45" s="181" t="s">
        <v>37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48"/>
      <c r="Z45" s="48"/>
      <c r="AA45" s="48"/>
      <c r="AB45" s="48"/>
      <c r="AC45" s="48"/>
      <c r="AD45" s="48"/>
      <c r="AE45" s="48"/>
      <c r="AF45" s="117"/>
      <c r="AG45" s="117"/>
      <c r="AH45" s="117"/>
      <c r="AI45" s="117"/>
      <c r="AJ45" s="117"/>
      <c r="AK45" s="117"/>
      <c r="AL45" s="34"/>
      <c r="AM45" s="34"/>
      <c r="AN45" s="34"/>
      <c r="AO45" s="34"/>
      <c r="AP45" s="34"/>
      <c r="AQ45" s="34"/>
      <c r="AR45" s="34"/>
      <c r="AS45" s="49"/>
      <c r="AW45" s="67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</row>
    <row r="46" spans="3:72" s="92" customFormat="1" ht="3.75" customHeight="1" x14ac:dyDescent="0.4">
      <c r="C46" s="96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32"/>
      <c r="Z46" s="32"/>
      <c r="AA46" s="32"/>
      <c r="AB46" s="32"/>
      <c r="AC46" s="32"/>
      <c r="AD46" s="32"/>
      <c r="AE46" s="32"/>
      <c r="AF46" s="177"/>
      <c r="AG46" s="177"/>
      <c r="AH46" s="177"/>
      <c r="AI46" s="177"/>
      <c r="AJ46" s="177"/>
      <c r="AK46" s="177"/>
      <c r="AL46" s="180"/>
      <c r="AM46" s="180"/>
      <c r="AN46" s="180"/>
      <c r="AO46" s="180"/>
      <c r="AP46" s="180"/>
      <c r="AQ46" s="180"/>
      <c r="AR46" s="180"/>
      <c r="AS46" s="50"/>
      <c r="AW46" s="19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</row>
    <row r="47" spans="3:72" s="92" customFormat="1" ht="14.25" x14ac:dyDescent="0.4">
      <c r="C47" s="96"/>
      <c r="D47" s="184" t="str">
        <f>IF($L$7="","",IF(VLOOKUP($L$7,府内市町村一覧!A:B,2,FALSE)=1,"","・ ６月２１日～８月１日の支給単価"))</f>
        <v/>
      </c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97"/>
      <c r="AT47" s="25"/>
      <c r="AW47" s="20"/>
      <c r="AX47" s="20"/>
      <c r="AY47" s="20"/>
      <c r="AZ47" s="20"/>
      <c r="BA47" s="20"/>
    </row>
    <row r="48" spans="3:72" s="92" customFormat="1" ht="3.75" customHeight="1" thickBot="1" x14ac:dyDescent="0.45">
      <c r="C48" s="96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97"/>
      <c r="AT48" s="25"/>
      <c r="AW48" s="20"/>
      <c r="AX48" s="20"/>
      <c r="AY48" s="20"/>
      <c r="AZ48" s="20"/>
      <c r="BA48" s="20"/>
    </row>
    <row r="49" spans="3:53" s="92" customFormat="1" ht="22.15" customHeight="1" thickBot="1" x14ac:dyDescent="0.45">
      <c r="C49" s="96"/>
      <c r="D49" s="397" t="str">
        <f>IF($L$7="","",IF(VLOOKUP($L$7,府内市町村一覧!A:B,2,FALSE)=1,"","Ａ："))</f>
        <v/>
      </c>
      <c r="E49" s="397"/>
      <c r="F49" s="398" t="s">
        <v>142</v>
      </c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  <c r="AC49" s="398"/>
      <c r="AD49" s="398"/>
      <c r="AE49" s="228" t="str">
        <f>IF(AC40="","",IF(ROUNDUP((AC40-AH42)*0.4,-3)&gt;200000,200000,IF(ROUNDUP((AC40-AH42)*0.4,-3)&lt;0,0,ROUNDUP((AC40-AH42)*0.4,-3))))</f>
        <v/>
      </c>
      <c r="AF49" s="229"/>
      <c r="AG49" s="229"/>
      <c r="AH49" s="229"/>
      <c r="AI49" s="229"/>
      <c r="AJ49" s="229"/>
      <c r="AK49" s="230" t="s">
        <v>26</v>
      </c>
      <c r="AL49" s="231"/>
      <c r="AM49" s="222" t="str">
        <f>IF($L$7="","",IF(VLOOKUP($L$7,府内市町村一覧!A:B,2,FALSE)=1,"（千円未満切上げ）
※上限２０万円","（千円未満切上げ）"))</f>
        <v/>
      </c>
      <c r="AN49" s="222"/>
      <c r="AO49" s="222"/>
      <c r="AP49" s="222"/>
      <c r="AQ49" s="222"/>
      <c r="AR49" s="222"/>
      <c r="AS49" s="384"/>
      <c r="AT49" s="25"/>
      <c r="AW49" s="20"/>
      <c r="AX49" s="20"/>
      <c r="AY49" s="20"/>
      <c r="AZ49" s="20"/>
      <c r="BA49" s="20"/>
    </row>
    <row r="50" spans="3:53" s="92" customFormat="1" ht="3.75" customHeight="1" thickBot="1" x14ac:dyDescent="0.2">
      <c r="C50" s="96"/>
      <c r="D50" s="95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42"/>
      <c r="AE50" s="42"/>
      <c r="AF50" s="42"/>
      <c r="AG50" s="42"/>
      <c r="AH50" s="42"/>
      <c r="AI50" s="42"/>
      <c r="AJ50" s="29"/>
      <c r="AK50" s="29"/>
      <c r="AL50" s="169"/>
      <c r="AM50" s="222"/>
      <c r="AN50" s="222"/>
      <c r="AO50" s="222"/>
      <c r="AP50" s="222"/>
      <c r="AQ50" s="222"/>
      <c r="AR50" s="222"/>
      <c r="AS50" s="384"/>
      <c r="AT50" s="25"/>
      <c r="AW50" s="20"/>
      <c r="AX50" s="20"/>
      <c r="AY50" s="20"/>
      <c r="AZ50" s="20"/>
      <c r="BA50" s="20"/>
    </row>
    <row r="51" spans="3:53" s="92" customFormat="1" ht="18.75" customHeight="1" thickBot="1" x14ac:dyDescent="0.2">
      <c r="C51" s="96"/>
      <c r="D51" s="397" t="str">
        <f>IF($L$7="","",IF(VLOOKUP($L$7,府内市町村一覧!A:B,2,FALSE)=1,"","Ｂ："))</f>
        <v/>
      </c>
      <c r="E51" s="397"/>
      <c r="F51" s="398" t="str">
        <f>IF($L$7="","",IF(VLOOKUP($L$7,府内市町村一覧!A:B,2,FALSE)=1,"","１日当たりの売上高 × ０．３ ＝"))</f>
        <v/>
      </c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228" t="str">
        <f>IF($L$7="","",IF(VLOOKUP($L$7,府内市町村一覧!A:B,2,FALSE)=1,"",IF(AC40="","",IF(ROUNDUP(AC40*0.3,-3)&gt;200000,200000,IF(ROUNDUP(AC40*0.3,-3)&lt;0,0,ROUNDUP(AC40*0.3,-3))))))</f>
        <v/>
      </c>
      <c r="S51" s="229"/>
      <c r="T51" s="229"/>
      <c r="U51" s="229"/>
      <c r="V51" s="229"/>
      <c r="W51" s="229"/>
      <c r="X51" s="230" t="str">
        <f>IF($L$7="","",IF(VLOOKUP($L$7,府内市町村一覧!A:B,2,FALSE)=1,"","円"))</f>
        <v/>
      </c>
      <c r="Y51" s="231"/>
      <c r="Z51" s="265" t="str">
        <f>IF($L$7="","",IF(VLOOKUP($L$7,府内市町村一覧!A:B,2,FALSE)=1,"","（千円未満切上げ）"))</f>
        <v/>
      </c>
      <c r="AA51" s="266"/>
      <c r="AB51" s="266"/>
      <c r="AC51" s="266"/>
      <c r="AD51" s="266"/>
      <c r="AE51" s="266"/>
      <c r="AF51" s="266"/>
      <c r="AG51" s="42"/>
      <c r="AH51" s="42"/>
      <c r="AI51" s="42"/>
      <c r="AJ51" s="29"/>
      <c r="AK51" s="29"/>
      <c r="AL51" s="169"/>
      <c r="AM51" s="169"/>
      <c r="AN51" s="169"/>
      <c r="AO51" s="169"/>
      <c r="AP51" s="169"/>
      <c r="AQ51" s="169"/>
      <c r="AR51" s="169"/>
      <c r="AS51" s="97"/>
      <c r="AT51" s="25"/>
      <c r="AW51" s="20"/>
      <c r="AX51" s="20"/>
      <c r="AY51" s="20"/>
      <c r="AZ51" s="20"/>
      <c r="BA51" s="20"/>
    </row>
    <row r="52" spans="3:53" s="92" customFormat="1" ht="3.75" customHeight="1" x14ac:dyDescent="0.15">
      <c r="C52" s="96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42"/>
      <c r="AE52" s="42"/>
      <c r="AF52" s="42"/>
      <c r="AG52" s="42"/>
      <c r="AH52" s="42"/>
      <c r="AI52" s="42"/>
      <c r="AJ52" s="29"/>
      <c r="AK52" s="29"/>
      <c r="AL52" s="169"/>
      <c r="AM52" s="169"/>
      <c r="AN52" s="169"/>
      <c r="AO52" s="169"/>
      <c r="AP52" s="169"/>
      <c r="AQ52" s="169"/>
      <c r="AR52" s="169"/>
      <c r="AS52" s="97"/>
      <c r="AT52" s="25"/>
      <c r="AW52" s="20"/>
      <c r="AX52" s="20"/>
      <c r="AY52" s="20"/>
      <c r="AZ52" s="20"/>
      <c r="BA52" s="20"/>
    </row>
    <row r="53" spans="3:53" s="92" customFormat="1" ht="18.75" customHeight="1" x14ac:dyDescent="0.4">
      <c r="C53" s="96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421" t="str">
        <f>IF($L$7="","",IF(VLOOKUP($L$7,府内市町村一覧!A:B,2,FALSE)=1,"","⇒ Ａ と Ｂ で額の低いほうが支給単価（上限２０万円）となります"))</f>
        <v/>
      </c>
      <c r="U53" s="421"/>
      <c r="V53" s="421"/>
      <c r="W53" s="421"/>
      <c r="X53" s="421"/>
      <c r="Y53" s="421"/>
      <c r="Z53" s="421"/>
      <c r="AA53" s="421"/>
      <c r="AB53" s="421"/>
      <c r="AC53" s="421"/>
      <c r="AD53" s="421"/>
      <c r="AE53" s="421"/>
      <c r="AF53" s="421"/>
      <c r="AG53" s="421"/>
      <c r="AH53" s="421"/>
      <c r="AI53" s="421"/>
      <c r="AJ53" s="421"/>
      <c r="AK53" s="421"/>
      <c r="AL53" s="421"/>
      <c r="AM53" s="421"/>
      <c r="AN53" s="421"/>
      <c r="AO53" s="421"/>
      <c r="AP53" s="421"/>
      <c r="AQ53" s="421"/>
      <c r="AR53" s="421"/>
      <c r="AS53" s="422"/>
      <c r="AT53" s="25"/>
      <c r="AW53" s="20"/>
      <c r="AX53" s="20"/>
      <c r="AY53" s="20"/>
      <c r="AZ53" s="20"/>
      <c r="BA53" s="20"/>
    </row>
    <row r="54" spans="3:53" s="92" customFormat="1" ht="3.75" customHeight="1" x14ac:dyDescent="0.15">
      <c r="C54" s="96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42"/>
      <c r="AE54" s="42"/>
      <c r="AF54" s="42"/>
      <c r="AG54" s="42"/>
      <c r="AH54" s="42"/>
      <c r="AI54" s="42"/>
      <c r="AJ54" s="29"/>
      <c r="AK54" s="29"/>
      <c r="AL54" s="169"/>
      <c r="AM54" s="169"/>
      <c r="AN54" s="169"/>
      <c r="AO54" s="169"/>
      <c r="AP54" s="169"/>
      <c r="AQ54" s="169"/>
      <c r="AR54" s="169"/>
      <c r="AS54" s="97"/>
      <c r="AT54" s="25"/>
      <c r="AW54" s="20"/>
      <c r="AX54" s="20"/>
      <c r="AY54" s="20"/>
      <c r="AZ54" s="20"/>
      <c r="BA54" s="20"/>
    </row>
    <row r="55" spans="3:53" s="92" customFormat="1" ht="15" thickBot="1" x14ac:dyDescent="0.45">
      <c r="C55" s="98"/>
      <c r="D55" s="110" t="str">
        <f>IF($L$7="","",IF(VLOOKUP($L$7,府内市町村一覧!A:B,2,FALSE)=1,"","・ ８月２日～８月３１日の支給単価は上記のＡと同額になります。"))</f>
        <v/>
      </c>
      <c r="E55" s="40"/>
      <c r="F55" s="99"/>
      <c r="G55" s="100"/>
      <c r="H55" s="10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101"/>
      <c r="AH55" s="101"/>
      <c r="AI55" s="101"/>
      <c r="AJ55" s="101"/>
      <c r="AK55" s="101"/>
      <c r="AL55" s="101"/>
      <c r="AM55" s="101"/>
      <c r="AN55" s="121"/>
      <c r="AO55" s="121"/>
      <c r="AP55" s="121"/>
      <c r="AQ55" s="121"/>
      <c r="AR55" s="121"/>
      <c r="AS55" s="122"/>
      <c r="AT55" s="25"/>
      <c r="AW55" s="20"/>
      <c r="AX55" s="20"/>
      <c r="AY55" s="20"/>
      <c r="AZ55" s="20"/>
      <c r="BA55" s="20"/>
    </row>
    <row r="56" spans="3:53" s="92" customFormat="1" ht="11.25" customHeight="1" thickTop="1" x14ac:dyDescent="0.15">
      <c r="AT56" s="27"/>
      <c r="AU56" s="27"/>
      <c r="AW56" s="20"/>
      <c r="AX56" s="20"/>
      <c r="AY56" s="20"/>
      <c r="AZ56" s="20"/>
      <c r="BA56" s="20"/>
    </row>
    <row r="57" spans="3:53" s="68" customFormat="1" ht="18.75" customHeight="1" x14ac:dyDescent="0.15">
      <c r="C57" s="333" t="s">
        <v>59</v>
      </c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3"/>
      <c r="AL57" s="364"/>
      <c r="AM57" s="364"/>
      <c r="AN57" s="364"/>
      <c r="AO57" s="364"/>
      <c r="AP57" s="364"/>
      <c r="AQ57" s="70"/>
    </row>
    <row r="58" spans="3:53" s="68" customFormat="1" ht="7.5" customHeight="1" thickBot="1" x14ac:dyDescent="0.2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69"/>
      <c r="AM58" s="69"/>
      <c r="AN58" s="69"/>
      <c r="AO58" s="69"/>
      <c r="AP58" s="69"/>
      <c r="AR58" s="70"/>
    </row>
    <row r="59" spans="3:53" s="68" customFormat="1" ht="18.75" customHeight="1" thickBot="1" x14ac:dyDescent="0.2">
      <c r="C59" s="173"/>
      <c r="D59" s="175" t="s">
        <v>60</v>
      </c>
      <c r="E59" s="173"/>
      <c r="F59" s="84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365" t="s">
        <v>61</v>
      </c>
      <c r="R59" s="366"/>
      <c r="S59" s="209"/>
      <c r="T59" s="86" t="s">
        <v>22</v>
      </c>
      <c r="U59" s="209"/>
      <c r="V59" s="86" t="s">
        <v>62</v>
      </c>
      <c r="W59" s="209"/>
      <c r="X59" s="87" t="s">
        <v>30</v>
      </c>
      <c r="Y59" s="172"/>
      <c r="Z59" s="172"/>
      <c r="AA59" s="367"/>
      <c r="AB59" s="367"/>
      <c r="AC59" s="367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367"/>
      <c r="AP59" s="367"/>
      <c r="AR59" s="70"/>
    </row>
    <row r="60" spans="3:53" s="68" customFormat="1" ht="7.5" customHeight="1" thickBot="1" x14ac:dyDescent="0.2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82"/>
      <c r="AB60" s="88"/>
      <c r="AC60" s="88"/>
      <c r="AD60" s="88"/>
      <c r="AE60" s="88"/>
      <c r="AF60" s="88"/>
      <c r="AG60" s="88"/>
      <c r="AH60" s="75"/>
      <c r="AI60" s="75"/>
      <c r="AJ60" s="69"/>
      <c r="AK60" s="69"/>
      <c r="AL60" s="69"/>
      <c r="AM60" s="69"/>
      <c r="AN60" s="69"/>
      <c r="AO60" s="69"/>
      <c r="AP60" s="69"/>
      <c r="AR60" s="70"/>
    </row>
    <row r="61" spans="3:53" s="179" customFormat="1" ht="18.75" customHeight="1" thickBot="1" x14ac:dyDescent="0.2">
      <c r="C61" s="71"/>
      <c r="D61" s="368" t="s">
        <v>63</v>
      </c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09"/>
      <c r="Y61" s="310"/>
      <c r="Z61" s="310"/>
      <c r="AA61" s="310"/>
      <c r="AB61" s="310"/>
      <c r="AC61" s="310"/>
      <c r="AD61" s="310"/>
      <c r="AE61" s="311" t="s">
        <v>26</v>
      </c>
      <c r="AF61" s="312"/>
      <c r="AG61" s="72" t="s">
        <v>27</v>
      </c>
      <c r="AH61" s="70"/>
      <c r="AI61" s="70"/>
      <c r="AJ61" s="70"/>
      <c r="AK61" s="70"/>
      <c r="AL61" s="70"/>
      <c r="AM61" s="70"/>
      <c r="AN61" s="70"/>
      <c r="AO61" s="70"/>
      <c r="AP61" s="70"/>
      <c r="AR61" s="70"/>
      <c r="AS61" s="70"/>
      <c r="AT61" s="70"/>
      <c r="AU61" s="70"/>
      <c r="AW61" s="81"/>
      <c r="AX61" s="81"/>
      <c r="AY61" s="81"/>
      <c r="AZ61" s="81"/>
      <c r="BA61" s="81"/>
    </row>
    <row r="62" spans="3:53" s="179" customFormat="1" ht="15" customHeight="1" thickBot="1" x14ac:dyDescent="0.2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172"/>
      <c r="U62" s="172"/>
      <c r="V62" s="172"/>
      <c r="W62" s="172"/>
      <c r="X62" s="73"/>
      <c r="Y62" s="73"/>
      <c r="Z62" s="73"/>
      <c r="AA62" s="73"/>
      <c r="AB62" s="74"/>
      <c r="AC62" s="74"/>
      <c r="AD62" s="74"/>
      <c r="AE62" s="74"/>
      <c r="AF62" s="74"/>
      <c r="AG62" s="74"/>
      <c r="AH62" s="75"/>
      <c r="AI62" s="75"/>
      <c r="AJ62" s="69"/>
      <c r="AK62" s="69"/>
      <c r="AL62" s="69"/>
      <c r="AM62" s="69"/>
      <c r="AN62" s="69"/>
      <c r="AO62" s="69"/>
      <c r="AP62" s="69"/>
      <c r="AR62" s="70"/>
      <c r="AS62" s="70"/>
      <c r="AT62" s="70"/>
      <c r="AU62" s="70"/>
      <c r="AW62" s="81"/>
      <c r="AX62" s="81"/>
      <c r="AY62" s="81"/>
      <c r="AZ62" s="81"/>
      <c r="BA62" s="81"/>
    </row>
    <row r="63" spans="3:53" s="179" customFormat="1" ht="18.75" customHeight="1" thickBot="1" x14ac:dyDescent="0.2">
      <c r="C63" s="71"/>
      <c r="D63" s="342" t="s">
        <v>64</v>
      </c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3"/>
      <c r="S63" s="344"/>
      <c r="T63" s="345"/>
      <c r="U63" s="345"/>
      <c r="V63" s="314" t="s">
        <v>30</v>
      </c>
      <c r="W63" s="315"/>
      <c r="X63" s="172"/>
      <c r="Y63" s="172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2"/>
      <c r="AR63" s="70"/>
      <c r="AS63" s="70"/>
      <c r="AT63" s="70"/>
      <c r="AU63" s="70"/>
      <c r="AW63" s="81"/>
      <c r="AX63" s="81"/>
      <c r="AY63" s="81"/>
      <c r="AZ63" s="81"/>
      <c r="BA63" s="81"/>
    </row>
    <row r="64" spans="3:53" s="179" customFormat="1" ht="15" customHeight="1" thickBot="1" x14ac:dyDescent="0.2">
      <c r="C64" s="71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77"/>
      <c r="Q64" s="78"/>
      <c r="R64" s="78"/>
      <c r="S64" s="78"/>
      <c r="T64" s="178"/>
      <c r="U64" s="178"/>
      <c r="V64" s="172"/>
      <c r="W64" s="172"/>
      <c r="X64" s="176"/>
      <c r="Y64" s="176"/>
      <c r="Z64" s="176"/>
      <c r="AA64" s="176"/>
      <c r="AB64" s="176"/>
      <c r="AC64" s="176"/>
      <c r="AD64" s="1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172"/>
      <c r="AR64" s="70"/>
      <c r="AS64" s="70"/>
      <c r="AT64" s="70"/>
      <c r="AU64" s="70"/>
      <c r="AX64" s="83"/>
      <c r="AY64" s="83"/>
      <c r="AZ64" s="83"/>
      <c r="BA64" s="83"/>
    </row>
    <row r="65" spans="3:53" s="102" customFormat="1" ht="18.75" customHeight="1" thickBot="1" x14ac:dyDescent="0.2">
      <c r="C65" s="360" t="s">
        <v>163</v>
      </c>
      <c r="D65" s="360"/>
      <c r="E65" s="360"/>
      <c r="F65" s="360"/>
      <c r="G65" s="360"/>
      <c r="H65" s="360"/>
      <c r="I65" s="360"/>
      <c r="J65" s="360"/>
      <c r="K65" s="360"/>
      <c r="L65" s="360"/>
      <c r="M65" s="360"/>
      <c r="N65" s="360"/>
      <c r="O65" s="360"/>
      <c r="P65" s="360"/>
      <c r="Q65" s="360"/>
      <c r="R65" s="420"/>
      <c r="S65" s="420"/>
      <c r="T65" s="420"/>
      <c r="U65" s="362" t="s">
        <v>66</v>
      </c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3"/>
      <c r="AL65" s="388" t="str">
        <f>IF(S63="","",ROUNDUP(X61/S63,0))</f>
        <v/>
      </c>
      <c r="AM65" s="389"/>
      <c r="AN65" s="389"/>
      <c r="AO65" s="389"/>
      <c r="AP65" s="389"/>
      <c r="AQ65" s="389"/>
      <c r="AR65" s="390" t="s">
        <v>26</v>
      </c>
      <c r="AS65" s="391"/>
      <c r="AU65" s="105"/>
      <c r="AW65" s="109"/>
      <c r="AX65" s="109"/>
    </row>
    <row r="66" spans="3:53" s="102" customFormat="1" ht="19.149999999999999" customHeight="1" x14ac:dyDescent="0.15"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9"/>
      <c r="Z66" s="119"/>
      <c r="AA66" s="119"/>
      <c r="AB66" s="119"/>
      <c r="AC66" s="119"/>
      <c r="AD66" s="119"/>
      <c r="AE66" s="119"/>
      <c r="AF66" s="120"/>
      <c r="AG66" s="120"/>
      <c r="AH66" s="120"/>
      <c r="AI66" s="120"/>
      <c r="AJ66" s="120"/>
      <c r="AK66" s="120"/>
      <c r="AL66" s="118"/>
      <c r="AM66" s="369" t="s">
        <v>53</v>
      </c>
      <c r="AN66" s="369"/>
      <c r="AO66" s="369"/>
      <c r="AP66" s="369"/>
      <c r="AQ66" s="369"/>
      <c r="AR66" s="369"/>
      <c r="AS66" s="105"/>
      <c r="AT66" s="105"/>
      <c r="AU66" s="105"/>
      <c r="AW66" s="106"/>
      <c r="AX66" s="106"/>
      <c r="AY66" s="106"/>
      <c r="AZ66" s="106"/>
      <c r="BA66" s="106"/>
    </row>
    <row r="67" spans="3:53" s="1" customFormat="1" ht="15" customHeight="1" x14ac:dyDescent="0.4">
      <c r="C67" s="43" t="s">
        <v>67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S67" s="156"/>
      <c r="AT67" s="156"/>
    </row>
    <row r="68" spans="3:53" s="1" customFormat="1" ht="3.75" customHeight="1" x14ac:dyDescent="0.4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S68" s="156"/>
      <c r="AT68" s="156"/>
    </row>
    <row r="69" spans="3:53" s="1" customFormat="1" ht="15.75" customHeight="1" x14ac:dyDescent="0.4">
      <c r="D69" s="278" t="s">
        <v>68</v>
      </c>
      <c r="E69" s="279"/>
      <c r="F69" s="280"/>
      <c r="G69" s="287" t="s">
        <v>7</v>
      </c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9"/>
      <c r="V69" s="370" t="s">
        <v>69</v>
      </c>
      <c r="W69" s="370"/>
      <c r="X69" s="370"/>
      <c r="Y69" s="370"/>
      <c r="Z69" s="370"/>
      <c r="AA69" s="370"/>
      <c r="AB69" s="370"/>
      <c r="AC69" s="370"/>
      <c r="AD69" s="370"/>
      <c r="AE69" s="370"/>
      <c r="AF69" s="370"/>
      <c r="AG69" s="370"/>
      <c r="AH69" s="371" t="s">
        <v>70</v>
      </c>
      <c r="AI69" s="371"/>
      <c r="AJ69" s="371"/>
      <c r="AK69" s="371"/>
      <c r="AL69" s="371"/>
      <c r="AM69" s="371"/>
      <c r="AN69" s="371"/>
      <c r="AO69" s="371"/>
      <c r="AP69" s="371"/>
      <c r="AQ69" s="371"/>
      <c r="AR69" s="371"/>
      <c r="AS69" s="371"/>
      <c r="AT69" s="156"/>
    </row>
    <row r="70" spans="3:53" s="1" customFormat="1" ht="14.25" customHeight="1" x14ac:dyDescent="0.4">
      <c r="C70" s="180"/>
      <c r="D70" s="281"/>
      <c r="E70" s="282"/>
      <c r="F70" s="283"/>
      <c r="G70" s="292" t="s">
        <v>9</v>
      </c>
      <c r="H70" s="292"/>
      <c r="I70" s="292"/>
      <c r="J70" s="292"/>
      <c r="K70" s="292"/>
      <c r="L70" s="292"/>
      <c r="M70" s="292"/>
      <c r="N70" s="292"/>
      <c r="O70" s="292"/>
      <c r="P70" s="293"/>
      <c r="Q70" s="258" t="s">
        <v>10</v>
      </c>
      <c r="R70" s="259"/>
      <c r="S70" s="259"/>
      <c r="T70" s="259"/>
      <c r="U70" s="260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1"/>
      <c r="AI70" s="371"/>
      <c r="AJ70" s="371"/>
      <c r="AK70" s="371"/>
      <c r="AL70" s="371"/>
      <c r="AM70" s="371"/>
      <c r="AN70" s="371"/>
      <c r="AO70" s="371"/>
      <c r="AP70" s="371"/>
      <c r="AQ70" s="371"/>
      <c r="AR70" s="371"/>
      <c r="AS70" s="371"/>
    </row>
    <row r="71" spans="3:53" s="1" customFormat="1" ht="14.25" x14ac:dyDescent="0.4">
      <c r="C71" s="180"/>
      <c r="D71" s="284"/>
      <c r="E71" s="285"/>
      <c r="F71" s="286"/>
      <c r="G71" s="261" t="s">
        <v>11</v>
      </c>
      <c r="H71" s="211"/>
      <c r="I71" s="211"/>
      <c r="J71" s="211"/>
      <c r="K71" s="212"/>
      <c r="L71" s="211" t="s">
        <v>12</v>
      </c>
      <c r="M71" s="211"/>
      <c r="N71" s="211"/>
      <c r="O71" s="211"/>
      <c r="P71" s="212"/>
      <c r="Q71" s="211" t="s">
        <v>13</v>
      </c>
      <c r="R71" s="211"/>
      <c r="S71" s="211"/>
      <c r="T71" s="211"/>
      <c r="U71" s="212"/>
      <c r="V71" s="370"/>
      <c r="W71" s="370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</row>
    <row r="72" spans="3:53" s="1" customFormat="1" ht="18.75" customHeight="1" x14ac:dyDescent="0.4">
      <c r="C72" s="180"/>
      <c r="D72" s="214">
        <v>1</v>
      </c>
      <c r="E72" s="214"/>
      <c r="F72" s="215"/>
      <c r="G72" s="15"/>
      <c r="H72" s="16"/>
      <c r="I72" s="17"/>
      <c r="J72" s="17"/>
      <c r="K72" s="18"/>
      <c r="L72" s="15"/>
      <c r="M72" s="16"/>
      <c r="N72" s="17"/>
      <c r="O72" s="17"/>
      <c r="P72" s="18"/>
      <c r="Q72" s="15"/>
      <c r="R72" s="16"/>
      <c r="S72" s="17"/>
      <c r="T72" s="17"/>
      <c r="U72" s="18"/>
      <c r="V72" s="375" t="s">
        <v>71</v>
      </c>
      <c r="W72" s="376"/>
      <c r="X72" s="376"/>
      <c r="Y72" s="376"/>
      <c r="Z72" s="376"/>
      <c r="AA72" s="376"/>
      <c r="AB72" s="376"/>
      <c r="AC72" s="376"/>
      <c r="AD72" s="376"/>
      <c r="AE72" s="376"/>
      <c r="AF72" s="376"/>
      <c r="AG72" s="377"/>
      <c r="AH72" s="375" t="s">
        <v>72</v>
      </c>
      <c r="AI72" s="376"/>
      <c r="AJ72" s="376"/>
      <c r="AK72" s="376"/>
      <c r="AL72" s="376"/>
      <c r="AM72" s="376"/>
      <c r="AN72" s="376"/>
      <c r="AO72" s="376"/>
      <c r="AP72" s="376"/>
      <c r="AQ72" s="376"/>
      <c r="AR72" s="376"/>
      <c r="AS72" s="377"/>
    </row>
    <row r="73" spans="3:53" s="1" customFormat="1" ht="18.75" customHeight="1" x14ac:dyDescent="0.4">
      <c r="C73" s="180"/>
      <c r="D73" s="214">
        <v>2</v>
      </c>
      <c r="E73" s="214"/>
      <c r="F73" s="215"/>
      <c r="G73" s="10"/>
      <c r="H73" s="11"/>
      <c r="I73" s="12"/>
      <c r="J73" s="12"/>
      <c r="K73" s="14"/>
      <c r="L73" s="10"/>
      <c r="M73" s="11"/>
      <c r="N73" s="12"/>
      <c r="O73" s="12"/>
      <c r="P73" s="14"/>
      <c r="Q73" s="10"/>
      <c r="R73" s="11"/>
      <c r="S73" s="12"/>
      <c r="T73" s="12"/>
      <c r="U73" s="14"/>
      <c r="V73" s="378"/>
      <c r="W73" s="379"/>
      <c r="X73" s="379"/>
      <c r="Y73" s="379"/>
      <c r="Z73" s="379"/>
      <c r="AA73" s="379"/>
      <c r="AB73" s="379"/>
      <c r="AC73" s="379"/>
      <c r="AD73" s="379"/>
      <c r="AE73" s="379"/>
      <c r="AF73" s="379"/>
      <c r="AG73" s="380"/>
      <c r="AH73" s="378"/>
      <c r="AI73" s="379"/>
      <c r="AJ73" s="379"/>
      <c r="AK73" s="379"/>
      <c r="AL73" s="379"/>
      <c r="AM73" s="379"/>
      <c r="AN73" s="379"/>
      <c r="AO73" s="379"/>
      <c r="AP73" s="379"/>
      <c r="AQ73" s="379"/>
      <c r="AR73" s="379"/>
      <c r="AS73" s="380"/>
    </row>
    <row r="74" spans="3:53" s="1" customFormat="1" ht="18.75" customHeight="1" x14ac:dyDescent="0.4">
      <c r="D74" s="214">
        <v>3</v>
      </c>
      <c r="E74" s="214"/>
      <c r="F74" s="215"/>
      <c r="G74" s="10"/>
      <c r="H74" s="11"/>
      <c r="I74" s="12"/>
      <c r="J74" s="12"/>
      <c r="K74" s="14"/>
      <c r="L74" s="10"/>
      <c r="M74" s="11"/>
      <c r="N74" s="12"/>
      <c r="O74" s="12"/>
      <c r="P74" s="14"/>
      <c r="Q74" s="10"/>
      <c r="R74" s="11"/>
      <c r="S74" s="12"/>
      <c r="T74" s="12"/>
      <c r="U74" s="14"/>
      <c r="V74" s="372" t="s">
        <v>73</v>
      </c>
      <c r="W74" s="373"/>
      <c r="X74" s="373"/>
      <c r="Y74" s="373"/>
      <c r="Z74" s="373"/>
      <c r="AA74" s="373"/>
      <c r="AB74" s="373"/>
      <c r="AC74" s="373"/>
      <c r="AD74" s="373"/>
      <c r="AE74" s="373"/>
      <c r="AF74" s="373"/>
      <c r="AG74" s="374"/>
      <c r="AH74" s="372" t="s">
        <v>74</v>
      </c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4"/>
    </row>
    <row r="75" spans="3:53" s="1" customFormat="1" ht="18.75" customHeight="1" x14ac:dyDescent="0.4">
      <c r="D75" s="214">
        <v>4</v>
      </c>
      <c r="E75" s="214"/>
      <c r="F75" s="215"/>
      <c r="G75" s="10"/>
      <c r="H75" s="11"/>
      <c r="I75" s="12"/>
      <c r="J75" s="12"/>
      <c r="K75" s="14"/>
      <c r="L75" s="10"/>
      <c r="M75" s="11"/>
      <c r="N75" s="12"/>
      <c r="O75" s="12"/>
      <c r="P75" s="14"/>
      <c r="Q75" s="10"/>
      <c r="R75" s="11"/>
      <c r="S75" s="12"/>
      <c r="T75" s="12"/>
      <c r="U75" s="14"/>
      <c r="V75" s="372" t="s">
        <v>71</v>
      </c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4"/>
      <c r="AH75" s="372" t="s">
        <v>75</v>
      </c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4"/>
    </row>
    <row r="76" spans="3:53" s="1" customFormat="1" ht="18.75" customHeight="1" x14ac:dyDescent="0.4">
      <c r="D76" s="214">
        <v>5</v>
      </c>
      <c r="E76" s="214"/>
      <c r="F76" s="215"/>
      <c r="G76" s="10"/>
      <c r="H76" s="11"/>
      <c r="I76" s="12"/>
      <c r="J76" s="12"/>
      <c r="K76" s="14"/>
      <c r="L76" s="10"/>
      <c r="M76" s="11"/>
      <c r="N76" s="12"/>
      <c r="O76" s="12"/>
      <c r="P76" s="14"/>
      <c r="Q76" s="10"/>
      <c r="R76" s="11"/>
      <c r="S76" s="12"/>
      <c r="T76" s="12"/>
      <c r="U76" s="14"/>
      <c r="V76" s="372" t="s">
        <v>73</v>
      </c>
      <c r="W76" s="373"/>
      <c r="X76" s="373"/>
      <c r="Y76" s="373"/>
      <c r="Z76" s="373"/>
      <c r="AA76" s="373"/>
      <c r="AB76" s="373"/>
      <c r="AC76" s="373"/>
      <c r="AD76" s="373"/>
      <c r="AE76" s="373"/>
      <c r="AF76" s="373"/>
      <c r="AG76" s="374"/>
      <c r="AH76" s="372" t="s">
        <v>76</v>
      </c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4"/>
    </row>
    <row r="77" spans="3:53" s="1" customFormat="1" ht="18.75" customHeight="1" x14ac:dyDescent="0.4">
      <c r="D77" s="214">
        <v>6</v>
      </c>
      <c r="E77" s="214"/>
      <c r="F77" s="215"/>
      <c r="G77" s="10"/>
      <c r="H77" s="11"/>
      <c r="I77" s="12"/>
      <c r="J77" s="12"/>
      <c r="K77" s="14"/>
      <c r="L77" s="10"/>
      <c r="M77" s="11"/>
      <c r="N77" s="12"/>
      <c r="O77" s="12"/>
      <c r="P77" s="14"/>
      <c r="Q77" s="10"/>
      <c r="R77" s="11"/>
      <c r="S77" s="12"/>
      <c r="T77" s="12"/>
      <c r="U77" s="14"/>
      <c r="V77" s="372" t="s">
        <v>73</v>
      </c>
      <c r="W77" s="373"/>
      <c r="X77" s="373"/>
      <c r="Y77" s="373"/>
      <c r="Z77" s="373"/>
      <c r="AA77" s="373"/>
      <c r="AB77" s="373"/>
      <c r="AC77" s="373"/>
      <c r="AD77" s="373"/>
      <c r="AE77" s="373"/>
      <c r="AF77" s="373"/>
      <c r="AG77" s="374"/>
      <c r="AH77" s="372" t="s">
        <v>74</v>
      </c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4"/>
    </row>
    <row r="78" spans="3:53" s="102" customFormat="1" ht="18.75" customHeight="1" x14ac:dyDescent="0.4">
      <c r="C78" s="396" t="s">
        <v>137</v>
      </c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  <c r="AA78" s="396"/>
      <c r="AB78" s="396"/>
      <c r="AC78" s="396"/>
      <c r="AD78" s="396"/>
      <c r="AE78" s="396"/>
      <c r="AF78" s="396"/>
      <c r="AG78" s="396"/>
      <c r="AH78" s="396"/>
      <c r="AI78" s="396"/>
      <c r="AJ78" s="396"/>
      <c r="AK78" s="396"/>
      <c r="AL78" s="112"/>
      <c r="AM78" s="104"/>
      <c r="AN78" s="104"/>
      <c r="AO78" s="104"/>
      <c r="AP78" s="104"/>
      <c r="AQ78" s="104"/>
      <c r="AR78" s="104"/>
      <c r="AT78" s="104"/>
      <c r="AW78" s="106"/>
      <c r="AX78" s="106"/>
      <c r="AY78" s="106"/>
      <c r="AZ78" s="106"/>
      <c r="BA78" s="106"/>
    </row>
    <row r="79" spans="3:53" s="102" customFormat="1" ht="18.75" customHeight="1" x14ac:dyDescent="0.4">
      <c r="C79" s="113" t="str">
        <f>IF($L$7="","",IF(VLOOKUP($L$7,府内市町村一覧!A:B,2,FALSE)=1,"","・ ６月２１日～８月１日の支給単価"))</f>
        <v/>
      </c>
      <c r="AR79" s="104"/>
      <c r="AT79" s="104"/>
      <c r="AW79" s="106"/>
      <c r="AX79" s="106"/>
      <c r="AY79" s="106"/>
      <c r="AZ79" s="106"/>
      <c r="BA79" s="106"/>
    </row>
    <row r="80" spans="3:53" s="102" customFormat="1" ht="11.25" customHeight="1" thickBot="1" x14ac:dyDescent="0.45">
      <c r="AR80" s="104"/>
      <c r="AW80" s="106"/>
      <c r="AX80" s="106"/>
      <c r="AY80" s="106"/>
      <c r="AZ80" s="106"/>
      <c r="BA80" s="106"/>
    </row>
    <row r="81" spans="3:53" s="102" customFormat="1" ht="18.75" customHeight="1" thickBot="1" x14ac:dyDescent="0.45">
      <c r="C81" s="386" t="str">
        <f>IF($L$7="","",IF(VLOOKUP($L$7,府内市町村一覧!A:B,2,FALSE)=1,"","Ａ："))</f>
        <v/>
      </c>
      <c r="D81" s="386"/>
      <c r="E81" s="419" t="s">
        <v>168</v>
      </c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19"/>
      <c r="AB81" s="419"/>
      <c r="AC81" s="419"/>
      <c r="AD81" s="419"/>
      <c r="AE81" s="419"/>
      <c r="AF81" s="419"/>
      <c r="AG81" s="419"/>
      <c r="AH81" s="419"/>
      <c r="AI81" s="388" t="str">
        <f>IF(AH42="","",IF(AL65="","",IF(ROUNDUP((AL65-AH42)*0.4,-3)&gt;200000,200000,IF(ROUNDUP((AL65-AH42)*0.4,-3)&lt;0,0,ROUNDUP((AL65-AH42)*0.4,-3)))))</f>
        <v/>
      </c>
      <c r="AJ81" s="389"/>
      <c r="AK81" s="389"/>
      <c r="AL81" s="389"/>
      <c r="AM81" s="389"/>
      <c r="AN81" s="389"/>
      <c r="AO81" s="390" t="s">
        <v>26</v>
      </c>
      <c r="AP81" s="391"/>
      <c r="AQ81" s="385" t="str">
        <f>IF($L$7="","",IF(VLOOKUP($L$7,府内市町村一覧!A:B,2,FALSE)=1,"（千円未満切上げ）
※上限２０万円","（千円未満切上げ）"))</f>
        <v/>
      </c>
      <c r="AR81" s="385"/>
      <c r="AS81" s="385"/>
      <c r="AT81" s="385"/>
      <c r="AU81" s="385"/>
      <c r="AW81" s="106"/>
      <c r="AX81" s="106"/>
      <c r="AY81" s="106"/>
      <c r="AZ81" s="106"/>
      <c r="BA81" s="106"/>
    </row>
    <row r="82" spans="3:53" s="102" customFormat="1" ht="4.9000000000000004" customHeight="1" thickBot="1" x14ac:dyDescent="0.2">
      <c r="C82" s="108"/>
      <c r="AC82" s="114"/>
      <c r="AD82" s="114"/>
      <c r="AE82" s="114"/>
      <c r="AF82" s="114"/>
      <c r="AI82" s="114"/>
      <c r="AJ82" s="114"/>
      <c r="AK82" s="183"/>
      <c r="AL82" s="183"/>
      <c r="AM82" s="183"/>
      <c r="AN82" s="183"/>
      <c r="AO82" s="183"/>
      <c r="AP82" s="183"/>
      <c r="AQ82" s="385"/>
      <c r="AR82" s="385"/>
      <c r="AS82" s="385"/>
      <c r="AT82" s="385"/>
      <c r="AU82" s="385"/>
      <c r="AW82" s="106"/>
      <c r="AX82" s="106"/>
      <c r="AY82" s="106"/>
      <c r="AZ82" s="106"/>
      <c r="BA82" s="106"/>
    </row>
    <row r="83" spans="3:53" s="102" customFormat="1" ht="18.75" customHeight="1" thickBot="1" x14ac:dyDescent="0.2">
      <c r="C83" s="386" t="str">
        <f>IF($L$7="","",IF(VLOOKUP($L$7,府内市町村一覧!A:B,2,FALSE)=1,"","Ｂ："))</f>
        <v/>
      </c>
      <c r="D83" s="386"/>
      <c r="E83" s="419" t="str">
        <f>IF($L$7="","",IF(VLOOKUP($L$7,府内市町村一覧!A:B,2,FALSE)=1,"","事業年度の１日当たりの売上高× ０．３ ＝"))</f>
        <v/>
      </c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419"/>
      <c r="T83" s="419"/>
      <c r="U83" s="419"/>
      <c r="V83" s="388" t="str">
        <f>IF($L$7="","",IF(VLOOKUP($L$7,府内市町村一覧!A:B,2,FALSE)=1,"",IF(AL65="","",IF(ROUNDUP(AL65*0.3,-3)&gt;200000,200000,IF(ROUNDUP(AL65*0.3,-3)&lt;0,0,ROUNDUP(AL65*0.3,-3))))))</f>
        <v/>
      </c>
      <c r="W83" s="389"/>
      <c r="X83" s="389"/>
      <c r="Y83" s="389"/>
      <c r="Z83" s="389"/>
      <c r="AA83" s="389"/>
      <c r="AB83" s="390" t="str">
        <f>IF($L$7="","",IF(VLOOKUP($L$7,府内市町村一覧!A:B,2,FALSE)=1,"","円"))</f>
        <v/>
      </c>
      <c r="AC83" s="391"/>
      <c r="AD83" s="392" t="str">
        <f>IF($L$7="","",IF(VLOOKUP($L$7,府内市町村一覧!A:B,2,FALSE)=1,"","（千円未満切上げ）"))</f>
        <v/>
      </c>
      <c r="AE83" s="393"/>
      <c r="AF83" s="393"/>
      <c r="AG83" s="393"/>
      <c r="AH83" s="393"/>
      <c r="AI83" s="393"/>
      <c r="AJ83" s="393"/>
      <c r="AK83" s="183"/>
      <c r="AL83" s="183"/>
      <c r="AM83" s="183"/>
      <c r="AN83" s="183"/>
      <c r="AO83" s="183"/>
      <c r="AP83" s="183"/>
      <c r="AQ83" s="183"/>
      <c r="AR83" s="104"/>
      <c r="AT83" s="104"/>
    </row>
    <row r="84" spans="3:53" s="102" customFormat="1" ht="6.6" customHeight="1" x14ac:dyDescent="0.15">
      <c r="AC84" s="114"/>
      <c r="AD84" s="114"/>
      <c r="AE84" s="114"/>
      <c r="AF84" s="114"/>
      <c r="AG84" s="114"/>
      <c r="AH84" s="114"/>
      <c r="AI84" s="115"/>
      <c r="AJ84" s="115"/>
      <c r="AK84" s="183"/>
      <c r="AL84" s="183"/>
      <c r="AM84" s="183"/>
      <c r="AN84" s="183"/>
      <c r="AO84" s="183"/>
      <c r="AP84" s="183"/>
      <c r="AQ84" s="183"/>
      <c r="AR84" s="104"/>
      <c r="AT84" s="104"/>
    </row>
    <row r="85" spans="3:53" s="102" customFormat="1" ht="18.75" customHeight="1" x14ac:dyDescent="0.4">
      <c r="Q85" s="417" t="str">
        <f>IF($L$7="","",IF(VLOOKUP($L$7,府内市町村一覧!A:B,2,FALSE)=1,"","⇒ Ａ と Ｂ で額の低いほうが支給単価（上限２０万円）となります"))</f>
        <v/>
      </c>
      <c r="R85" s="417"/>
      <c r="S85" s="417"/>
      <c r="T85" s="417"/>
      <c r="U85" s="417"/>
      <c r="V85" s="417"/>
      <c r="W85" s="417"/>
      <c r="X85" s="417"/>
      <c r="Y85" s="417"/>
      <c r="Z85" s="417"/>
      <c r="AA85" s="417"/>
      <c r="AB85" s="417"/>
      <c r="AC85" s="417"/>
      <c r="AD85" s="417"/>
      <c r="AE85" s="417"/>
      <c r="AF85" s="417"/>
      <c r="AG85" s="417"/>
      <c r="AH85" s="417"/>
      <c r="AI85" s="417"/>
      <c r="AJ85" s="417"/>
      <c r="AK85" s="417"/>
      <c r="AL85" s="417"/>
      <c r="AM85" s="417"/>
      <c r="AN85" s="417"/>
      <c r="AO85" s="417"/>
      <c r="AP85" s="417"/>
      <c r="AQ85" s="417"/>
      <c r="AR85" s="417"/>
      <c r="AT85" s="104"/>
      <c r="AW85" s="106"/>
      <c r="AX85" s="106"/>
      <c r="AY85" s="106"/>
      <c r="AZ85" s="106"/>
      <c r="BA85" s="106"/>
    </row>
    <row r="86" spans="3:53" s="102" customFormat="1" ht="18.75" customHeight="1" x14ac:dyDescent="0.4">
      <c r="C86" s="417" t="str">
        <f>IF($L$7="","",IF(VLOOKUP($L$7,府内市町村一覧!A:B,2,FALSE)=1,"","・ ８月２日～８月３１日の支給単価は上記のＡと同額になります。"))</f>
        <v/>
      </c>
      <c r="D86" s="418"/>
      <c r="E86" s="418"/>
      <c r="F86" s="418"/>
      <c r="G86" s="418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  <c r="T86" s="418"/>
      <c r="U86" s="418"/>
      <c r="V86" s="418"/>
      <c r="W86" s="418"/>
      <c r="X86" s="418"/>
      <c r="Y86" s="418"/>
      <c r="Z86" s="418"/>
      <c r="AA86" s="418"/>
      <c r="AB86" s="418"/>
      <c r="AF86" s="112"/>
      <c r="AG86" s="112"/>
      <c r="AH86" s="112"/>
      <c r="AI86" s="112"/>
      <c r="AJ86" s="112"/>
      <c r="AK86" s="112"/>
      <c r="AL86" s="112"/>
      <c r="AM86" s="104"/>
      <c r="AN86" s="104"/>
      <c r="AO86" s="104"/>
      <c r="AP86" s="104"/>
      <c r="AQ86" s="104"/>
      <c r="AR86" s="104"/>
      <c r="AS86" s="104"/>
      <c r="AT86" s="104"/>
      <c r="AW86" s="106"/>
      <c r="AX86" s="106"/>
      <c r="AY86" s="106"/>
      <c r="AZ86" s="106"/>
      <c r="BA86" s="106"/>
    </row>
    <row r="87" spans="3:53" s="92" customFormat="1" ht="18.75" customHeight="1" x14ac:dyDescent="0.4">
      <c r="F87" s="24"/>
      <c r="G87" s="21"/>
      <c r="H87" s="21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W87" s="20"/>
      <c r="AX87" s="20"/>
      <c r="AY87" s="20"/>
      <c r="AZ87" s="20"/>
      <c r="BA87" s="20"/>
    </row>
  </sheetData>
  <sheetProtection algorithmName="SHA-512" hashValue="R4ABGh2sWJyQy/S3+L0Qmq391ioyoiY6cVbKtJlR3Bfr8mC13Jj7ctcxhVfy1A2KWVENBMMmbPaGM31HUhXJXA==" saltValue="qXPH7CQ+dAOE+k/ilJlTjg==" spinCount="100000" sheet="1" objects="1" scenarios="1" selectLockedCells="1"/>
  <mergeCells count="135">
    <mergeCell ref="C7:J7"/>
    <mergeCell ref="C13:D14"/>
    <mergeCell ref="E13:L14"/>
    <mergeCell ref="M13:P13"/>
    <mergeCell ref="Q13:U13"/>
    <mergeCell ref="M14:P14"/>
    <mergeCell ref="Q14:U14"/>
    <mergeCell ref="V1:AT1"/>
    <mergeCell ref="A2:AT2"/>
    <mergeCell ref="C3:AQ4"/>
    <mergeCell ref="AC5:AN5"/>
    <mergeCell ref="C6:J6"/>
    <mergeCell ref="L6:AE6"/>
    <mergeCell ref="AF6:AN6"/>
    <mergeCell ref="C16:D16"/>
    <mergeCell ref="E16:Q16"/>
    <mergeCell ref="R16:X16"/>
    <mergeCell ref="Y16:Z16"/>
    <mergeCell ref="AA16:AK16"/>
    <mergeCell ref="C18:D18"/>
    <mergeCell ref="E18:Q18"/>
    <mergeCell ref="R18:S18"/>
    <mergeCell ref="T18:U18"/>
    <mergeCell ref="Y18:AL18"/>
    <mergeCell ref="Y19:AD19"/>
    <mergeCell ref="AE19:AL19"/>
    <mergeCell ref="D22:F24"/>
    <mergeCell ref="G22:U22"/>
    <mergeCell ref="V22:AS23"/>
    <mergeCell ref="G23:P23"/>
    <mergeCell ref="Q23:U23"/>
    <mergeCell ref="G24:K24"/>
    <mergeCell ref="L24:P24"/>
    <mergeCell ref="Q24:U24"/>
    <mergeCell ref="V24:AS27"/>
    <mergeCell ref="D25:F25"/>
    <mergeCell ref="D26:F26"/>
    <mergeCell ref="D27:F27"/>
    <mergeCell ref="C32:D33"/>
    <mergeCell ref="E32:Q33"/>
    <mergeCell ref="R32:U32"/>
    <mergeCell ref="V32:Z32"/>
    <mergeCell ref="R33:U33"/>
    <mergeCell ref="V33:Z33"/>
    <mergeCell ref="C30:D30"/>
    <mergeCell ref="E30:T30"/>
    <mergeCell ref="U30:Y30"/>
    <mergeCell ref="Z30:AB30"/>
    <mergeCell ref="AO35:AS35"/>
    <mergeCell ref="C37:D37"/>
    <mergeCell ref="E37:X37"/>
    <mergeCell ref="Y37:AE37"/>
    <mergeCell ref="AF37:AG37"/>
    <mergeCell ref="AH37:AR37"/>
    <mergeCell ref="C35:D35"/>
    <mergeCell ref="E35:S35"/>
    <mergeCell ref="T35:U35"/>
    <mergeCell ref="V35:W35"/>
    <mergeCell ref="AA35:AH35"/>
    <mergeCell ref="AI35:AN35"/>
    <mergeCell ref="D40:M40"/>
    <mergeCell ref="N40:AB40"/>
    <mergeCell ref="AC40:AH40"/>
    <mergeCell ref="AI40:AJ40"/>
    <mergeCell ref="AK40:AQ40"/>
    <mergeCell ref="D42:N42"/>
    <mergeCell ref="O42:AG42"/>
    <mergeCell ref="AH42:AM42"/>
    <mergeCell ref="AN42:AO42"/>
    <mergeCell ref="D51:E51"/>
    <mergeCell ref="F51:Q51"/>
    <mergeCell ref="R51:W51"/>
    <mergeCell ref="X51:Y51"/>
    <mergeCell ref="Z51:AF51"/>
    <mergeCell ref="T53:AS53"/>
    <mergeCell ref="AK43:AQ43"/>
    <mergeCell ref="D49:E49"/>
    <mergeCell ref="F49:AD49"/>
    <mergeCell ref="AE49:AJ49"/>
    <mergeCell ref="AK49:AL49"/>
    <mergeCell ref="D63:R63"/>
    <mergeCell ref="S63:U63"/>
    <mergeCell ref="V63:W63"/>
    <mergeCell ref="C65:T65"/>
    <mergeCell ref="U65:AK65"/>
    <mergeCell ref="AL65:AQ65"/>
    <mergeCell ref="C57:AP57"/>
    <mergeCell ref="Q59:R59"/>
    <mergeCell ref="AA59:AP59"/>
    <mergeCell ref="D61:W61"/>
    <mergeCell ref="X61:AD61"/>
    <mergeCell ref="AE61:AF61"/>
    <mergeCell ref="AR65:AS65"/>
    <mergeCell ref="AM66:AR66"/>
    <mergeCell ref="D69:F71"/>
    <mergeCell ref="G69:U69"/>
    <mergeCell ref="V69:AG71"/>
    <mergeCell ref="AH69:AS71"/>
    <mergeCell ref="G70:P70"/>
    <mergeCell ref="Q70:U70"/>
    <mergeCell ref="G71:K71"/>
    <mergeCell ref="L71:P71"/>
    <mergeCell ref="AH76:AS76"/>
    <mergeCell ref="Q71:U71"/>
    <mergeCell ref="D72:F72"/>
    <mergeCell ref="V72:AG73"/>
    <mergeCell ref="AH72:AS73"/>
    <mergeCell ref="D73:F73"/>
    <mergeCell ref="D74:F74"/>
    <mergeCell ref="V74:AG74"/>
    <mergeCell ref="AH74:AS74"/>
    <mergeCell ref="Q85:AR85"/>
    <mergeCell ref="C86:AB86"/>
    <mergeCell ref="L7:R7"/>
    <mergeCell ref="S7:AN7"/>
    <mergeCell ref="AM49:AS50"/>
    <mergeCell ref="AQ81:AU82"/>
    <mergeCell ref="C83:D83"/>
    <mergeCell ref="E83:U83"/>
    <mergeCell ref="V83:AA83"/>
    <mergeCell ref="AB83:AC83"/>
    <mergeCell ref="AD83:AJ83"/>
    <mergeCell ref="D77:F77"/>
    <mergeCell ref="V77:AG77"/>
    <mergeCell ref="AH77:AS77"/>
    <mergeCell ref="C78:AK78"/>
    <mergeCell ref="C81:D81"/>
    <mergeCell ref="E81:AH81"/>
    <mergeCell ref="AI81:AN81"/>
    <mergeCell ref="AO81:AP81"/>
    <mergeCell ref="D75:F75"/>
    <mergeCell ref="V75:AG75"/>
    <mergeCell ref="AH75:AS75"/>
    <mergeCell ref="D76:F76"/>
    <mergeCell ref="V76:AG76"/>
  </mergeCells>
  <phoneticPr fontId="3"/>
  <dataValidations count="3">
    <dataValidation type="list" allowBlank="1" showInputMessage="1" showErrorMessage="1" sqref="M14:P14">
      <formula1>"　,令和2年,令和3年"</formula1>
    </dataValidation>
    <dataValidation type="list" allowBlank="1" showInputMessage="1" showErrorMessage="1" sqref="Q14:U14">
      <formula1>"　,1月,2月,3月,4月,5月,6月,7月,8月,9月,10月,11月,12月,"</formula1>
    </dataValidation>
    <dataValidation type="list" allowBlank="1" showInputMessage="1" showErrorMessage="1" sqref="Z30">
      <formula1>"１~３,１と２,２と３,１と３,１のみ,２のみ,３のみ"</formula1>
    </dataValidation>
  </dataValidations>
  <printOptions horizontalCentered="1" verticalCentered="1"/>
  <pageMargins left="0.23622047244094491" right="0.23622047244094491" top="0" bottom="0" header="0" footer="0"/>
  <pageSetup paperSize="9" scale="6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27E7EA8-3C40-48D5-B074-0C0A4BCBD146}">
            <xm:f>IF($L$7="",TRUE,IF(VLOOKUP($L$7,府内市町村一覧!$A:$B,2,FALSE)=1,TRUE,FALSE))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R51:Y51</xm:sqref>
        </x14:conditionalFormatting>
        <x14:conditionalFormatting xmlns:xm="http://schemas.microsoft.com/office/excel/2006/main">
          <x14:cfRule type="expression" priority="1" id="{AAC7A7D2-9E22-42E2-9C2B-E428E6E89A02}">
            <xm:f>IF($L$7="",TRUE,IF(VLOOKUP($L$7,府内市町村一覧!$A:$B,2,FALSE)=1,TRUE,FALSE))</xm:f>
            <x14:dxf>
              <border>
                <left/>
                <right/>
                <top/>
                <bottom/>
                <vertical/>
                <horizontal/>
              </border>
            </x14:dxf>
          </x14:cfRule>
          <xm:sqref>V83:AC83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府内市町村一覧!$A$2:$A$44</xm:f>
          </x14:formula1>
          <xm:sqref>L7:R7</xm:sqref>
        </x14:dataValidation>
        <x14:dataValidation type="list" allowBlank="1" showInputMessage="1" showErrorMessage="1">
          <x14:formula1>
            <xm:f>IF(OR($Q$14="1月",$Q$14="3月",$Q$14="5月",$Q$14="7月",$Q$14="8月",$Q$14="10月",$Q$14="12月"),参照月日数!$B$5,IF(OR($Q$14="4月",$Q$14="3月",$Q$14="6月",$Q$14="9月",$Q$14="11月"),参照月日数!$B$6,IF($Q$14="2月",参照月日数!$B$7,参照月日数!$B$4)))</xm:f>
          </x14:formula1>
          <xm:sqref>R18:S18</xm:sqref>
        </x14:dataValidation>
        <x14:dataValidation type="list" allowBlank="1" showInputMessage="1" showErrorMessage="1">
          <x14:formula1>
            <xm:f>IF($Z$30="１~３",参照月!$A$2:$A$3,IF($Z$30="１と２",参照月!$B$2,IF($Z$30="２と３",参照月!$C$2,IF($Z$30="１と３",参照月!$D$2,IF($Z$30="１のみ",参照月!$E$2,IF($Z$30="２のみ",参照月!$F$2,IF($Z$30="３のみ",参照月!$G$2,参照月!$H$2)))))))</xm:f>
          </x14:formula1>
          <xm:sqref>V33:Z33</xm:sqref>
        </x14:dataValidation>
        <x14:dataValidation type="list" allowBlank="1" showInputMessage="1" showErrorMessage="1">
          <x14:formula1>
            <xm:f>IF($V$33="６月及び７月",参照月日数!$B$1,IF($V$33="７月",参照月日数!$B$2,IF($V$33="８月",参照月日数!$B$3,参照月日数!$B$4)))</xm:f>
          </x14:formula1>
          <xm:sqref>T35:U35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D3" sqref="D3"/>
    </sheetView>
  </sheetViews>
  <sheetFormatPr defaultRowHeight="18.75" x14ac:dyDescent="0.4"/>
  <cols>
    <col min="4" max="4" width="13.25" customWidth="1"/>
    <col min="5" max="5" width="12.375" customWidth="1"/>
  </cols>
  <sheetData>
    <row r="1" spans="1:7" x14ac:dyDescent="0.4">
      <c r="A1" t="s">
        <v>215</v>
      </c>
      <c r="B1" t="s">
        <v>216</v>
      </c>
      <c r="C1" t="s">
        <v>217</v>
      </c>
      <c r="D1" t="s">
        <v>221</v>
      </c>
      <c r="E1" t="s">
        <v>220</v>
      </c>
      <c r="F1" t="s">
        <v>219</v>
      </c>
      <c r="G1" t="s">
        <v>218</v>
      </c>
    </row>
    <row r="2" spans="1:7" x14ac:dyDescent="0.4">
      <c r="A2" t="s">
        <v>222</v>
      </c>
      <c r="B2" t="s">
        <v>222</v>
      </c>
      <c r="C2" t="s">
        <v>223</v>
      </c>
      <c r="D2" t="s">
        <v>223</v>
      </c>
      <c r="E2" t="s">
        <v>224</v>
      </c>
      <c r="F2" t="s">
        <v>222</v>
      </c>
      <c r="G2" t="s">
        <v>223</v>
      </c>
    </row>
    <row r="3" spans="1:7" x14ac:dyDescent="0.4">
      <c r="A3" t="s">
        <v>223</v>
      </c>
    </row>
  </sheetData>
  <phoneticPr fontId="3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5" sqref="A5"/>
    </sheetView>
  </sheetViews>
  <sheetFormatPr defaultRowHeight="18.75" x14ac:dyDescent="0.4"/>
  <cols>
    <col min="1" max="1" width="33.125" customWidth="1"/>
  </cols>
  <sheetData>
    <row r="1" spans="1:2" x14ac:dyDescent="0.4">
      <c r="A1" t="s">
        <v>224</v>
      </c>
      <c r="B1">
        <v>61</v>
      </c>
    </row>
    <row r="2" spans="1:2" x14ac:dyDescent="0.4">
      <c r="A2" t="s">
        <v>229</v>
      </c>
      <c r="B2">
        <v>31</v>
      </c>
    </row>
    <row r="3" spans="1:2" x14ac:dyDescent="0.4">
      <c r="A3" t="s">
        <v>230</v>
      </c>
      <c r="B3">
        <v>31</v>
      </c>
    </row>
    <row r="4" spans="1:2" x14ac:dyDescent="0.4">
      <c r="A4" t="s">
        <v>234</v>
      </c>
    </row>
    <row r="5" spans="1:2" x14ac:dyDescent="0.4">
      <c r="A5" t="s">
        <v>233</v>
      </c>
      <c r="B5">
        <v>31</v>
      </c>
    </row>
    <row r="6" spans="1:2" x14ac:dyDescent="0.4">
      <c r="A6" t="s">
        <v>231</v>
      </c>
      <c r="B6">
        <v>30</v>
      </c>
    </row>
    <row r="7" spans="1:2" x14ac:dyDescent="0.4">
      <c r="A7" t="s">
        <v>232</v>
      </c>
      <c r="B7">
        <v>28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N67"/>
  <sheetViews>
    <sheetView showZeros="0" view="pageBreakPreview" zoomScaleNormal="100" zoomScaleSheetLayoutView="100" workbookViewId="0">
      <selection activeCell="T37" sqref="T37:U37"/>
    </sheetView>
  </sheetViews>
  <sheetFormatPr defaultColWidth="2.5" defaultRowHeight="14.25" x14ac:dyDescent="0.4"/>
  <cols>
    <col min="1" max="1" width="1.25" style="2" customWidth="1"/>
    <col min="2" max="28" width="2.5" style="2"/>
    <col min="29" max="36" width="2.5" style="2" customWidth="1"/>
    <col min="37" max="16384" width="2.5" style="2"/>
  </cols>
  <sheetData>
    <row r="1" spans="1:46" x14ac:dyDescent="0.4">
      <c r="W1" s="316" t="s">
        <v>77</v>
      </c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46" s="1" customFormat="1" ht="24" x14ac:dyDescent="0.4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156"/>
      <c r="AT2" s="156"/>
    </row>
    <row r="3" spans="1:46" s="1" customFormat="1" ht="24.75" customHeight="1" x14ac:dyDescent="0.4">
      <c r="C3" s="235" t="s">
        <v>1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46" s="1" customFormat="1" ht="14.25" customHeight="1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46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46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46" s="1" customFormat="1" ht="18.75" customHeight="1" x14ac:dyDescent="0.4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426"/>
      <c r="M7" s="426"/>
      <c r="N7" s="426"/>
      <c r="O7" s="426"/>
      <c r="P7" s="426"/>
      <c r="Q7" s="426"/>
      <c r="R7" s="426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S7" s="156"/>
      <c r="AT7" s="156"/>
    </row>
    <row r="8" spans="1:46" s="1" customFormat="1" ht="7.5" customHeight="1" x14ac:dyDescent="0.4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46" s="1" customFormat="1" ht="15" customHeight="1" x14ac:dyDescent="0.4">
      <c r="C9" s="43" t="s">
        <v>78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S9" s="156"/>
      <c r="AT9" s="156"/>
    </row>
    <row r="10" spans="1:46" s="1" customFormat="1" ht="3.75" customHeight="1" x14ac:dyDescent="0.4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S10" s="156"/>
      <c r="AT10" s="156"/>
    </row>
    <row r="11" spans="1:46" s="1" customFormat="1" ht="15.75" customHeight="1" x14ac:dyDescent="0.4">
      <c r="D11" s="278" t="s">
        <v>68</v>
      </c>
      <c r="E11" s="279"/>
      <c r="F11" s="280"/>
      <c r="G11" s="287" t="s">
        <v>7</v>
      </c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9"/>
      <c r="V11" s="241" t="s">
        <v>8</v>
      </c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29"/>
      <c r="AO11" s="429"/>
      <c r="AP11" s="429"/>
      <c r="AQ11" s="429"/>
      <c r="AR11" s="429"/>
      <c r="AS11" s="430"/>
      <c r="AT11" s="156"/>
    </row>
    <row r="12" spans="1:46" s="1" customFormat="1" ht="14.25" customHeight="1" x14ac:dyDescent="0.4">
      <c r="C12" s="161"/>
      <c r="D12" s="281"/>
      <c r="E12" s="282"/>
      <c r="F12" s="283"/>
      <c r="G12" s="292" t="s">
        <v>9</v>
      </c>
      <c r="H12" s="292"/>
      <c r="I12" s="292"/>
      <c r="J12" s="292"/>
      <c r="K12" s="292"/>
      <c r="L12" s="292"/>
      <c r="M12" s="292"/>
      <c r="N12" s="292"/>
      <c r="O12" s="292"/>
      <c r="P12" s="293"/>
      <c r="Q12" s="258" t="s">
        <v>10</v>
      </c>
      <c r="R12" s="259"/>
      <c r="S12" s="259"/>
      <c r="T12" s="259"/>
      <c r="U12" s="260"/>
      <c r="V12" s="431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432"/>
    </row>
    <row r="13" spans="1:46" s="1" customFormat="1" x14ac:dyDescent="0.4">
      <c r="C13" s="161"/>
      <c r="D13" s="284"/>
      <c r="E13" s="285"/>
      <c r="F13" s="286"/>
      <c r="G13" s="261" t="s">
        <v>11</v>
      </c>
      <c r="H13" s="211"/>
      <c r="I13" s="211"/>
      <c r="J13" s="211"/>
      <c r="K13" s="212"/>
      <c r="L13" s="211" t="s">
        <v>12</v>
      </c>
      <c r="M13" s="211"/>
      <c r="N13" s="211"/>
      <c r="O13" s="211"/>
      <c r="P13" s="212"/>
      <c r="Q13" s="211" t="s">
        <v>13</v>
      </c>
      <c r="R13" s="211"/>
      <c r="S13" s="211"/>
      <c r="T13" s="211"/>
      <c r="U13" s="212"/>
      <c r="V13" s="433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5"/>
    </row>
    <row r="14" spans="1:46" s="1" customFormat="1" ht="18.75" customHeight="1" x14ac:dyDescent="0.4">
      <c r="C14" s="161"/>
      <c r="D14" s="214">
        <v>1</v>
      </c>
      <c r="E14" s="214"/>
      <c r="F14" s="215"/>
      <c r="G14" s="15"/>
      <c r="H14" s="16"/>
      <c r="I14" s="17"/>
      <c r="J14" s="17"/>
      <c r="K14" s="18"/>
      <c r="L14" s="15"/>
      <c r="M14" s="16"/>
      <c r="N14" s="17"/>
      <c r="O14" s="17"/>
      <c r="P14" s="18"/>
      <c r="Q14" s="15"/>
      <c r="R14" s="16"/>
      <c r="S14" s="17"/>
      <c r="T14" s="17"/>
      <c r="U14" s="18"/>
      <c r="V14" s="56" t="s">
        <v>79</v>
      </c>
      <c r="W14" s="436" t="s">
        <v>80</v>
      </c>
      <c r="X14" s="437"/>
      <c r="Y14" s="437"/>
      <c r="Z14" s="437"/>
      <c r="AA14" s="437"/>
      <c r="AB14" s="31" t="s">
        <v>81</v>
      </c>
      <c r="AC14" s="436" t="s">
        <v>82</v>
      </c>
      <c r="AD14" s="437"/>
      <c r="AE14" s="437"/>
      <c r="AF14" s="437"/>
      <c r="AG14" s="437"/>
      <c r="AH14" s="31" t="s">
        <v>83</v>
      </c>
      <c r="AI14" s="436" t="s">
        <v>84</v>
      </c>
      <c r="AJ14" s="437"/>
      <c r="AK14" s="437"/>
      <c r="AL14" s="437"/>
      <c r="AM14" s="437"/>
      <c r="AN14" s="31" t="s">
        <v>85</v>
      </c>
      <c r="AO14" s="436" t="s">
        <v>86</v>
      </c>
      <c r="AP14" s="437"/>
      <c r="AQ14" s="437"/>
      <c r="AR14" s="437"/>
      <c r="AS14" s="437"/>
    </row>
    <row r="15" spans="1:46" s="1" customFormat="1" ht="18.75" customHeight="1" x14ac:dyDescent="0.4">
      <c r="C15" s="161"/>
      <c r="D15" s="214">
        <v>2</v>
      </c>
      <c r="E15" s="214"/>
      <c r="F15" s="215"/>
      <c r="G15" s="10"/>
      <c r="H15" s="11"/>
      <c r="I15" s="12"/>
      <c r="J15" s="12"/>
      <c r="K15" s="14"/>
      <c r="L15" s="10"/>
      <c r="M15" s="11"/>
      <c r="N15" s="12"/>
      <c r="O15" s="12"/>
      <c r="P15" s="14"/>
      <c r="Q15" s="10"/>
      <c r="R15" s="11"/>
      <c r="S15" s="12"/>
      <c r="T15" s="12"/>
      <c r="U15" s="14"/>
      <c r="V15" s="31" t="s">
        <v>87</v>
      </c>
      <c r="W15" s="436" t="s">
        <v>80</v>
      </c>
      <c r="X15" s="437"/>
      <c r="Y15" s="437"/>
      <c r="Z15" s="437"/>
      <c r="AA15" s="437"/>
      <c r="AB15" s="31" t="s">
        <v>88</v>
      </c>
      <c r="AC15" s="436" t="s">
        <v>84</v>
      </c>
      <c r="AD15" s="437"/>
      <c r="AE15" s="437"/>
      <c r="AF15" s="437"/>
      <c r="AG15" s="437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  <c r="AS15" s="444"/>
    </row>
    <row r="16" spans="1:46" s="1" customFormat="1" ht="18.75" customHeight="1" x14ac:dyDescent="0.4">
      <c r="D16" s="214">
        <v>3</v>
      </c>
      <c r="E16" s="214"/>
      <c r="F16" s="215"/>
      <c r="G16" s="10"/>
      <c r="H16" s="11"/>
      <c r="I16" s="12"/>
      <c r="J16" s="12"/>
      <c r="K16" s="14"/>
      <c r="L16" s="10"/>
      <c r="M16" s="11"/>
      <c r="N16" s="12"/>
      <c r="O16" s="12"/>
      <c r="P16" s="14"/>
      <c r="Q16" s="10"/>
      <c r="R16" s="11"/>
      <c r="S16" s="12"/>
      <c r="T16" s="12"/>
      <c r="U16" s="14"/>
      <c r="V16" s="31" t="s">
        <v>89</v>
      </c>
      <c r="W16" s="436" t="s">
        <v>82</v>
      </c>
      <c r="X16" s="437"/>
      <c r="Y16" s="437"/>
      <c r="Z16" s="437"/>
      <c r="AA16" s="437"/>
      <c r="AB16" s="31" t="s">
        <v>90</v>
      </c>
      <c r="AC16" s="436" t="s">
        <v>86</v>
      </c>
      <c r="AD16" s="437"/>
      <c r="AE16" s="437"/>
      <c r="AF16" s="437"/>
      <c r="AG16" s="437"/>
      <c r="AH16" s="444"/>
      <c r="AI16" s="444"/>
      <c r="AJ16" s="444"/>
      <c r="AK16" s="444"/>
      <c r="AL16" s="444"/>
      <c r="AM16" s="444"/>
      <c r="AN16" s="444"/>
      <c r="AO16" s="444"/>
      <c r="AP16" s="444"/>
      <c r="AQ16" s="444"/>
      <c r="AR16" s="444"/>
      <c r="AS16" s="444"/>
    </row>
    <row r="17" spans="3:53" s="1" customFormat="1" ht="18.75" customHeight="1" x14ac:dyDescent="0.4">
      <c r="D17" s="214">
        <v>4</v>
      </c>
      <c r="E17" s="214"/>
      <c r="F17" s="215"/>
      <c r="G17" s="10"/>
      <c r="H17" s="11"/>
      <c r="I17" s="12"/>
      <c r="J17" s="12"/>
      <c r="K17" s="14"/>
      <c r="L17" s="10"/>
      <c r="M17" s="11"/>
      <c r="N17" s="12"/>
      <c r="O17" s="12"/>
      <c r="P17" s="14"/>
      <c r="Q17" s="10"/>
      <c r="R17" s="11"/>
      <c r="S17" s="12"/>
      <c r="T17" s="12"/>
      <c r="U17" s="14"/>
      <c r="V17" s="31" t="s">
        <v>91</v>
      </c>
      <c r="W17" s="448" t="s">
        <v>92</v>
      </c>
      <c r="X17" s="449"/>
      <c r="Y17" s="449"/>
      <c r="Z17" s="449"/>
      <c r="AA17" s="449"/>
      <c r="AB17" s="449"/>
      <c r="AC17" s="449"/>
      <c r="AD17" s="449"/>
      <c r="AE17" s="449"/>
      <c r="AF17" s="449"/>
      <c r="AG17" s="450"/>
      <c r="AH17" s="31" t="s">
        <v>93</v>
      </c>
      <c r="AI17" s="448" t="s">
        <v>94</v>
      </c>
      <c r="AJ17" s="449"/>
      <c r="AK17" s="449"/>
      <c r="AL17" s="449"/>
      <c r="AM17" s="449"/>
      <c r="AN17" s="449"/>
      <c r="AO17" s="449"/>
      <c r="AP17" s="449"/>
      <c r="AQ17" s="449"/>
      <c r="AR17" s="449"/>
      <c r="AS17" s="450"/>
    </row>
    <row r="18" spans="3:53" s="1" customFormat="1" ht="18.75" customHeight="1" x14ac:dyDescent="0.4">
      <c r="D18" s="214">
        <v>5</v>
      </c>
      <c r="E18" s="214"/>
      <c r="F18" s="215"/>
      <c r="G18" s="10"/>
      <c r="H18" s="11"/>
      <c r="I18" s="12"/>
      <c r="J18" s="12"/>
      <c r="K18" s="14"/>
      <c r="L18" s="10"/>
      <c r="M18" s="11"/>
      <c r="N18" s="12"/>
      <c r="O18" s="12"/>
      <c r="P18" s="14"/>
      <c r="Q18" s="10"/>
      <c r="R18" s="11"/>
      <c r="S18" s="12"/>
      <c r="T18" s="12"/>
      <c r="U18" s="14"/>
      <c r="V18" s="31" t="s">
        <v>95</v>
      </c>
      <c r="W18" s="436" t="s">
        <v>80</v>
      </c>
      <c r="X18" s="437"/>
      <c r="Y18" s="437"/>
      <c r="Z18" s="437"/>
      <c r="AA18" s="437"/>
      <c r="AB18" s="31" t="s">
        <v>96</v>
      </c>
      <c r="AC18" s="436" t="s">
        <v>84</v>
      </c>
      <c r="AD18" s="437"/>
      <c r="AE18" s="437"/>
      <c r="AF18" s="437"/>
      <c r="AG18" s="437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</row>
    <row r="19" spans="3:53" s="1" customFormat="1" ht="18.75" customHeight="1" x14ac:dyDescent="0.4">
      <c r="D19" s="214">
        <v>6</v>
      </c>
      <c r="E19" s="214"/>
      <c r="F19" s="215"/>
      <c r="G19" s="10"/>
      <c r="H19" s="11"/>
      <c r="I19" s="12"/>
      <c r="J19" s="12"/>
      <c r="K19" s="14"/>
      <c r="L19" s="10"/>
      <c r="M19" s="11"/>
      <c r="N19" s="12"/>
      <c r="O19" s="12"/>
      <c r="P19" s="14"/>
      <c r="Q19" s="10"/>
      <c r="R19" s="11"/>
      <c r="S19" s="12"/>
      <c r="T19" s="12"/>
      <c r="U19" s="14"/>
      <c r="V19" s="31" t="s">
        <v>97</v>
      </c>
      <c r="W19" s="436" t="s">
        <v>82</v>
      </c>
      <c r="X19" s="437"/>
      <c r="Y19" s="437"/>
      <c r="Z19" s="437"/>
      <c r="AA19" s="437"/>
      <c r="AB19" s="31" t="s">
        <v>98</v>
      </c>
      <c r="AC19" s="436" t="s">
        <v>86</v>
      </c>
      <c r="AD19" s="437"/>
      <c r="AE19" s="437"/>
      <c r="AF19" s="437"/>
      <c r="AG19" s="437"/>
      <c r="AH19" s="444"/>
      <c r="AI19" s="444"/>
      <c r="AJ19" s="444"/>
      <c r="AK19" s="444"/>
      <c r="AL19" s="444"/>
      <c r="AM19" s="444"/>
      <c r="AN19" s="444"/>
      <c r="AO19" s="444"/>
      <c r="AP19" s="444"/>
      <c r="AQ19" s="444"/>
      <c r="AR19" s="444"/>
      <c r="AS19" s="444"/>
    </row>
    <row r="20" spans="3:53" s="4" customFormat="1" ht="25.5" customHeight="1" x14ac:dyDescent="0.4">
      <c r="C20" s="161"/>
      <c r="D20" s="30" t="s">
        <v>15</v>
      </c>
      <c r="E20" s="222" t="s">
        <v>16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92"/>
      <c r="AU20" s="92"/>
      <c r="AV20" s="92"/>
      <c r="AW20" s="92"/>
      <c r="AX20" s="92"/>
      <c r="AY20" s="92"/>
      <c r="AZ20" s="92"/>
      <c r="BA20" s="92"/>
    </row>
    <row r="21" spans="3:53" s="4" customFormat="1" ht="7.5" customHeight="1" x14ac:dyDescent="0.4"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</row>
    <row r="22" spans="3:53" s="4" customFormat="1" ht="18.75" customHeight="1" x14ac:dyDescent="0.4">
      <c r="C22" s="67" t="s">
        <v>17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153"/>
      <c r="Z22" s="153"/>
      <c r="AA22" s="153"/>
      <c r="AB22" s="153"/>
      <c r="AC22" s="153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92"/>
      <c r="AV22" s="92"/>
      <c r="AW22" s="92"/>
      <c r="AX22" s="153"/>
      <c r="AY22" s="153"/>
      <c r="AZ22" s="153"/>
      <c r="BA22" s="153"/>
    </row>
    <row r="23" spans="3:53" s="4" customFormat="1" ht="7.5" customHeight="1" thickBot="1" x14ac:dyDescent="0.45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20"/>
      <c r="Z23" s="20"/>
      <c r="AA23" s="20"/>
      <c r="AB23" s="20"/>
      <c r="AC23" s="20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92"/>
      <c r="AV23" s="92"/>
      <c r="AW23" s="92"/>
      <c r="AX23" s="20"/>
      <c r="AY23" s="20"/>
      <c r="AZ23" s="20"/>
      <c r="BA23" s="20"/>
    </row>
    <row r="24" spans="3:53" s="4" customFormat="1" ht="18.75" customHeight="1" thickBot="1" x14ac:dyDescent="0.45">
      <c r="C24" s="210" t="s">
        <v>18</v>
      </c>
      <c r="D24" s="210"/>
      <c r="E24" s="441" t="s">
        <v>99</v>
      </c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441"/>
      <c r="U24" s="257" t="s">
        <v>68</v>
      </c>
      <c r="V24" s="220"/>
      <c r="W24" s="220"/>
      <c r="X24" s="220"/>
      <c r="Y24" s="220"/>
      <c r="Z24" s="442"/>
      <c r="AA24" s="443"/>
      <c r="AB24" s="92"/>
      <c r="AC24" s="92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92"/>
      <c r="AV24" s="92"/>
      <c r="AW24" s="92"/>
      <c r="AX24" s="20"/>
      <c r="AY24" s="20"/>
      <c r="AZ24" s="20"/>
      <c r="BA24" s="20"/>
    </row>
    <row r="25" spans="3:53" s="4" customFormat="1" ht="7.5" customHeight="1" thickBot="1" x14ac:dyDescent="0.45">
      <c r="C25" s="153"/>
      <c r="D25" s="22"/>
      <c r="E25" s="92"/>
      <c r="F25" s="23"/>
      <c r="G25" s="23"/>
      <c r="H25" s="23"/>
      <c r="I25" s="23"/>
      <c r="J25" s="23"/>
      <c r="K25" s="23"/>
      <c r="L25" s="23"/>
      <c r="M25" s="92"/>
      <c r="N25" s="92"/>
      <c r="O25" s="92"/>
      <c r="P25" s="92"/>
      <c r="Q25" s="92"/>
      <c r="R25" s="92"/>
      <c r="S25" s="92"/>
      <c r="T25" s="92"/>
      <c r="U25" s="22"/>
      <c r="V25" s="22"/>
      <c r="W25" s="22"/>
      <c r="X25" s="22"/>
      <c r="Y25" s="22"/>
      <c r="Z25" s="22"/>
      <c r="AA25" s="22"/>
      <c r="AB25" s="22"/>
      <c r="AC25" s="92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92"/>
      <c r="AV25" s="92"/>
      <c r="AW25" s="92"/>
      <c r="AX25" s="92"/>
      <c r="AY25" s="92"/>
      <c r="AZ25" s="20"/>
      <c r="BA25" s="20"/>
    </row>
    <row r="26" spans="3:53" s="4" customFormat="1" ht="18.75" customHeight="1" x14ac:dyDescent="0.4">
      <c r="C26" s="210" t="s">
        <v>20</v>
      </c>
      <c r="D26" s="210"/>
      <c r="E26" s="267" t="s">
        <v>21</v>
      </c>
      <c r="F26" s="267"/>
      <c r="G26" s="267"/>
      <c r="H26" s="267"/>
      <c r="I26" s="267"/>
      <c r="J26" s="267"/>
      <c r="K26" s="267"/>
      <c r="L26" s="267"/>
      <c r="M26" s="268" t="s">
        <v>22</v>
      </c>
      <c r="N26" s="269"/>
      <c r="O26" s="269"/>
      <c r="P26" s="270"/>
      <c r="Q26" s="271" t="s">
        <v>23</v>
      </c>
      <c r="R26" s="269"/>
      <c r="S26" s="269"/>
      <c r="T26" s="269"/>
      <c r="U26" s="272"/>
      <c r="V26" s="5"/>
      <c r="W26" s="21"/>
      <c r="X26" s="21"/>
      <c r="Y26" s="21"/>
      <c r="Z26" s="21"/>
      <c r="AA26" s="21"/>
      <c r="AB26" s="21"/>
      <c r="AC26" s="92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92"/>
      <c r="AV26" s="92"/>
      <c r="AW26" s="92"/>
      <c r="AX26" s="92"/>
      <c r="AY26" s="92"/>
      <c r="AZ26" s="20"/>
      <c r="BA26" s="20"/>
    </row>
    <row r="27" spans="3:53" s="4" customFormat="1" ht="18.75" customHeight="1" thickBot="1" x14ac:dyDescent="0.45">
      <c r="C27" s="210"/>
      <c r="D27" s="210"/>
      <c r="E27" s="267"/>
      <c r="F27" s="267"/>
      <c r="G27" s="267"/>
      <c r="H27" s="267"/>
      <c r="I27" s="267"/>
      <c r="J27" s="267"/>
      <c r="K27" s="267"/>
      <c r="L27" s="267"/>
      <c r="M27" s="445"/>
      <c r="N27" s="446"/>
      <c r="O27" s="446"/>
      <c r="P27" s="447"/>
      <c r="Q27" s="453"/>
      <c r="R27" s="446"/>
      <c r="S27" s="446"/>
      <c r="T27" s="446"/>
      <c r="U27" s="454"/>
      <c r="V27" s="21"/>
      <c r="W27" s="92"/>
      <c r="X27" s="92"/>
      <c r="Y27" s="92"/>
      <c r="Z27" s="92"/>
      <c r="AA27" s="92"/>
      <c r="AB27" s="92"/>
      <c r="AC27" s="92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92"/>
      <c r="AV27" s="92"/>
      <c r="AW27" s="92"/>
      <c r="AX27" s="92"/>
      <c r="AY27" s="92"/>
      <c r="AZ27" s="20"/>
      <c r="BA27" s="20"/>
    </row>
    <row r="28" spans="3:53" s="4" customFormat="1" ht="7.5" customHeight="1" thickBot="1" x14ac:dyDescent="0.45">
      <c r="C28" s="92"/>
      <c r="D28" s="22"/>
      <c r="E28" s="22"/>
      <c r="F28" s="24"/>
      <c r="G28" s="21"/>
      <c r="H28" s="21"/>
      <c r="I28" s="21"/>
      <c r="J28" s="21"/>
      <c r="K28" s="21"/>
      <c r="L28" s="21"/>
      <c r="M28" s="92"/>
      <c r="N28" s="92"/>
      <c r="O28" s="92"/>
      <c r="P28" s="92"/>
      <c r="Q28" s="92"/>
      <c r="R28" s="92"/>
      <c r="S28" s="92"/>
      <c r="T28" s="92"/>
      <c r="U28" s="21"/>
      <c r="V28" s="21"/>
      <c r="W28" s="92"/>
      <c r="X28" s="92"/>
      <c r="Y28" s="92"/>
      <c r="Z28" s="92"/>
      <c r="AA28" s="92"/>
      <c r="AB28" s="92"/>
      <c r="AC28" s="92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92"/>
      <c r="AV28" s="92"/>
      <c r="AW28" s="92"/>
      <c r="AX28" s="92"/>
      <c r="AY28" s="92"/>
      <c r="AZ28" s="20"/>
      <c r="BA28" s="20"/>
    </row>
    <row r="29" spans="3:53" s="4" customFormat="1" ht="18.75" customHeight="1" thickBot="1" x14ac:dyDescent="0.2">
      <c r="C29" s="216" t="s">
        <v>24</v>
      </c>
      <c r="D29" s="216"/>
      <c r="E29" s="217" t="s">
        <v>25</v>
      </c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451"/>
      <c r="S29" s="452"/>
      <c r="T29" s="452"/>
      <c r="U29" s="452"/>
      <c r="V29" s="452"/>
      <c r="W29" s="452"/>
      <c r="X29" s="452"/>
      <c r="Y29" s="263" t="s">
        <v>26</v>
      </c>
      <c r="Z29" s="264"/>
      <c r="AA29" s="265" t="s">
        <v>27</v>
      </c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92"/>
      <c r="AM29" s="92"/>
      <c r="AN29" s="92"/>
      <c r="AO29" s="25"/>
      <c r="AP29" s="25"/>
      <c r="AQ29" s="25"/>
      <c r="AR29" s="25"/>
      <c r="AS29" s="25"/>
      <c r="AT29" s="25"/>
      <c r="AU29" s="92"/>
      <c r="AV29" s="92"/>
      <c r="AW29" s="20"/>
      <c r="AX29" s="20"/>
      <c r="AY29" s="20"/>
      <c r="AZ29" s="20"/>
      <c r="BA29" s="20"/>
    </row>
    <row r="30" spans="3:53" s="4" customFormat="1" ht="7.5" customHeight="1" thickBot="1" x14ac:dyDescent="0.45">
      <c r="C30" s="92"/>
      <c r="D30" s="92"/>
      <c r="E30" s="92"/>
      <c r="F30" s="24"/>
      <c r="G30" s="21"/>
      <c r="H30" s="21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92"/>
      <c r="AV30" s="92"/>
      <c r="AW30" s="20"/>
      <c r="AX30" s="20"/>
      <c r="AY30" s="20"/>
      <c r="AZ30" s="20"/>
      <c r="BA30" s="20"/>
    </row>
    <row r="31" spans="3:53" s="4" customFormat="1" ht="18.75" customHeight="1" thickBot="1" x14ac:dyDescent="0.45">
      <c r="C31" s="216" t="s">
        <v>28</v>
      </c>
      <c r="D31" s="216"/>
      <c r="E31" s="217" t="s">
        <v>29</v>
      </c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439"/>
      <c r="S31" s="440"/>
      <c r="T31" s="220" t="s">
        <v>30</v>
      </c>
      <c r="U31" s="221"/>
      <c r="V31" s="20"/>
      <c r="W31" s="92"/>
      <c r="X31" s="92"/>
      <c r="Y31" s="225" t="s">
        <v>31</v>
      </c>
      <c r="Z31" s="226"/>
      <c r="AA31" s="226"/>
      <c r="AB31" s="226"/>
      <c r="AC31" s="226"/>
      <c r="AD31" s="226"/>
      <c r="AE31" s="226"/>
      <c r="AF31" s="226"/>
      <c r="AG31" s="294" t="s">
        <v>32</v>
      </c>
      <c r="AH31" s="226"/>
      <c r="AI31" s="226"/>
      <c r="AJ31" s="226"/>
      <c r="AK31" s="226"/>
      <c r="AL31" s="295"/>
      <c r="AM31" s="226" t="s">
        <v>33</v>
      </c>
      <c r="AN31" s="226"/>
      <c r="AO31" s="226"/>
      <c r="AP31" s="226"/>
      <c r="AQ31" s="227"/>
      <c r="AR31" s="92"/>
      <c r="AS31" s="92"/>
      <c r="AT31" s="92"/>
      <c r="AU31" s="92"/>
      <c r="AV31" s="92"/>
      <c r="AW31" s="20"/>
      <c r="AX31" s="20"/>
      <c r="AY31" s="20"/>
      <c r="AZ31" s="20"/>
      <c r="BA31" s="20"/>
    </row>
    <row r="32" spans="3:53" s="4" customFormat="1" ht="7.5" customHeight="1" thickBot="1" x14ac:dyDescent="0.45">
      <c r="C32" s="92"/>
      <c r="D32" s="92"/>
      <c r="E32" s="92"/>
      <c r="F32" s="24"/>
      <c r="G32" s="21"/>
      <c r="H32" s="21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92"/>
      <c r="AV32" s="92"/>
      <c r="AW32" s="20"/>
      <c r="AX32" s="20"/>
      <c r="AY32" s="20"/>
      <c r="AZ32" s="20"/>
      <c r="BA32" s="20"/>
    </row>
    <row r="33" spans="3:53" s="4" customFormat="1" ht="7.5" customHeight="1" thickTop="1" thickBot="1" x14ac:dyDescent="0.45">
      <c r="C33" s="92"/>
      <c r="D33" s="33"/>
      <c r="E33" s="34"/>
      <c r="F33" s="35"/>
      <c r="G33" s="36"/>
      <c r="H33" s="36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25"/>
      <c r="AT33" s="25"/>
      <c r="AU33" s="92"/>
      <c r="AV33" s="92"/>
      <c r="AW33" s="20"/>
      <c r="AX33" s="20"/>
      <c r="AY33" s="20"/>
      <c r="AZ33" s="20"/>
      <c r="BA33" s="20"/>
    </row>
    <row r="34" spans="3:53" s="4" customFormat="1" ht="18.75" customHeight="1" thickBot="1" x14ac:dyDescent="0.2">
      <c r="C34" s="92"/>
      <c r="D34" s="300" t="s">
        <v>34</v>
      </c>
      <c r="E34" s="301"/>
      <c r="F34" s="301"/>
      <c r="G34" s="301"/>
      <c r="H34" s="301"/>
      <c r="I34" s="301"/>
      <c r="J34" s="301"/>
      <c r="K34" s="301"/>
      <c r="L34" s="301"/>
      <c r="M34" s="301"/>
      <c r="N34" s="161" t="s">
        <v>35</v>
      </c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32"/>
      <c r="Z34" s="32"/>
      <c r="AA34" s="32"/>
      <c r="AB34" s="32"/>
      <c r="AC34" s="228" t="str">
        <f>IF(R31="","",ROUNDUP(R29/R31,0))</f>
        <v/>
      </c>
      <c r="AD34" s="229"/>
      <c r="AE34" s="229"/>
      <c r="AF34" s="229"/>
      <c r="AG34" s="229"/>
      <c r="AH34" s="229"/>
      <c r="AI34" s="230" t="s">
        <v>26</v>
      </c>
      <c r="AJ34" s="231"/>
      <c r="AK34" s="265" t="s">
        <v>36</v>
      </c>
      <c r="AL34" s="266"/>
      <c r="AM34" s="266"/>
      <c r="AN34" s="266"/>
      <c r="AO34" s="266"/>
      <c r="AP34" s="266"/>
      <c r="AQ34" s="266"/>
      <c r="AR34" s="39"/>
      <c r="AS34" s="27"/>
      <c r="AT34" s="27"/>
      <c r="AU34" s="27"/>
      <c r="AV34" s="92"/>
      <c r="AW34" s="20"/>
      <c r="AX34" s="20"/>
      <c r="AY34" s="20"/>
      <c r="AZ34" s="20"/>
      <c r="BA34" s="20"/>
    </row>
    <row r="35" spans="3:53" s="4" customFormat="1" ht="7.5" customHeight="1" thickBot="1" x14ac:dyDescent="0.2">
      <c r="C35" s="92"/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1"/>
      <c r="Z35" s="41"/>
      <c r="AA35" s="41"/>
      <c r="AB35" s="41"/>
      <c r="AC35" s="62"/>
      <c r="AD35" s="62"/>
      <c r="AE35" s="62"/>
      <c r="AF35" s="62"/>
      <c r="AG35" s="62"/>
      <c r="AH35" s="62"/>
      <c r="AI35" s="63"/>
      <c r="AJ35" s="63"/>
      <c r="AK35" s="64"/>
      <c r="AL35" s="64"/>
      <c r="AM35" s="64"/>
      <c r="AN35" s="64"/>
      <c r="AO35" s="64"/>
      <c r="AP35" s="64"/>
      <c r="AQ35" s="64"/>
      <c r="AR35" s="65"/>
      <c r="AS35" s="27"/>
      <c r="AT35" s="27"/>
      <c r="AU35" s="27"/>
      <c r="AV35" s="92"/>
      <c r="AW35" s="20"/>
      <c r="AX35" s="20"/>
      <c r="AY35" s="20"/>
      <c r="AZ35" s="20"/>
      <c r="BA35" s="20"/>
    </row>
    <row r="36" spans="3:53" s="4" customFormat="1" ht="7.5" customHeight="1" thickTop="1" x14ac:dyDescent="0.4"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20"/>
      <c r="Z36" s="20"/>
      <c r="AA36" s="20"/>
      <c r="AB36" s="20"/>
      <c r="AC36" s="20"/>
      <c r="AD36" s="20"/>
      <c r="AE36" s="20"/>
      <c r="AF36" s="153"/>
      <c r="AG36" s="153"/>
      <c r="AH36" s="153"/>
      <c r="AI36" s="153"/>
      <c r="AJ36" s="153"/>
      <c r="AK36" s="153"/>
      <c r="AL36" s="161"/>
      <c r="AM36" s="161"/>
      <c r="AN36" s="161"/>
      <c r="AO36" s="92"/>
      <c r="AP36" s="92"/>
      <c r="AQ36" s="92"/>
      <c r="AR36" s="92"/>
      <c r="AS36" s="92"/>
      <c r="AT36" s="92"/>
      <c r="AU36" s="92"/>
      <c r="AV36" s="92"/>
      <c r="AW36" s="20"/>
      <c r="AX36" s="20"/>
      <c r="AY36" s="20"/>
      <c r="AZ36" s="20"/>
      <c r="BA36" s="20"/>
    </row>
    <row r="37" spans="3:53" s="4" customFormat="1" ht="18.75" customHeight="1" x14ac:dyDescent="0.4">
      <c r="C37" s="67" t="s">
        <v>37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20"/>
      <c r="Z37" s="20"/>
      <c r="AA37" s="20"/>
      <c r="AB37" s="20"/>
      <c r="AC37" s="20"/>
      <c r="AD37" s="20"/>
      <c r="AE37" s="20"/>
      <c r="AF37" s="153"/>
      <c r="AG37" s="153"/>
      <c r="AH37" s="153"/>
      <c r="AI37" s="153"/>
      <c r="AJ37" s="153"/>
      <c r="AK37" s="153"/>
      <c r="AL37" s="161"/>
      <c r="AM37" s="161"/>
      <c r="AN37" s="161"/>
      <c r="AO37" s="92"/>
      <c r="AP37" s="92"/>
      <c r="AQ37" s="92"/>
      <c r="AR37" s="92"/>
      <c r="AS37" s="92"/>
      <c r="AT37" s="92"/>
      <c r="AU37" s="92"/>
      <c r="AV37" s="92"/>
      <c r="AW37" s="20"/>
      <c r="AX37" s="20"/>
      <c r="AY37" s="20"/>
      <c r="AZ37" s="20"/>
      <c r="BA37" s="20"/>
    </row>
    <row r="38" spans="3:53" s="4" customFormat="1" ht="7.5" customHeight="1" x14ac:dyDescent="0.4"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20"/>
      <c r="Z38" s="20"/>
      <c r="AA38" s="20"/>
      <c r="AB38" s="20"/>
      <c r="AC38" s="20"/>
      <c r="AD38" s="20"/>
      <c r="AE38" s="20"/>
      <c r="AF38" s="153"/>
      <c r="AG38" s="153"/>
      <c r="AH38" s="153"/>
      <c r="AI38" s="153"/>
      <c r="AJ38" s="153"/>
      <c r="AK38" s="153"/>
      <c r="AL38" s="161"/>
      <c r="AM38" s="161"/>
      <c r="AN38" s="161"/>
      <c r="AO38" s="92"/>
      <c r="AP38" s="92"/>
      <c r="AQ38" s="92"/>
      <c r="AR38" s="92"/>
      <c r="AS38" s="92"/>
      <c r="AT38" s="92"/>
      <c r="AU38" s="92"/>
      <c r="AV38" s="92"/>
      <c r="AW38" s="20"/>
      <c r="AX38" s="20"/>
      <c r="AY38" s="20"/>
      <c r="AZ38" s="20"/>
      <c r="BA38" s="20"/>
    </row>
    <row r="39" spans="3:53" s="4" customFormat="1" ht="18.75" customHeight="1" thickBot="1" x14ac:dyDescent="0.45">
      <c r="C39" s="92"/>
      <c r="D39" s="92"/>
      <c r="E39" s="262" t="s">
        <v>38</v>
      </c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 t="s">
        <v>39</v>
      </c>
      <c r="T39" s="262"/>
      <c r="U39" s="262"/>
      <c r="V39" s="262"/>
      <c r="W39" s="262"/>
      <c r="X39" s="302" t="s">
        <v>40</v>
      </c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161"/>
      <c r="AO39" s="92"/>
      <c r="AP39" s="92"/>
      <c r="AQ39" s="92"/>
      <c r="AR39" s="92"/>
      <c r="AS39" s="92"/>
      <c r="AT39" s="92"/>
      <c r="AU39" s="92"/>
      <c r="AV39" s="92"/>
      <c r="AW39" s="20"/>
      <c r="AX39" s="20"/>
      <c r="AY39" s="20"/>
      <c r="AZ39" s="20"/>
      <c r="BA39" s="20"/>
    </row>
    <row r="40" spans="3:53" s="4" customFormat="1" ht="15.75" thickTop="1" thickBot="1" x14ac:dyDescent="0.45">
      <c r="C40" s="92"/>
      <c r="D40" s="21"/>
      <c r="E40" s="262" t="s">
        <v>100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11" t="s">
        <v>11</v>
      </c>
      <c r="T40" s="211"/>
      <c r="U40" s="211"/>
      <c r="V40" s="211"/>
      <c r="W40" s="212"/>
      <c r="X40" s="461" t="s">
        <v>101</v>
      </c>
      <c r="Y40" s="462"/>
      <c r="Z40" s="462"/>
      <c r="AA40" s="462"/>
      <c r="AB40" s="462"/>
      <c r="AC40" s="462"/>
      <c r="AD40" s="462"/>
      <c r="AE40" s="462"/>
      <c r="AF40" s="462"/>
      <c r="AG40" s="462"/>
      <c r="AH40" s="462"/>
      <c r="AI40" s="462"/>
      <c r="AJ40" s="462"/>
      <c r="AK40" s="462"/>
      <c r="AL40" s="462"/>
      <c r="AM40" s="463"/>
      <c r="AN40" s="161"/>
      <c r="AO40" s="92"/>
      <c r="AP40" s="92"/>
      <c r="AQ40" s="92"/>
      <c r="AR40" s="92"/>
      <c r="AS40" s="92"/>
      <c r="AT40" s="92"/>
      <c r="AU40" s="92"/>
      <c r="AV40" s="92"/>
      <c r="AW40" s="20"/>
      <c r="AX40" s="20"/>
      <c r="AY40" s="20"/>
      <c r="AZ40" s="20"/>
      <c r="BA40" s="20"/>
    </row>
    <row r="41" spans="3:53" s="9" customFormat="1" ht="15.75" thickTop="1" thickBot="1" x14ac:dyDescent="0.45">
      <c r="C41" s="161"/>
      <c r="D41" s="161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11" t="s">
        <v>12</v>
      </c>
      <c r="T41" s="211"/>
      <c r="U41" s="211"/>
      <c r="V41" s="211"/>
      <c r="W41" s="212"/>
      <c r="X41" s="461"/>
      <c r="Y41" s="462"/>
      <c r="Z41" s="462"/>
      <c r="AA41" s="462"/>
      <c r="AB41" s="462"/>
      <c r="AC41" s="462"/>
      <c r="AD41" s="462"/>
      <c r="AE41" s="462"/>
      <c r="AF41" s="462"/>
      <c r="AG41" s="462"/>
      <c r="AH41" s="462"/>
      <c r="AI41" s="462"/>
      <c r="AJ41" s="462"/>
      <c r="AK41" s="462"/>
      <c r="AL41" s="462"/>
      <c r="AM41" s="463"/>
      <c r="AN41" s="161"/>
      <c r="AO41" s="161"/>
      <c r="AP41" s="161"/>
      <c r="AQ41" s="161"/>
      <c r="AR41" s="161"/>
      <c r="AS41" s="161"/>
      <c r="AT41" s="161"/>
      <c r="AU41" s="161"/>
      <c r="AV41" s="161"/>
      <c r="AW41" s="32"/>
      <c r="AX41" s="161"/>
      <c r="AY41" s="161"/>
      <c r="AZ41" s="161"/>
      <c r="BA41" s="161"/>
    </row>
    <row r="42" spans="3:53" s="9" customFormat="1" ht="15.75" thickTop="1" thickBot="1" x14ac:dyDescent="0.45">
      <c r="C42" s="161"/>
      <c r="D42" s="161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11" t="s">
        <v>13</v>
      </c>
      <c r="T42" s="211"/>
      <c r="U42" s="211"/>
      <c r="V42" s="211"/>
      <c r="W42" s="212"/>
      <c r="X42" s="461" t="s">
        <v>41</v>
      </c>
      <c r="Y42" s="462"/>
      <c r="Z42" s="462"/>
      <c r="AA42" s="462"/>
      <c r="AB42" s="462"/>
      <c r="AC42" s="462"/>
      <c r="AD42" s="462"/>
      <c r="AE42" s="462"/>
      <c r="AF42" s="462"/>
      <c r="AG42" s="462"/>
      <c r="AH42" s="462"/>
      <c r="AI42" s="462"/>
      <c r="AJ42" s="462"/>
      <c r="AK42" s="462"/>
      <c r="AL42" s="462"/>
      <c r="AM42" s="463"/>
      <c r="AN42" s="161"/>
      <c r="AO42" s="161"/>
      <c r="AP42" s="161"/>
      <c r="AQ42" s="161"/>
      <c r="AR42" s="161"/>
      <c r="AS42" s="161"/>
      <c r="AT42" s="161"/>
      <c r="AU42" s="161"/>
      <c r="AV42" s="161"/>
      <c r="AW42" s="32"/>
      <c r="AX42" s="32"/>
      <c r="AY42" s="32"/>
      <c r="AZ42" s="32"/>
      <c r="BA42" s="32"/>
    </row>
    <row r="43" spans="3:53" s="9" customFormat="1" ht="15.75" thickTop="1" thickBot="1" x14ac:dyDescent="0.45">
      <c r="C43" s="161"/>
      <c r="D43" s="161"/>
      <c r="E43" s="211" t="s">
        <v>102</v>
      </c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 t="s">
        <v>11</v>
      </c>
      <c r="T43" s="211"/>
      <c r="U43" s="211"/>
      <c r="V43" s="211"/>
      <c r="W43" s="211"/>
      <c r="X43" s="325" t="s">
        <v>43</v>
      </c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6"/>
      <c r="AN43" s="54"/>
      <c r="AO43" s="40"/>
      <c r="AP43" s="40"/>
      <c r="AQ43" s="161"/>
      <c r="AR43" s="161"/>
      <c r="AS43" s="161"/>
      <c r="AT43" s="161"/>
      <c r="AU43" s="161"/>
      <c r="AV43" s="161"/>
      <c r="AW43" s="32"/>
      <c r="AX43" s="32"/>
      <c r="AY43" s="32"/>
      <c r="AZ43" s="32"/>
      <c r="BA43" s="32"/>
    </row>
    <row r="44" spans="3:53" s="4" customFormat="1" ht="15.75" thickTop="1" thickBot="1" x14ac:dyDescent="0.45">
      <c r="C44" s="92"/>
      <c r="D44" s="92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 t="s">
        <v>12</v>
      </c>
      <c r="T44" s="211"/>
      <c r="U44" s="211"/>
      <c r="V44" s="211"/>
      <c r="W44" s="211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  <c r="AK44" s="328"/>
      <c r="AL44" s="328"/>
      <c r="AM44" s="328"/>
      <c r="AN44" s="92"/>
      <c r="AO44" s="92"/>
      <c r="AP44" s="92"/>
      <c r="AQ44" s="92"/>
      <c r="AR44" s="92"/>
      <c r="AS44" s="92"/>
      <c r="AT44" s="92"/>
      <c r="AU44" s="92"/>
      <c r="AV44" s="92"/>
      <c r="AW44" s="20"/>
      <c r="AX44" s="20"/>
      <c r="AY44" s="20"/>
      <c r="AZ44" s="20"/>
      <c r="BA44" s="20"/>
    </row>
    <row r="45" spans="3:53" s="4" customFormat="1" ht="15.75" thickTop="1" thickBot="1" x14ac:dyDescent="0.45">
      <c r="C45" s="92"/>
      <c r="D45" s="92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 t="s">
        <v>13</v>
      </c>
      <c r="T45" s="211"/>
      <c r="U45" s="211"/>
      <c r="V45" s="211"/>
      <c r="W45" s="212"/>
      <c r="X45" s="464" t="s">
        <v>41</v>
      </c>
      <c r="Y45" s="465"/>
      <c r="Z45" s="465"/>
      <c r="AA45" s="465"/>
      <c r="AB45" s="465"/>
      <c r="AC45" s="465"/>
      <c r="AD45" s="465"/>
      <c r="AE45" s="465"/>
      <c r="AF45" s="465"/>
      <c r="AG45" s="465"/>
      <c r="AH45" s="465"/>
      <c r="AI45" s="465"/>
      <c r="AJ45" s="465"/>
      <c r="AK45" s="465"/>
      <c r="AL45" s="465"/>
      <c r="AM45" s="466"/>
      <c r="AN45" s="92"/>
      <c r="AO45" s="92"/>
      <c r="AP45" s="92"/>
      <c r="AQ45" s="92"/>
      <c r="AR45" s="92"/>
      <c r="AS45" s="92"/>
      <c r="AT45" s="92"/>
      <c r="AU45" s="92"/>
      <c r="AV45" s="92"/>
      <c r="AW45" s="20"/>
      <c r="AX45" s="20"/>
      <c r="AY45" s="20"/>
      <c r="AZ45" s="20"/>
      <c r="BA45" s="20"/>
    </row>
    <row r="46" spans="3:53" s="4" customFormat="1" ht="15" thickTop="1" x14ac:dyDescent="0.4">
      <c r="C46" s="92"/>
      <c r="D46" s="92"/>
      <c r="E46" s="262" t="s">
        <v>42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11" t="s">
        <v>11</v>
      </c>
      <c r="T46" s="211"/>
      <c r="U46" s="211"/>
      <c r="V46" s="211"/>
      <c r="W46" s="211"/>
      <c r="X46" s="325" t="s">
        <v>43</v>
      </c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92"/>
      <c r="AO46" s="92"/>
      <c r="AP46" s="92"/>
      <c r="AQ46" s="92"/>
      <c r="AR46" s="92"/>
      <c r="AS46" s="92"/>
      <c r="AT46" s="92"/>
      <c r="AU46" s="92"/>
      <c r="AV46" s="92"/>
      <c r="AW46" s="20"/>
      <c r="AX46" s="20"/>
      <c r="AY46" s="20"/>
      <c r="AZ46" s="20"/>
      <c r="BA46" s="20"/>
    </row>
    <row r="47" spans="3:53" s="4" customFormat="1" ht="15" thickBot="1" x14ac:dyDescent="0.45">
      <c r="C47" s="92"/>
      <c r="D47" s="9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11" t="s">
        <v>12</v>
      </c>
      <c r="T47" s="211"/>
      <c r="U47" s="211"/>
      <c r="V47" s="211"/>
      <c r="W47" s="211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455"/>
      <c r="AI47" s="455"/>
      <c r="AJ47" s="455"/>
      <c r="AK47" s="455"/>
      <c r="AL47" s="455"/>
      <c r="AM47" s="455"/>
      <c r="AN47" s="54"/>
      <c r="AO47" s="40"/>
      <c r="AP47" s="40"/>
      <c r="AQ47" s="92"/>
      <c r="AR47" s="92"/>
      <c r="AS47" s="92"/>
      <c r="AT47" s="92"/>
      <c r="AU47" s="92"/>
      <c r="AV47" s="92"/>
      <c r="AW47" s="20"/>
      <c r="AX47" s="20"/>
      <c r="AY47" s="20"/>
      <c r="AZ47" s="20"/>
      <c r="BA47" s="20"/>
    </row>
    <row r="48" spans="3:53" s="4" customFormat="1" ht="15" thickTop="1" x14ac:dyDescent="0.4">
      <c r="C48" s="92"/>
      <c r="D48" s="9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11" t="s">
        <v>13</v>
      </c>
      <c r="T48" s="211"/>
      <c r="U48" s="211"/>
      <c r="V48" s="211"/>
      <c r="W48" s="211"/>
      <c r="X48" s="455"/>
      <c r="Y48" s="455"/>
      <c r="Z48" s="455"/>
      <c r="AA48" s="455"/>
      <c r="AB48" s="455"/>
      <c r="AC48" s="455"/>
      <c r="AD48" s="455"/>
      <c r="AE48" s="455"/>
      <c r="AF48" s="455"/>
      <c r="AG48" s="455"/>
      <c r="AH48" s="455"/>
      <c r="AI48" s="455"/>
      <c r="AJ48" s="455"/>
      <c r="AK48" s="455"/>
      <c r="AL48" s="455"/>
      <c r="AM48" s="455"/>
      <c r="AN48" s="92"/>
      <c r="AO48" s="92"/>
      <c r="AP48" s="92"/>
      <c r="AQ48" s="92"/>
      <c r="AR48" s="92"/>
      <c r="AS48" s="92"/>
      <c r="AT48" s="92"/>
      <c r="AU48" s="92"/>
      <c r="AV48" s="92"/>
      <c r="AW48" s="20"/>
      <c r="AX48" s="20"/>
      <c r="AY48" s="20"/>
      <c r="AZ48" s="20"/>
      <c r="BA48" s="20"/>
    </row>
    <row r="49" spans="3:66" s="4" customFormat="1" ht="7.5" customHeight="1" thickBot="1" x14ac:dyDescent="0.45">
      <c r="C49" s="92"/>
      <c r="D49" s="92"/>
      <c r="E49" s="92"/>
      <c r="F49" s="92"/>
      <c r="G49" s="92"/>
      <c r="H49" s="157"/>
      <c r="I49" s="157"/>
      <c r="J49" s="157"/>
      <c r="K49" s="157"/>
      <c r="L49" s="157"/>
      <c r="M49" s="157"/>
      <c r="N49" s="144"/>
      <c r="O49" s="45"/>
      <c r="P49" s="45"/>
      <c r="Q49" s="45"/>
      <c r="R49" s="45"/>
      <c r="S49" s="45"/>
      <c r="T49" s="92"/>
      <c r="U49" s="92"/>
      <c r="V49" s="92"/>
      <c r="W49" s="92"/>
      <c r="X49" s="92"/>
      <c r="Y49" s="20"/>
      <c r="Z49" s="20"/>
      <c r="AA49" s="20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20"/>
      <c r="AX49" s="20"/>
      <c r="AY49" s="20"/>
      <c r="AZ49" s="20"/>
      <c r="BA49" s="20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</row>
    <row r="50" spans="3:66" s="4" customFormat="1" ht="28.5" customHeight="1" thickTop="1" thickBot="1" x14ac:dyDescent="0.45">
      <c r="C50" s="92"/>
      <c r="D50" s="33"/>
      <c r="E50" s="34"/>
      <c r="F50" s="34"/>
      <c r="G50" s="34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  <c r="S50" s="47"/>
      <c r="T50" s="34"/>
      <c r="U50" s="34"/>
      <c r="V50" s="34"/>
      <c r="W50" s="34"/>
      <c r="X50" s="34"/>
      <c r="Y50" s="48"/>
      <c r="Z50" s="48"/>
      <c r="AA50" s="48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49"/>
      <c r="AS50" s="92"/>
      <c r="AT50" s="92"/>
      <c r="AU50" s="92"/>
      <c r="AV50" s="92"/>
      <c r="AW50" s="20"/>
      <c r="AX50" s="20"/>
      <c r="AY50" s="20"/>
      <c r="AZ50" s="20"/>
      <c r="BA50" s="20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</row>
    <row r="51" spans="3:66" s="4" customFormat="1" ht="28.5" customHeight="1" thickBot="1" x14ac:dyDescent="0.45">
      <c r="C51" s="92"/>
      <c r="D51" s="300" t="s">
        <v>103</v>
      </c>
      <c r="E51" s="301"/>
      <c r="F51" s="301"/>
      <c r="G51" s="301"/>
      <c r="H51" s="301"/>
      <c r="I51" s="301"/>
      <c r="J51" s="301"/>
      <c r="K51" s="301"/>
      <c r="L51" s="301"/>
      <c r="M51" s="301"/>
      <c r="N51" s="340" t="s">
        <v>104</v>
      </c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1"/>
      <c r="AC51" s="228" t="str">
        <f>IF(AC34="","",IF(AC34&lt;=75000,"",ROUNDUP(AC34*0.4,-3)))</f>
        <v/>
      </c>
      <c r="AD51" s="229"/>
      <c r="AE51" s="229"/>
      <c r="AF51" s="229"/>
      <c r="AG51" s="229"/>
      <c r="AH51" s="229"/>
      <c r="AI51" s="230" t="s">
        <v>26</v>
      </c>
      <c r="AJ51" s="231"/>
      <c r="AK51" s="222" t="s">
        <v>105</v>
      </c>
      <c r="AL51" s="223"/>
      <c r="AM51" s="223"/>
      <c r="AN51" s="223"/>
      <c r="AO51" s="223"/>
      <c r="AP51" s="223"/>
      <c r="AQ51" s="223"/>
      <c r="AR51" s="50"/>
      <c r="AS51" s="92"/>
      <c r="AT51" s="92"/>
      <c r="AU51" s="92"/>
      <c r="AV51" s="92"/>
      <c r="AW51" s="20"/>
      <c r="AX51" s="20"/>
      <c r="AY51" s="20"/>
      <c r="AZ51" s="20"/>
      <c r="BA51" s="20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</row>
    <row r="52" spans="3:66" ht="28.5" customHeight="1" thickBot="1" x14ac:dyDescent="0.45">
      <c r="C52" s="3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224"/>
      <c r="AL52" s="224"/>
      <c r="AM52" s="224"/>
      <c r="AN52" s="224"/>
      <c r="AO52" s="224"/>
      <c r="AP52" s="224"/>
      <c r="AQ52" s="224"/>
      <c r="AR52" s="53"/>
    </row>
    <row r="53" spans="3:66" ht="18.75" customHeight="1" thickTop="1" x14ac:dyDescent="0.4"/>
    <row r="54" spans="3:66" s="68" customFormat="1" ht="18.75" customHeight="1" x14ac:dyDescent="0.15">
      <c r="C54" s="333" t="s">
        <v>47</v>
      </c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69"/>
      <c r="AM54" s="69"/>
      <c r="AN54" s="69"/>
      <c r="AO54" s="69"/>
      <c r="AP54" s="69"/>
      <c r="AQ54" s="70"/>
    </row>
    <row r="55" spans="3:66" s="68" customFormat="1" ht="7.5" customHeight="1" thickBot="1" x14ac:dyDescent="0.2"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69"/>
      <c r="AM55" s="69"/>
      <c r="AN55" s="69"/>
      <c r="AO55" s="69"/>
      <c r="AP55" s="69"/>
      <c r="AQ55" s="70"/>
    </row>
    <row r="56" spans="3:66" s="68" customFormat="1" ht="18.75" customHeight="1" thickBot="1" x14ac:dyDescent="0.2">
      <c r="C56" s="71"/>
      <c r="D56" s="458" t="s">
        <v>106</v>
      </c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Y56" s="459"/>
      <c r="Z56" s="460"/>
      <c r="AA56" s="460"/>
      <c r="AB56" s="460"/>
      <c r="AC56" s="460"/>
      <c r="AD56" s="460"/>
      <c r="AE56" s="460"/>
      <c r="AF56" s="311" t="s">
        <v>26</v>
      </c>
      <c r="AG56" s="312"/>
      <c r="AH56" s="72" t="s">
        <v>27</v>
      </c>
      <c r="AI56" s="70"/>
      <c r="AJ56" s="70"/>
      <c r="AK56" s="146"/>
      <c r="AL56" s="146"/>
      <c r="AM56" s="146"/>
      <c r="AN56" s="146"/>
      <c r="AO56" s="146"/>
      <c r="AP56" s="70"/>
      <c r="AQ56" s="70"/>
    </row>
    <row r="57" spans="3:66" s="68" customFormat="1" ht="15" customHeight="1" thickBot="1" x14ac:dyDescent="0.2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146"/>
      <c r="U57" s="146"/>
      <c r="V57" s="146"/>
      <c r="W57" s="146"/>
      <c r="X57" s="73"/>
      <c r="Y57" s="73"/>
      <c r="Z57" s="73"/>
      <c r="AA57" s="73"/>
      <c r="AB57" s="74"/>
      <c r="AC57" s="74"/>
      <c r="AD57" s="74"/>
      <c r="AE57" s="74"/>
      <c r="AF57" s="74"/>
      <c r="AG57" s="74"/>
      <c r="AH57" s="75"/>
      <c r="AI57" s="75"/>
      <c r="AJ57" s="69"/>
      <c r="AK57" s="69"/>
      <c r="AL57" s="69"/>
      <c r="AM57" s="69"/>
      <c r="AN57" s="69"/>
      <c r="AO57" s="69"/>
      <c r="AP57" s="69"/>
      <c r="AQ57" s="70"/>
    </row>
    <row r="58" spans="3:66" s="68" customFormat="1" ht="18.75" customHeight="1" thickBot="1" x14ac:dyDescent="0.2">
      <c r="C58" s="71"/>
      <c r="D58" s="342" t="s">
        <v>49</v>
      </c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3"/>
      <c r="S58" s="456"/>
      <c r="T58" s="457"/>
      <c r="U58" s="457"/>
      <c r="V58" s="314" t="s">
        <v>30</v>
      </c>
      <c r="W58" s="315"/>
      <c r="X58" s="146"/>
      <c r="Y58" s="146"/>
      <c r="Z58" s="330" t="s">
        <v>50</v>
      </c>
      <c r="AA58" s="331"/>
      <c r="AB58" s="331"/>
      <c r="AC58" s="331"/>
      <c r="AD58" s="331"/>
      <c r="AE58" s="331"/>
      <c r="AF58" s="331"/>
      <c r="AG58" s="331"/>
      <c r="AH58" s="331"/>
      <c r="AI58" s="332"/>
      <c r="AJ58" s="76"/>
      <c r="AK58" s="76"/>
      <c r="AL58" s="76"/>
      <c r="AM58" s="76"/>
      <c r="AN58" s="76"/>
      <c r="AO58" s="76"/>
      <c r="AP58" s="146"/>
      <c r="AQ58" s="70"/>
    </row>
    <row r="59" spans="3:66" s="68" customFormat="1" ht="15" customHeight="1" thickBot="1" x14ac:dyDescent="0.2">
      <c r="C59" s="71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77"/>
      <c r="Q59" s="78"/>
      <c r="R59" s="78"/>
      <c r="S59" s="78"/>
      <c r="T59" s="155"/>
      <c r="U59" s="155"/>
      <c r="V59" s="146"/>
      <c r="W59" s="146"/>
      <c r="X59" s="154"/>
      <c r="Y59" s="154"/>
      <c r="Z59" s="154"/>
      <c r="AA59" s="154"/>
      <c r="AB59" s="154"/>
      <c r="AC59" s="154"/>
      <c r="AD59" s="154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146"/>
      <c r="AQ59" s="70"/>
      <c r="AR59" s="79"/>
    </row>
    <row r="60" spans="3:66" s="80" customFormat="1" ht="24.75" customHeight="1" thickBot="1" x14ac:dyDescent="0.2">
      <c r="C60" s="346" t="s">
        <v>51</v>
      </c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03" t="s">
        <v>52</v>
      </c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4" t="str">
        <f>IF(S58="","",ROUNDUP(Y56/S58,0))</f>
        <v/>
      </c>
      <c r="AH60" s="305"/>
      <c r="AI60" s="305"/>
      <c r="AJ60" s="305"/>
      <c r="AK60" s="305"/>
      <c r="AL60" s="305"/>
      <c r="AM60" s="320" t="s">
        <v>26</v>
      </c>
      <c r="AN60" s="321"/>
      <c r="AO60" s="146"/>
      <c r="AP60" s="146"/>
      <c r="AQ60" s="146"/>
      <c r="AR60" s="159"/>
      <c r="AS60" s="70"/>
      <c r="AT60" s="70"/>
      <c r="AU60" s="70"/>
      <c r="AV60" s="159"/>
      <c r="AW60" s="81"/>
      <c r="AX60" s="81"/>
      <c r="AY60" s="81"/>
      <c r="AZ60" s="81"/>
      <c r="BA60" s="81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</row>
    <row r="61" spans="3:66" s="80" customFormat="1" ht="34.5" customHeight="1" x14ac:dyDescent="0.15"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82"/>
      <c r="Y61" s="82"/>
      <c r="Z61" s="82"/>
      <c r="AA61" s="82"/>
      <c r="AB61" s="82"/>
      <c r="AC61" s="82"/>
      <c r="AD61" s="82"/>
      <c r="AE61" s="145"/>
      <c r="AF61" s="145"/>
      <c r="AG61" s="145"/>
      <c r="AH61" s="145"/>
      <c r="AI61" s="145"/>
      <c r="AJ61" s="427" t="s">
        <v>107</v>
      </c>
      <c r="AK61" s="427"/>
      <c r="AL61" s="427"/>
      <c r="AM61" s="427"/>
      <c r="AN61" s="427"/>
      <c r="AO61" s="427"/>
      <c r="AP61" s="427"/>
      <c r="AQ61" s="427"/>
      <c r="AR61" s="159"/>
      <c r="AS61" s="70"/>
      <c r="AT61" s="70"/>
      <c r="AU61" s="70"/>
      <c r="AV61" s="159"/>
      <c r="AW61" s="159"/>
      <c r="AX61" s="83"/>
      <c r="AY61" s="83"/>
      <c r="AZ61" s="83"/>
      <c r="BA61" s="83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</row>
    <row r="62" spans="3:66" s="4" customFormat="1" ht="25.5" customHeight="1" x14ac:dyDescent="0.15"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27"/>
      <c r="AT62" s="27"/>
      <c r="AU62" s="27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27"/>
      <c r="BJ62" s="27"/>
      <c r="BK62" s="27"/>
      <c r="BL62" s="27"/>
      <c r="BM62" s="27"/>
      <c r="BN62" s="27"/>
    </row>
    <row r="63" spans="3:66" s="4" customFormat="1" ht="7.5" customHeight="1" x14ac:dyDescent="0.15">
      <c r="C63" s="27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27"/>
      <c r="AT63" s="27"/>
      <c r="AU63" s="27"/>
      <c r="AV63" s="92"/>
      <c r="AW63" s="20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</row>
    <row r="64" spans="3:66" s="4" customFormat="1" x14ac:dyDescent="0.15"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27"/>
      <c r="AT64" s="27"/>
      <c r="AU64" s="27"/>
      <c r="AV64" s="92"/>
      <c r="AW64" s="20"/>
      <c r="AX64" s="20"/>
      <c r="AY64" s="20"/>
      <c r="AZ64" s="20"/>
      <c r="BA64" s="20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</row>
    <row r="65" spans="3:49" s="4" customFormat="1" ht="15" customHeight="1" x14ac:dyDescent="0.4">
      <c r="C65" s="161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20"/>
    </row>
    <row r="66" spans="3:49" ht="18.75" customHeight="1" x14ac:dyDescent="0.4"/>
    <row r="67" spans="3:49" ht="18.75" customHeight="1" x14ac:dyDescent="0.4"/>
  </sheetData>
  <mergeCells count="105">
    <mergeCell ref="W1:AT1"/>
    <mergeCell ref="AI51:AJ51"/>
    <mergeCell ref="D51:M51"/>
    <mergeCell ref="N51:AB51"/>
    <mergeCell ref="G13:K13"/>
    <mergeCell ref="L13:P13"/>
    <mergeCell ref="Q13:U13"/>
    <mergeCell ref="Y56:AE56"/>
    <mergeCell ref="AF56:AG56"/>
    <mergeCell ref="E39:R39"/>
    <mergeCell ref="E40:R42"/>
    <mergeCell ref="E43:R45"/>
    <mergeCell ref="E46:R48"/>
    <mergeCell ref="S39:W39"/>
    <mergeCell ref="X39:AM39"/>
    <mergeCell ref="X40:AM41"/>
    <mergeCell ref="X42:AM42"/>
    <mergeCell ref="X45:AM45"/>
    <mergeCell ref="AI17:AS17"/>
    <mergeCell ref="AC19:AG19"/>
    <mergeCell ref="AC14:AG14"/>
    <mergeCell ref="AI14:AM14"/>
    <mergeCell ref="AO14:AS14"/>
    <mergeCell ref="AM31:AQ31"/>
    <mergeCell ref="AG60:AL60"/>
    <mergeCell ref="X46:AM48"/>
    <mergeCell ref="AI34:AJ34"/>
    <mergeCell ref="D34:M34"/>
    <mergeCell ref="AK34:AQ34"/>
    <mergeCell ref="X43:AM44"/>
    <mergeCell ref="Z58:AI58"/>
    <mergeCell ref="C60:P60"/>
    <mergeCell ref="Q60:AF60"/>
    <mergeCell ref="S40:W40"/>
    <mergeCell ref="S41:W41"/>
    <mergeCell ref="AM60:AN60"/>
    <mergeCell ref="S43:W43"/>
    <mergeCell ref="S44:W44"/>
    <mergeCell ref="V58:W58"/>
    <mergeCell ref="S58:U58"/>
    <mergeCell ref="D58:R58"/>
    <mergeCell ref="C54:AK54"/>
    <mergeCell ref="D56:X56"/>
    <mergeCell ref="E20:AS20"/>
    <mergeCell ref="C24:D24"/>
    <mergeCell ref="E24:T24"/>
    <mergeCell ref="U24:Y24"/>
    <mergeCell ref="Z24:AA24"/>
    <mergeCell ref="AH18:AS19"/>
    <mergeCell ref="Q12:U12"/>
    <mergeCell ref="E29:Q29"/>
    <mergeCell ref="W15:AA15"/>
    <mergeCell ref="D14:F14"/>
    <mergeCell ref="M26:P26"/>
    <mergeCell ref="M27:P27"/>
    <mergeCell ref="Q26:U26"/>
    <mergeCell ref="E26:L27"/>
    <mergeCell ref="C26:D27"/>
    <mergeCell ref="W14:AA14"/>
    <mergeCell ref="W17:AG17"/>
    <mergeCell ref="AH15:AS16"/>
    <mergeCell ref="AC18:AG18"/>
    <mergeCell ref="W19:AA19"/>
    <mergeCell ref="R29:X29"/>
    <mergeCell ref="Q27:U27"/>
    <mergeCell ref="C29:D29"/>
    <mergeCell ref="Y29:Z29"/>
    <mergeCell ref="C31:D31"/>
    <mergeCell ref="AA29:AK29"/>
    <mergeCell ref="S45:W45"/>
    <mergeCell ref="S46:W46"/>
    <mergeCell ref="S47:W47"/>
    <mergeCell ref="S48:W48"/>
    <mergeCell ref="AC51:AH51"/>
    <mergeCell ref="AC34:AH34"/>
    <mergeCell ref="S42:W42"/>
    <mergeCell ref="T31:U31"/>
    <mergeCell ref="E31:Q31"/>
    <mergeCell ref="R31:S31"/>
    <mergeCell ref="AG31:AL31"/>
    <mergeCell ref="Y31:AF31"/>
    <mergeCell ref="L7:R7"/>
    <mergeCell ref="AJ61:AQ61"/>
    <mergeCell ref="AK51:AQ52"/>
    <mergeCell ref="A2:AR2"/>
    <mergeCell ref="D19:F19"/>
    <mergeCell ref="D18:F18"/>
    <mergeCell ref="D17:F17"/>
    <mergeCell ref="D16:F16"/>
    <mergeCell ref="D15:F15"/>
    <mergeCell ref="S7:AN7"/>
    <mergeCell ref="AF6:AN6"/>
    <mergeCell ref="D11:F13"/>
    <mergeCell ref="G11:U11"/>
    <mergeCell ref="G12:P12"/>
    <mergeCell ref="V11:AS13"/>
    <mergeCell ref="AC5:AN5"/>
    <mergeCell ref="C7:J7"/>
    <mergeCell ref="C6:J6"/>
    <mergeCell ref="C3:AQ4"/>
    <mergeCell ref="AC15:AG15"/>
    <mergeCell ref="W16:AA16"/>
    <mergeCell ref="AC16:AG16"/>
    <mergeCell ref="W18:AA18"/>
    <mergeCell ref="L6:AE6"/>
  </mergeCells>
  <phoneticPr fontId="3"/>
  <dataValidations count="3">
    <dataValidation type="list" allowBlank="1" showInputMessage="1" showErrorMessage="1" sqref="Z24:AA24">
      <formula1>"　,１,２,３,４,５,６"</formula1>
    </dataValidation>
    <dataValidation type="list" allowBlank="1" showInputMessage="1" showErrorMessage="1" sqref="M27">
      <formula1>"　,平成29,平成30,令和元,令和２"</formula1>
    </dataValidation>
    <dataValidation type="list" allowBlank="1" showInputMessage="1" showErrorMessage="1" sqref="Q27">
      <formula1>"　,6月と7月,7月,8月"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rowBreaks count="1" manualBreakCount="1">
    <brk id="67" max="4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府内市町村一覧!$A$2:$A$44</xm:f>
          </x14:formula1>
          <xm:sqref>L7:R7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67"/>
  <sheetViews>
    <sheetView showZeros="0" view="pageBreakPreview" topLeftCell="A34" zoomScaleNormal="100" zoomScaleSheetLayoutView="100" workbookViewId="0">
      <selection activeCell="T37" sqref="T37:U37"/>
    </sheetView>
  </sheetViews>
  <sheetFormatPr defaultColWidth="2.5" defaultRowHeight="14.25" x14ac:dyDescent="0.4"/>
  <cols>
    <col min="1" max="1" width="1.25" style="2" customWidth="1"/>
    <col min="2" max="28" width="2.5" style="2"/>
    <col min="29" max="36" width="2.5" style="2" customWidth="1"/>
    <col min="37" max="48" width="2.5" style="2"/>
    <col min="49" max="49" width="3.5" style="2" customWidth="1"/>
    <col min="50" max="16384" width="2.5" style="2"/>
  </cols>
  <sheetData>
    <row r="1" spans="1:46" x14ac:dyDescent="0.4">
      <c r="W1" s="316" t="s">
        <v>108</v>
      </c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46" s="1" customFormat="1" ht="24" x14ac:dyDescent="0.4">
      <c r="A2" s="425" t="s">
        <v>0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156"/>
      <c r="AT2" s="156"/>
    </row>
    <row r="3" spans="1:46" s="1" customFormat="1" ht="24.75" customHeight="1" x14ac:dyDescent="0.4">
      <c r="C3" s="483" t="s">
        <v>1</v>
      </c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</row>
    <row r="4" spans="1:46" s="1" customFormat="1" ht="14.25" customHeight="1" x14ac:dyDescent="0.4"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83"/>
      <c r="AN4" s="483"/>
      <c r="AO4" s="483"/>
      <c r="AP4" s="483"/>
      <c r="AQ4" s="483"/>
    </row>
    <row r="5" spans="1:46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46" s="1" customFormat="1" ht="18.75" customHeight="1" x14ac:dyDescent="0.15">
      <c r="C6" s="484" t="s">
        <v>2</v>
      </c>
      <c r="D6" s="484"/>
      <c r="E6" s="484"/>
      <c r="F6" s="484"/>
      <c r="G6" s="484"/>
      <c r="H6" s="484"/>
      <c r="I6" s="484"/>
      <c r="J6" s="484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46" s="1" customFormat="1" ht="18.75" customHeight="1" x14ac:dyDescent="0.4">
      <c r="C7" s="484" t="s">
        <v>5</v>
      </c>
      <c r="D7" s="484"/>
      <c r="E7" s="484"/>
      <c r="F7" s="484"/>
      <c r="G7" s="484"/>
      <c r="H7" s="484"/>
      <c r="I7" s="484"/>
      <c r="J7" s="484"/>
      <c r="K7" s="6" t="s">
        <v>3</v>
      </c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S7" s="156"/>
      <c r="AT7" s="156"/>
    </row>
    <row r="8" spans="1:46" s="1" customFormat="1" ht="7.5" customHeight="1" x14ac:dyDescent="0.4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S8" s="156"/>
      <c r="AT8" s="156"/>
    </row>
    <row r="9" spans="1:46" s="1" customFormat="1" ht="15" customHeight="1" x14ac:dyDescent="0.4">
      <c r="C9" s="43" t="s">
        <v>78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S9" s="156"/>
      <c r="AT9" s="156"/>
    </row>
    <row r="10" spans="1:46" s="1" customFormat="1" ht="3.75" customHeight="1" x14ac:dyDescent="0.4"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S10" s="156"/>
      <c r="AT10" s="156"/>
    </row>
    <row r="11" spans="1:46" s="1" customFormat="1" ht="15.75" customHeight="1" x14ac:dyDescent="0.4">
      <c r="D11" s="278" t="s">
        <v>68</v>
      </c>
      <c r="E11" s="279"/>
      <c r="F11" s="280"/>
      <c r="G11" s="287" t="s">
        <v>7</v>
      </c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9"/>
      <c r="V11" s="241" t="s">
        <v>8</v>
      </c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29"/>
      <c r="AO11" s="429"/>
      <c r="AP11" s="429"/>
      <c r="AQ11" s="429"/>
      <c r="AR11" s="429"/>
      <c r="AS11" s="430"/>
      <c r="AT11" s="156"/>
    </row>
    <row r="12" spans="1:46" s="1" customFormat="1" ht="14.25" customHeight="1" x14ac:dyDescent="0.4">
      <c r="C12" s="92"/>
      <c r="D12" s="281"/>
      <c r="E12" s="481"/>
      <c r="F12" s="283"/>
      <c r="G12" s="292" t="s">
        <v>9</v>
      </c>
      <c r="H12" s="292"/>
      <c r="I12" s="292"/>
      <c r="J12" s="292"/>
      <c r="K12" s="292"/>
      <c r="L12" s="292"/>
      <c r="M12" s="292"/>
      <c r="N12" s="292"/>
      <c r="O12" s="292"/>
      <c r="P12" s="293"/>
      <c r="Q12" s="258" t="s">
        <v>10</v>
      </c>
      <c r="R12" s="259"/>
      <c r="S12" s="259"/>
      <c r="T12" s="259"/>
      <c r="U12" s="260"/>
      <c r="V12" s="431"/>
      <c r="W12" s="482"/>
      <c r="X12" s="482"/>
      <c r="Y12" s="482"/>
      <c r="Z12" s="482"/>
      <c r="AA12" s="482"/>
      <c r="AB12" s="482"/>
      <c r="AC12" s="482"/>
      <c r="AD12" s="482"/>
      <c r="AE12" s="482"/>
      <c r="AF12" s="482"/>
      <c r="AG12" s="482"/>
      <c r="AH12" s="482"/>
      <c r="AI12" s="482"/>
      <c r="AJ12" s="482"/>
      <c r="AK12" s="482"/>
      <c r="AL12" s="482"/>
      <c r="AM12" s="482"/>
      <c r="AN12" s="482"/>
      <c r="AO12" s="482"/>
      <c r="AP12" s="482"/>
      <c r="AQ12" s="482"/>
      <c r="AR12" s="482"/>
      <c r="AS12" s="432"/>
    </row>
    <row r="13" spans="1:46" s="1" customFormat="1" x14ac:dyDescent="0.4">
      <c r="C13" s="92"/>
      <c r="D13" s="284"/>
      <c r="E13" s="285"/>
      <c r="F13" s="286"/>
      <c r="G13" s="261" t="s">
        <v>11</v>
      </c>
      <c r="H13" s="211"/>
      <c r="I13" s="211"/>
      <c r="J13" s="211"/>
      <c r="K13" s="212"/>
      <c r="L13" s="211" t="s">
        <v>12</v>
      </c>
      <c r="M13" s="211"/>
      <c r="N13" s="211"/>
      <c r="O13" s="211"/>
      <c r="P13" s="212"/>
      <c r="Q13" s="211" t="s">
        <v>13</v>
      </c>
      <c r="R13" s="211"/>
      <c r="S13" s="211"/>
      <c r="T13" s="211"/>
      <c r="U13" s="212"/>
      <c r="V13" s="433"/>
      <c r="W13" s="434"/>
      <c r="X13" s="434"/>
      <c r="Y13" s="434"/>
      <c r="Z13" s="434"/>
      <c r="AA13" s="434"/>
      <c r="AB13" s="434"/>
      <c r="AC13" s="434"/>
      <c r="AD13" s="434"/>
      <c r="AE13" s="434"/>
      <c r="AF13" s="434"/>
      <c r="AG13" s="434"/>
      <c r="AH13" s="434"/>
      <c r="AI13" s="434"/>
      <c r="AJ13" s="434"/>
      <c r="AK13" s="434"/>
      <c r="AL13" s="434"/>
      <c r="AM13" s="434"/>
      <c r="AN13" s="434"/>
      <c r="AO13" s="434"/>
      <c r="AP13" s="434"/>
      <c r="AQ13" s="434"/>
      <c r="AR13" s="434"/>
      <c r="AS13" s="435"/>
    </row>
    <row r="14" spans="1:46" s="1" customFormat="1" ht="18.75" customHeight="1" x14ac:dyDescent="0.4">
      <c r="C14" s="92"/>
      <c r="D14" s="214">
        <v>1</v>
      </c>
      <c r="E14" s="214"/>
      <c r="F14" s="215"/>
      <c r="G14" s="123"/>
      <c r="H14" s="124"/>
      <c r="I14" s="125"/>
      <c r="J14" s="125"/>
      <c r="K14" s="18"/>
      <c r="L14" s="123"/>
      <c r="M14" s="124"/>
      <c r="N14" s="125"/>
      <c r="O14" s="125"/>
      <c r="P14" s="18"/>
      <c r="Q14" s="123"/>
      <c r="R14" s="124"/>
      <c r="S14" s="125"/>
      <c r="T14" s="125"/>
      <c r="U14" s="18"/>
      <c r="V14" s="56" t="s">
        <v>79</v>
      </c>
      <c r="W14" s="436" t="s">
        <v>80</v>
      </c>
      <c r="X14" s="437"/>
      <c r="Y14" s="437"/>
      <c r="Z14" s="437"/>
      <c r="AA14" s="437"/>
      <c r="AB14" s="31" t="s">
        <v>81</v>
      </c>
      <c r="AC14" s="436" t="s">
        <v>82</v>
      </c>
      <c r="AD14" s="437"/>
      <c r="AE14" s="437"/>
      <c r="AF14" s="437"/>
      <c r="AG14" s="437"/>
      <c r="AH14" s="31" t="s">
        <v>83</v>
      </c>
      <c r="AI14" s="436" t="s">
        <v>84</v>
      </c>
      <c r="AJ14" s="437"/>
      <c r="AK14" s="437"/>
      <c r="AL14" s="437"/>
      <c r="AM14" s="437"/>
      <c r="AN14" s="31" t="s">
        <v>85</v>
      </c>
      <c r="AO14" s="436" t="s">
        <v>86</v>
      </c>
      <c r="AP14" s="437"/>
      <c r="AQ14" s="437"/>
      <c r="AR14" s="437"/>
      <c r="AS14" s="437"/>
    </row>
    <row r="15" spans="1:46" s="1" customFormat="1" ht="18.75" customHeight="1" x14ac:dyDescent="0.4">
      <c r="C15" s="92"/>
      <c r="D15" s="214">
        <v>2</v>
      </c>
      <c r="E15" s="214"/>
      <c r="F15" s="215"/>
      <c r="G15" s="126"/>
      <c r="H15" s="127"/>
      <c r="I15" s="128"/>
      <c r="J15" s="128"/>
      <c r="K15" s="14"/>
      <c r="L15" s="126"/>
      <c r="M15" s="127"/>
      <c r="N15" s="128"/>
      <c r="O15" s="128"/>
      <c r="P15" s="14"/>
      <c r="Q15" s="126"/>
      <c r="R15" s="127"/>
      <c r="S15" s="128"/>
      <c r="T15" s="128"/>
      <c r="U15" s="14"/>
      <c r="V15" s="31" t="s">
        <v>87</v>
      </c>
      <c r="W15" s="436" t="s">
        <v>80</v>
      </c>
      <c r="X15" s="437"/>
      <c r="Y15" s="437"/>
      <c r="Z15" s="437"/>
      <c r="AA15" s="437"/>
      <c r="AB15" s="31" t="s">
        <v>88</v>
      </c>
      <c r="AC15" s="436" t="s">
        <v>84</v>
      </c>
      <c r="AD15" s="437"/>
      <c r="AE15" s="437"/>
      <c r="AF15" s="437"/>
      <c r="AG15" s="437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  <c r="AS15" s="444"/>
    </row>
    <row r="16" spans="1:46" s="1" customFormat="1" ht="18.75" customHeight="1" x14ac:dyDescent="0.4">
      <c r="D16" s="214">
        <v>3</v>
      </c>
      <c r="E16" s="214"/>
      <c r="F16" s="215"/>
      <c r="G16" s="126"/>
      <c r="H16" s="127"/>
      <c r="I16" s="128"/>
      <c r="J16" s="128"/>
      <c r="K16" s="14"/>
      <c r="L16" s="126"/>
      <c r="M16" s="127"/>
      <c r="N16" s="128"/>
      <c r="O16" s="128"/>
      <c r="P16" s="14"/>
      <c r="Q16" s="126"/>
      <c r="R16" s="127"/>
      <c r="S16" s="128"/>
      <c r="T16" s="128"/>
      <c r="U16" s="14"/>
      <c r="V16" s="31" t="s">
        <v>89</v>
      </c>
      <c r="W16" s="436" t="s">
        <v>82</v>
      </c>
      <c r="X16" s="437"/>
      <c r="Y16" s="437"/>
      <c r="Z16" s="437"/>
      <c r="AA16" s="437"/>
      <c r="AB16" s="31" t="s">
        <v>90</v>
      </c>
      <c r="AC16" s="436" t="s">
        <v>86</v>
      </c>
      <c r="AD16" s="437"/>
      <c r="AE16" s="437"/>
      <c r="AF16" s="437"/>
      <c r="AG16" s="437"/>
      <c r="AH16" s="444"/>
      <c r="AI16" s="444"/>
      <c r="AJ16" s="444"/>
      <c r="AK16" s="444"/>
      <c r="AL16" s="444"/>
      <c r="AM16" s="444"/>
      <c r="AN16" s="444"/>
      <c r="AO16" s="444"/>
      <c r="AP16" s="444"/>
      <c r="AQ16" s="444"/>
      <c r="AR16" s="444"/>
      <c r="AS16" s="444"/>
    </row>
    <row r="17" spans="3:70" s="1" customFormat="1" ht="18.75" customHeight="1" x14ac:dyDescent="0.4">
      <c r="D17" s="214">
        <v>4</v>
      </c>
      <c r="E17" s="214"/>
      <c r="F17" s="215"/>
      <c r="G17" s="126"/>
      <c r="H17" s="127"/>
      <c r="I17" s="128"/>
      <c r="J17" s="128"/>
      <c r="K17" s="14"/>
      <c r="L17" s="126"/>
      <c r="M17" s="127"/>
      <c r="N17" s="128"/>
      <c r="O17" s="128"/>
      <c r="P17" s="14"/>
      <c r="Q17" s="126"/>
      <c r="R17" s="127"/>
      <c r="S17" s="128"/>
      <c r="T17" s="128"/>
      <c r="U17" s="14"/>
      <c r="V17" s="31" t="s">
        <v>91</v>
      </c>
      <c r="W17" s="448" t="s">
        <v>92</v>
      </c>
      <c r="X17" s="449"/>
      <c r="Y17" s="449"/>
      <c r="Z17" s="449"/>
      <c r="AA17" s="449"/>
      <c r="AB17" s="449"/>
      <c r="AC17" s="449"/>
      <c r="AD17" s="449"/>
      <c r="AE17" s="449"/>
      <c r="AF17" s="449"/>
      <c r="AG17" s="450"/>
      <c r="AH17" s="31" t="s">
        <v>93</v>
      </c>
      <c r="AI17" s="448" t="s">
        <v>94</v>
      </c>
      <c r="AJ17" s="449"/>
      <c r="AK17" s="449"/>
      <c r="AL17" s="449"/>
      <c r="AM17" s="449"/>
      <c r="AN17" s="449"/>
      <c r="AO17" s="449"/>
      <c r="AP17" s="449"/>
      <c r="AQ17" s="449"/>
      <c r="AR17" s="449"/>
      <c r="AS17" s="450"/>
    </row>
    <row r="18" spans="3:70" s="1" customFormat="1" ht="18.75" customHeight="1" x14ac:dyDescent="0.4">
      <c r="D18" s="214">
        <v>5</v>
      </c>
      <c r="E18" s="214"/>
      <c r="F18" s="215"/>
      <c r="G18" s="126"/>
      <c r="H18" s="127"/>
      <c r="I18" s="128"/>
      <c r="J18" s="128"/>
      <c r="K18" s="14"/>
      <c r="L18" s="126"/>
      <c r="M18" s="127"/>
      <c r="N18" s="128"/>
      <c r="O18" s="128"/>
      <c r="P18" s="14"/>
      <c r="Q18" s="126"/>
      <c r="R18" s="127"/>
      <c r="S18" s="128"/>
      <c r="T18" s="128"/>
      <c r="U18" s="14"/>
      <c r="V18" s="31" t="s">
        <v>95</v>
      </c>
      <c r="W18" s="436" t="s">
        <v>80</v>
      </c>
      <c r="X18" s="437"/>
      <c r="Y18" s="437"/>
      <c r="Z18" s="437"/>
      <c r="AA18" s="437"/>
      <c r="AB18" s="31" t="s">
        <v>96</v>
      </c>
      <c r="AC18" s="436" t="s">
        <v>84</v>
      </c>
      <c r="AD18" s="437"/>
      <c r="AE18" s="437"/>
      <c r="AF18" s="437"/>
      <c r="AG18" s="437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</row>
    <row r="19" spans="3:70" s="1" customFormat="1" ht="18.75" customHeight="1" x14ac:dyDescent="0.4">
      <c r="D19" s="214">
        <v>6</v>
      </c>
      <c r="E19" s="214"/>
      <c r="F19" s="215"/>
      <c r="G19" s="126"/>
      <c r="H19" s="127"/>
      <c r="I19" s="128"/>
      <c r="J19" s="128"/>
      <c r="K19" s="14"/>
      <c r="L19" s="126"/>
      <c r="M19" s="127"/>
      <c r="N19" s="128"/>
      <c r="O19" s="128"/>
      <c r="P19" s="14"/>
      <c r="Q19" s="126"/>
      <c r="R19" s="127"/>
      <c r="S19" s="128"/>
      <c r="T19" s="128"/>
      <c r="U19" s="14"/>
      <c r="V19" s="31" t="s">
        <v>97</v>
      </c>
      <c r="W19" s="436" t="s">
        <v>82</v>
      </c>
      <c r="X19" s="437"/>
      <c r="Y19" s="437"/>
      <c r="Z19" s="437"/>
      <c r="AA19" s="437"/>
      <c r="AB19" s="31" t="s">
        <v>98</v>
      </c>
      <c r="AC19" s="436" t="s">
        <v>86</v>
      </c>
      <c r="AD19" s="437"/>
      <c r="AE19" s="437"/>
      <c r="AF19" s="437"/>
      <c r="AG19" s="437"/>
      <c r="AH19" s="444"/>
      <c r="AI19" s="444"/>
      <c r="AJ19" s="444"/>
      <c r="AK19" s="444"/>
      <c r="AL19" s="444"/>
      <c r="AM19" s="444"/>
      <c r="AN19" s="444"/>
      <c r="AO19" s="444"/>
      <c r="AP19" s="444"/>
      <c r="AQ19" s="444"/>
      <c r="AR19" s="444"/>
      <c r="AS19" s="444"/>
    </row>
    <row r="20" spans="3:70" s="92" customFormat="1" ht="25.5" customHeight="1" x14ac:dyDescent="0.4">
      <c r="D20" s="30" t="s">
        <v>15</v>
      </c>
      <c r="E20" s="478" t="s">
        <v>16</v>
      </c>
      <c r="F20" s="478"/>
      <c r="G20" s="478"/>
      <c r="H20" s="478"/>
      <c r="I20" s="478"/>
      <c r="J20" s="478"/>
      <c r="K20" s="478"/>
      <c r="L20" s="478"/>
      <c r="M20" s="478"/>
      <c r="N20" s="478"/>
      <c r="O20" s="478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478"/>
      <c r="AL20" s="478"/>
      <c r="AM20" s="478"/>
      <c r="AN20" s="478"/>
      <c r="AO20" s="478"/>
      <c r="AP20" s="478"/>
      <c r="AQ20" s="478"/>
      <c r="AR20" s="478"/>
      <c r="AS20" s="478"/>
    </row>
    <row r="21" spans="3:70" s="92" customFormat="1" ht="7.5" customHeight="1" x14ac:dyDescent="0.4"/>
    <row r="22" spans="3:70" s="92" customFormat="1" ht="18.75" customHeight="1" x14ac:dyDescent="0.4">
      <c r="C22" s="67" t="s">
        <v>17</v>
      </c>
      <c r="Y22" s="153"/>
      <c r="Z22" s="153"/>
      <c r="AA22" s="153"/>
      <c r="AB22" s="153"/>
      <c r="AC22" s="153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BN22" s="153"/>
      <c r="BO22" s="153"/>
      <c r="BP22" s="153"/>
      <c r="BQ22" s="153"/>
      <c r="BR22" s="153"/>
    </row>
    <row r="23" spans="3:70" s="92" customFormat="1" ht="7.5" customHeight="1" thickBot="1" x14ac:dyDescent="0.45">
      <c r="Y23" s="20"/>
      <c r="Z23" s="20"/>
      <c r="AA23" s="20"/>
      <c r="AB23" s="20"/>
      <c r="AC23" s="20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BN23" s="20"/>
      <c r="BO23" s="20"/>
      <c r="BP23" s="20"/>
      <c r="BQ23" s="20"/>
      <c r="BR23" s="20"/>
    </row>
    <row r="24" spans="3:70" s="92" customFormat="1" ht="18.75" customHeight="1" thickBot="1" x14ac:dyDescent="0.45">
      <c r="C24" s="216" t="s">
        <v>18</v>
      </c>
      <c r="D24" s="216"/>
      <c r="E24" s="217" t="s">
        <v>99</v>
      </c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57" t="s">
        <v>68</v>
      </c>
      <c r="V24" s="220"/>
      <c r="W24" s="220"/>
      <c r="X24" s="220"/>
      <c r="Y24" s="220"/>
      <c r="Z24" s="442"/>
      <c r="AA24" s="443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BN24" s="20"/>
      <c r="BO24" s="20"/>
      <c r="BP24" s="20"/>
      <c r="BQ24" s="20"/>
      <c r="BR24" s="20"/>
    </row>
    <row r="25" spans="3:70" s="92" customFormat="1" ht="7.5" customHeight="1" thickBot="1" x14ac:dyDescent="0.45">
      <c r="C25" s="153"/>
      <c r="D25" s="156"/>
      <c r="F25" s="130"/>
      <c r="G25" s="130"/>
      <c r="H25" s="130"/>
      <c r="I25" s="130"/>
      <c r="J25" s="130"/>
      <c r="K25" s="130"/>
      <c r="L25" s="130"/>
      <c r="U25" s="156"/>
      <c r="V25" s="156"/>
      <c r="W25" s="156"/>
      <c r="X25" s="20"/>
      <c r="Y25" s="152"/>
      <c r="Z25" s="152"/>
      <c r="AA25" s="152"/>
      <c r="AB25" s="152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20"/>
      <c r="AV25" s="20"/>
      <c r="BN25" s="20"/>
      <c r="BO25" s="20"/>
    </row>
    <row r="26" spans="3:70" s="92" customFormat="1" ht="18.75" customHeight="1" x14ac:dyDescent="0.4">
      <c r="C26" s="216" t="s">
        <v>20</v>
      </c>
      <c r="D26" s="216"/>
      <c r="E26" s="267" t="s">
        <v>21</v>
      </c>
      <c r="F26" s="267"/>
      <c r="G26" s="267"/>
      <c r="H26" s="267"/>
      <c r="I26" s="267"/>
      <c r="J26" s="267"/>
      <c r="K26" s="267"/>
      <c r="L26" s="267"/>
      <c r="M26" s="268" t="s">
        <v>22</v>
      </c>
      <c r="N26" s="269"/>
      <c r="O26" s="269"/>
      <c r="P26" s="270"/>
      <c r="Q26" s="271" t="s">
        <v>23</v>
      </c>
      <c r="R26" s="269"/>
      <c r="S26" s="269"/>
      <c r="T26" s="269"/>
      <c r="U26" s="272"/>
      <c r="V26" s="1"/>
      <c r="W26" s="1"/>
      <c r="X26" s="1"/>
      <c r="Y26" s="1"/>
      <c r="Z26" s="1"/>
      <c r="AA26" s="1"/>
      <c r="AB26" s="1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BQ26" s="20"/>
      <c r="BR26" s="20"/>
    </row>
    <row r="27" spans="3:70" s="92" customFormat="1" ht="18.75" customHeight="1" thickBot="1" x14ac:dyDescent="0.45">
      <c r="C27" s="216"/>
      <c r="D27" s="216"/>
      <c r="E27" s="267"/>
      <c r="F27" s="267"/>
      <c r="G27" s="267"/>
      <c r="H27" s="267"/>
      <c r="I27" s="267"/>
      <c r="J27" s="267"/>
      <c r="K27" s="267"/>
      <c r="L27" s="267"/>
      <c r="M27" s="445"/>
      <c r="N27" s="446"/>
      <c r="O27" s="446"/>
      <c r="P27" s="447"/>
      <c r="Q27" s="453"/>
      <c r="R27" s="446"/>
      <c r="S27" s="446"/>
      <c r="T27" s="446"/>
      <c r="U27" s="454"/>
      <c r="V27" s="1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BQ27" s="20"/>
      <c r="BR27" s="20"/>
    </row>
    <row r="28" spans="3:70" s="92" customFormat="1" ht="7.5" customHeight="1" thickBot="1" x14ac:dyDescent="0.45">
      <c r="D28" s="156"/>
      <c r="E28" s="156"/>
      <c r="F28" s="24"/>
      <c r="G28" s="1"/>
      <c r="H28" s="1"/>
      <c r="I28" s="1"/>
      <c r="J28" s="1"/>
      <c r="K28" s="1"/>
      <c r="L28" s="1"/>
      <c r="U28" s="1"/>
      <c r="V28" s="1"/>
      <c r="BQ28" s="20"/>
      <c r="BR28" s="20"/>
    </row>
    <row r="29" spans="3:70" s="92" customFormat="1" ht="18.75" customHeight="1" thickBot="1" x14ac:dyDescent="0.2">
      <c r="C29" s="216" t="s">
        <v>24</v>
      </c>
      <c r="D29" s="216"/>
      <c r="E29" s="217" t="s">
        <v>25</v>
      </c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451"/>
      <c r="S29" s="452"/>
      <c r="T29" s="452"/>
      <c r="U29" s="452"/>
      <c r="V29" s="452"/>
      <c r="W29" s="452"/>
      <c r="X29" s="452"/>
      <c r="Y29" s="220" t="s">
        <v>26</v>
      </c>
      <c r="Z29" s="221"/>
      <c r="AA29" s="265" t="s">
        <v>27</v>
      </c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O29" s="129"/>
      <c r="AP29" s="129"/>
      <c r="AQ29" s="129"/>
      <c r="AR29" s="129"/>
      <c r="AS29" s="129"/>
      <c r="AT29" s="129"/>
      <c r="AW29" s="19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</row>
    <row r="30" spans="3:70" s="92" customFormat="1" ht="7.5" customHeight="1" thickBot="1" x14ac:dyDescent="0.45">
      <c r="F30" s="24"/>
      <c r="G30" s="1"/>
      <c r="H30" s="1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W30" s="19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</row>
    <row r="31" spans="3:70" s="92" customFormat="1" ht="18.75" customHeight="1" thickBot="1" x14ac:dyDescent="0.45">
      <c r="C31" s="216" t="s">
        <v>28</v>
      </c>
      <c r="D31" s="216"/>
      <c r="E31" s="217" t="s">
        <v>29</v>
      </c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439"/>
      <c r="S31" s="440"/>
      <c r="T31" s="220" t="s">
        <v>30</v>
      </c>
      <c r="U31" s="221"/>
      <c r="V31" s="20"/>
      <c r="Y31" s="225" t="s">
        <v>31</v>
      </c>
      <c r="Z31" s="226"/>
      <c r="AA31" s="226"/>
      <c r="AB31" s="226"/>
      <c r="AC31" s="226"/>
      <c r="AD31" s="226"/>
      <c r="AE31" s="226"/>
      <c r="AF31" s="226"/>
      <c r="AG31" s="294" t="s">
        <v>32</v>
      </c>
      <c r="AH31" s="226"/>
      <c r="AI31" s="226"/>
      <c r="AJ31" s="226"/>
      <c r="AK31" s="226"/>
      <c r="AL31" s="295"/>
      <c r="AM31" s="226" t="s">
        <v>33</v>
      </c>
      <c r="AN31" s="226"/>
      <c r="AO31" s="226"/>
      <c r="AP31" s="226"/>
      <c r="AQ31" s="227"/>
      <c r="AW31" s="19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</row>
    <row r="32" spans="3:70" s="92" customFormat="1" ht="7.5" customHeight="1" thickBot="1" x14ac:dyDescent="0.45">
      <c r="F32" s="24"/>
      <c r="G32" s="1"/>
      <c r="H32" s="1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W32" s="19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</row>
    <row r="33" spans="3:70" s="92" customFormat="1" ht="7.5" customHeight="1" thickTop="1" thickBot="1" x14ac:dyDescent="0.45">
      <c r="D33" s="33"/>
      <c r="E33" s="34"/>
      <c r="F33" s="35"/>
      <c r="G33" s="131"/>
      <c r="H33" s="131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129"/>
      <c r="AT33" s="129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</row>
    <row r="34" spans="3:70" s="92" customFormat="1" ht="18.75" customHeight="1" thickBot="1" x14ac:dyDescent="0.2">
      <c r="D34" s="300" t="s">
        <v>34</v>
      </c>
      <c r="E34" s="474"/>
      <c r="F34" s="474"/>
      <c r="G34" s="474"/>
      <c r="H34" s="474"/>
      <c r="I34" s="474"/>
      <c r="J34" s="474"/>
      <c r="K34" s="474"/>
      <c r="L34" s="474"/>
      <c r="M34" s="474"/>
      <c r="N34" s="92" t="s">
        <v>35</v>
      </c>
      <c r="Y34" s="20"/>
      <c r="Z34" s="20"/>
      <c r="AA34" s="20"/>
      <c r="AB34" s="20"/>
      <c r="AC34" s="228" t="str">
        <f>IF(R31="","",ROUNDUP(R29/R31,0))</f>
        <v/>
      </c>
      <c r="AD34" s="229"/>
      <c r="AE34" s="229"/>
      <c r="AF34" s="229"/>
      <c r="AG34" s="229"/>
      <c r="AH34" s="229"/>
      <c r="AI34" s="476" t="s">
        <v>26</v>
      </c>
      <c r="AJ34" s="477"/>
      <c r="AK34" s="265" t="s">
        <v>36</v>
      </c>
      <c r="AL34" s="480"/>
      <c r="AM34" s="480"/>
      <c r="AN34" s="480"/>
      <c r="AO34" s="480"/>
      <c r="AP34" s="480"/>
      <c r="AQ34" s="480"/>
      <c r="AR34" s="39"/>
      <c r="AS34" s="132"/>
      <c r="AT34" s="132"/>
      <c r="AU34" s="132"/>
      <c r="AW34" s="20"/>
      <c r="AX34" s="20"/>
      <c r="AY34" s="20"/>
      <c r="AZ34" s="20"/>
      <c r="BA34" s="20"/>
    </row>
    <row r="35" spans="3:70" s="92" customFormat="1" ht="7.5" customHeight="1" thickBot="1" x14ac:dyDescent="0.2"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1"/>
      <c r="Z35" s="41"/>
      <c r="AA35" s="41"/>
      <c r="AB35" s="41"/>
      <c r="AC35" s="62"/>
      <c r="AD35" s="62"/>
      <c r="AE35" s="62"/>
      <c r="AF35" s="62"/>
      <c r="AG35" s="62"/>
      <c r="AH35" s="62"/>
      <c r="AI35" s="133"/>
      <c r="AJ35" s="133"/>
      <c r="AK35" s="64"/>
      <c r="AL35" s="64"/>
      <c r="AM35" s="64"/>
      <c r="AN35" s="64"/>
      <c r="AO35" s="64"/>
      <c r="AP35" s="64"/>
      <c r="AQ35" s="64"/>
      <c r="AR35" s="65"/>
      <c r="AS35" s="132"/>
      <c r="AT35" s="132"/>
      <c r="AU35" s="132"/>
      <c r="AW35" s="20"/>
      <c r="AX35" s="20"/>
      <c r="AY35" s="20"/>
      <c r="AZ35" s="20"/>
      <c r="BA35" s="20"/>
    </row>
    <row r="36" spans="3:70" s="92" customFormat="1" ht="7.5" customHeight="1" thickTop="1" x14ac:dyDescent="0.4">
      <c r="Y36" s="20"/>
      <c r="Z36" s="20"/>
      <c r="AA36" s="20"/>
      <c r="AB36" s="20"/>
      <c r="AC36" s="20"/>
      <c r="AD36" s="20"/>
      <c r="AE36" s="20"/>
      <c r="AF36" s="153"/>
      <c r="AG36" s="153"/>
      <c r="AH36" s="153"/>
      <c r="AI36" s="153"/>
      <c r="AJ36" s="153"/>
      <c r="AK36" s="153"/>
      <c r="AW36" s="19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</row>
    <row r="37" spans="3:70" s="92" customFormat="1" ht="18.75" customHeight="1" x14ac:dyDescent="0.4">
      <c r="C37" s="67" t="s">
        <v>37</v>
      </c>
      <c r="Y37" s="20"/>
      <c r="Z37" s="20"/>
      <c r="AA37" s="20"/>
      <c r="AB37" s="20"/>
      <c r="AC37" s="20"/>
      <c r="AD37" s="20"/>
      <c r="AE37" s="20"/>
      <c r="AF37" s="153"/>
      <c r="AG37" s="153"/>
      <c r="AH37" s="153"/>
      <c r="AI37" s="153"/>
      <c r="AJ37" s="153"/>
      <c r="AK37" s="153"/>
      <c r="AW37" s="67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</row>
    <row r="38" spans="3:70" s="92" customFormat="1" ht="7.5" customHeight="1" x14ac:dyDescent="0.4">
      <c r="Y38" s="20"/>
      <c r="Z38" s="20"/>
      <c r="AA38" s="20"/>
      <c r="AB38" s="20"/>
      <c r="AC38" s="20"/>
      <c r="AD38" s="20"/>
      <c r="AE38" s="20"/>
      <c r="AF38" s="153"/>
      <c r="AG38" s="153"/>
      <c r="AH38" s="153"/>
      <c r="AI38" s="153"/>
      <c r="AJ38" s="153"/>
      <c r="AK38" s="153"/>
      <c r="AW38" s="19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</row>
    <row r="39" spans="3:70" s="92" customFormat="1" ht="15" thickBot="1" x14ac:dyDescent="0.45">
      <c r="E39" s="262" t="s">
        <v>38</v>
      </c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 t="s">
        <v>39</v>
      </c>
      <c r="T39" s="262"/>
      <c r="U39" s="262"/>
      <c r="V39" s="262"/>
      <c r="W39" s="262"/>
      <c r="X39" s="302" t="s">
        <v>40</v>
      </c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W39" s="19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</row>
    <row r="40" spans="3:70" s="92" customFormat="1" ht="15.75" thickTop="1" thickBot="1" x14ac:dyDescent="0.45">
      <c r="D40" s="1"/>
      <c r="E40" s="262" t="s">
        <v>109</v>
      </c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11" t="s">
        <v>11</v>
      </c>
      <c r="T40" s="211"/>
      <c r="U40" s="211"/>
      <c r="V40" s="211"/>
      <c r="W40" s="212"/>
      <c r="X40" s="461" t="s">
        <v>110</v>
      </c>
      <c r="Y40" s="462"/>
      <c r="Z40" s="462"/>
      <c r="AA40" s="462"/>
      <c r="AB40" s="462"/>
      <c r="AC40" s="462"/>
      <c r="AD40" s="462"/>
      <c r="AE40" s="462"/>
      <c r="AF40" s="462"/>
      <c r="AG40" s="462"/>
      <c r="AH40" s="462"/>
      <c r="AI40" s="462"/>
      <c r="AJ40" s="462"/>
      <c r="AK40" s="462"/>
      <c r="AL40" s="462"/>
      <c r="AM40" s="463"/>
      <c r="AW40" s="19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</row>
    <row r="41" spans="3:70" s="92" customFormat="1" ht="15.75" thickTop="1" thickBot="1" x14ac:dyDescent="0.45"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11" t="s">
        <v>12</v>
      </c>
      <c r="T41" s="211"/>
      <c r="U41" s="211"/>
      <c r="V41" s="211"/>
      <c r="W41" s="212"/>
      <c r="X41" s="461"/>
      <c r="Y41" s="462"/>
      <c r="Z41" s="462"/>
      <c r="AA41" s="462"/>
      <c r="AB41" s="462"/>
      <c r="AC41" s="462"/>
      <c r="AD41" s="462"/>
      <c r="AE41" s="462"/>
      <c r="AF41" s="462"/>
      <c r="AG41" s="462"/>
      <c r="AH41" s="462"/>
      <c r="AI41" s="462"/>
      <c r="AJ41" s="462"/>
      <c r="AK41" s="462"/>
      <c r="AL41" s="462"/>
      <c r="AM41" s="463"/>
      <c r="AW41" s="19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</row>
    <row r="42" spans="3:70" s="92" customFormat="1" ht="15.75" thickTop="1" thickBot="1" x14ac:dyDescent="0.45"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11" t="s">
        <v>13</v>
      </c>
      <c r="T42" s="211"/>
      <c r="U42" s="211"/>
      <c r="V42" s="211"/>
      <c r="W42" s="212"/>
      <c r="X42" s="461" t="s">
        <v>41</v>
      </c>
      <c r="Y42" s="462"/>
      <c r="Z42" s="462"/>
      <c r="AA42" s="462"/>
      <c r="AB42" s="462"/>
      <c r="AC42" s="462"/>
      <c r="AD42" s="462"/>
      <c r="AE42" s="462"/>
      <c r="AF42" s="462"/>
      <c r="AG42" s="462"/>
      <c r="AH42" s="462"/>
      <c r="AI42" s="462"/>
      <c r="AJ42" s="462"/>
      <c r="AK42" s="462"/>
      <c r="AL42" s="462"/>
      <c r="AM42" s="463"/>
      <c r="AW42" s="19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</row>
    <row r="43" spans="3:70" s="92" customFormat="1" ht="15" thickTop="1" x14ac:dyDescent="0.4">
      <c r="E43" s="211" t="s">
        <v>111</v>
      </c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 t="s">
        <v>11</v>
      </c>
      <c r="T43" s="211"/>
      <c r="U43" s="211"/>
      <c r="V43" s="211"/>
      <c r="W43" s="211"/>
      <c r="X43" s="325" t="s">
        <v>112</v>
      </c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7"/>
      <c r="AN43" s="55"/>
      <c r="AW43" s="19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</row>
    <row r="44" spans="3:70" s="92" customFormat="1" ht="15" thickBot="1" x14ac:dyDescent="0.4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 t="s">
        <v>12</v>
      </c>
      <c r="T44" s="211"/>
      <c r="U44" s="211"/>
      <c r="V44" s="211"/>
      <c r="W44" s="211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  <c r="AK44" s="328"/>
      <c r="AL44" s="328"/>
      <c r="AM44" s="328"/>
      <c r="AW44" s="19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</row>
    <row r="45" spans="3:70" s="92" customFormat="1" ht="15.75" thickTop="1" thickBot="1" x14ac:dyDescent="0.4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 t="s">
        <v>13</v>
      </c>
      <c r="T45" s="211"/>
      <c r="U45" s="211"/>
      <c r="V45" s="211"/>
      <c r="W45" s="212"/>
      <c r="X45" s="464" t="s">
        <v>41</v>
      </c>
      <c r="Y45" s="465"/>
      <c r="Z45" s="465"/>
      <c r="AA45" s="465"/>
      <c r="AB45" s="465"/>
      <c r="AC45" s="465"/>
      <c r="AD45" s="465"/>
      <c r="AE45" s="465"/>
      <c r="AF45" s="465"/>
      <c r="AG45" s="465"/>
      <c r="AH45" s="465"/>
      <c r="AI45" s="465"/>
      <c r="AJ45" s="465"/>
      <c r="AK45" s="465"/>
      <c r="AL45" s="465"/>
      <c r="AM45" s="466"/>
      <c r="AW45" s="19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</row>
    <row r="46" spans="3:70" s="92" customFormat="1" ht="15" thickTop="1" x14ac:dyDescent="0.4">
      <c r="E46" s="262" t="s">
        <v>42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11" t="s">
        <v>11</v>
      </c>
      <c r="T46" s="211"/>
      <c r="U46" s="211"/>
      <c r="V46" s="211"/>
      <c r="W46" s="211"/>
      <c r="X46" s="325" t="s">
        <v>112</v>
      </c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26"/>
      <c r="AL46" s="326"/>
      <c r="AM46" s="327"/>
      <c r="AN46" s="55"/>
      <c r="AW46" s="19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</row>
    <row r="47" spans="3:70" s="92" customFormat="1" x14ac:dyDescent="0.4"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11" t="s">
        <v>12</v>
      </c>
      <c r="T47" s="211"/>
      <c r="U47" s="211"/>
      <c r="V47" s="211"/>
      <c r="W47" s="211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8"/>
      <c r="AI47" s="328"/>
      <c r="AJ47" s="328"/>
      <c r="AK47" s="328"/>
      <c r="AL47" s="328"/>
      <c r="AM47" s="329"/>
      <c r="AN47" s="55"/>
      <c r="AW47" s="19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</row>
    <row r="48" spans="3:70" s="92" customFormat="1" ht="33.75" customHeight="1" x14ac:dyDescent="0.4"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11" t="s">
        <v>13</v>
      </c>
      <c r="T48" s="211"/>
      <c r="U48" s="211"/>
      <c r="V48" s="211"/>
      <c r="W48" s="211"/>
      <c r="X48" s="322" t="s">
        <v>43</v>
      </c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4"/>
      <c r="AW48" s="19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</row>
    <row r="49" spans="3:70" s="92" customFormat="1" ht="7.5" customHeight="1" thickBot="1" x14ac:dyDescent="0.45">
      <c r="H49" s="157"/>
      <c r="I49" s="157"/>
      <c r="J49" s="157"/>
      <c r="K49" s="157"/>
      <c r="L49" s="157"/>
      <c r="M49" s="157"/>
      <c r="N49" s="157"/>
      <c r="O49" s="134"/>
      <c r="P49" s="134"/>
      <c r="Q49" s="134"/>
      <c r="R49" s="134"/>
      <c r="S49" s="134"/>
      <c r="Y49" s="20"/>
      <c r="Z49" s="20"/>
      <c r="AA49" s="20"/>
      <c r="AW49" s="19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</row>
    <row r="50" spans="3:70" s="92" customFormat="1" ht="19.5" customHeight="1" thickTop="1" thickBot="1" x14ac:dyDescent="0.45">
      <c r="D50" s="33"/>
      <c r="E50" s="34"/>
      <c r="F50" s="34"/>
      <c r="G50" s="34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  <c r="S50" s="47"/>
      <c r="T50" s="34"/>
      <c r="U50" s="34"/>
      <c r="V50" s="34"/>
      <c r="W50" s="34"/>
      <c r="X50" s="34"/>
      <c r="Y50" s="48"/>
      <c r="Z50" s="48"/>
      <c r="AA50" s="48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49"/>
      <c r="AW50" s="19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</row>
    <row r="51" spans="3:70" s="92" customFormat="1" ht="19.5" customHeight="1" thickBot="1" x14ac:dyDescent="0.45">
      <c r="D51" s="300" t="s">
        <v>103</v>
      </c>
      <c r="E51" s="474"/>
      <c r="F51" s="474"/>
      <c r="G51" s="474"/>
      <c r="H51" s="474"/>
      <c r="I51" s="474"/>
      <c r="J51" s="474"/>
      <c r="K51" s="474"/>
      <c r="L51" s="474"/>
      <c r="M51" s="474"/>
      <c r="N51" s="475" t="s">
        <v>113</v>
      </c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  <c r="AB51" s="341"/>
      <c r="AC51" s="228" t="str">
        <f>IF(AC34="","",IF(AC34&lt;=75000,"",ROUNDUP(AC34*0.4,-3)))</f>
        <v/>
      </c>
      <c r="AD51" s="229"/>
      <c r="AE51" s="229"/>
      <c r="AF51" s="229"/>
      <c r="AG51" s="229"/>
      <c r="AH51" s="229"/>
      <c r="AI51" s="476" t="s">
        <v>26</v>
      </c>
      <c r="AJ51" s="477"/>
      <c r="AK51" s="478" t="s">
        <v>114</v>
      </c>
      <c r="AL51" s="479"/>
      <c r="AM51" s="479"/>
      <c r="AN51" s="479"/>
      <c r="AO51" s="479"/>
      <c r="AP51" s="479"/>
      <c r="AQ51" s="479"/>
      <c r="AR51" s="50"/>
      <c r="AW51" s="19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</row>
    <row r="52" spans="3:70" ht="19.5" customHeight="1" thickBot="1" x14ac:dyDescent="0.45">
      <c r="D52" s="93" t="s">
        <v>115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224"/>
      <c r="AL52" s="224"/>
      <c r="AM52" s="224"/>
      <c r="AN52" s="224"/>
      <c r="AO52" s="224"/>
      <c r="AP52" s="224"/>
      <c r="AQ52" s="224"/>
      <c r="AR52" s="53"/>
    </row>
    <row r="53" spans="3:70" s="92" customFormat="1" ht="19.5" customHeight="1" thickTop="1" thickBot="1" x14ac:dyDescent="0.45">
      <c r="D53" s="33"/>
      <c r="E53" s="34"/>
      <c r="F53" s="34"/>
      <c r="G53" s="34"/>
      <c r="H53" s="46"/>
      <c r="I53" s="46"/>
      <c r="J53" s="46"/>
      <c r="K53" s="46"/>
      <c r="L53" s="46"/>
      <c r="M53" s="46"/>
      <c r="N53" s="46"/>
      <c r="O53" s="47"/>
      <c r="P53" s="47"/>
      <c r="Q53" s="47"/>
      <c r="R53" s="47"/>
      <c r="S53" s="47"/>
      <c r="T53" s="34"/>
      <c r="U53" s="34"/>
      <c r="V53" s="34"/>
      <c r="W53" s="34"/>
      <c r="X53" s="34"/>
      <c r="Y53" s="48"/>
      <c r="Z53" s="48"/>
      <c r="AA53" s="48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49"/>
      <c r="AW53" s="19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</row>
    <row r="54" spans="3:70" s="92" customFormat="1" ht="19.5" customHeight="1" thickBot="1" x14ac:dyDescent="0.45">
      <c r="D54" s="300" t="s">
        <v>103</v>
      </c>
      <c r="E54" s="474"/>
      <c r="F54" s="474"/>
      <c r="G54" s="474"/>
      <c r="H54" s="474"/>
      <c r="I54" s="474"/>
      <c r="J54" s="474"/>
      <c r="K54" s="474"/>
      <c r="L54" s="474"/>
      <c r="M54" s="474"/>
      <c r="N54" s="475" t="s">
        <v>104</v>
      </c>
      <c r="O54" s="475"/>
      <c r="P54" s="475"/>
      <c r="Q54" s="475"/>
      <c r="R54" s="475"/>
      <c r="S54" s="475"/>
      <c r="T54" s="475"/>
      <c r="U54" s="475"/>
      <c r="V54" s="475"/>
      <c r="W54" s="475"/>
      <c r="X54" s="475"/>
      <c r="Y54" s="475"/>
      <c r="Z54" s="475"/>
      <c r="AA54" s="475"/>
      <c r="AB54" s="341"/>
      <c r="AC54" s="228" t="str">
        <f>IF(AC37="","",IF(AC37&lt;=75000,"",ROUNDUP(AC37*0.3,-3)))</f>
        <v/>
      </c>
      <c r="AD54" s="229"/>
      <c r="AE54" s="229"/>
      <c r="AF54" s="229"/>
      <c r="AG54" s="229"/>
      <c r="AH54" s="229"/>
      <c r="AI54" s="476" t="s">
        <v>26</v>
      </c>
      <c r="AJ54" s="477"/>
      <c r="AK54" s="478" t="s">
        <v>116</v>
      </c>
      <c r="AL54" s="479"/>
      <c r="AM54" s="479"/>
      <c r="AN54" s="479"/>
      <c r="AO54" s="479"/>
      <c r="AP54" s="479"/>
      <c r="AQ54" s="479"/>
      <c r="AR54" s="50"/>
      <c r="AW54" s="19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</row>
    <row r="55" spans="3:70" ht="19.5" customHeight="1" thickBot="1" x14ac:dyDescent="0.45">
      <c r="D55" s="93" t="s">
        <v>117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224"/>
      <c r="AL55" s="224"/>
      <c r="AM55" s="224"/>
      <c r="AN55" s="224"/>
      <c r="AO55" s="224"/>
      <c r="AP55" s="224"/>
      <c r="AQ55" s="224"/>
      <c r="AR55" s="53"/>
    </row>
    <row r="56" spans="3:70" ht="18.75" customHeight="1" thickTop="1" x14ac:dyDescent="0.4"/>
    <row r="57" spans="3:70" s="68" customFormat="1" ht="18.75" customHeight="1" x14ac:dyDescent="0.15">
      <c r="C57" s="471" t="s">
        <v>47</v>
      </c>
      <c r="D57" s="471"/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1"/>
      <c r="AL57" s="135"/>
      <c r="AM57" s="135"/>
      <c r="AN57" s="135"/>
      <c r="AO57" s="135"/>
      <c r="AP57" s="135"/>
      <c r="AQ57" s="136"/>
    </row>
    <row r="58" spans="3:70" s="68" customFormat="1" ht="7.5" customHeight="1" thickBot="1" x14ac:dyDescent="0.2"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35"/>
      <c r="AM58" s="135"/>
      <c r="AN58" s="135"/>
      <c r="AO58" s="135"/>
      <c r="AP58" s="135"/>
    </row>
    <row r="59" spans="3:70" s="80" customFormat="1" ht="18.75" customHeight="1" thickBot="1" x14ac:dyDescent="0.2">
      <c r="C59" s="137"/>
      <c r="D59" s="472" t="s">
        <v>48</v>
      </c>
      <c r="E59" s="472"/>
      <c r="F59" s="472"/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59"/>
      <c r="Y59" s="460"/>
      <c r="Z59" s="460"/>
      <c r="AA59" s="460"/>
      <c r="AB59" s="460"/>
      <c r="AC59" s="460"/>
      <c r="AD59" s="460"/>
      <c r="AE59" s="314" t="s">
        <v>26</v>
      </c>
      <c r="AF59" s="315"/>
      <c r="AG59" s="72" t="s">
        <v>27</v>
      </c>
      <c r="AH59" s="136"/>
      <c r="AI59" s="136"/>
      <c r="AJ59" s="136"/>
      <c r="AK59" s="136"/>
      <c r="AL59" s="136"/>
      <c r="AM59" s="136"/>
      <c r="AN59" s="136"/>
      <c r="AO59" s="136"/>
      <c r="AP59" s="136"/>
      <c r="AQ59" s="159"/>
      <c r="AR59" s="136"/>
      <c r="AS59" s="136"/>
      <c r="AT59" s="136"/>
      <c r="AU59" s="136"/>
      <c r="AV59" s="159"/>
      <c r="AW59" s="81"/>
      <c r="AX59" s="81"/>
      <c r="AY59" s="81"/>
      <c r="AZ59" s="81"/>
      <c r="BA59" s="81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</row>
    <row r="60" spans="3:70" s="80" customFormat="1" ht="11.25" customHeight="1" thickBot="1" x14ac:dyDescent="0.2"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59"/>
      <c r="U60" s="159"/>
      <c r="V60" s="159"/>
      <c r="W60" s="159"/>
      <c r="X60" s="83"/>
      <c r="Y60" s="83"/>
      <c r="Z60" s="83"/>
      <c r="AA60" s="83"/>
      <c r="AB60" s="74"/>
      <c r="AC60" s="74"/>
      <c r="AD60" s="74"/>
      <c r="AE60" s="74"/>
      <c r="AF60" s="74"/>
      <c r="AG60" s="74"/>
      <c r="AH60" s="138"/>
      <c r="AI60" s="138"/>
      <c r="AJ60" s="135"/>
      <c r="AK60" s="135"/>
      <c r="AL60" s="135"/>
      <c r="AM60" s="135"/>
      <c r="AN60" s="135"/>
      <c r="AO60" s="135"/>
      <c r="AP60" s="135"/>
      <c r="AQ60" s="159"/>
      <c r="AR60" s="136"/>
      <c r="AS60" s="136"/>
      <c r="AT60" s="136"/>
      <c r="AU60" s="136"/>
      <c r="AV60" s="159"/>
      <c r="AW60" s="159"/>
      <c r="AX60" s="83"/>
      <c r="AY60" s="83"/>
      <c r="AZ60" s="83"/>
      <c r="BA60" s="83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</row>
    <row r="61" spans="3:70" s="80" customFormat="1" ht="18.75" customHeight="1" thickBot="1" x14ac:dyDescent="0.2">
      <c r="C61" s="137"/>
      <c r="D61" s="473" t="s">
        <v>49</v>
      </c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73"/>
      <c r="Q61" s="473"/>
      <c r="R61" s="343"/>
      <c r="S61" s="456"/>
      <c r="T61" s="457"/>
      <c r="U61" s="457"/>
      <c r="V61" s="314" t="s">
        <v>30</v>
      </c>
      <c r="W61" s="315"/>
      <c r="X61" s="159"/>
      <c r="Y61" s="159"/>
      <c r="Z61" s="330" t="s">
        <v>50</v>
      </c>
      <c r="AA61" s="331"/>
      <c r="AB61" s="331"/>
      <c r="AC61" s="331"/>
      <c r="AD61" s="331"/>
      <c r="AE61" s="331"/>
      <c r="AF61" s="331"/>
      <c r="AG61" s="331"/>
      <c r="AH61" s="331"/>
      <c r="AI61" s="332"/>
      <c r="AJ61" s="139"/>
      <c r="AK61" s="139"/>
      <c r="AL61" s="139"/>
      <c r="AM61" s="139"/>
      <c r="AN61" s="139"/>
      <c r="AO61" s="139"/>
      <c r="AP61" s="159"/>
      <c r="AQ61" s="159"/>
      <c r="AR61" s="136"/>
      <c r="AS61" s="136"/>
      <c r="AT61" s="136"/>
      <c r="AU61" s="136"/>
      <c r="AV61" s="159"/>
      <c r="AW61" s="83"/>
      <c r="AX61" s="83"/>
      <c r="AY61" s="83"/>
      <c r="AZ61" s="83"/>
      <c r="BA61" s="83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</row>
    <row r="62" spans="3:70" s="80" customFormat="1" ht="11.25" customHeight="1" thickBot="1" x14ac:dyDescent="0.2">
      <c r="C62" s="137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40"/>
      <c r="R62" s="140"/>
      <c r="S62" s="140"/>
      <c r="T62" s="140"/>
      <c r="U62" s="140"/>
      <c r="V62" s="159"/>
      <c r="W62" s="159"/>
      <c r="X62" s="138"/>
      <c r="Y62" s="138"/>
      <c r="Z62" s="138"/>
      <c r="AA62" s="138"/>
      <c r="AB62" s="138"/>
      <c r="AC62" s="138"/>
      <c r="AD62" s="138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59"/>
      <c r="AQ62" s="159"/>
      <c r="AR62" s="136"/>
      <c r="AS62" s="136"/>
      <c r="AT62" s="136"/>
      <c r="AU62" s="136"/>
      <c r="AV62" s="159"/>
      <c r="AW62" s="81"/>
      <c r="AX62" s="81"/>
      <c r="AY62" s="81"/>
      <c r="AZ62" s="81"/>
      <c r="BA62" s="81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</row>
    <row r="63" spans="3:70" s="80" customFormat="1" ht="18.75" customHeight="1" thickBot="1" x14ac:dyDescent="0.2">
      <c r="C63" s="467" t="s">
        <v>51</v>
      </c>
      <c r="D63" s="467"/>
      <c r="E63" s="467"/>
      <c r="F63" s="467"/>
      <c r="G63" s="467"/>
      <c r="H63" s="467"/>
      <c r="I63" s="467"/>
      <c r="J63" s="467"/>
      <c r="K63" s="467"/>
      <c r="L63" s="467"/>
      <c r="M63" s="467"/>
      <c r="N63" s="467"/>
      <c r="O63" s="467"/>
      <c r="P63" s="467"/>
      <c r="Q63" s="468" t="s">
        <v>52</v>
      </c>
      <c r="R63" s="468"/>
      <c r="S63" s="468"/>
      <c r="T63" s="468"/>
      <c r="U63" s="468"/>
      <c r="V63" s="468"/>
      <c r="W63" s="468"/>
      <c r="X63" s="468"/>
      <c r="Y63" s="468"/>
      <c r="Z63" s="468"/>
      <c r="AA63" s="468"/>
      <c r="AB63" s="468"/>
      <c r="AC63" s="468"/>
      <c r="AD63" s="468"/>
      <c r="AE63" s="468"/>
      <c r="AF63" s="468"/>
      <c r="AG63" s="304" t="str">
        <f>IF(S61="","",ROUNDUP(X59/S61,0))</f>
        <v/>
      </c>
      <c r="AH63" s="305"/>
      <c r="AI63" s="305"/>
      <c r="AJ63" s="305"/>
      <c r="AK63" s="305"/>
      <c r="AL63" s="305"/>
      <c r="AM63" s="366" t="s">
        <v>26</v>
      </c>
      <c r="AN63" s="469"/>
      <c r="AO63" s="159"/>
      <c r="AP63" s="159"/>
      <c r="AQ63" s="159"/>
      <c r="AR63" s="136"/>
      <c r="AS63" s="136"/>
      <c r="AT63" s="136"/>
      <c r="AU63" s="136"/>
      <c r="AV63" s="159"/>
      <c r="AW63" s="81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</row>
    <row r="64" spans="3:70" s="80" customFormat="1" ht="18.75" customHeight="1" x14ac:dyDescent="0.15"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81"/>
      <c r="Y64" s="81"/>
      <c r="Z64" s="81"/>
      <c r="AA64" s="81"/>
      <c r="AB64" s="81"/>
      <c r="AC64" s="81"/>
      <c r="AD64" s="81"/>
      <c r="AE64" s="160"/>
      <c r="AF64" s="160"/>
      <c r="AG64" s="160"/>
      <c r="AH64" s="160"/>
      <c r="AI64" s="160"/>
      <c r="AJ64" s="470" t="s">
        <v>53</v>
      </c>
      <c r="AK64" s="470"/>
      <c r="AL64" s="470"/>
      <c r="AM64" s="470"/>
      <c r="AN64" s="470"/>
      <c r="AO64" s="470"/>
      <c r="AP64" s="159"/>
      <c r="AQ64" s="159"/>
      <c r="AR64" s="159"/>
      <c r="AS64" s="136"/>
      <c r="AT64" s="136"/>
      <c r="AU64" s="136"/>
      <c r="AV64" s="159"/>
      <c r="AW64" s="81"/>
      <c r="AX64" s="81"/>
      <c r="AY64" s="81"/>
      <c r="AZ64" s="81"/>
      <c r="BA64" s="81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</row>
    <row r="65" spans="49:70" s="92" customFormat="1" ht="18.75" customHeight="1" x14ac:dyDescent="0.4">
      <c r="AW65" s="19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</row>
    <row r="66" spans="49:70" ht="18.75" customHeight="1" x14ac:dyDescent="0.4"/>
    <row r="67" spans="49:70" ht="18.75" customHeight="1" x14ac:dyDescent="0.4"/>
  </sheetData>
  <mergeCells count="110">
    <mergeCell ref="W1:AT1"/>
    <mergeCell ref="A2:AR2"/>
    <mergeCell ref="C3:AQ4"/>
    <mergeCell ref="AC5:AN5"/>
    <mergeCell ref="C6:J6"/>
    <mergeCell ref="L6:AE6"/>
    <mergeCell ref="AF6:AN6"/>
    <mergeCell ref="C7:J7"/>
    <mergeCell ref="L7:AN7"/>
    <mergeCell ref="D11:F13"/>
    <mergeCell ref="G11:U11"/>
    <mergeCell ref="V11:AS13"/>
    <mergeCell ref="G12:P12"/>
    <mergeCell ref="Q12:U12"/>
    <mergeCell ref="G13:K13"/>
    <mergeCell ref="L13:P13"/>
    <mergeCell ref="Q13:U13"/>
    <mergeCell ref="D14:F14"/>
    <mergeCell ref="W14:AA14"/>
    <mergeCell ref="AC14:AG14"/>
    <mergeCell ref="AI14:AM14"/>
    <mergeCell ref="AO14:AS14"/>
    <mergeCell ref="D15:F15"/>
    <mergeCell ref="W15:AA15"/>
    <mergeCell ref="AC15:AG15"/>
    <mergeCell ref="AH15:AS16"/>
    <mergeCell ref="D16:F16"/>
    <mergeCell ref="W16:AA16"/>
    <mergeCell ref="AC16:AG16"/>
    <mergeCell ref="D17:F17"/>
    <mergeCell ref="W17:AG17"/>
    <mergeCell ref="AI17:AS17"/>
    <mergeCell ref="D18:F18"/>
    <mergeCell ref="W18:AA18"/>
    <mergeCell ref="AC18:AG18"/>
    <mergeCell ref="AH18:AS19"/>
    <mergeCell ref="D19:F19"/>
    <mergeCell ref="C26:D27"/>
    <mergeCell ref="E26:L27"/>
    <mergeCell ref="M26:P26"/>
    <mergeCell ref="Q26:U26"/>
    <mergeCell ref="M27:P27"/>
    <mergeCell ref="Q27:U27"/>
    <mergeCell ref="W19:AA19"/>
    <mergeCell ref="AC19:AG19"/>
    <mergeCell ref="E20:AS20"/>
    <mergeCell ref="C24:D24"/>
    <mergeCell ref="E24:T24"/>
    <mergeCell ref="U24:Y24"/>
    <mergeCell ref="Z24:AA24"/>
    <mergeCell ref="AG31:AL31"/>
    <mergeCell ref="AM31:AQ31"/>
    <mergeCell ref="D34:M34"/>
    <mergeCell ref="AC34:AH34"/>
    <mergeCell ref="AI34:AJ34"/>
    <mergeCell ref="AK34:AQ34"/>
    <mergeCell ref="C29:D29"/>
    <mergeCell ref="E29:Q29"/>
    <mergeCell ref="R29:X29"/>
    <mergeCell ref="Y29:Z29"/>
    <mergeCell ref="AA29:AK29"/>
    <mergeCell ref="C31:D31"/>
    <mergeCell ref="E31:Q31"/>
    <mergeCell ref="R31:S31"/>
    <mergeCell ref="T31:U31"/>
    <mergeCell ref="Y31:AF31"/>
    <mergeCell ref="E39:R39"/>
    <mergeCell ref="S39:W39"/>
    <mergeCell ref="X39:AM39"/>
    <mergeCell ref="E40:R42"/>
    <mergeCell ref="S40:W40"/>
    <mergeCell ref="X40:AM41"/>
    <mergeCell ref="S41:W41"/>
    <mergeCell ref="S42:W42"/>
    <mergeCell ref="X42:AM42"/>
    <mergeCell ref="E46:R48"/>
    <mergeCell ref="S46:W46"/>
    <mergeCell ref="X46:AM47"/>
    <mergeCell ref="S47:W47"/>
    <mergeCell ref="S48:W48"/>
    <mergeCell ref="X48:AM48"/>
    <mergeCell ref="E43:R45"/>
    <mergeCell ref="S43:W43"/>
    <mergeCell ref="X43:AM44"/>
    <mergeCell ref="S44:W44"/>
    <mergeCell ref="S45:W45"/>
    <mergeCell ref="X45:AM45"/>
    <mergeCell ref="D51:M51"/>
    <mergeCell ref="N51:AB51"/>
    <mergeCell ref="AC51:AH51"/>
    <mergeCell ref="AI51:AJ51"/>
    <mergeCell ref="AK51:AQ52"/>
    <mergeCell ref="D54:M54"/>
    <mergeCell ref="N54:AB54"/>
    <mergeCell ref="AC54:AH54"/>
    <mergeCell ref="AI54:AJ54"/>
    <mergeCell ref="AK54:AQ55"/>
    <mergeCell ref="C63:P63"/>
    <mergeCell ref="Q63:AF63"/>
    <mergeCell ref="AG63:AL63"/>
    <mergeCell ref="AM63:AN63"/>
    <mergeCell ref="AJ64:AO64"/>
    <mergeCell ref="C57:AK57"/>
    <mergeCell ref="D59:W59"/>
    <mergeCell ref="X59:AD59"/>
    <mergeCell ref="AE59:AF59"/>
    <mergeCell ref="D61:R61"/>
    <mergeCell ref="S61:U61"/>
    <mergeCell ref="V61:W61"/>
    <mergeCell ref="Z61:AI61"/>
  </mergeCells>
  <phoneticPr fontId="3"/>
  <dataValidations count="3">
    <dataValidation type="list" allowBlank="1" showInputMessage="1" showErrorMessage="1" sqref="Z24:AA24">
      <formula1>"　,１,２,３,４,５,６"</formula1>
    </dataValidation>
    <dataValidation type="list" allowBlank="1" showInputMessage="1" showErrorMessage="1" sqref="M27">
      <formula1>"　,平成29,平成30,令和元,令和２"</formula1>
    </dataValidation>
    <dataValidation type="list" allowBlank="1" showInputMessage="1" showErrorMessage="1" sqref="Q27">
      <formula1>"　,6月と7月,7月,8月"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rowBreaks count="1" manualBreakCount="1">
    <brk id="67" max="4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R63"/>
  <sheetViews>
    <sheetView showZeros="0" view="pageBreakPreview" topLeftCell="A22" zoomScaleNormal="100" zoomScaleSheetLayoutView="100" workbookViewId="0">
      <selection activeCell="T37" sqref="T37:U37"/>
    </sheetView>
  </sheetViews>
  <sheetFormatPr defaultColWidth="2.5" defaultRowHeight="14.25" x14ac:dyDescent="0.4"/>
  <cols>
    <col min="1" max="1" width="1.25" style="2" customWidth="1"/>
    <col min="2" max="16384" width="2.5" style="2"/>
  </cols>
  <sheetData>
    <row r="1" spans="1:70" x14ac:dyDescent="0.4">
      <c r="W1" s="316" t="s">
        <v>118</v>
      </c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</row>
    <row r="2" spans="1:70" s="1" customFormat="1" ht="24" x14ac:dyDescent="0.4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156"/>
      <c r="AT2" s="156"/>
    </row>
    <row r="3" spans="1:70" s="1" customFormat="1" ht="29.25" customHeight="1" x14ac:dyDescent="0.4">
      <c r="C3" s="235" t="s">
        <v>119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</row>
    <row r="4" spans="1:70" s="1" customFormat="1" x14ac:dyDescent="0.4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</row>
    <row r="5" spans="1:70" s="1" customFormat="1" ht="7.5" customHeight="1" x14ac:dyDescent="0.4"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236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S5" s="156"/>
      <c r="AT5" s="156"/>
    </row>
    <row r="6" spans="1:70" s="1" customFormat="1" ht="18.75" customHeight="1" x14ac:dyDescent="0.15">
      <c r="C6" s="238" t="s">
        <v>2</v>
      </c>
      <c r="D6" s="238"/>
      <c r="E6" s="238"/>
      <c r="F6" s="238"/>
      <c r="G6" s="238"/>
      <c r="H6" s="238"/>
      <c r="I6" s="238"/>
      <c r="J6" s="238"/>
      <c r="K6" s="6" t="s">
        <v>3</v>
      </c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240" t="s">
        <v>4</v>
      </c>
      <c r="AG6" s="240"/>
      <c r="AH6" s="240"/>
      <c r="AI6" s="240"/>
      <c r="AJ6" s="240"/>
      <c r="AK6" s="240"/>
      <c r="AL6" s="240"/>
      <c r="AM6" s="240"/>
      <c r="AN6" s="240"/>
      <c r="AS6" s="156"/>
      <c r="AT6" s="156"/>
    </row>
    <row r="7" spans="1:70" s="1" customFormat="1" ht="18.75" customHeight="1" x14ac:dyDescent="0.2">
      <c r="C7" s="238" t="s">
        <v>5</v>
      </c>
      <c r="D7" s="238"/>
      <c r="E7" s="238"/>
      <c r="F7" s="238"/>
      <c r="G7" s="238"/>
      <c r="H7" s="238"/>
      <c r="I7" s="238"/>
      <c r="J7" s="238"/>
      <c r="K7" s="6" t="s">
        <v>3</v>
      </c>
      <c r="L7" s="438"/>
      <c r="M7" s="438"/>
      <c r="N7" s="438"/>
      <c r="O7" s="438"/>
      <c r="P7" s="438"/>
      <c r="Q7" s="486" t="s">
        <v>120</v>
      </c>
      <c r="R7" s="486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428"/>
      <c r="AS7" s="156"/>
      <c r="AT7" s="156"/>
    </row>
    <row r="8" spans="1:70" s="1" customFormat="1" ht="7.5" customHeight="1" x14ac:dyDescent="0.4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S8" s="156"/>
      <c r="AT8" s="156"/>
    </row>
    <row r="9" spans="1:70" s="4" customFormat="1" ht="18.75" customHeight="1" x14ac:dyDescent="0.4">
      <c r="A9" s="92"/>
      <c r="B9" s="92"/>
      <c r="C9" s="67" t="s">
        <v>17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153"/>
      <c r="Z9" s="153"/>
      <c r="AA9" s="153"/>
      <c r="AB9" s="153"/>
      <c r="AC9" s="153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153"/>
      <c r="BO9" s="153"/>
      <c r="BP9" s="153"/>
      <c r="BQ9" s="153"/>
      <c r="BR9" s="153"/>
    </row>
    <row r="10" spans="1:70" s="4" customFormat="1" ht="7.5" customHeight="1" x14ac:dyDescent="0.4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20"/>
      <c r="Z10" s="20"/>
      <c r="AA10" s="20"/>
      <c r="AB10" s="20"/>
      <c r="AC10" s="20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20"/>
      <c r="BO10" s="20"/>
      <c r="BP10" s="20"/>
      <c r="BQ10" s="20"/>
      <c r="BR10" s="20"/>
    </row>
    <row r="11" spans="1:70" s="4" customFormat="1" ht="7.5" customHeight="1" thickBot="1" x14ac:dyDescent="0.45">
      <c r="A11" s="92"/>
      <c r="B11" s="92"/>
      <c r="C11" s="153"/>
      <c r="D11" s="22"/>
      <c r="E11" s="92"/>
      <c r="F11" s="23"/>
      <c r="G11" s="23"/>
      <c r="H11" s="23"/>
      <c r="I11" s="23"/>
      <c r="J11" s="23"/>
      <c r="K11" s="23"/>
      <c r="L11" s="23"/>
      <c r="M11" s="92"/>
      <c r="N11" s="92"/>
      <c r="O11" s="92"/>
      <c r="P11" s="92"/>
      <c r="Q11" s="92"/>
      <c r="R11" s="92"/>
      <c r="S11" s="92"/>
      <c r="T11" s="92"/>
      <c r="U11" s="22"/>
      <c r="V11" s="22"/>
      <c r="W11" s="22"/>
      <c r="X11" s="28"/>
      <c r="Y11" s="29"/>
      <c r="Z11" s="29"/>
      <c r="AA11" s="29"/>
      <c r="AB11" s="29"/>
      <c r="AC11" s="92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0"/>
      <c r="AV11" s="20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20"/>
      <c r="BO11" s="20"/>
      <c r="BP11" s="92"/>
      <c r="BQ11" s="92"/>
      <c r="BR11" s="92"/>
    </row>
    <row r="12" spans="1:70" s="4" customFormat="1" ht="18.75" customHeight="1" x14ac:dyDescent="0.4">
      <c r="A12" s="92"/>
      <c r="B12" s="92"/>
      <c r="C12" s="210" t="s">
        <v>18</v>
      </c>
      <c r="D12" s="210"/>
      <c r="E12" s="267" t="s">
        <v>21</v>
      </c>
      <c r="F12" s="267"/>
      <c r="G12" s="267"/>
      <c r="H12" s="267"/>
      <c r="I12" s="267"/>
      <c r="J12" s="267"/>
      <c r="K12" s="267"/>
      <c r="L12" s="267"/>
      <c r="M12" s="268" t="s">
        <v>22</v>
      </c>
      <c r="N12" s="269"/>
      <c r="O12" s="269"/>
      <c r="P12" s="270"/>
      <c r="Q12" s="271" t="s">
        <v>23</v>
      </c>
      <c r="R12" s="269"/>
      <c r="S12" s="269"/>
      <c r="T12" s="269"/>
      <c r="U12" s="272"/>
      <c r="V12" s="5"/>
      <c r="W12" s="21"/>
      <c r="X12" s="21"/>
      <c r="Y12" s="21"/>
      <c r="Z12" s="21"/>
      <c r="AA12" s="21"/>
      <c r="AB12" s="21"/>
      <c r="AC12" s="92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20"/>
      <c r="BR12" s="20"/>
    </row>
    <row r="13" spans="1:70" s="4" customFormat="1" ht="18.75" customHeight="1" thickBot="1" x14ac:dyDescent="0.45">
      <c r="A13" s="92"/>
      <c r="B13" s="92"/>
      <c r="C13" s="210"/>
      <c r="D13" s="210"/>
      <c r="E13" s="267"/>
      <c r="F13" s="267"/>
      <c r="G13" s="267"/>
      <c r="H13" s="267"/>
      <c r="I13" s="267"/>
      <c r="J13" s="267"/>
      <c r="K13" s="267"/>
      <c r="L13" s="267"/>
      <c r="M13" s="445"/>
      <c r="N13" s="446"/>
      <c r="O13" s="446"/>
      <c r="P13" s="447"/>
      <c r="Q13" s="453"/>
      <c r="R13" s="446"/>
      <c r="S13" s="446"/>
      <c r="T13" s="446"/>
      <c r="U13" s="454"/>
      <c r="V13" s="21"/>
      <c r="W13" s="92"/>
      <c r="X13" s="92"/>
      <c r="Y13" s="92"/>
      <c r="Z13" s="92"/>
      <c r="AA13" s="92"/>
      <c r="AB13" s="92"/>
      <c r="AC13" s="92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20"/>
      <c r="BR13" s="20"/>
    </row>
    <row r="14" spans="1:70" s="4" customFormat="1" ht="7.5" customHeight="1" thickBot="1" x14ac:dyDescent="0.45">
      <c r="A14" s="92"/>
      <c r="B14" s="92"/>
      <c r="C14" s="92"/>
      <c r="D14" s="22"/>
      <c r="E14" s="22"/>
      <c r="F14" s="24"/>
      <c r="G14" s="21"/>
      <c r="H14" s="21"/>
      <c r="I14" s="21"/>
      <c r="J14" s="21"/>
      <c r="K14" s="21"/>
      <c r="L14" s="21"/>
      <c r="M14" s="92"/>
      <c r="N14" s="92"/>
      <c r="O14" s="92"/>
      <c r="P14" s="92"/>
      <c r="Q14" s="92"/>
      <c r="R14" s="92"/>
      <c r="S14" s="92"/>
      <c r="T14" s="92"/>
      <c r="U14" s="21"/>
      <c r="V14" s="21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20"/>
      <c r="BR14" s="20"/>
    </row>
    <row r="15" spans="1:70" s="4" customFormat="1" ht="18.75" customHeight="1" thickBot="1" x14ac:dyDescent="0.2">
      <c r="A15" s="92"/>
      <c r="B15" s="92"/>
      <c r="C15" s="216" t="s">
        <v>20</v>
      </c>
      <c r="D15" s="216"/>
      <c r="E15" s="217" t="s">
        <v>25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451"/>
      <c r="S15" s="452"/>
      <c r="T15" s="452"/>
      <c r="U15" s="452"/>
      <c r="V15" s="452"/>
      <c r="W15" s="452"/>
      <c r="X15" s="452"/>
      <c r="Y15" s="263" t="s">
        <v>26</v>
      </c>
      <c r="Z15" s="264"/>
      <c r="AA15" s="265" t="s">
        <v>27</v>
      </c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92"/>
      <c r="AM15" s="92"/>
      <c r="AN15" s="92"/>
      <c r="AO15" s="25"/>
      <c r="AP15" s="25"/>
      <c r="AQ15" s="25"/>
      <c r="AR15" s="25"/>
      <c r="AS15" s="25"/>
      <c r="AT15" s="25"/>
      <c r="AU15" s="92"/>
      <c r="AV15" s="92"/>
      <c r="AW15" s="19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</row>
    <row r="16" spans="1:70" s="4" customFormat="1" ht="7.5" customHeight="1" thickBot="1" x14ac:dyDescent="0.45">
      <c r="A16" s="92"/>
      <c r="B16" s="92"/>
      <c r="C16" s="92"/>
      <c r="D16" s="92"/>
      <c r="E16" s="92"/>
      <c r="F16" s="24"/>
      <c r="G16" s="21"/>
      <c r="H16" s="21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92"/>
      <c r="AV16" s="92"/>
      <c r="AW16" s="19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</row>
    <row r="17" spans="3:70" s="4" customFormat="1" ht="18.75" customHeight="1" thickBot="1" x14ac:dyDescent="0.45">
      <c r="C17" s="216" t="s">
        <v>24</v>
      </c>
      <c r="D17" s="216"/>
      <c r="E17" s="217" t="s">
        <v>29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439"/>
      <c r="S17" s="440"/>
      <c r="T17" s="220" t="s">
        <v>30</v>
      </c>
      <c r="U17" s="221"/>
      <c r="V17" s="20"/>
      <c r="W17" s="92"/>
      <c r="X17" s="92"/>
      <c r="Y17" s="357" t="s">
        <v>55</v>
      </c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9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19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</row>
    <row r="18" spans="3:70" s="4" customFormat="1" ht="18.75" customHeight="1" thickBot="1" x14ac:dyDescent="0.45">
      <c r="C18" s="152"/>
      <c r="D18" s="152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57"/>
      <c r="S18" s="57"/>
      <c r="T18" s="144"/>
      <c r="U18" s="144"/>
      <c r="V18" s="20"/>
      <c r="W18" s="92"/>
      <c r="X18" s="92"/>
      <c r="Y18" s="352" t="s">
        <v>56</v>
      </c>
      <c r="Z18" s="353"/>
      <c r="AA18" s="353"/>
      <c r="AB18" s="353"/>
      <c r="AC18" s="353"/>
      <c r="AD18" s="353"/>
      <c r="AE18" s="354" t="s">
        <v>57</v>
      </c>
      <c r="AF18" s="355"/>
      <c r="AG18" s="355"/>
      <c r="AH18" s="355"/>
      <c r="AI18" s="355"/>
      <c r="AJ18" s="355"/>
      <c r="AK18" s="355"/>
      <c r="AL18" s="356"/>
      <c r="AM18" s="148"/>
      <c r="AN18" s="148"/>
      <c r="AO18" s="148"/>
      <c r="AP18" s="148"/>
      <c r="AQ18" s="148"/>
      <c r="AR18" s="92"/>
      <c r="AS18" s="92"/>
      <c r="AT18" s="92"/>
      <c r="AU18" s="92"/>
      <c r="AV18" s="92"/>
      <c r="AW18" s="19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</row>
    <row r="19" spans="3:70" s="4" customFormat="1" ht="7.5" customHeight="1" thickBot="1" x14ac:dyDescent="0.45">
      <c r="C19" s="92"/>
      <c r="D19" s="92"/>
      <c r="E19" s="92"/>
      <c r="F19" s="24"/>
      <c r="G19" s="21"/>
      <c r="H19" s="21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92"/>
      <c r="AV19" s="92"/>
      <c r="AW19" s="19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</row>
    <row r="20" spans="3:70" s="4" customFormat="1" ht="7.5" customHeight="1" thickTop="1" thickBot="1" x14ac:dyDescent="0.45">
      <c r="C20" s="92"/>
      <c r="D20" s="33"/>
      <c r="E20" s="34"/>
      <c r="F20" s="35"/>
      <c r="G20" s="36"/>
      <c r="H20" s="36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8"/>
      <c r="AS20" s="25"/>
      <c r="AT20" s="25"/>
      <c r="AU20" s="92"/>
      <c r="AV20" s="92"/>
      <c r="AW20" s="19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</row>
    <row r="21" spans="3:70" s="4" customFormat="1" ht="18.75" customHeight="1" thickBot="1" x14ac:dyDescent="0.2">
      <c r="C21" s="92"/>
      <c r="D21" s="300" t="s">
        <v>34</v>
      </c>
      <c r="E21" s="301"/>
      <c r="F21" s="301"/>
      <c r="G21" s="301"/>
      <c r="H21" s="301"/>
      <c r="I21" s="301"/>
      <c r="J21" s="301"/>
      <c r="K21" s="301"/>
      <c r="L21" s="301"/>
      <c r="M21" s="301"/>
      <c r="N21" s="161" t="s">
        <v>121</v>
      </c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32"/>
      <c r="Z21" s="32"/>
      <c r="AA21" s="32"/>
      <c r="AB21" s="32"/>
      <c r="AC21" s="228" t="str">
        <f>IF(R17="","",ROUNDUP(R15/R17,0))</f>
        <v/>
      </c>
      <c r="AD21" s="229"/>
      <c r="AE21" s="229"/>
      <c r="AF21" s="229"/>
      <c r="AG21" s="229"/>
      <c r="AH21" s="229"/>
      <c r="AI21" s="230" t="s">
        <v>26</v>
      </c>
      <c r="AJ21" s="231"/>
      <c r="AK21" s="265" t="s">
        <v>36</v>
      </c>
      <c r="AL21" s="266"/>
      <c r="AM21" s="266"/>
      <c r="AN21" s="266"/>
      <c r="AO21" s="266"/>
      <c r="AP21" s="266"/>
      <c r="AQ21" s="266"/>
      <c r="AR21" s="39"/>
      <c r="AS21" s="27"/>
      <c r="AT21" s="27"/>
      <c r="AU21" s="27"/>
      <c r="AV21" s="92"/>
      <c r="AW21" s="20"/>
      <c r="AX21" s="20"/>
      <c r="AY21" s="20"/>
      <c r="AZ21" s="20"/>
      <c r="BA21" s="20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</row>
    <row r="22" spans="3:70" s="4" customFormat="1" ht="7.5" customHeight="1" thickBot="1" x14ac:dyDescent="0.2">
      <c r="C22" s="92"/>
      <c r="D22" s="60"/>
      <c r="E22" s="61"/>
      <c r="F22" s="61"/>
      <c r="G22" s="61"/>
      <c r="H22" s="61"/>
      <c r="I22" s="61"/>
      <c r="J22" s="61"/>
      <c r="K22" s="61"/>
      <c r="L22" s="61"/>
      <c r="M22" s="61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1"/>
      <c r="Z22" s="41"/>
      <c r="AA22" s="41"/>
      <c r="AB22" s="41"/>
      <c r="AC22" s="62"/>
      <c r="AD22" s="62"/>
      <c r="AE22" s="62"/>
      <c r="AF22" s="62"/>
      <c r="AG22" s="62"/>
      <c r="AH22" s="62"/>
      <c r="AI22" s="63"/>
      <c r="AJ22" s="63"/>
      <c r="AK22" s="64"/>
      <c r="AL22" s="64"/>
      <c r="AM22" s="64"/>
      <c r="AN22" s="64"/>
      <c r="AO22" s="64"/>
      <c r="AP22" s="64"/>
      <c r="AQ22" s="64"/>
      <c r="AR22" s="65"/>
      <c r="AS22" s="27"/>
      <c r="AT22" s="27"/>
      <c r="AU22" s="27"/>
      <c r="AV22" s="92"/>
      <c r="AW22" s="20"/>
      <c r="AX22" s="20"/>
      <c r="AY22" s="20"/>
      <c r="AZ22" s="20"/>
      <c r="BA22" s="20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</row>
    <row r="23" spans="3:70" s="4" customFormat="1" ht="7.5" customHeight="1" thickTop="1" x14ac:dyDescent="0.4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20"/>
      <c r="Z23" s="20"/>
      <c r="AA23" s="20"/>
      <c r="AB23" s="20"/>
      <c r="AC23" s="20"/>
      <c r="AD23" s="20"/>
      <c r="AE23" s="20"/>
      <c r="AF23" s="153"/>
      <c r="AG23" s="153"/>
      <c r="AH23" s="153"/>
      <c r="AI23" s="153"/>
      <c r="AJ23" s="153"/>
      <c r="AK23" s="153"/>
      <c r="AL23" s="161"/>
      <c r="AM23" s="161"/>
      <c r="AN23" s="161"/>
      <c r="AO23" s="92"/>
      <c r="AP23" s="92"/>
      <c r="AQ23" s="92"/>
      <c r="AR23" s="92"/>
      <c r="AS23" s="92"/>
      <c r="AT23" s="92"/>
      <c r="AU23" s="92"/>
      <c r="AV23" s="92"/>
      <c r="AW23" s="19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</row>
    <row r="24" spans="3:70" s="4" customFormat="1" ht="18.75" customHeight="1" x14ac:dyDescent="0.4">
      <c r="C24" s="67" t="s">
        <v>37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20"/>
      <c r="Z24" s="20"/>
      <c r="AA24" s="20"/>
      <c r="AB24" s="20"/>
      <c r="AC24" s="20"/>
      <c r="AD24" s="20"/>
      <c r="AE24" s="20"/>
      <c r="AF24" s="153"/>
      <c r="AG24" s="153"/>
      <c r="AH24" s="153"/>
      <c r="AI24" s="153"/>
      <c r="AJ24" s="153"/>
      <c r="AK24" s="153"/>
      <c r="AL24" s="161"/>
      <c r="AM24" s="161"/>
      <c r="AN24" s="161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</row>
    <row r="25" spans="3:70" s="4" customFormat="1" ht="7.5" customHeight="1" x14ac:dyDescent="0.4"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20"/>
      <c r="Z25" s="20"/>
      <c r="AA25" s="20"/>
      <c r="AB25" s="20"/>
      <c r="AC25" s="20"/>
      <c r="AD25" s="20"/>
      <c r="AE25" s="20"/>
      <c r="AF25" s="153"/>
      <c r="AG25" s="153"/>
      <c r="AH25" s="153"/>
      <c r="AI25" s="153"/>
      <c r="AJ25" s="153"/>
      <c r="AK25" s="153"/>
      <c r="AL25" s="161"/>
      <c r="AM25" s="161"/>
      <c r="AN25" s="161"/>
      <c r="AO25" s="92"/>
      <c r="AP25" s="92"/>
      <c r="AQ25" s="92"/>
      <c r="AR25" s="92"/>
      <c r="AS25" s="92"/>
      <c r="AT25" s="92"/>
      <c r="AU25" s="92"/>
      <c r="AV25" s="92"/>
      <c r="AW25" s="20"/>
      <c r="AX25" s="20"/>
      <c r="AY25" s="20"/>
      <c r="AZ25" s="20"/>
      <c r="BA25" s="20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</row>
    <row r="26" spans="3:70" s="4" customFormat="1" ht="18.75" customHeight="1" thickBot="1" x14ac:dyDescent="0.45">
      <c r="C26" s="92"/>
      <c r="D26" s="92"/>
      <c r="E26" s="262" t="s">
        <v>38</v>
      </c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 t="s">
        <v>39</v>
      </c>
      <c r="T26" s="262"/>
      <c r="U26" s="262"/>
      <c r="V26" s="262"/>
      <c r="W26" s="262"/>
      <c r="X26" s="302" t="s">
        <v>40</v>
      </c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161"/>
      <c r="AO26" s="92"/>
      <c r="AP26" s="92"/>
      <c r="AQ26" s="92"/>
      <c r="AR26" s="92"/>
      <c r="AS26" s="92"/>
      <c r="AT26" s="92"/>
      <c r="AU26" s="92"/>
      <c r="AV26" s="92"/>
      <c r="AW26" s="20"/>
      <c r="AX26" s="20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</row>
    <row r="27" spans="3:70" s="4" customFormat="1" ht="15.75" thickTop="1" thickBot="1" x14ac:dyDescent="0.45">
      <c r="C27" s="92"/>
      <c r="D27" s="21"/>
      <c r="E27" s="262" t="s">
        <v>100</v>
      </c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11" t="s">
        <v>11</v>
      </c>
      <c r="T27" s="211"/>
      <c r="U27" s="211"/>
      <c r="V27" s="211"/>
      <c r="W27" s="212"/>
      <c r="X27" s="461" t="s">
        <v>101</v>
      </c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3"/>
      <c r="AN27" s="161"/>
      <c r="AO27" s="92"/>
      <c r="AP27" s="92"/>
      <c r="AQ27" s="92"/>
      <c r="AR27" s="92"/>
      <c r="AS27" s="92"/>
      <c r="AT27" s="92"/>
      <c r="AU27" s="92"/>
      <c r="AV27" s="92"/>
      <c r="AW27" s="20"/>
      <c r="AX27" s="20"/>
      <c r="AY27" s="20"/>
      <c r="AZ27" s="20"/>
      <c r="BA27" s="20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</row>
    <row r="28" spans="3:70" s="9" customFormat="1" ht="15.75" thickTop="1" thickBot="1" x14ac:dyDescent="0.45">
      <c r="C28" s="161"/>
      <c r="D28" s="16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11" t="s">
        <v>12</v>
      </c>
      <c r="T28" s="211"/>
      <c r="U28" s="211"/>
      <c r="V28" s="211"/>
      <c r="W28" s="212"/>
      <c r="X28" s="461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3"/>
      <c r="AN28" s="161"/>
      <c r="AO28" s="161"/>
      <c r="AP28" s="161"/>
      <c r="AQ28" s="161"/>
      <c r="AR28" s="161"/>
      <c r="AS28" s="161"/>
      <c r="AT28" s="161"/>
      <c r="AU28" s="161"/>
      <c r="AV28" s="161"/>
      <c r="AW28" s="32"/>
      <c r="AX28" s="32"/>
      <c r="AY28" s="32"/>
      <c r="AZ28" s="32"/>
      <c r="BA28" s="32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</row>
    <row r="29" spans="3:70" s="9" customFormat="1" ht="15.75" thickTop="1" thickBot="1" x14ac:dyDescent="0.45">
      <c r="C29" s="161"/>
      <c r="D29" s="161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11" t="s">
        <v>13</v>
      </c>
      <c r="T29" s="211"/>
      <c r="U29" s="211"/>
      <c r="V29" s="211"/>
      <c r="W29" s="212"/>
      <c r="X29" s="461" t="s">
        <v>41</v>
      </c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462"/>
      <c r="AM29" s="463"/>
      <c r="AN29" s="161"/>
      <c r="AO29" s="161"/>
      <c r="AP29" s="161"/>
      <c r="AQ29" s="161"/>
      <c r="AR29" s="161"/>
      <c r="AS29" s="161"/>
      <c r="AT29" s="161"/>
      <c r="AU29" s="161"/>
      <c r="AV29" s="161"/>
      <c r="AW29" s="32"/>
      <c r="AX29" s="32"/>
      <c r="AY29" s="32"/>
      <c r="AZ29" s="32"/>
      <c r="BA29" s="32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</row>
    <row r="30" spans="3:70" s="9" customFormat="1" ht="15.75" thickTop="1" thickBot="1" x14ac:dyDescent="0.45">
      <c r="C30" s="161"/>
      <c r="D30" s="161"/>
      <c r="E30" s="211" t="s">
        <v>102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 t="s">
        <v>11</v>
      </c>
      <c r="T30" s="211"/>
      <c r="U30" s="211"/>
      <c r="V30" s="211"/>
      <c r="W30" s="211"/>
      <c r="X30" s="325" t="s">
        <v>43</v>
      </c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54"/>
      <c r="AO30" s="40"/>
      <c r="AP30" s="40"/>
      <c r="AQ30" s="161"/>
      <c r="AR30" s="161"/>
      <c r="AS30" s="161"/>
      <c r="AT30" s="161"/>
      <c r="AU30" s="161"/>
      <c r="AV30" s="161"/>
      <c r="AW30" s="32"/>
      <c r="AX30" s="32"/>
      <c r="AY30" s="32"/>
      <c r="AZ30" s="32"/>
      <c r="BA30" s="32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</row>
    <row r="31" spans="3:70" s="4" customFormat="1" ht="15.75" thickTop="1" thickBot="1" x14ac:dyDescent="0.45">
      <c r="C31" s="92"/>
      <c r="D31" s="92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 t="s">
        <v>12</v>
      </c>
      <c r="T31" s="211"/>
      <c r="U31" s="211"/>
      <c r="V31" s="211"/>
      <c r="W31" s="211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92"/>
      <c r="AO31" s="92"/>
      <c r="AP31" s="92"/>
      <c r="AQ31" s="92"/>
      <c r="AR31" s="92"/>
      <c r="AS31" s="92"/>
      <c r="AT31" s="92"/>
      <c r="AU31" s="92"/>
      <c r="AV31" s="92"/>
      <c r="AW31" s="20"/>
      <c r="AX31" s="20"/>
      <c r="AY31" s="20"/>
      <c r="AZ31" s="20"/>
      <c r="BA31" s="20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</row>
    <row r="32" spans="3:70" s="4" customFormat="1" ht="15.75" thickTop="1" thickBot="1" x14ac:dyDescent="0.45">
      <c r="C32" s="92"/>
      <c r="D32" s="92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 t="s">
        <v>13</v>
      </c>
      <c r="T32" s="211"/>
      <c r="U32" s="211"/>
      <c r="V32" s="211"/>
      <c r="W32" s="212"/>
      <c r="X32" s="464" t="s">
        <v>41</v>
      </c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6"/>
      <c r="AN32" s="92"/>
      <c r="AO32" s="92"/>
      <c r="AP32" s="92"/>
      <c r="AQ32" s="92"/>
      <c r="AR32" s="92"/>
      <c r="AS32" s="92"/>
      <c r="AT32" s="92"/>
      <c r="AU32" s="92"/>
      <c r="AV32" s="92"/>
      <c r="AW32" s="20"/>
      <c r="AX32" s="20"/>
      <c r="AY32" s="20"/>
      <c r="AZ32" s="20"/>
      <c r="BA32" s="20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</row>
    <row r="33" spans="3:53" s="4" customFormat="1" ht="15" thickTop="1" x14ac:dyDescent="0.4">
      <c r="C33" s="92"/>
      <c r="D33" s="92"/>
      <c r="E33" s="262" t="s">
        <v>42</v>
      </c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11" t="s">
        <v>11</v>
      </c>
      <c r="T33" s="211"/>
      <c r="U33" s="211"/>
      <c r="V33" s="211"/>
      <c r="W33" s="211"/>
      <c r="X33" s="325" t="s">
        <v>43</v>
      </c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92"/>
      <c r="AO33" s="92"/>
      <c r="AP33" s="92"/>
      <c r="AQ33" s="92"/>
      <c r="AR33" s="92"/>
      <c r="AS33" s="92"/>
      <c r="AT33" s="92"/>
      <c r="AU33" s="92"/>
      <c r="AV33" s="92"/>
      <c r="AW33" s="20"/>
      <c r="AX33" s="20"/>
      <c r="AY33" s="20"/>
      <c r="AZ33" s="20"/>
      <c r="BA33" s="20"/>
    </row>
    <row r="34" spans="3:53" s="4" customFormat="1" ht="15" thickBot="1" x14ac:dyDescent="0.45">
      <c r="C34" s="92"/>
      <c r="D34" s="9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11" t="s">
        <v>12</v>
      </c>
      <c r="T34" s="211"/>
      <c r="U34" s="211"/>
      <c r="V34" s="211"/>
      <c r="W34" s="211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55"/>
      <c r="AN34" s="54"/>
      <c r="AO34" s="40"/>
      <c r="AP34" s="40"/>
      <c r="AQ34" s="92"/>
      <c r="AR34" s="92"/>
      <c r="AS34" s="92"/>
      <c r="AT34" s="92"/>
      <c r="AU34" s="92"/>
      <c r="AV34" s="92"/>
      <c r="AW34" s="20"/>
      <c r="AX34" s="20"/>
      <c r="AY34" s="20"/>
      <c r="AZ34" s="20"/>
      <c r="BA34" s="20"/>
    </row>
    <row r="35" spans="3:53" s="4" customFormat="1" ht="15" thickTop="1" x14ac:dyDescent="0.4">
      <c r="C35" s="92"/>
      <c r="D35" s="9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11" t="s">
        <v>13</v>
      </c>
      <c r="T35" s="211"/>
      <c r="U35" s="211"/>
      <c r="V35" s="211"/>
      <c r="W35" s="211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92"/>
      <c r="AO35" s="92"/>
      <c r="AP35" s="92"/>
      <c r="AQ35" s="92"/>
      <c r="AR35" s="92"/>
      <c r="AS35" s="92"/>
      <c r="AT35" s="92"/>
      <c r="AU35" s="92"/>
      <c r="AV35" s="92"/>
      <c r="AW35" s="20"/>
      <c r="AX35" s="20"/>
      <c r="AY35" s="20"/>
      <c r="AZ35" s="20"/>
      <c r="BA35" s="20"/>
    </row>
    <row r="36" spans="3:53" s="4" customFormat="1" ht="7.5" customHeight="1" thickBot="1" x14ac:dyDescent="0.45">
      <c r="C36" s="92"/>
      <c r="D36" s="92"/>
      <c r="E36" s="92"/>
      <c r="F36" s="92"/>
      <c r="G36" s="92"/>
      <c r="H36" s="157"/>
      <c r="I36" s="157"/>
      <c r="J36" s="157"/>
      <c r="K36" s="157"/>
      <c r="L36" s="157"/>
      <c r="M36" s="157"/>
      <c r="N36" s="144"/>
      <c r="O36" s="45"/>
      <c r="P36" s="45"/>
      <c r="Q36" s="45"/>
      <c r="R36" s="45"/>
      <c r="S36" s="45"/>
      <c r="T36" s="92"/>
      <c r="U36" s="92"/>
      <c r="V36" s="92"/>
      <c r="W36" s="92"/>
      <c r="X36" s="92"/>
      <c r="Y36" s="20"/>
      <c r="Z36" s="20"/>
      <c r="AA36" s="20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20"/>
      <c r="AX36" s="20"/>
      <c r="AY36" s="20"/>
      <c r="AZ36" s="20"/>
      <c r="BA36" s="20"/>
    </row>
    <row r="37" spans="3:53" s="4" customFormat="1" ht="24.75" customHeight="1" thickTop="1" thickBot="1" x14ac:dyDescent="0.45">
      <c r="C37" s="92"/>
      <c r="D37" s="33"/>
      <c r="E37" s="34"/>
      <c r="F37" s="34"/>
      <c r="G37" s="34"/>
      <c r="H37" s="46"/>
      <c r="I37" s="46"/>
      <c r="J37" s="46"/>
      <c r="K37" s="46"/>
      <c r="L37" s="46"/>
      <c r="M37" s="46"/>
      <c r="N37" s="46"/>
      <c r="O37" s="47"/>
      <c r="P37" s="47"/>
      <c r="Q37" s="47"/>
      <c r="R37" s="47"/>
      <c r="S37" s="47"/>
      <c r="T37" s="34"/>
      <c r="U37" s="34"/>
      <c r="V37" s="34"/>
      <c r="W37" s="34"/>
      <c r="X37" s="34"/>
      <c r="Y37" s="48"/>
      <c r="Z37" s="48"/>
      <c r="AA37" s="48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49"/>
      <c r="AS37" s="92"/>
      <c r="AT37" s="92"/>
      <c r="AU37" s="92"/>
      <c r="AV37" s="92"/>
      <c r="AW37" s="20"/>
      <c r="AX37" s="20"/>
      <c r="AY37" s="20"/>
      <c r="AZ37" s="20"/>
      <c r="BA37" s="20"/>
    </row>
    <row r="38" spans="3:53" s="4" customFormat="1" ht="24.75" customHeight="1" thickBot="1" x14ac:dyDescent="0.45">
      <c r="C38" s="92"/>
      <c r="D38" s="300" t="s">
        <v>103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40" t="s">
        <v>104</v>
      </c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1"/>
      <c r="AC38" s="228" t="str">
        <f>IF(AC21="","",IF(AC21&lt;=75000,"",ROUNDUP(AC21*0.4,-3)))</f>
        <v/>
      </c>
      <c r="AD38" s="229"/>
      <c r="AE38" s="229"/>
      <c r="AF38" s="229"/>
      <c r="AG38" s="229"/>
      <c r="AH38" s="229"/>
      <c r="AI38" s="230" t="s">
        <v>26</v>
      </c>
      <c r="AJ38" s="231"/>
      <c r="AK38" s="222" t="s">
        <v>105</v>
      </c>
      <c r="AL38" s="223"/>
      <c r="AM38" s="223"/>
      <c r="AN38" s="223"/>
      <c r="AO38" s="223"/>
      <c r="AP38" s="223"/>
      <c r="AQ38" s="223"/>
      <c r="AR38" s="50"/>
      <c r="AS38" s="92"/>
      <c r="AT38" s="92"/>
      <c r="AU38" s="92"/>
      <c r="AV38" s="92"/>
      <c r="AW38" s="20"/>
      <c r="AX38" s="20"/>
      <c r="AY38" s="20"/>
      <c r="AZ38" s="20"/>
      <c r="BA38" s="20"/>
    </row>
    <row r="39" spans="3:53" ht="24.75" customHeight="1" thickBot="1" x14ac:dyDescent="0.45">
      <c r="C39" s="3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224"/>
      <c r="AL39" s="224"/>
      <c r="AM39" s="224"/>
      <c r="AN39" s="224"/>
      <c r="AO39" s="224"/>
      <c r="AP39" s="224"/>
      <c r="AQ39" s="224"/>
      <c r="AR39" s="53"/>
    </row>
    <row r="40" spans="3:53" ht="15" thickTop="1" x14ac:dyDescent="0.4"/>
    <row r="41" spans="3:53" s="68" customFormat="1" ht="18.75" customHeight="1" x14ac:dyDescent="0.15">
      <c r="C41" s="333" t="s">
        <v>59</v>
      </c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64"/>
      <c r="AM41" s="364"/>
      <c r="AN41" s="364"/>
      <c r="AO41" s="364"/>
      <c r="AP41" s="364"/>
      <c r="AQ41" s="70"/>
    </row>
    <row r="42" spans="3:53" s="68" customFormat="1" ht="7.5" customHeight="1" thickBot="1" x14ac:dyDescent="0.2"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69"/>
      <c r="AM42" s="69"/>
      <c r="AN42" s="69"/>
      <c r="AO42" s="69"/>
      <c r="AP42" s="69"/>
      <c r="AR42" s="70"/>
    </row>
    <row r="43" spans="3:53" s="68" customFormat="1" ht="18.75" customHeight="1" thickBot="1" x14ac:dyDescent="0.2">
      <c r="C43" s="143"/>
      <c r="D43" s="145" t="s">
        <v>60</v>
      </c>
      <c r="E43" s="143"/>
      <c r="F43" s="84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365" t="s">
        <v>61</v>
      </c>
      <c r="R43" s="366"/>
      <c r="S43" s="85"/>
      <c r="T43" s="86" t="s">
        <v>22</v>
      </c>
      <c r="U43" s="85"/>
      <c r="V43" s="86" t="s">
        <v>62</v>
      </c>
      <c r="W43" s="85"/>
      <c r="X43" s="87" t="s">
        <v>30</v>
      </c>
      <c r="Y43" s="146"/>
      <c r="Z43" s="146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7"/>
      <c r="AN43" s="367"/>
      <c r="AO43" s="367"/>
      <c r="AP43" s="367"/>
      <c r="AR43" s="70"/>
    </row>
    <row r="44" spans="3:53" s="68" customFormat="1" ht="7.5" customHeight="1" thickBot="1" x14ac:dyDescent="0.2"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82"/>
      <c r="AB44" s="88"/>
      <c r="AC44" s="88"/>
      <c r="AD44" s="88"/>
      <c r="AE44" s="88"/>
      <c r="AF44" s="88"/>
      <c r="AG44" s="88"/>
      <c r="AH44" s="75"/>
      <c r="AI44" s="75"/>
      <c r="AJ44" s="69"/>
      <c r="AK44" s="69"/>
      <c r="AL44" s="69"/>
      <c r="AM44" s="69"/>
      <c r="AN44" s="69"/>
      <c r="AO44" s="69"/>
      <c r="AP44" s="69"/>
      <c r="AR44" s="70"/>
    </row>
    <row r="45" spans="3:53" s="80" customFormat="1" ht="18.75" customHeight="1" thickBot="1" x14ac:dyDescent="0.2">
      <c r="C45" s="71"/>
      <c r="D45" s="368" t="s">
        <v>63</v>
      </c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459"/>
      <c r="Y45" s="460"/>
      <c r="Z45" s="460"/>
      <c r="AA45" s="460"/>
      <c r="AB45" s="460"/>
      <c r="AC45" s="460"/>
      <c r="AD45" s="460"/>
      <c r="AE45" s="311" t="s">
        <v>26</v>
      </c>
      <c r="AF45" s="312"/>
      <c r="AG45" s="72" t="s">
        <v>27</v>
      </c>
      <c r="AH45" s="70"/>
      <c r="AI45" s="70"/>
      <c r="AJ45" s="70"/>
      <c r="AK45" s="70"/>
      <c r="AL45" s="70"/>
      <c r="AM45" s="70"/>
      <c r="AN45" s="70"/>
      <c r="AO45" s="70"/>
      <c r="AP45" s="70"/>
      <c r="AQ45" s="159"/>
      <c r="AR45" s="70"/>
      <c r="AS45" s="70"/>
      <c r="AT45" s="70"/>
      <c r="AU45" s="70"/>
      <c r="AV45" s="159"/>
      <c r="AW45" s="81"/>
      <c r="AX45" s="81"/>
      <c r="AY45" s="81"/>
      <c r="AZ45" s="81"/>
      <c r="BA45" s="81"/>
    </row>
    <row r="46" spans="3:53" s="80" customFormat="1" ht="15" customHeight="1" thickBot="1" x14ac:dyDescent="0.2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146"/>
      <c r="U46" s="146"/>
      <c r="V46" s="146"/>
      <c r="W46" s="146"/>
      <c r="X46" s="73"/>
      <c r="Y46" s="73"/>
      <c r="Z46" s="73"/>
      <c r="AA46" s="73"/>
      <c r="AB46" s="74"/>
      <c r="AC46" s="74"/>
      <c r="AD46" s="74"/>
      <c r="AE46" s="74"/>
      <c r="AF46" s="74"/>
      <c r="AG46" s="74"/>
      <c r="AH46" s="75"/>
      <c r="AI46" s="75"/>
      <c r="AJ46" s="69"/>
      <c r="AK46" s="69"/>
      <c r="AL46" s="69"/>
      <c r="AM46" s="69"/>
      <c r="AN46" s="69"/>
      <c r="AO46" s="69"/>
      <c r="AP46" s="69"/>
      <c r="AQ46" s="159"/>
      <c r="AR46" s="70"/>
      <c r="AS46" s="70"/>
      <c r="AT46" s="70"/>
      <c r="AU46" s="70"/>
      <c r="AV46" s="159"/>
      <c r="AW46" s="81"/>
      <c r="AX46" s="81"/>
      <c r="AY46" s="81"/>
      <c r="AZ46" s="81"/>
      <c r="BA46" s="81"/>
    </row>
    <row r="47" spans="3:53" s="80" customFormat="1" ht="18.75" customHeight="1" thickBot="1" x14ac:dyDescent="0.2">
      <c r="C47" s="71"/>
      <c r="D47" s="342" t="s">
        <v>64</v>
      </c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3"/>
      <c r="S47" s="456"/>
      <c r="T47" s="457"/>
      <c r="U47" s="457"/>
      <c r="V47" s="314" t="s">
        <v>30</v>
      </c>
      <c r="W47" s="315"/>
      <c r="X47" s="146"/>
      <c r="Y47" s="146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46"/>
      <c r="AQ47" s="159"/>
      <c r="AR47" s="70"/>
      <c r="AS47" s="70"/>
      <c r="AT47" s="70"/>
      <c r="AU47" s="70"/>
      <c r="AV47" s="159"/>
      <c r="AW47" s="81"/>
      <c r="AX47" s="81"/>
      <c r="AY47" s="81"/>
      <c r="AZ47" s="81"/>
      <c r="BA47" s="81"/>
    </row>
    <row r="48" spans="3:53" s="80" customFormat="1" ht="15" customHeight="1" thickBot="1" x14ac:dyDescent="0.2">
      <c r="C48" s="71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77"/>
      <c r="Q48" s="78"/>
      <c r="R48" s="78"/>
      <c r="S48" s="78"/>
      <c r="T48" s="155"/>
      <c r="U48" s="155"/>
      <c r="V48" s="146"/>
      <c r="W48" s="146"/>
      <c r="X48" s="154"/>
      <c r="Y48" s="154"/>
      <c r="Z48" s="154"/>
      <c r="AA48" s="154"/>
      <c r="AB48" s="154"/>
      <c r="AC48" s="154"/>
      <c r="AD48" s="154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146"/>
      <c r="AQ48" s="159"/>
      <c r="AR48" s="70"/>
      <c r="AS48" s="70"/>
      <c r="AT48" s="70"/>
      <c r="AU48" s="70"/>
      <c r="AV48" s="159"/>
      <c r="AW48" s="159"/>
      <c r="AX48" s="83"/>
      <c r="AY48" s="83"/>
      <c r="AZ48" s="83"/>
      <c r="BA48" s="83"/>
    </row>
    <row r="49" spans="3:53" s="80" customFormat="1" ht="18.75" customHeight="1" thickBot="1" x14ac:dyDescent="0.2">
      <c r="C49" s="360" t="s">
        <v>65</v>
      </c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1"/>
      <c r="S49" s="361"/>
      <c r="T49" s="361"/>
      <c r="U49" s="362" t="s">
        <v>66</v>
      </c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3"/>
      <c r="AL49" s="304" t="str">
        <f>IF(S47="","",ROUNDUP(X45/S47,0))</f>
        <v/>
      </c>
      <c r="AM49" s="305"/>
      <c r="AN49" s="305"/>
      <c r="AO49" s="305"/>
      <c r="AP49" s="305"/>
      <c r="AQ49" s="305"/>
      <c r="AR49" s="320" t="s">
        <v>26</v>
      </c>
      <c r="AS49" s="321"/>
      <c r="AT49" s="70"/>
      <c r="AU49" s="70"/>
      <c r="AV49" s="159"/>
      <c r="AW49" s="83"/>
      <c r="AX49" s="83"/>
      <c r="AY49" s="159"/>
      <c r="AZ49" s="159"/>
      <c r="BA49" s="159"/>
    </row>
    <row r="50" spans="3:53" s="80" customFormat="1" ht="18.75" customHeight="1" x14ac:dyDescent="0.15">
      <c r="C50" s="159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82"/>
      <c r="Z50" s="82"/>
      <c r="AA50" s="82"/>
      <c r="AB50" s="82"/>
      <c r="AC50" s="82"/>
      <c r="AD50" s="82"/>
      <c r="AE50" s="82"/>
      <c r="AF50" s="145"/>
      <c r="AG50" s="145"/>
      <c r="AH50" s="145"/>
      <c r="AI50" s="145"/>
      <c r="AJ50" s="145"/>
      <c r="AK50" s="145"/>
      <c r="AL50" s="146"/>
      <c r="AM50" s="369" t="s">
        <v>53</v>
      </c>
      <c r="AN50" s="369"/>
      <c r="AO50" s="369"/>
      <c r="AP50" s="369"/>
      <c r="AQ50" s="369"/>
      <c r="AR50" s="369"/>
      <c r="AS50" s="70"/>
      <c r="AT50" s="70"/>
      <c r="AU50" s="70"/>
      <c r="AV50" s="159"/>
      <c r="AW50" s="81"/>
      <c r="AX50" s="81"/>
      <c r="AY50" s="81"/>
      <c r="AZ50" s="81"/>
      <c r="BA50" s="81"/>
    </row>
    <row r="51" spans="3:53" s="1" customFormat="1" ht="15" customHeight="1" x14ac:dyDescent="0.4">
      <c r="C51" s="43" t="s">
        <v>67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S51" s="156"/>
      <c r="AT51" s="156"/>
    </row>
    <row r="52" spans="3:53" s="1" customFormat="1" ht="3.75" customHeight="1" x14ac:dyDescent="0.4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S52" s="156"/>
      <c r="AT52" s="156"/>
    </row>
    <row r="53" spans="3:53" s="1" customFormat="1" ht="15.75" customHeight="1" x14ac:dyDescent="0.4">
      <c r="D53" s="278" t="s">
        <v>68</v>
      </c>
      <c r="E53" s="279"/>
      <c r="F53" s="280"/>
      <c r="G53" s="287" t="s">
        <v>7</v>
      </c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9"/>
      <c r="V53" s="370" t="s">
        <v>69</v>
      </c>
      <c r="W53" s="370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1" t="s">
        <v>70</v>
      </c>
      <c r="AI53" s="371"/>
      <c r="AJ53" s="371"/>
      <c r="AK53" s="371"/>
      <c r="AL53" s="371"/>
      <c r="AM53" s="371"/>
      <c r="AN53" s="371"/>
      <c r="AO53" s="371"/>
      <c r="AP53" s="371"/>
      <c r="AQ53" s="371"/>
      <c r="AR53" s="371"/>
      <c r="AS53" s="371"/>
      <c r="AT53" s="156"/>
    </row>
    <row r="54" spans="3:53" s="1" customFormat="1" ht="14.25" customHeight="1" x14ac:dyDescent="0.4">
      <c r="C54" s="161"/>
      <c r="D54" s="281"/>
      <c r="E54" s="282"/>
      <c r="F54" s="283"/>
      <c r="G54" s="292" t="s">
        <v>9</v>
      </c>
      <c r="H54" s="292"/>
      <c r="I54" s="292"/>
      <c r="J54" s="292"/>
      <c r="K54" s="292"/>
      <c r="L54" s="292"/>
      <c r="M54" s="292"/>
      <c r="N54" s="292"/>
      <c r="O54" s="292"/>
      <c r="P54" s="293"/>
      <c r="Q54" s="258" t="s">
        <v>10</v>
      </c>
      <c r="R54" s="259"/>
      <c r="S54" s="259"/>
      <c r="T54" s="259"/>
      <c r="U54" s="260"/>
      <c r="V54" s="370"/>
      <c r="W54" s="370"/>
      <c r="X54" s="370"/>
      <c r="Y54" s="370"/>
      <c r="Z54" s="370"/>
      <c r="AA54" s="370"/>
      <c r="AB54" s="370"/>
      <c r="AC54" s="370"/>
      <c r="AD54" s="370"/>
      <c r="AE54" s="370"/>
      <c r="AF54" s="370"/>
      <c r="AG54" s="370"/>
      <c r="AH54" s="371"/>
      <c r="AI54" s="371"/>
      <c r="AJ54" s="371"/>
      <c r="AK54" s="371"/>
      <c r="AL54" s="371"/>
      <c r="AM54" s="371"/>
      <c r="AN54" s="371"/>
      <c r="AO54" s="371"/>
      <c r="AP54" s="371"/>
      <c r="AQ54" s="371"/>
      <c r="AR54" s="371"/>
      <c r="AS54" s="371"/>
    </row>
    <row r="55" spans="3:53" s="1" customFormat="1" ht="14.25" customHeight="1" x14ac:dyDescent="0.4">
      <c r="C55" s="161"/>
      <c r="D55" s="284"/>
      <c r="E55" s="285"/>
      <c r="F55" s="286"/>
      <c r="G55" s="261" t="s">
        <v>11</v>
      </c>
      <c r="H55" s="211"/>
      <c r="I55" s="211"/>
      <c r="J55" s="211"/>
      <c r="K55" s="212"/>
      <c r="L55" s="211" t="s">
        <v>12</v>
      </c>
      <c r="M55" s="211"/>
      <c r="N55" s="211"/>
      <c r="O55" s="211"/>
      <c r="P55" s="212"/>
      <c r="Q55" s="211" t="s">
        <v>13</v>
      </c>
      <c r="R55" s="211"/>
      <c r="S55" s="211"/>
      <c r="T55" s="211"/>
      <c r="U55" s="212"/>
      <c r="V55" s="370"/>
      <c r="W55" s="370"/>
      <c r="X55" s="370"/>
      <c r="Y55" s="370"/>
      <c r="Z55" s="370"/>
      <c r="AA55" s="370"/>
      <c r="AB55" s="370"/>
      <c r="AC55" s="370"/>
      <c r="AD55" s="370"/>
      <c r="AE55" s="370"/>
      <c r="AF55" s="370"/>
      <c r="AG55" s="370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</row>
    <row r="56" spans="3:53" s="1" customFormat="1" ht="18.75" customHeight="1" x14ac:dyDescent="0.4">
      <c r="C56" s="161"/>
      <c r="D56" s="214">
        <v>1</v>
      </c>
      <c r="E56" s="214"/>
      <c r="F56" s="215"/>
      <c r="G56" s="15"/>
      <c r="H56" s="16"/>
      <c r="I56" s="17"/>
      <c r="J56" s="17"/>
      <c r="K56" s="18"/>
      <c r="L56" s="15"/>
      <c r="M56" s="16"/>
      <c r="N56" s="17"/>
      <c r="O56" s="17"/>
      <c r="P56" s="18"/>
      <c r="Q56" s="15"/>
      <c r="R56" s="16"/>
      <c r="S56" s="17"/>
      <c r="T56" s="17"/>
      <c r="U56" s="18"/>
      <c r="V56" s="375" t="s">
        <v>71</v>
      </c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7"/>
      <c r="AH56" s="375" t="s">
        <v>72</v>
      </c>
      <c r="AI56" s="376"/>
      <c r="AJ56" s="376"/>
      <c r="AK56" s="376"/>
      <c r="AL56" s="376"/>
      <c r="AM56" s="376"/>
      <c r="AN56" s="376"/>
      <c r="AO56" s="376"/>
      <c r="AP56" s="376"/>
      <c r="AQ56" s="376"/>
      <c r="AR56" s="376"/>
      <c r="AS56" s="377"/>
    </row>
    <row r="57" spans="3:53" s="1" customFormat="1" ht="18.75" customHeight="1" x14ac:dyDescent="0.4">
      <c r="C57" s="161"/>
      <c r="D57" s="214">
        <v>2</v>
      </c>
      <c r="E57" s="214"/>
      <c r="F57" s="215"/>
      <c r="G57" s="10"/>
      <c r="H57" s="11"/>
      <c r="I57" s="12"/>
      <c r="J57" s="12"/>
      <c r="K57" s="14"/>
      <c r="L57" s="10"/>
      <c r="M57" s="11"/>
      <c r="N57" s="12"/>
      <c r="O57" s="12"/>
      <c r="P57" s="14"/>
      <c r="Q57" s="10"/>
      <c r="R57" s="11"/>
      <c r="S57" s="12"/>
      <c r="T57" s="12"/>
      <c r="U57" s="14"/>
      <c r="V57" s="378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80"/>
      <c r="AH57" s="378"/>
      <c r="AI57" s="379"/>
      <c r="AJ57" s="379"/>
      <c r="AK57" s="379"/>
      <c r="AL57" s="379"/>
      <c r="AM57" s="379"/>
      <c r="AN57" s="379"/>
      <c r="AO57" s="379"/>
      <c r="AP57" s="379"/>
      <c r="AQ57" s="379"/>
      <c r="AR57" s="379"/>
      <c r="AS57" s="380"/>
    </row>
    <row r="58" spans="3:53" s="1" customFormat="1" ht="18.75" customHeight="1" x14ac:dyDescent="0.4">
      <c r="D58" s="214">
        <v>3</v>
      </c>
      <c r="E58" s="214"/>
      <c r="F58" s="215"/>
      <c r="G58" s="10"/>
      <c r="H58" s="11"/>
      <c r="I58" s="12"/>
      <c r="J58" s="12"/>
      <c r="K58" s="14"/>
      <c r="L58" s="10"/>
      <c r="M58" s="11"/>
      <c r="N58" s="12"/>
      <c r="O58" s="12"/>
      <c r="P58" s="14"/>
      <c r="Q58" s="10"/>
      <c r="R58" s="11"/>
      <c r="S58" s="12"/>
      <c r="T58" s="12"/>
      <c r="U58" s="14"/>
      <c r="V58" s="372" t="s">
        <v>73</v>
      </c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4"/>
      <c r="AH58" s="372" t="s">
        <v>74</v>
      </c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4"/>
    </row>
    <row r="59" spans="3:53" s="1" customFormat="1" ht="18.75" customHeight="1" x14ac:dyDescent="0.4">
      <c r="D59" s="214">
        <v>4</v>
      </c>
      <c r="E59" s="214"/>
      <c r="F59" s="215"/>
      <c r="G59" s="10"/>
      <c r="H59" s="11"/>
      <c r="I59" s="12"/>
      <c r="J59" s="12"/>
      <c r="K59" s="14"/>
      <c r="L59" s="10"/>
      <c r="M59" s="11"/>
      <c r="N59" s="12"/>
      <c r="O59" s="12"/>
      <c r="P59" s="14"/>
      <c r="Q59" s="10"/>
      <c r="R59" s="11"/>
      <c r="S59" s="12"/>
      <c r="T59" s="12"/>
      <c r="U59" s="14"/>
      <c r="V59" s="372" t="s">
        <v>71</v>
      </c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4"/>
      <c r="AH59" s="372" t="s">
        <v>75</v>
      </c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4"/>
    </row>
    <row r="60" spans="3:53" s="1" customFormat="1" ht="18.75" customHeight="1" x14ac:dyDescent="0.4">
      <c r="D60" s="214">
        <v>5</v>
      </c>
      <c r="E60" s="214"/>
      <c r="F60" s="215"/>
      <c r="G60" s="10"/>
      <c r="H60" s="11"/>
      <c r="I60" s="12"/>
      <c r="J60" s="12"/>
      <c r="K60" s="14"/>
      <c r="L60" s="10"/>
      <c r="M60" s="11"/>
      <c r="N60" s="12"/>
      <c r="O60" s="12"/>
      <c r="P60" s="14"/>
      <c r="Q60" s="10"/>
      <c r="R60" s="11"/>
      <c r="S60" s="12"/>
      <c r="T60" s="12"/>
      <c r="U60" s="14"/>
      <c r="V60" s="372" t="s">
        <v>73</v>
      </c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4"/>
      <c r="AH60" s="372" t="s">
        <v>76</v>
      </c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4"/>
    </row>
    <row r="61" spans="3:53" s="1" customFormat="1" ht="18.75" customHeight="1" x14ac:dyDescent="0.4">
      <c r="D61" s="214">
        <v>6</v>
      </c>
      <c r="E61" s="214"/>
      <c r="F61" s="215"/>
      <c r="G61" s="10"/>
      <c r="H61" s="11"/>
      <c r="I61" s="12"/>
      <c r="J61" s="12"/>
      <c r="K61" s="14"/>
      <c r="L61" s="10"/>
      <c r="M61" s="11"/>
      <c r="N61" s="12"/>
      <c r="O61" s="12"/>
      <c r="P61" s="14"/>
      <c r="Q61" s="10"/>
      <c r="R61" s="11"/>
      <c r="S61" s="12"/>
      <c r="T61" s="12"/>
      <c r="U61" s="14"/>
      <c r="V61" s="372" t="s">
        <v>73</v>
      </c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4"/>
      <c r="AH61" s="372" t="s">
        <v>74</v>
      </c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4"/>
    </row>
    <row r="62" spans="3:53" s="4" customFormat="1" ht="7.5" customHeight="1" x14ac:dyDescent="0.4"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</row>
    <row r="63" spans="3:53" ht="26.25" customHeight="1" x14ac:dyDescent="0.4"/>
  </sheetData>
  <mergeCells count="97">
    <mergeCell ref="V60:AG60"/>
    <mergeCell ref="AH60:AS60"/>
    <mergeCell ref="V61:AG61"/>
    <mergeCell ref="AH61:AS61"/>
    <mergeCell ref="V56:AG57"/>
    <mergeCell ref="V58:AG58"/>
    <mergeCell ref="AH53:AS55"/>
    <mergeCell ref="AH56:AS57"/>
    <mergeCell ref="AH58:AS58"/>
    <mergeCell ref="V59:AG59"/>
    <mergeCell ref="AH59:AS59"/>
    <mergeCell ref="AR49:AS49"/>
    <mergeCell ref="AM50:AR50"/>
    <mergeCell ref="Q43:R43"/>
    <mergeCell ref="AA43:AP43"/>
    <mergeCell ref="D47:R47"/>
    <mergeCell ref="S47:U47"/>
    <mergeCell ref="V47:W47"/>
    <mergeCell ref="U49:AK49"/>
    <mergeCell ref="X45:AD45"/>
    <mergeCell ref="AE45:AF45"/>
    <mergeCell ref="AL49:AQ49"/>
    <mergeCell ref="G54:P54"/>
    <mergeCell ref="Q54:U54"/>
    <mergeCell ref="G55:K55"/>
    <mergeCell ref="L55:P55"/>
    <mergeCell ref="D45:W45"/>
    <mergeCell ref="C49:T49"/>
    <mergeCell ref="V53:AG55"/>
    <mergeCell ref="AK38:AQ39"/>
    <mergeCell ref="E30:R32"/>
    <mergeCell ref="S30:W30"/>
    <mergeCell ref="D38:M38"/>
    <mergeCell ref="N38:AB38"/>
    <mergeCell ref="AC38:AH38"/>
    <mergeCell ref="AI38:AJ38"/>
    <mergeCell ref="S32:W32"/>
    <mergeCell ref="X32:AM32"/>
    <mergeCell ref="E33:R35"/>
    <mergeCell ref="S33:W33"/>
    <mergeCell ref="X33:AM35"/>
    <mergeCell ref="S34:W34"/>
    <mergeCell ref="S35:W35"/>
    <mergeCell ref="D21:M21"/>
    <mergeCell ref="AC21:AH21"/>
    <mergeCell ref="AI21:AJ21"/>
    <mergeCell ref="X30:AM31"/>
    <mergeCell ref="S31:W31"/>
    <mergeCell ref="AK21:AQ21"/>
    <mergeCell ref="E26:R26"/>
    <mergeCell ref="S26:W26"/>
    <mergeCell ref="X26:AM26"/>
    <mergeCell ref="E27:R29"/>
    <mergeCell ref="S27:W27"/>
    <mergeCell ref="X27:AM28"/>
    <mergeCell ref="S28:W28"/>
    <mergeCell ref="S29:W29"/>
    <mergeCell ref="X29:AM29"/>
    <mergeCell ref="AE18:AL18"/>
    <mergeCell ref="Y18:AD18"/>
    <mergeCell ref="Y15:Z15"/>
    <mergeCell ref="AA15:AK15"/>
    <mergeCell ref="Y17:AL17"/>
    <mergeCell ref="W1:AT1"/>
    <mergeCell ref="Q55:U55"/>
    <mergeCell ref="D56:F56"/>
    <mergeCell ref="AC5:AN5"/>
    <mergeCell ref="A2:AR2"/>
    <mergeCell ref="C3:AQ4"/>
    <mergeCell ref="C6:J6"/>
    <mergeCell ref="L6:AE6"/>
    <mergeCell ref="AF6:AN6"/>
    <mergeCell ref="C7:J7"/>
    <mergeCell ref="L7:P7"/>
    <mergeCell ref="Q7:R7"/>
    <mergeCell ref="S7:AN7"/>
    <mergeCell ref="D53:F55"/>
    <mergeCell ref="G53:U53"/>
    <mergeCell ref="C41:AP41"/>
    <mergeCell ref="D59:F59"/>
    <mergeCell ref="D60:F60"/>
    <mergeCell ref="D61:F61"/>
    <mergeCell ref="D57:F57"/>
    <mergeCell ref="D58:F58"/>
    <mergeCell ref="C12:D13"/>
    <mergeCell ref="E12:L13"/>
    <mergeCell ref="M12:P12"/>
    <mergeCell ref="Q12:U12"/>
    <mergeCell ref="M13:P13"/>
    <mergeCell ref="Q13:U13"/>
    <mergeCell ref="C17:D17"/>
    <mergeCell ref="E17:Q17"/>
    <mergeCell ref="R17:S17"/>
    <mergeCell ref="T17:U17"/>
    <mergeCell ref="C15:D15"/>
    <mergeCell ref="E15:Q15"/>
    <mergeCell ref="R15:X15"/>
  </mergeCells>
  <phoneticPr fontId="3"/>
  <dataValidations disablePrompts="1" count="2">
    <dataValidation type="list" allowBlank="1" showInputMessage="1" showErrorMessage="1" sqref="M13:P13">
      <formula1>"　,令和2年,令和3年"</formula1>
    </dataValidation>
    <dataValidation type="list" allowBlank="1" showInputMessage="1" showErrorMessage="1" sqref="Q13:U13">
      <formula1>"　,1月,2月,3月,4月,5月,6月,7月,8月,9月,10月,11月,12月,"</formula1>
    </dataValidation>
  </dataValidations>
  <printOptions horizontalCentered="1" verticalCentered="1"/>
  <pageMargins left="0.23622047244094491" right="0.23622047244094491" top="0" bottom="0" header="0" footer="0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689E08308A334F90FB71A00B309F1B" ma:contentTypeVersion="2" ma:contentTypeDescription="新しいドキュメントを作成します。" ma:contentTypeScope="" ma:versionID="ace537140c16897f65cebd4191db7926">
  <xsd:schema xmlns:xsd="http://www.w3.org/2001/XMLSchema" xmlns:xs="http://www.w3.org/2001/XMLSchema" xmlns:p="http://schemas.microsoft.com/office/2006/metadata/properties" xmlns:ns2="70e17f6b-7a9f-4959-b7a9-eacf8a681334" targetNamespace="http://schemas.microsoft.com/office/2006/metadata/properties" ma:root="true" ma:fieldsID="514dc92e9074720a3c5c2b0d41e91b91" ns2:_="">
    <xsd:import namespace="70e17f6b-7a9f-4959-b7a9-eacf8a681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e17f6b-7a9f-4959-b7a9-eacf8a681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0e17f6b-7a9f-4959-b7a9-eacf8a6813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381B66-FC41-4D85-AEEC-6346926A9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e17f6b-7a9f-4959-b7a9-eacf8a681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26</vt:i4>
      </vt:variant>
    </vt:vector>
  </HeadingPairs>
  <TitlesOfParts>
    <vt:vector size="43" baseType="lpstr">
      <vt:lpstr>算定シート【A】</vt:lpstr>
      <vt:lpstr>算定シート【B】</vt:lpstr>
      <vt:lpstr>算定シート【C】</vt:lpstr>
      <vt:lpstr>算定シート【D】</vt:lpstr>
      <vt:lpstr>参照月</vt:lpstr>
      <vt:lpstr>参照月日数</vt:lpstr>
      <vt:lpstr>【旧】算定シート【２】－１</vt:lpstr>
      <vt:lpstr>【旧】算定シート【２】－２</vt:lpstr>
      <vt:lpstr>【旧】算定シート【２】－３</vt:lpstr>
      <vt:lpstr>【旧】算定シート【２】－４</vt:lpstr>
      <vt:lpstr>【旧】算定シート【３】－１</vt:lpstr>
      <vt:lpstr>【旧】算定シート【３】－２</vt:lpstr>
      <vt:lpstr>【旧】算定シート【３】－３</vt:lpstr>
      <vt:lpstr>【旧】算定シート【３】－４</vt:lpstr>
      <vt:lpstr>【旧改】算定シート【３】－３</vt:lpstr>
      <vt:lpstr>【旧改】算定シート【３】－４</vt:lpstr>
      <vt:lpstr>府内市町村一覧</vt:lpstr>
      <vt:lpstr>'【旧】算定シート【２】－１'!Print_Area</vt:lpstr>
      <vt:lpstr>'【旧】算定シート【２】－２'!Print_Area</vt:lpstr>
      <vt:lpstr>'【旧】算定シート【２】－３'!Print_Area</vt:lpstr>
      <vt:lpstr>'【旧】算定シート【３】－１'!Print_Area</vt:lpstr>
      <vt:lpstr>'【旧】算定シート【３】－２'!Print_Area</vt:lpstr>
      <vt:lpstr>'【旧】算定シート【３】－３'!Print_Area</vt:lpstr>
      <vt:lpstr>'【旧】算定シート【３】－４'!Print_Area</vt:lpstr>
      <vt:lpstr>'【旧改】算定シート【３】－３'!Print_Area</vt:lpstr>
      <vt:lpstr>'【旧改】算定シート【３】－４'!Print_Area</vt:lpstr>
      <vt:lpstr>算定シート【A】!Print_Area</vt:lpstr>
      <vt:lpstr>算定シート【C】!Print_Area</vt:lpstr>
      <vt:lpstr>算定シート【D】!Print_Area</vt:lpstr>
      <vt:lpstr>'【旧】算定シート【２】－１'!Print_Titles</vt:lpstr>
      <vt:lpstr>'【旧】算定シート【２】－２'!Print_Titles</vt:lpstr>
      <vt:lpstr>'【旧】算定シート【２】－３'!Print_Titles</vt:lpstr>
      <vt:lpstr>'【旧】算定シート【２】－４'!Print_Titles</vt:lpstr>
      <vt:lpstr>'【旧】算定シート【３】－１'!Print_Titles</vt:lpstr>
      <vt:lpstr>'【旧】算定シート【３】－２'!Print_Titles</vt:lpstr>
      <vt:lpstr>'【旧】算定シート【３】－３'!Print_Titles</vt:lpstr>
      <vt:lpstr>'【旧】算定シート【３】－４'!Print_Titles</vt:lpstr>
      <vt:lpstr>'【旧改】算定シート【３】－３'!Print_Titles</vt:lpstr>
      <vt:lpstr>'【旧改】算定シート【３】－４'!Print_Titles</vt:lpstr>
      <vt:lpstr>算定シート【A】!Print_Titles</vt:lpstr>
      <vt:lpstr>算定シート【B】!Print_Titles</vt:lpstr>
      <vt:lpstr>算定シート【C】!Print_Titles</vt:lpstr>
      <vt:lpstr>算定シート【D】!Print_Titles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大阪府</cp:lastModifiedBy>
  <cp:revision/>
  <cp:lastPrinted>2021-08-11T10:11:55Z</cp:lastPrinted>
  <dcterms:created xsi:type="dcterms:W3CDTF">2021-04-19T06:52:07Z</dcterms:created>
  <dcterms:modified xsi:type="dcterms:W3CDTF">2021-08-15T06:19:35Z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0x0101003A689E08308A334F90FB71A00B309F1B</vt:lpwstr>
  </property>
</Properties>
</file>