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120" yWindow="30" windowWidth="20340" windowHeight="7875" tabRatio="719"/>
  </bookViews>
  <sheets>
    <sheet name="7号補正" sheetId="9" r:id="rId1"/>
    <sheet name="補正項目表" sheetId="12" state="hidden" r:id="rId2"/>
    <sheet name="7号表" sheetId="13" state="hidden" r:id="rId3"/>
  </sheets>
  <definedNames>
    <definedName name="_xlnm.Print_Area" localSheetId="0">'7号補正'!$A$1:$BC$77</definedName>
  </definedNames>
  <calcPr calcId="162913"/>
</workbook>
</file>

<file path=xl/calcChain.xml><?xml version="1.0" encoding="utf-8"?>
<calcChain xmlns="http://schemas.openxmlformats.org/spreadsheetml/2006/main">
  <c r="N48" i="13" l="1"/>
  <c r="N35" i="13"/>
  <c r="N19" i="13"/>
  <c r="Q18" i="13" s="1"/>
  <c r="N46" i="13"/>
  <c r="N45" i="13"/>
  <c r="N36" i="13"/>
  <c r="Q34" i="13"/>
  <c r="N34" i="13"/>
  <c r="Q30" i="13"/>
  <c r="N31" i="13"/>
  <c r="Q31" i="13" s="1"/>
  <c r="N29" i="13"/>
  <c r="Q29" i="13" s="1"/>
  <c r="N26" i="13"/>
  <c r="Q26" i="13" s="1"/>
  <c r="N17" i="13"/>
  <c r="N15" i="13"/>
  <c r="Q15" i="13" l="1"/>
  <c r="N16" i="13"/>
  <c r="Q16" i="13" s="1"/>
  <c r="N4" i="13"/>
  <c r="N28" i="13" l="1"/>
  <c r="N27" i="13"/>
  <c r="N18" i="13"/>
  <c r="N14" i="13"/>
  <c r="M6" i="13"/>
  <c r="L6" i="13"/>
  <c r="K6" i="13"/>
  <c r="H6" i="13"/>
  <c r="N5" i="13"/>
  <c r="N6" i="13" s="1"/>
  <c r="N47" i="13" l="1"/>
  <c r="H35" i="13"/>
  <c r="N32" i="13"/>
  <c r="N25" i="13"/>
  <c r="N24" i="13"/>
  <c r="N44" i="13" l="1"/>
  <c r="N33" i="13"/>
  <c r="N42" i="13" l="1"/>
  <c r="H19" i="13"/>
  <c r="N43" i="13" l="1"/>
  <c r="K19" i="13" l="1"/>
  <c r="Q14" i="13" l="1"/>
  <c r="Q46" i="13"/>
  <c r="Q47" i="13"/>
  <c r="Q45" i="13"/>
  <c r="Q44" i="13"/>
  <c r="Q17" i="13"/>
  <c r="N41" i="13"/>
  <c r="K41" i="13"/>
  <c r="H41" i="13"/>
  <c r="N23" i="13"/>
  <c r="K23" i="13"/>
  <c r="H23" i="13"/>
  <c r="Q43" i="13" l="1"/>
  <c r="Q19" i="13"/>
  <c r="N30" i="13" l="1"/>
  <c r="K35" i="13"/>
  <c r="N8" i="13"/>
  <c r="Q27" i="13" l="1"/>
  <c r="Q28" i="13"/>
  <c r="Q25" i="13"/>
  <c r="Q24" i="13"/>
  <c r="Q32" i="13"/>
  <c r="K48" i="13"/>
  <c r="Q42" i="13"/>
  <c r="H48" i="13"/>
  <c r="Q48" i="13" l="1"/>
  <c r="Q35" i="13"/>
  <c r="Q36" i="13"/>
  <c r="Q33" i="13"/>
</calcChain>
</file>

<file path=xl/sharedStrings.xml><?xml version="1.0" encoding="utf-8"?>
<sst xmlns="http://schemas.openxmlformats.org/spreadsheetml/2006/main" count="95" uniqueCount="65">
  <si>
    <t>区分</t>
    <rPh sb="0" eb="2">
      <t>クブン</t>
    </rPh>
    <phoneticPr fontId="2"/>
  </si>
  <si>
    <t>一般会計</t>
    <rPh sb="0" eb="2">
      <t>イッパン</t>
    </rPh>
    <rPh sb="2" eb="4">
      <t>カイケイ</t>
    </rPh>
    <phoneticPr fontId="2"/>
  </si>
  <si>
    <t>（単位：百万円）</t>
    <rPh sb="1" eb="3">
      <t>タンイ</t>
    </rPh>
    <rPh sb="4" eb="7">
      <t>ヒャクマンエン</t>
    </rPh>
    <phoneticPr fontId="2"/>
  </si>
  <si>
    <t>その他</t>
    <rPh sb="2" eb="3">
      <t>ホカ</t>
    </rPh>
    <phoneticPr fontId="2"/>
  </si>
  <si>
    <t>合計</t>
    <rPh sb="0" eb="2">
      <t>ゴウケイ</t>
    </rPh>
    <phoneticPr fontId="2"/>
  </si>
  <si>
    <t>財政調整基金</t>
    <rPh sb="0" eb="2">
      <t>ザイセイ</t>
    </rPh>
    <rPh sb="2" eb="4">
      <t>チョウセイ</t>
    </rPh>
    <rPh sb="4" eb="6">
      <t>キキン</t>
    </rPh>
    <phoneticPr fontId="2"/>
  </si>
  <si>
    <t>構成比</t>
    <rPh sb="0" eb="3">
      <t>コウセイヒ</t>
    </rPh>
    <phoneticPr fontId="2"/>
  </si>
  <si>
    <t>一般施策経費</t>
    <rPh sb="0" eb="2">
      <t>イッパン</t>
    </rPh>
    <rPh sb="2" eb="3">
      <t>セ</t>
    </rPh>
    <rPh sb="3" eb="4">
      <t>サク</t>
    </rPh>
    <rPh sb="4" eb="6">
      <t>ケイヒ</t>
    </rPh>
    <phoneticPr fontId="2"/>
  </si>
  <si>
    <t>うち一般歳出</t>
    <rPh sb="2" eb="4">
      <t>イッパン</t>
    </rPh>
    <rPh sb="4" eb="6">
      <t>サイシュツ</t>
    </rPh>
    <phoneticPr fontId="2"/>
  </si>
  <si>
    <t>(1) 予算規模</t>
    <rPh sb="4" eb="6">
      <t>ヨサン</t>
    </rPh>
    <rPh sb="6" eb="8">
      <t>キボ</t>
    </rPh>
    <phoneticPr fontId="2"/>
  </si>
  <si>
    <t>(4) 補正項目</t>
    <rPh sb="4" eb="6">
      <t>ホセイ</t>
    </rPh>
    <rPh sb="6" eb="8">
      <t>コウモク</t>
    </rPh>
    <phoneticPr fontId="2"/>
  </si>
  <si>
    <t>特別会計</t>
    <rPh sb="0" eb="2">
      <t>トクベツ</t>
    </rPh>
    <rPh sb="2" eb="4">
      <t>カイケイ</t>
    </rPh>
    <phoneticPr fontId="2"/>
  </si>
  <si>
    <t>計</t>
    <rPh sb="0" eb="1">
      <t>ケイ</t>
    </rPh>
    <phoneticPr fontId="2"/>
  </si>
  <si>
    <t>【性質別内訳】</t>
    <rPh sb="1" eb="3">
      <t>セイシツ</t>
    </rPh>
    <rPh sb="3" eb="4">
      <t>ベツ</t>
    </rPh>
    <rPh sb="4" eb="6">
      <t>ウチワケ</t>
    </rPh>
    <phoneticPr fontId="2"/>
  </si>
  <si>
    <t>【目的別内訳】</t>
    <rPh sb="1" eb="3">
      <t>モクテキ</t>
    </rPh>
    <rPh sb="3" eb="4">
      <t>ベツ</t>
    </rPh>
    <rPh sb="4" eb="6">
      <t>ウチワケ</t>
    </rPh>
    <phoneticPr fontId="2"/>
  </si>
  <si>
    <t>○</t>
    <phoneticPr fontId="2"/>
  </si>
  <si>
    <t>補正額</t>
    <rPh sb="0" eb="2">
      <t>ホセイ</t>
    </rPh>
    <rPh sb="2" eb="3">
      <t>ガク</t>
    </rPh>
    <phoneticPr fontId="2"/>
  </si>
  <si>
    <t>（単位：百万円、％）</t>
    <rPh sb="1" eb="3">
      <t>タンイ</t>
    </rPh>
    <rPh sb="4" eb="7">
      <t>ヒャクマンエン</t>
    </rPh>
    <phoneticPr fontId="2"/>
  </si>
  <si>
    <t>※「一般歳出」は、公債費や積立金などを除いたものである。</t>
    <rPh sb="2" eb="4">
      <t>イッパン</t>
    </rPh>
    <rPh sb="4" eb="6">
      <t>サイシュツ</t>
    </rPh>
    <rPh sb="9" eb="11">
      <t>コウサイ</t>
    </rPh>
    <rPh sb="11" eb="12">
      <t>ヒ</t>
    </rPh>
    <rPh sb="13" eb="15">
      <t>ツミタテ</t>
    </rPh>
    <rPh sb="15" eb="16">
      <t>キン</t>
    </rPh>
    <rPh sb="19" eb="20">
      <t>ノゾ</t>
    </rPh>
    <phoneticPr fontId="2"/>
  </si>
  <si>
    <t>補正前予算額</t>
    <rPh sb="0" eb="2">
      <t>ホセイ</t>
    </rPh>
    <rPh sb="2" eb="3">
      <t>マエ</t>
    </rPh>
    <rPh sb="3" eb="6">
      <t>ヨサンガク</t>
    </rPh>
    <phoneticPr fontId="2"/>
  </si>
  <si>
    <t>補正後予算額</t>
    <rPh sb="0" eb="2">
      <t>ホセイ</t>
    </rPh>
    <rPh sb="2" eb="3">
      <t>ゴ</t>
    </rPh>
    <rPh sb="3" eb="6">
      <t>ヨサンガク</t>
    </rPh>
    <phoneticPr fontId="2"/>
  </si>
  <si>
    <t>総務費</t>
    <rPh sb="0" eb="3">
      <t>ソウムヒ</t>
    </rPh>
    <phoneticPr fontId="2"/>
  </si>
  <si>
    <t>福祉費</t>
    <rPh sb="0" eb="2">
      <t>フクシ</t>
    </rPh>
    <rPh sb="2" eb="3">
      <t>ヒ</t>
    </rPh>
    <phoneticPr fontId="2"/>
  </si>
  <si>
    <t>教育費</t>
    <rPh sb="0" eb="3">
      <t>キョウイクヒ</t>
    </rPh>
    <phoneticPr fontId="2"/>
  </si>
  <si>
    <t>国庫支出金</t>
    <rPh sb="0" eb="2">
      <t>コッコ</t>
    </rPh>
    <rPh sb="2" eb="5">
      <t>シシュツキン</t>
    </rPh>
    <phoneticPr fontId="2"/>
  </si>
  <si>
    <t>その他</t>
    <rPh sb="2" eb="3">
      <t>タ</t>
    </rPh>
    <phoneticPr fontId="2"/>
  </si>
  <si>
    <t>義務的経費</t>
    <rPh sb="0" eb="3">
      <t>ギムテキ</t>
    </rPh>
    <rPh sb="3" eb="5">
      <t>ケイヒ</t>
    </rPh>
    <phoneticPr fontId="2"/>
  </si>
  <si>
    <t>人件費</t>
    <rPh sb="0" eb="3">
      <t>ジンケンヒ</t>
    </rPh>
    <phoneticPr fontId="2"/>
  </si>
  <si>
    <t>健康医療費</t>
    <rPh sb="0" eb="2">
      <t>ケンコウ</t>
    </rPh>
    <rPh sb="2" eb="4">
      <t>イリョウ</t>
    </rPh>
    <rPh sb="4" eb="5">
      <t>ヒ</t>
    </rPh>
    <phoneticPr fontId="2"/>
  </si>
  <si>
    <t>商工労働費</t>
    <rPh sb="0" eb="2">
      <t>ショウコウ</t>
    </rPh>
    <rPh sb="2" eb="4">
      <t>ロウドウ</t>
    </rPh>
    <rPh sb="4" eb="5">
      <t>ヒ</t>
    </rPh>
    <phoneticPr fontId="2"/>
  </si>
  <si>
    <t>医療従事者等への支援（新型コロナウイルス助け合い基金の活用）</t>
    <rPh sb="0" eb="2">
      <t>イリョウ</t>
    </rPh>
    <rPh sb="2" eb="5">
      <t>ジュウジシャ</t>
    </rPh>
    <rPh sb="5" eb="6">
      <t>トウ</t>
    </rPh>
    <rPh sb="8" eb="10">
      <t>シエン</t>
    </rPh>
    <rPh sb="11" eb="13">
      <t>シンガタ</t>
    </rPh>
    <rPh sb="20" eb="21">
      <t>タス</t>
    </rPh>
    <rPh sb="22" eb="23">
      <t>ア</t>
    </rPh>
    <rPh sb="24" eb="26">
      <t>キキン</t>
    </rPh>
    <rPh sb="27" eb="29">
      <t>カツヨウ</t>
    </rPh>
    <phoneticPr fontId="2"/>
  </si>
  <si>
    <t>福祉施設等への支援</t>
    <rPh sb="0" eb="2">
      <t>フクシ</t>
    </rPh>
    <rPh sb="2" eb="4">
      <t>シセツ</t>
    </rPh>
    <rPh sb="4" eb="5">
      <t>トウ</t>
    </rPh>
    <rPh sb="7" eb="9">
      <t>シエン</t>
    </rPh>
    <phoneticPr fontId="2"/>
  </si>
  <si>
    <t>個人向け緊急小口資金等の特例貸付</t>
    <rPh sb="0" eb="3">
      <t>コジンム</t>
    </rPh>
    <rPh sb="4" eb="6">
      <t>キンキュウ</t>
    </rPh>
    <rPh sb="6" eb="8">
      <t>コグチ</t>
    </rPh>
    <rPh sb="8" eb="10">
      <t>シキン</t>
    </rPh>
    <rPh sb="10" eb="11">
      <t>トウ</t>
    </rPh>
    <rPh sb="12" eb="14">
      <t>トクレイ</t>
    </rPh>
    <rPh sb="14" eb="16">
      <t>カシツケ</t>
    </rPh>
    <phoneticPr fontId="2"/>
  </si>
  <si>
    <t>建設事業費</t>
    <rPh sb="0" eb="2">
      <t>ケンセツ</t>
    </rPh>
    <rPh sb="2" eb="4">
      <t>ジギョウ</t>
    </rPh>
    <rPh sb="4" eb="5">
      <t>ヒ</t>
    </rPh>
    <phoneticPr fontId="2"/>
  </si>
  <si>
    <t>国庫補助</t>
    <rPh sb="0" eb="2">
      <t>コッコ</t>
    </rPh>
    <rPh sb="2" eb="4">
      <t>ホジョ</t>
    </rPh>
    <phoneticPr fontId="2"/>
  </si>
  <si>
    <t>補助金等</t>
    <rPh sb="0" eb="3">
      <t>ホジョキン</t>
    </rPh>
    <rPh sb="3" eb="4">
      <t>トウ</t>
    </rPh>
    <phoneticPr fontId="2"/>
  </si>
  <si>
    <t>積立金</t>
    <rPh sb="0" eb="2">
      <t>ツミタテ</t>
    </rPh>
    <rPh sb="2" eb="3">
      <t>キン</t>
    </rPh>
    <phoneticPr fontId="2"/>
  </si>
  <si>
    <t>(3) 歳　　出（一般会計）</t>
    <rPh sb="4" eb="5">
      <t>トシ</t>
    </rPh>
    <rPh sb="7" eb="8">
      <t>デ</t>
    </rPh>
    <rPh sb="9" eb="11">
      <t>イッパン</t>
    </rPh>
    <rPh sb="11" eb="13">
      <t>カイケイ</t>
    </rPh>
    <phoneticPr fontId="2"/>
  </si>
  <si>
    <t>（単位：百万円）</t>
    <phoneticPr fontId="2"/>
  </si>
  <si>
    <t>８．令和２年度一般会計補正予算（第７号）等のあらまし</t>
    <rPh sb="2" eb="4">
      <t>レイワ</t>
    </rPh>
    <rPh sb="5" eb="7">
      <t>ネンド</t>
    </rPh>
    <rPh sb="7" eb="9">
      <t>イッパン</t>
    </rPh>
    <rPh sb="9" eb="11">
      <t>カイケイ</t>
    </rPh>
    <rPh sb="11" eb="13">
      <t>ホセイ</t>
    </rPh>
    <rPh sb="13" eb="15">
      <t>ヨサン</t>
    </rPh>
    <rPh sb="16" eb="17">
      <t>ダイ</t>
    </rPh>
    <rPh sb="18" eb="19">
      <t>ゴウ</t>
    </rPh>
    <rPh sb="20" eb="21">
      <t>トウ</t>
    </rPh>
    <phoneticPr fontId="2"/>
  </si>
  <si>
    <t>１　感染症の拡大防止</t>
    <rPh sb="2" eb="5">
      <t>カンセンショウ</t>
    </rPh>
    <rPh sb="6" eb="8">
      <t>カクダイ</t>
    </rPh>
    <rPh sb="8" eb="10">
      <t>ボウシ</t>
    </rPh>
    <phoneticPr fontId="2"/>
  </si>
  <si>
    <t>第２波に備えた医療提供体制等の確保</t>
    <rPh sb="0" eb="1">
      <t>ダイ</t>
    </rPh>
    <rPh sb="2" eb="3">
      <t>ナミ</t>
    </rPh>
    <rPh sb="4" eb="5">
      <t>ソナ</t>
    </rPh>
    <rPh sb="7" eb="9">
      <t>イリョウ</t>
    </rPh>
    <rPh sb="9" eb="11">
      <t>テイキョウ</t>
    </rPh>
    <rPh sb="11" eb="13">
      <t>タイセイ</t>
    </rPh>
    <rPh sb="13" eb="14">
      <t>トウ</t>
    </rPh>
    <rPh sb="15" eb="17">
      <t>カクホ</t>
    </rPh>
    <phoneticPr fontId="2"/>
  </si>
  <si>
    <t>検査体制の強化</t>
    <rPh sb="0" eb="2">
      <t>ケンサ</t>
    </rPh>
    <rPh sb="2" eb="4">
      <t>タイセイ</t>
    </rPh>
    <rPh sb="5" eb="7">
      <t>キョウカ</t>
    </rPh>
    <phoneticPr fontId="2"/>
  </si>
  <si>
    <t>府民への相談体制の強化</t>
    <rPh sb="0" eb="2">
      <t>フミン</t>
    </rPh>
    <rPh sb="4" eb="6">
      <t>ソウダン</t>
    </rPh>
    <rPh sb="6" eb="8">
      <t>タイセイ</t>
    </rPh>
    <rPh sb="9" eb="11">
      <t>キョウカ</t>
    </rPh>
    <phoneticPr fontId="2"/>
  </si>
  <si>
    <t>大阪府新型コロナウイルス感染症対策本部機能の強化</t>
    <rPh sb="0" eb="3">
      <t>オオサカフ</t>
    </rPh>
    <rPh sb="3" eb="5">
      <t>シンガタ</t>
    </rPh>
    <rPh sb="12" eb="15">
      <t>カンセンショウ</t>
    </rPh>
    <rPh sb="15" eb="17">
      <t>タイサク</t>
    </rPh>
    <rPh sb="17" eb="19">
      <t>ホンブ</t>
    </rPh>
    <rPh sb="19" eb="21">
      <t>キノウ</t>
    </rPh>
    <rPh sb="22" eb="24">
      <t>キョウカ</t>
    </rPh>
    <phoneticPr fontId="2"/>
  </si>
  <si>
    <t>避難所における感染拡大防止対策</t>
    <rPh sb="0" eb="2">
      <t>ヒナン</t>
    </rPh>
    <rPh sb="2" eb="3">
      <t>ショ</t>
    </rPh>
    <rPh sb="7" eb="9">
      <t>カンセン</t>
    </rPh>
    <rPh sb="9" eb="11">
      <t>カクダイ</t>
    </rPh>
    <rPh sb="11" eb="13">
      <t>ボウシ</t>
    </rPh>
    <rPh sb="13" eb="15">
      <t>タイサク</t>
    </rPh>
    <phoneticPr fontId="2"/>
  </si>
  <si>
    <t>府有施設の開館等に伴う対応（一般会計）</t>
    <rPh sb="0" eb="1">
      <t>フ</t>
    </rPh>
    <rPh sb="1" eb="2">
      <t>ユウ</t>
    </rPh>
    <rPh sb="2" eb="4">
      <t>シセツ</t>
    </rPh>
    <rPh sb="5" eb="7">
      <t>カイカン</t>
    </rPh>
    <rPh sb="7" eb="8">
      <t>トウ</t>
    </rPh>
    <rPh sb="9" eb="10">
      <t>トモナ</t>
    </rPh>
    <rPh sb="11" eb="13">
      <t>タイオウ</t>
    </rPh>
    <rPh sb="14" eb="16">
      <t>イッパン</t>
    </rPh>
    <rPh sb="16" eb="18">
      <t>カイケイ</t>
    </rPh>
    <phoneticPr fontId="2"/>
  </si>
  <si>
    <t>２　感染症対応への支援</t>
    <rPh sb="2" eb="5">
      <t>カンセンショウ</t>
    </rPh>
    <rPh sb="5" eb="7">
      <t>タイオウ</t>
    </rPh>
    <rPh sb="9" eb="11">
      <t>シエン</t>
    </rPh>
    <phoneticPr fontId="2"/>
  </si>
  <si>
    <t>医療従事者等への支援（慰労金の支給）</t>
    <rPh sb="0" eb="2">
      <t>イリョウ</t>
    </rPh>
    <rPh sb="2" eb="5">
      <t>ジュウジシャ</t>
    </rPh>
    <rPh sb="5" eb="6">
      <t>トウ</t>
    </rPh>
    <rPh sb="8" eb="10">
      <t>シエン</t>
    </rPh>
    <rPh sb="11" eb="14">
      <t>イロウキン</t>
    </rPh>
    <rPh sb="15" eb="17">
      <t>シキュウ</t>
    </rPh>
    <phoneticPr fontId="2"/>
  </si>
  <si>
    <t>３　くらしと経済を支えるセーフティネット強化</t>
    <rPh sb="6" eb="8">
      <t>ケイザイ</t>
    </rPh>
    <rPh sb="9" eb="10">
      <t>ササ</t>
    </rPh>
    <rPh sb="20" eb="22">
      <t>キョウカ</t>
    </rPh>
    <phoneticPr fontId="2"/>
  </si>
  <si>
    <t>学校等の再開に伴う対応</t>
    <rPh sb="0" eb="2">
      <t>ガッコウ</t>
    </rPh>
    <rPh sb="2" eb="3">
      <t>トウ</t>
    </rPh>
    <rPh sb="4" eb="6">
      <t>サイカイ</t>
    </rPh>
    <rPh sb="7" eb="8">
      <t>トモナ</t>
    </rPh>
    <rPh sb="9" eb="11">
      <t>タイオウ</t>
    </rPh>
    <phoneticPr fontId="2"/>
  </si>
  <si>
    <t>ひとり親家族への支援</t>
    <rPh sb="3" eb="4">
      <t>オヤ</t>
    </rPh>
    <rPh sb="4" eb="6">
      <t>カゾク</t>
    </rPh>
    <rPh sb="8" eb="10">
      <t>シエン</t>
    </rPh>
    <phoneticPr fontId="2"/>
  </si>
  <si>
    <t>生活困窮者等への支援</t>
    <rPh sb="0" eb="2">
      <t>セイカツ</t>
    </rPh>
    <rPh sb="2" eb="5">
      <t>コンキュウシャ</t>
    </rPh>
    <rPh sb="5" eb="6">
      <t>トウ</t>
    </rPh>
    <rPh sb="8" eb="10">
      <t>シエン</t>
    </rPh>
    <phoneticPr fontId="2"/>
  </si>
  <si>
    <t>中小企業等への支援</t>
    <rPh sb="0" eb="2">
      <t>チュウショウ</t>
    </rPh>
    <rPh sb="2" eb="4">
      <t>キギョウ</t>
    </rPh>
    <rPh sb="4" eb="5">
      <t>トウ</t>
    </rPh>
    <rPh sb="7" eb="9">
      <t>シエン</t>
    </rPh>
    <phoneticPr fontId="2"/>
  </si>
  <si>
    <t>緊急資金に係る制度融資</t>
    <rPh sb="0" eb="2">
      <t>キンキュウ</t>
    </rPh>
    <rPh sb="2" eb="4">
      <t>シキン</t>
    </rPh>
    <rPh sb="5" eb="6">
      <t>カカ</t>
    </rPh>
    <rPh sb="7" eb="9">
      <t>セイド</t>
    </rPh>
    <rPh sb="9" eb="11">
      <t>ユウシ</t>
    </rPh>
    <phoneticPr fontId="2"/>
  </si>
  <si>
    <t>［債務負担行為（損失補償）　R2～22　　　3,364］</t>
    <rPh sb="1" eb="3">
      <t>サイム</t>
    </rPh>
    <rPh sb="3" eb="5">
      <t>フタン</t>
    </rPh>
    <rPh sb="5" eb="7">
      <t>コウイ</t>
    </rPh>
    <rPh sb="8" eb="10">
      <t>ソンシツ</t>
    </rPh>
    <rPh sb="10" eb="12">
      <t>ホショウ</t>
    </rPh>
    <phoneticPr fontId="2"/>
  </si>
  <si>
    <t>［債務負担行為（利子補給）　R2～5  　　11,400］</t>
    <rPh sb="1" eb="3">
      <t>サイム</t>
    </rPh>
    <rPh sb="3" eb="5">
      <t>フタン</t>
    </rPh>
    <rPh sb="5" eb="7">
      <t>コウイ</t>
    </rPh>
    <rPh sb="8" eb="10">
      <t>リシ</t>
    </rPh>
    <rPh sb="10" eb="12">
      <t>ホキュウ</t>
    </rPh>
    <phoneticPr fontId="2"/>
  </si>
  <si>
    <t>［債務負担行為　R2～4　　　 1,557］</t>
    <rPh sb="1" eb="3">
      <t>サイム</t>
    </rPh>
    <rPh sb="3" eb="5">
      <t>フタン</t>
    </rPh>
    <rPh sb="5" eb="7">
      <t>コウイ</t>
    </rPh>
    <phoneticPr fontId="2"/>
  </si>
  <si>
    <t>扶助費</t>
    <rPh sb="0" eb="3">
      <t>フジョヒ</t>
    </rPh>
    <phoneticPr fontId="2"/>
  </si>
  <si>
    <t>単独</t>
    <rPh sb="0" eb="2">
      <t>タンドク</t>
    </rPh>
    <phoneticPr fontId="2"/>
  </si>
  <si>
    <t>貸付金</t>
    <rPh sb="0" eb="2">
      <t>カシツケ</t>
    </rPh>
    <rPh sb="2" eb="3">
      <t>キン</t>
    </rPh>
    <phoneticPr fontId="2"/>
  </si>
  <si>
    <t>都市整備費</t>
    <rPh sb="0" eb="2">
      <t>トシ</t>
    </rPh>
    <rPh sb="2" eb="4">
      <t>セイビ</t>
    </rPh>
    <rPh sb="4" eb="5">
      <t>ヒ</t>
    </rPh>
    <phoneticPr fontId="2"/>
  </si>
  <si>
    <t>(2) 歳　入（一般会計）</t>
    <rPh sb="4" eb="5">
      <t>トシ</t>
    </rPh>
    <rPh sb="6" eb="7">
      <t>イ</t>
    </rPh>
    <rPh sb="8" eb="10">
      <t>イッパン</t>
    </rPh>
    <rPh sb="10" eb="12">
      <t>カイケイ</t>
    </rPh>
    <phoneticPr fontId="2"/>
  </si>
  <si>
    <t>貸付金元利収入</t>
    <rPh sb="2" eb="3">
      <t>キン</t>
    </rPh>
    <phoneticPr fontId="2"/>
  </si>
  <si>
    <t>府有施設の開館等に伴う対応（日本万国博覧会記念公園事業特別会計）</t>
    <rPh sb="0" eb="1">
      <t>フ</t>
    </rPh>
    <rPh sb="1" eb="2">
      <t>ユウ</t>
    </rPh>
    <rPh sb="2" eb="4">
      <t>シセツ</t>
    </rPh>
    <rPh sb="5" eb="7">
      <t>カイカン</t>
    </rPh>
    <rPh sb="7" eb="8">
      <t>トウ</t>
    </rPh>
    <rPh sb="9" eb="10">
      <t>トモナ</t>
    </rPh>
    <rPh sb="11" eb="13">
      <t>タイオウ</t>
    </rPh>
    <rPh sb="14" eb="18">
      <t>ニホンバンコク</t>
    </rPh>
    <rPh sb="18" eb="21">
      <t>ハクランカイ</t>
    </rPh>
    <rPh sb="21" eb="23">
      <t>キネン</t>
    </rPh>
    <rPh sb="23" eb="25">
      <t>コウエン</t>
    </rPh>
    <rPh sb="25" eb="27">
      <t>ジギョウ</t>
    </rPh>
    <rPh sb="27" eb="29">
      <t>トクベツ</t>
    </rPh>
    <rPh sb="29" eb="3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</si>
</sst>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x14ac:knownFonts="1">
    <font>
      <sz val="12"/>
      <color theme="1"/>
      <name val="ＭＳ 明朝"/>
      <family val="2"/>
      <charset val="128"/>
    </font>
    <font>
      <sz val="12"/>
      <color theme="1"/>
      <name val="ＭＳ 明朝"/>
      <family val="2"/>
      <charset val="128"/>
    </font>
    <font>
      <sz val="6"/>
      <name val="ＭＳ 明朝"/>
      <family val="2"/>
      <charset val="128"/>
    </font>
    <font>
      <b/>
      <sz val="22"/>
      <color theme="1"/>
      <name val="ＭＳ ゴシック"/>
      <family val="3"/>
      <charset val="128"/>
    </font>
    <font>
      <sz val="12"/>
      <color theme="1"/>
      <name val="ＭＳ 明朝"/>
      <family val="1"/>
      <charset val="128"/>
    </font>
    <font>
      <sz val="10"/>
      <color theme="1"/>
      <name val="ＭＳ 明朝"/>
      <family val="2"/>
      <charset val="128"/>
    </font>
    <font>
      <b/>
      <sz val="12"/>
      <color theme="1"/>
      <name val="ＭＳ ゴシック"/>
      <family val="3"/>
      <charset val="128"/>
    </font>
    <font>
      <sz val="11"/>
      <color theme="1"/>
      <name val="ＭＳ 明朝"/>
      <family val="2"/>
      <charset val="128"/>
    </font>
    <font>
      <b/>
      <sz val="11"/>
      <color theme="1"/>
      <name val="ＭＳ ゴシック"/>
      <family val="3"/>
      <charset val="128"/>
    </font>
    <font>
      <sz val="8"/>
      <color theme="1"/>
      <name val="ＭＳ 明朝"/>
      <family val="2"/>
      <charset val="128"/>
    </font>
    <font>
      <sz val="9"/>
      <color theme="1"/>
      <name val="ＭＳ 明朝"/>
      <family val="2"/>
      <charset val="128"/>
    </font>
    <font>
      <sz val="9"/>
      <color theme="1"/>
      <name val="ＭＳ 明朝"/>
      <family val="1"/>
      <charset val="128"/>
    </font>
    <font>
      <sz val="12"/>
      <color theme="0"/>
      <name val="ＭＳ 明朝"/>
      <family val="2"/>
      <charset val="128"/>
    </font>
    <font>
      <sz val="12"/>
      <color theme="0"/>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s>
  <fills count="2">
    <fill>
      <patternFill patternType="none"/>
    </fill>
    <fill>
      <patternFill patternType="gray125"/>
    </fill>
  </fills>
  <borders count="3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0" fillId="0" borderId="0" xfId="0" applyAlignment="1">
      <alignment vertical="center"/>
    </xf>
    <xf numFmtId="0" fontId="3" fillId="0" borderId="0" xfId="0" applyFont="1" applyAlignment="1">
      <alignment vertical="center"/>
    </xf>
    <xf numFmtId="38" fontId="0" fillId="0" borderId="0" xfId="1" applyFont="1">
      <alignment vertical="center"/>
    </xf>
    <xf numFmtId="0" fontId="0" fillId="0" borderId="0" xfId="0" applyAlignment="1">
      <alignment horizontal="distributed" vertical="center" indent="1"/>
    </xf>
    <xf numFmtId="0" fontId="0" fillId="0" borderId="5" xfId="0" applyBorder="1" applyAlignment="1">
      <alignment horizontal="distributed" vertical="center" indent="1"/>
    </xf>
    <xf numFmtId="38" fontId="0" fillId="0" borderId="6"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0" xfId="1" applyFont="1" applyBorder="1">
      <alignment vertical="center"/>
    </xf>
    <xf numFmtId="38" fontId="0" fillId="0" borderId="5" xfId="1" applyFont="1" applyBorder="1">
      <alignment vertical="center"/>
    </xf>
    <xf numFmtId="176" fontId="0" fillId="0" borderId="6" xfId="1" applyNumberFormat="1" applyFont="1" applyBorder="1">
      <alignment vertical="center"/>
    </xf>
    <xf numFmtId="0" fontId="0" fillId="0" borderId="7" xfId="0" applyBorder="1" applyAlignment="1">
      <alignment horizontal="distributed" vertical="center" indent="1"/>
    </xf>
    <xf numFmtId="0" fontId="0" fillId="0" borderId="10" xfId="0" applyBorder="1" applyAlignment="1">
      <alignment horizontal="distributed" vertical="center" indent="1"/>
    </xf>
    <xf numFmtId="0" fontId="0" fillId="0" borderId="8" xfId="0" applyBorder="1" applyAlignment="1">
      <alignment horizontal="distributed" vertical="center" indent="1"/>
    </xf>
    <xf numFmtId="176" fontId="0" fillId="0" borderId="9" xfId="1" applyNumberFormat="1" applyFont="1" applyBorder="1">
      <alignment vertical="center"/>
    </xf>
    <xf numFmtId="0" fontId="0" fillId="0" borderId="4" xfId="0" applyBorder="1" applyAlignment="1">
      <alignment horizontal="distributed" vertical="center"/>
    </xf>
    <xf numFmtId="0" fontId="5" fillId="0" borderId="0" xfId="0" applyFont="1" applyAlignment="1">
      <alignment horizontal="right" vertical="center"/>
    </xf>
    <xf numFmtId="38" fontId="0" fillId="0" borderId="11" xfId="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pplyAlignment="1">
      <alignment horizontal="distributed" vertical="center" indent="1"/>
    </xf>
    <xf numFmtId="0" fontId="0" fillId="0" borderId="18" xfId="0" applyBorder="1" applyAlignment="1">
      <alignment horizontal="distributed" vertical="center" indent="1"/>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176" fontId="0" fillId="0" borderId="16" xfId="1" applyNumberFormat="1" applyFont="1" applyBorder="1">
      <alignment vertical="center"/>
    </xf>
    <xf numFmtId="38" fontId="0" fillId="0" borderId="19" xfId="1" applyFont="1" applyBorder="1">
      <alignment vertical="center"/>
    </xf>
    <xf numFmtId="38" fontId="0" fillId="0" borderId="20" xfId="1" applyFont="1" applyBorder="1">
      <alignment vertical="center"/>
    </xf>
    <xf numFmtId="0" fontId="0" fillId="0" borderId="21" xfId="0"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center" vertical="center"/>
    </xf>
    <xf numFmtId="0" fontId="0" fillId="0" borderId="26" xfId="0" applyBorder="1">
      <alignment vertical="center"/>
    </xf>
    <xf numFmtId="0" fontId="4" fillId="0" borderId="25" xfId="0" applyFont="1" applyBorder="1" applyAlignment="1">
      <alignment horizontal="distributed" vertical="center"/>
    </xf>
    <xf numFmtId="38" fontId="0" fillId="0" borderId="9" xfId="1" applyFont="1" applyFill="1" applyBorder="1">
      <alignment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xf>
    <xf numFmtId="0" fontId="10" fillId="0" borderId="0" xfId="0" applyFont="1">
      <alignment vertical="center"/>
    </xf>
    <xf numFmtId="0" fontId="11" fillId="0" borderId="0" xfId="0" applyFont="1">
      <alignment vertical="center"/>
    </xf>
    <xf numFmtId="0" fontId="12" fillId="0" borderId="0" xfId="0" applyFont="1" applyBorder="1">
      <alignment vertical="center"/>
    </xf>
    <xf numFmtId="0" fontId="13" fillId="0" borderId="0" xfId="0" applyFont="1" applyBorder="1" applyAlignment="1">
      <alignment horizontal="distributed" vertical="center" indent="1"/>
    </xf>
    <xf numFmtId="38" fontId="13" fillId="0" borderId="0" xfId="1" applyFont="1" applyBorder="1">
      <alignment vertical="center"/>
    </xf>
    <xf numFmtId="38" fontId="13" fillId="0" borderId="0" xfId="1" applyFont="1">
      <alignment vertical="center"/>
    </xf>
    <xf numFmtId="0" fontId="13" fillId="0" borderId="0" xfId="0" applyFont="1">
      <alignment vertical="center"/>
    </xf>
    <xf numFmtId="38" fontId="10" fillId="0" borderId="0" xfId="1" applyFont="1">
      <alignment vertical="center"/>
    </xf>
    <xf numFmtId="0" fontId="10" fillId="0" borderId="0" xfId="0" applyFont="1" applyAlignment="1">
      <alignment horizontal="center" vertical="center"/>
    </xf>
    <xf numFmtId="38" fontId="0" fillId="0" borderId="0" xfId="1" applyFont="1" applyBorder="1">
      <alignment vertical="center"/>
    </xf>
    <xf numFmtId="0" fontId="0" fillId="0" borderId="0" xfId="0" applyBorder="1" applyAlignment="1">
      <alignment horizontal="distributed" vertical="center"/>
    </xf>
    <xf numFmtId="0" fontId="0" fillId="0" borderId="3" xfId="0" applyBorder="1" applyAlignment="1">
      <alignment horizontal="distributed" vertical="center" indent="1"/>
    </xf>
    <xf numFmtId="0" fontId="0" fillId="0" borderId="1" xfId="0" applyBorder="1" applyAlignment="1">
      <alignment horizontal="distributed" vertical="center" indent="1"/>
    </xf>
    <xf numFmtId="38" fontId="0" fillId="0" borderId="2" xfId="1" applyFont="1" applyBorder="1">
      <alignment vertical="center"/>
    </xf>
    <xf numFmtId="38" fontId="0" fillId="0" borderId="3" xfId="1" applyFont="1" applyBorder="1">
      <alignment vertical="center"/>
    </xf>
    <xf numFmtId="38" fontId="0" fillId="0" borderId="1" xfId="1" applyFont="1" applyBorder="1">
      <alignment vertical="center"/>
    </xf>
    <xf numFmtId="176" fontId="0" fillId="0" borderId="2" xfId="1" applyNumberFormat="1" applyFont="1" applyBorder="1">
      <alignment vertical="center"/>
    </xf>
    <xf numFmtId="38" fontId="0" fillId="0" borderId="28" xfId="1" applyFont="1" applyBorder="1">
      <alignment vertical="center"/>
    </xf>
    <xf numFmtId="0" fontId="0" fillId="0" borderId="27" xfId="0" applyBorder="1" applyAlignment="1">
      <alignment horizontal="distributed" vertical="center"/>
    </xf>
    <xf numFmtId="0" fontId="0" fillId="0" borderId="18" xfId="0" applyBorder="1" applyAlignment="1">
      <alignment horizontal="distributed" vertical="center"/>
    </xf>
    <xf numFmtId="0" fontId="5" fillId="0" borderId="0" xfId="0" applyFont="1">
      <alignment vertical="center"/>
    </xf>
    <xf numFmtId="0" fontId="4" fillId="0" borderId="22" xfId="0" applyFont="1" applyBorder="1" applyAlignment="1">
      <alignment horizontal="distributed" vertical="center"/>
    </xf>
    <xf numFmtId="0" fontId="0" fillId="0" borderId="16" xfId="0" applyBorder="1" applyAlignment="1">
      <alignment horizontal="distributed" vertical="center"/>
    </xf>
    <xf numFmtId="0" fontId="0" fillId="0" borderId="9" xfId="0" applyBorder="1" applyAlignment="1">
      <alignment horizontal="distributed" vertical="center"/>
    </xf>
    <xf numFmtId="0" fontId="14" fillId="0" borderId="22" xfId="0" applyFont="1" applyBorder="1" applyAlignment="1">
      <alignment horizontal="distributed" vertical="center"/>
    </xf>
    <xf numFmtId="0" fontId="14" fillId="0" borderId="23" xfId="0" applyFont="1" applyBorder="1" applyAlignment="1">
      <alignment horizontal="distributed" vertical="center"/>
    </xf>
    <xf numFmtId="0" fontId="0" fillId="0" borderId="0" xfId="0" applyBorder="1">
      <alignment vertical="center"/>
    </xf>
    <xf numFmtId="0" fontId="0" fillId="0" borderId="0" xfId="0" applyBorder="1" applyAlignment="1">
      <alignment horizontal="distributed" vertical="center" indent="1"/>
    </xf>
    <xf numFmtId="0" fontId="0" fillId="0" borderId="9" xfId="0" applyBorder="1" applyAlignment="1">
      <alignment horizontal="distributed" vertical="center"/>
    </xf>
    <xf numFmtId="0" fontId="0" fillId="0" borderId="9" xfId="0" applyBorder="1" applyAlignment="1">
      <alignment horizontal="distributed" vertical="distributed" shrinkToFit="1"/>
    </xf>
    <xf numFmtId="0" fontId="0" fillId="0" borderId="9" xfId="0" applyBorder="1" applyAlignment="1">
      <alignment horizontal="distributed" vertical="center"/>
    </xf>
    <xf numFmtId="0" fontId="0" fillId="0" borderId="9" xfId="0" applyBorder="1" applyAlignment="1">
      <alignment horizontal="distributed" vertical="center"/>
    </xf>
    <xf numFmtId="0" fontId="16" fillId="0" borderId="0" xfId="0" applyFont="1">
      <alignment vertical="center"/>
    </xf>
    <xf numFmtId="0" fontId="7" fillId="0" borderId="0" xfId="0" applyFont="1">
      <alignment vertical="center"/>
    </xf>
    <xf numFmtId="38" fontId="10" fillId="0" borderId="0" xfId="1" applyFont="1" applyAlignment="1">
      <alignment horizontal="right" vertical="center"/>
    </xf>
    <xf numFmtId="0" fontId="0" fillId="0" borderId="29" xfId="0" applyBorder="1">
      <alignment vertical="center"/>
    </xf>
    <xf numFmtId="0" fontId="0" fillId="0" borderId="31" xfId="0" applyBorder="1" applyAlignment="1">
      <alignment horizontal="distributed" vertical="center" indent="1"/>
    </xf>
    <xf numFmtId="0" fontId="0" fillId="0" borderId="32" xfId="0" applyBorder="1" applyAlignment="1">
      <alignment horizontal="distributed" vertical="center" indent="1"/>
    </xf>
    <xf numFmtId="38" fontId="0" fillId="0" borderId="30" xfId="1" applyFont="1" applyBorder="1">
      <alignment vertical="center"/>
    </xf>
    <xf numFmtId="38" fontId="0" fillId="0" borderId="31" xfId="1" applyFont="1" applyBorder="1">
      <alignment vertical="center"/>
    </xf>
    <xf numFmtId="38" fontId="0" fillId="0" borderId="32" xfId="1" applyFont="1" applyBorder="1">
      <alignment vertical="center"/>
    </xf>
    <xf numFmtId="38" fontId="0" fillId="0" borderId="33" xfId="1" applyFont="1" applyBorder="1">
      <alignment vertical="center"/>
    </xf>
    <xf numFmtId="0" fontId="0" fillId="0" borderId="34" xfId="0" applyBorder="1">
      <alignment vertical="center"/>
    </xf>
    <xf numFmtId="0" fontId="10" fillId="0" borderId="0" xfId="0" applyFont="1" applyAlignment="1">
      <alignment vertical="center"/>
    </xf>
    <xf numFmtId="0" fontId="0" fillId="0" borderId="9" xfId="0" applyBorder="1" applyAlignment="1">
      <alignment horizontal="distributed" vertical="center"/>
    </xf>
    <xf numFmtId="0" fontId="15" fillId="0" borderId="0" xfId="0" applyFont="1" applyAlignment="1">
      <alignment horizontal="center" vertical="center"/>
    </xf>
    <xf numFmtId="0" fontId="15" fillId="0" borderId="0" xfId="0" applyFont="1" applyBorder="1" applyAlignment="1">
      <alignment horizontal="left" vertical="center"/>
    </xf>
    <xf numFmtId="38" fontId="15" fillId="0" borderId="0" xfId="1" applyFont="1" applyBorder="1" applyAlignment="1">
      <alignment vertical="center"/>
    </xf>
    <xf numFmtId="0" fontId="0" fillId="0" borderId="22" xfId="0" applyFont="1" applyBorder="1" applyAlignment="1">
      <alignment horizontal="distributed" vertical="center"/>
    </xf>
    <xf numFmtId="0" fontId="4" fillId="0" borderId="22" xfId="0" applyFont="1" applyBorder="1" applyAlignment="1">
      <alignment horizontal="distributed" vertical="center"/>
    </xf>
    <xf numFmtId="0" fontId="0" fillId="0" borderId="30" xfId="0" applyBorder="1" applyAlignment="1">
      <alignment horizontal="distributed" vertical="center"/>
    </xf>
    <xf numFmtId="0" fontId="12" fillId="0" borderId="0" xfId="0" applyFont="1" applyBorder="1" applyAlignment="1">
      <alignment horizontal="distributed" vertical="center"/>
    </xf>
    <xf numFmtId="0" fontId="0" fillId="0" borderId="9" xfId="0" applyBorder="1" applyAlignment="1">
      <alignment horizontal="distributed" vertical="center"/>
    </xf>
    <xf numFmtId="0" fontId="0" fillId="0" borderId="16" xfId="0" applyBorder="1" applyAlignment="1">
      <alignment horizontal="distributed" vertical="center"/>
    </xf>
    <xf numFmtId="0" fontId="0" fillId="0" borderId="2" xfId="0" applyBorder="1" applyAlignment="1">
      <alignment horizontal="distributed" vertical="center"/>
    </xf>
    <xf numFmtId="0" fontId="0" fillId="0" borderId="6" xfId="0"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95248</xdr:rowOff>
    </xdr:from>
    <xdr:to>
      <xdr:col>52</xdr:col>
      <xdr:colOff>161925</xdr:colOff>
      <xdr:row>7</xdr:row>
      <xdr:rowOff>76199</xdr:rowOff>
    </xdr:to>
    <xdr:sp macro="" textlink="">
      <xdr:nvSpPr>
        <xdr:cNvPr id="2" name="AutoShape 1"/>
        <xdr:cNvSpPr>
          <a:spLocks noChangeArrowheads="1"/>
        </xdr:cNvSpPr>
      </xdr:nvSpPr>
      <xdr:spPr bwMode="auto">
        <a:xfrm>
          <a:off x="200025" y="428623"/>
          <a:ext cx="9867900" cy="1123951"/>
        </a:xfrm>
        <a:prstGeom prst="roundRect">
          <a:avLst>
            <a:gd name="adj" fmla="val 16667"/>
          </a:avLst>
        </a:prstGeom>
        <a:solidFill>
          <a:srgbClr val="FFFFFF"/>
        </a:solidFill>
        <a:ln w="12700" cap="rnd">
          <a:solidFill>
            <a:srgbClr val="000000"/>
          </a:solidFill>
          <a:prstDash val="sysDot"/>
          <a:round/>
          <a:headEnd/>
          <a:tailEnd/>
        </a:ln>
      </xdr:spPr>
      <xdr:txBody>
        <a:bodyPr vertOverflow="clip" wrap="square" lIns="74295" tIns="8890" rIns="74295" bIns="8890" anchor="ctr" upright="1"/>
        <a:lstStyle/>
        <a:p>
          <a:pPr algn="l" rtl="0">
            <a:lnSpc>
              <a:spcPts val="1800"/>
            </a:lnSpc>
            <a:defRPr sz="1000"/>
          </a:pPr>
          <a:r>
            <a:rPr lang="ja-JP" altLang="en-US" sz="1200" b="0" i="0" u="none" strike="noStrike" baseline="0">
              <a:solidFill>
                <a:srgbClr val="000000"/>
              </a:solidFill>
              <a:latin typeface="ＭＳ 明朝"/>
              <a:ea typeface="ＭＳ 明朝"/>
            </a:rPr>
            <a:t>　国においては、新型コロナウイルス感染症の「感染拡大の抑え込み」と「社会経済活動の回復」の両立を目指すための対策を内容とする補正予算が６月１２日に成立しました。</a:t>
          </a:r>
          <a:endParaRPr lang="en-US" altLang="ja-JP" sz="1200" b="0" i="0" u="none" strike="noStrike" baseline="0">
            <a:solidFill>
              <a:srgbClr val="000000"/>
            </a:solidFill>
            <a:latin typeface="ＭＳ 明朝"/>
            <a:ea typeface="ＭＳ 明朝"/>
          </a:endParaRPr>
        </a:p>
        <a:p>
          <a:pPr algn="l" rtl="0">
            <a:lnSpc>
              <a:spcPts val="1800"/>
            </a:lnSpc>
            <a:defRPr sz="1000"/>
          </a:pPr>
          <a:r>
            <a:rPr lang="ja-JP" altLang="en-US" sz="1200" b="0" i="0" u="none" strike="noStrike" baseline="0">
              <a:solidFill>
                <a:srgbClr val="000000"/>
              </a:solidFill>
              <a:latin typeface="ＭＳ 明朝"/>
              <a:ea typeface="ＭＳ 明朝"/>
            </a:rPr>
            <a:t>　府としても、国の予算措置を活用し、感染拡大を抑制し、府民のいのちとくらしを守り抜くために緊急に必要な経費を追加するため、一般会計補正予算（第７号）等を編成しました。</a:t>
          </a:r>
        </a:p>
      </xdr:txBody>
    </xdr:sp>
    <xdr:clientData/>
  </xdr:twoCellAnchor>
  <xdr:twoCellAnchor editAs="oneCell">
    <xdr:from>
      <xdr:col>0</xdr:col>
      <xdr:colOff>85725</xdr:colOff>
      <xdr:row>8</xdr:row>
      <xdr:rowOff>76200</xdr:rowOff>
    </xdr:from>
    <xdr:to>
      <xdr:col>23</xdr:col>
      <xdr:colOff>95250</xdr:colOff>
      <xdr:row>14</xdr:row>
      <xdr:rowOff>180975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743075"/>
          <a:ext cx="439102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19050</xdr:rowOff>
    </xdr:from>
    <xdr:to>
      <xdr:col>27</xdr:col>
      <xdr:colOff>152400</xdr:colOff>
      <xdr:row>40</xdr:row>
      <xdr:rowOff>123825</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76675"/>
          <a:ext cx="529590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85725</xdr:colOff>
      <xdr:row>20</xdr:row>
      <xdr:rowOff>9525</xdr:rowOff>
    </xdr:from>
    <xdr:to>
      <xdr:col>55</xdr:col>
      <xdr:colOff>47625</xdr:colOff>
      <xdr:row>31</xdr:row>
      <xdr:rowOff>114300</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29225" y="3867150"/>
          <a:ext cx="5295900"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180975</xdr:colOff>
      <xdr:row>41</xdr:row>
      <xdr:rowOff>123825</xdr:rowOff>
    </xdr:from>
    <xdr:to>
      <xdr:col>53</xdr:col>
      <xdr:colOff>19050</xdr:colOff>
      <xdr:row>52</xdr:row>
      <xdr:rowOff>133350</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24475" y="7886700"/>
          <a:ext cx="4791075"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19050</xdr:colOff>
      <xdr:row>8</xdr:row>
      <xdr:rowOff>76200</xdr:rowOff>
    </xdr:from>
    <xdr:to>
      <xdr:col>55</xdr:col>
      <xdr:colOff>38100</xdr:colOff>
      <xdr:row>19</xdr:row>
      <xdr:rowOff>38100</xdr:rowOff>
    </xdr:to>
    <xdr:pic>
      <xdr:nvPicPr>
        <xdr:cNvPr id="10" name="図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72050" y="1743075"/>
          <a:ext cx="5543550"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41</xdr:row>
      <xdr:rowOff>123825</xdr:rowOff>
    </xdr:from>
    <xdr:to>
      <xdr:col>25</xdr:col>
      <xdr:colOff>161925</xdr:colOff>
      <xdr:row>55</xdr:row>
      <xdr:rowOff>133350</xdr:rowOff>
    </xdr:to>
    <xdr:pic>
      <xdr:nvPicPr>
        <xdr:cNvPr id="11" name="図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600" y="7886700"/>
          <a:ext cx="4695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32"/>
  <sheetViews>
    <sheetView tabSelected="1" view="pageBreakPreview" zoomScaleNormal="100" zoomScaleSheetLayoutView="100" workbookViewId="0">
      <selection activeCell="AE41" sqref="AE41"/>
    </sheetView>
  </sheetViews>
  <sheetFormatPr defaultRowHeight="14.25" x14ac:dyDescent="0.15"/>
  <cols>
    <col min="1" max="74" width="2.5" style="1" customWidth="1"/>
    <col min="75" max="16384" width="9" style="1"/>
  </cols>
  <sheetData>
    <row r="1" spans="1:27" ht="26.25" customHeight="1" x14ac:dyDescent="0.15">
      <c r="A1" s="2" t="s">
        <v>39</v>
      </c>
    </row>
    <row r="2" spans="1:27" ht="15" customHeight="1" x14ac:dyDescent="0.15"/>
    <row r="3" spans="1:27" ht="15" customHeight="1" x14ac:dyDescent="0.15"/>
    <row r="4" spans="1:27" ht="15" customHeight="1" x14ac:dyDescent="0.15"/>
    <row r="5" spans="1:27" ht="15" customHeight="1" x14ac:dyDescent="0.15"/>
    <row r="6" spans="1:27" ht="15" customHeight="1" x14ac:dyDescent="0.15"/>
    <row r="7" spans="1:27" ht="15" customHeight="1" x14ac:dyDescent="0.15"/>
    <row r="8" spans="1:27" ht="15" customHeight="1" x14ac:dyDescent="0.15">
      <c r="C8" s="41"/>
    </row>
    <row r="9" spans="1:27" ht="15" customHeight="1" x14ac:dyDescent="0.15">
      <c r="B9" s="41" t="s">
        <v>9</v>
      </c>
      <c r="C9" s="41"/>
      <c r="AA9" s="41" t="s">
        <v>62</v>
      </c>
    </row>
    <row r="10" spans="1:27" ht="15" customHeight="1" x14ac:dyDescent="0.15"/>
    <row r="11" spans="1:27" ht="15" customHeight="1" x14ac:dyDescent="0.15"/>
    <row r="12" spans="1:27" ht="15" customHeight="1" x14ac:dyDescent="0.15"/>
    <row r="13" spans="1:27" ht="15" customHeight="1" x14ac:dyDescent="0.15"/>
    <row r="14" spans="1:27" ht="15" customHeight="1" x14ac:dyDescent="0.15"/>
    <row r="15" spans="1:27" ht="15" customHeight="1" x14ac:dyDescent="0.15"/>
    <row r="16" spans="1:27" ht="15" customHeight="1" x14ac:dyDescent="0.15">
      <c r="C16" s="41"/>
    </row>
    <row r="17" spans="2:30" ht="15" customHeight="1" x14ac:dyDescent="0.15"/>
    <row r="18" spans="2:30" ht="15" customHeight="1" x14ac:dyDescent="0.15"/>
    <row r="19" spans="2:30" ht="7.5" customHeight="1" x14ac:dyDescent="0.15"/>
    <row r="20" spans="2:30" ht="15" customHeight="1" x14ac:dyDescent="0.15">
      <c r="B20" s="41" t="s">
        <v>37</v>
      </c>
      <c r="C20" s="41"/>
      <c r="AC20" s="41"/>
    </row>
    <row r="21" spans="2:30" ht="15" customHeight="1" x14ac:dyDescent="0.15">
      <c r="B21" s="43" t="s">
        <v>13</v>
      </c>
      <c r="C21" s="43"/>
      <c r="D21" s="41"/>
      <c r="AC21" s="43" t="s">
        <v>14</v>
      </c>
      <c r="AD21" s="4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c r="B32" s="41"/>
      <c r="W32" s="44"/>
    </row>
    <row r="33" spans="2:52" ht="15" customHeight="1" x14ac:dyDescent="0.15"/>
    <row r="34" spans="2:52" ht="15" customHeight="1" x14ac:dyDescent="0.15">
      <c r="B34" s="41"/>
      <c r="AU34" s="44"/>
      <c r="AY34" s="44"/>
    </row>
    <row r="35" spans="2:52" ht="15" customHeight="1" x14ac:dyDescent="0.15">
      <c r="B35" s="41"/>
      <c r="W35" s="44"/>
      <c r="AY35" s="44"/>
    </row>
    <row r="36" spans="2:52" ht="15" customHeight="1" x14ac:dyDescent="0.15">
      <c r="B36" s="41"/>
      <c r="W36" s="44"/>
      <c r="AY36" s="44"/>
    </row>
    <row r="37" spans="2:52" ht="15" customHeight="1" x14ac:dyDescent="0.15">
      <c r="B37" s="41"/>
      <c r="W37" s="44"/>
    </row>
    <row r="38" spans="2:52" ht="15" customHeight="1" x14ac:dyDescent="0.15">
      <c r="B38" s="41"/>
      <c r="W38" s="44"/>
    </row>
    <row r="39" spans="2:52" ht="15" customHeight="1" x14ac:dyDescent="0.15"/>
    <row r="40" spans="2:52" ht="7.5" customHeight="1" x14ac:dyDescent="0.15"/>
    <row r="41" spans="2:52" ht="15" customHeight="1" x14ac:dyDescent="0.15">
      <c r="B41" s="41" t="s">
        <v>10</v>
      </c>
      <c r="X41" s="88"/>
    </row>
    <row r="42" spans="2:52" ht="15" customHeight="1" x14ac:dyDescent="0.15">
      <c r="AZ42" s="53" t="s">
        <v>38</v>
      </c>
    </row>
    <row r="43" spans="2:52" ht="15" customHeight="1" x14ac:dyDescent="0.15"/>
    <row r="44" spans="2:52" ht="15" customHeight="1" x14ac:dyDescent="0.15"/>
    <row r="45" spans="2:52" ht="15" customHeight="1" x14ac:dyDescent="0.15"/>
    <row r="46" spans="2:52" ht="15" customHeight="1" x14ac:dyDescent="0.15"/>
    <row r="47" spans="2:52" ht="15" customHeight="1" x14ac:dyDescent="0.15"/>
    <row r="48" spans="2:52" ht="15" customHeight="1" x14ac:dyDescent="0.15"/>
    <row r="49" spans="26:26" ht="15" customHeight="1" x14ac:dyDescent="0.15"/>
    <row r="50" spans="26:26" ht="15" customHeight="1" x14ac:dyDescent="0.15"/>
    <row r="51" spans="26:26" ht="15" customHeight="1" x14ac:dyDescent="0.15"/>
    <row r="52" spans="26:26" ht="15" customHeight="1" x14ac:dyDescent="0.15"/>
    <row r="53" spans="26:26" ht="15" customHeight="1" x14ac:dyDescent="0.15"/>
    <row r="54" spans="26:26" ht="15" customHeight="1" x14ac:dyDescent="0.15"/>
    <row r="55" spans="26:26" ht="15" customHeight="1" x14ac:dyDescent="0.15"/>
    <row r="56" spans="26:26" ht="15" customHeight="1" x14ac:dyDescent="0.15"/>
    <row r="57" spans="26:26" ht="15" customHeight="1" x14ac:dyDescent="0.15"/>
    <row r="58" spans="26:26" ht="15" customHeight="1" x14ac:dyDescent="0.15"/>
    <row r="59" spans="26:26" ht="15" customHeight="1" x14ac:dyDescent="0.15"/>
    <row r="60" spans="26:26" ht="15" customHeight="1" x14ac:dyDescent="0.15"/>
    <row r="61" spans="26:26" ht="15" customHeight="1" x14ac:dyDescent="0.15">
      <c r="Z61" s="41"/>
    </row>
    <row r="62" spans="26:26" ht="15" customHeight="1" x14ac:dyDescent="0.15"/>
    <row r="63" spans="26:26" ht="15" customHeight="1" x14ac:dyDescent="0.15"/>
    <row r="64" spans="26:2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sheetData>
  <phoneticPr fontId="2"/>
  <printOptions horizontalCentered="1"/>
  <pageMargins left="0.39370078740157483" right="0.39370078740157483" top="0.59055118110236227" bottom="0.39370078740157483" header="0.19685039370078741" footer="0.19685039370078741"/>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election activeCell="C15" sqref="B2:E15"/>
    </sheetView>
  </sheetViews>
  <sheetFormatPr defaultRowHeight="11.25" x14ac:dyDescent="0.15"/>
  <cols>
    <col min="1" max="2" width="2.5" style="45" customWidth="1"/>
    <col min="3" max="3" width="50.5" style="45" bestFit="1" customWidth="1"/>
    <col min="4" max="4" width="8.5" style="52" bestFit="1" customWidth="1"/>
    <col min="5" max="5" width="1.25" style="45" customWidth="1"/>
    <col min="6" max="6" width="2.5" style="45" customWidth="1"/>
    <col min="7" max="7" width="43.75" style="45" customWidth="1"/>
    <col min="8" max="8" width="8.25" style="45" customWidth="1"/>
    <col min="9" max="16384" width="9" style="45"/>
  </cols>
  <sheetData>
    <row r="1" spans="1:8" ht="7.5" customHeight="1" x14ac:dyDescent="0.15"/>
    <row r="2" spans="1:8" s="78" customFormat="1" ht="15" customHeight="1" x14ac:dyDescent="0.15">
      <c r="A2" s="90"/>
      <c r="B2" s="91" t="s">
        <v>40</v>
      </c>
      <c r="C2" s="91"/>
      <c r="D2" s="92">
        <v>168818</v>
      </c>
      <c r="E2" s="77"/>
    </row>
    <row r="3" spans="1:8" s="78" customFormat="1" ht="15" customHeight="1" x14ac:dyDescent="0.15">
      <c r="A3" s="90"/>
      <c r="B3" s="91"/>
      <c r="C3" s="91"/>
      <c r="D3" s="92"/>
      <c r="E3" s="77"/>
    </row>
    <row r="4" spans="1:8" ht="15" customHeight="1" x14ac:dyDescent="0.15">
      <c r="B4" s="53" t="s">
        <v>15</v>
      </c>
      <c r="C4" s="46" t="s">
        <v>41</v>
      </c>
      <c r="D4" s="52">
        <v>159169</v>
      </c>
    </row>
    <row r="5" spans="1:8" ht="15" customHeight="1" x14ac:dyDescent="0.15">
      <c r="B5" s="53"/>
      <c r="C5" s="46"/>
      <c r="D5" s="79" t="s">
        <v>57</v>
      </c>
    </row>
    <row r="6" spans="1:8" ht="15" customHeight="1" x14ac:dyDescent="0.15">
      <c r="B6" s="53" t="s">
        <v>15</v>
      </c>
      <c r="C6" s="46" t="s">
        <v>42</v>
      </c>
      <c r="D6" s="52">
        <v>7837</v>
      </c>
    </row>
    <row r="7" spans="1:8" ht="15" customHeight="1" x14ac:dyDescent="0.15">
      <c r="B7" s="53" t="s">
        <v>15</v>
      </c>
      <c r="C7" s="45" t="s">
        <v>43</v>
      </c>
      <c r="D7" s="52">
        <v>1238</v>
      </c>
    </row>
    <row r="8" spans="1:8" ht="15" customHeight="1" x14ac:dyDescent="0.15">
      <c r="B8" s="53" t="s">
        <v>15</v>
      </c>
      <c r="C8" s="45" t="s">
        <v>44</v>
      </c>
      <c r="D8" s="52">
        <v>12</v>
      </c>
    </row>
    <row r="9" spans="1:8" ht="15" customHeight="1" x14ac:dyDescent="0.15">
      <c r="B9" s="53" t="s">
        <v>15</v>
      </c>
      <c r="C9" s="45" t="s">
        <v>45</v>
      </c>
      <c r="D9" s="52">
        <v>13</v>
      </c>
    </row>
    <row r="10" spans="1:8" ht="15" customHeight="1" x14ac:dyDescent="0.15">
      <c r="B10" s="53" t="s">
        <v>15</v>
      </c>
      <c r="C10" s="45" t="s">
        <v>46</v>
      </c>
      <c r="D10" s="52">
        <v>76</v>
      </c>
    </row>
    <row r="11" spans="1:8" ht="15" customHeight="1" x14ac:dyDescent="0.15">
      <c r="B11" s="53" t="s">
        <v>15</v>
      </c>
      <c r="C11" s="45" t="s">
        <v>64</v>
      </c>
      <c r="D11" s="52">
        <v>473</v>
      </c>
    </row>
    <row r="12" spans="1:8" s="78" customFormat="1" ht="15" customHeight="1" x14ac:dyDescent="0.15">
      <c r="A12" s="90"/>
      <c r="B12" s="91" t="s">
        <v>47</v>
      </c>
      <c r="C12" s="91"/>
      <c r="D12" s="92">
        <v>60981</v>
      </c>
      <c r="E12" s="77"/>
    </row>
    <row r="13" spans="1:8" s="78" customFormat="1" ht="15" customHeight="1" x14ac:dyDescent="0.15">
      <c r="A13" s="90"/>
      <c r="B13" s="91"/>
      <c r="C13" s="91"/>
      <c r="D13" s="92"/>
      <c r="E13" s="77"/>
    </row>
    <row r="14" spans="1:8" ht="15" customHeight="1" x14ac:dyDescent="0.15">
      <c r="B14" s="53" t="s">
        <v>15</v>
      </c>
      <c r="C14" s="45" t="s">
        <v>30</v>
      </c>
      <c r="D14" s="52">
        <v>3000</v>
      </c>
      <c r="F14" s="53"/>
      <c r="H14" s="52"/>
    </row>
    <row r="15" spans="1:8" ht="15" customHeight="1" x14ac:dyDescent="0.15">
      <c r="B15" s="53" t="s">
        <v>15</v>
      </c>
      <c r="C15" s="45" t="s">
        <v>48</v>
      </c>
      <c r="D15" s="52">
        <v>57981</v>
      </c>
      <c r="F15" s="53"/>
      <c r="H15" s="52"/>
    </row>
    <row r="16" spans="1:8" s="78" customFormat="1" ht="15" customHeight="1" x14ac:dyDescent="0.15">
      <c r="A16" s="90"/>
      <c r="B16" s="91" t="s">
        <v>49</v>
      </c>
      <c r="C16" s="91"/>
      <c r="D16" s="92">
        <v>202105</v>
      </c>
      <c r="E16" s="77"/>
    </row>
    <row r="17" spans="1:5" s="78" customFormat="1" ht="15" customHeight="1" x14ac:dyDescent="0.15">
      <c r="A17" s="90"/>
      <c r="B17" s="91"/>
      <c r="C17" s="91"/>
      <c r="D17" s="92"/>
      <c r="E17" s="77"/>
    </row>
    <row r="18" spans="1:5" ht="15" customHeight="1" x14ac:dyDescent="0.15">
      <c r="B18" s="53" t="s">
        <v>15</v>
      </c>
      <c r="C18" s="46" t="s">
        <v>50</v>
      </c>
      <c r="D18" s="52">
        <v>1752</v>
      </c>
    </row>
    <row r="19" spans="1:5" ht="15" customHeight="1" x14ac:dyDescent="0.15">
      <c r="B19" s="53" t="s">
        <v>15</v>
      </c>
      <c r="C19" s="46" t="s">
        <v>31</v>
      </c>
      <c r="D19" s="52">
        <v>21313</v>
      </c>
    </row>
    <row r="20" spans="1:5" ht="15" customHeight="1" x14ac:dyDescent="0.15">
      <c r="B20" s="53" t="s">
        <v>15</v>
      </c>
      <c r="C20" s="45" t="s">
        <v>51</v>
      </c>
      <c r="D20" s="52">
        <v>171</v>
      </c>
    </row>
    <row r="21" spans="1:5" ht="15" customHeight="1" x14ac:dyDescent="0.15">
      <c r="B21" s="53" t="s">
        <v>15</v>
      </c>
      <c r="C21" s="45" t="s">
        <v>52</v>
      </c>
      <c r="D21" s="52">
        <v>32</v>
      </c>
    </row>
    <row r="22" spans="1:5" ht="15" customHeight="1" x14ac:dyDescent="0.15">
      <c r="B22" s="53" t="s">
        <v>15</v>
      </c>
      <c r="C22" s="45" t="s">
        <v>32</v>
      </c>
      <c r="D22" s="52">
        <v>29914</v>
      </c>
    </row>
    <row r="23" spans="1:5" ht="15" customHeight="1" x14ac:dyDescent="0.15">
      <c r="B23" s="53" t="s">
        <v>15</v>
      </c>
      <c r="C23" s="45" t="s">
        <v>53</v>
      </c>
      <c r="D23" s="52">
        <v>19182</v>
      </c>
    </row>
    <row r="24" spans="1:5" ht="15" customHeight="1" x14ac:dyDescent="0.15">
      <c r="B24" s="53" t="s">
        <v>15</v>
      </c>
      <c r="C24" s="45" t="s">
        <v>54</v>
      </c>
      <c r="D24" s="52">
        <v>129741</v>
      </c>
    </row>
    <row r="25" spans="1:5" ht="15" customHeight="1" x14ac:dyDescent="0.15">
      <c r="B25" s="53"/>
      <c r="D25" s="79" t="s">
        <v>55</v>
      </c>
    </row>
    <row r="26" spans="1:5" ht="15" customHeight="1" x14ac:dyDescent="0.15">
      <c r="D26" s="79" t="s">
        <v>56</v>
      </c>
    </row>
    <row r="27" spans="1:5" ht="15" customHeight="1" x14ac:dyDescent="0.15"/>
    <row r="28" spans="1:5" ht="15" customHeight="1" x14ac:dyDescent="0.15"/>
  </sheetData>
  <mergeCells count="9">
    <mergeCell ref="A16:A17"/>
    <mergeCell ref="B16:C17"/>
    <mergeCell ref="D16:D17"/>
    <mergeCell ref="A2:A3"/>
    <mergeCell ref="B2:C3"/>
    <mergeCell ref="D2:D3"/>
    <mergeCell ref="A12:A13"/>
    <mergeCell ref="B12:C13"/>
    <mergeCell ref="D12:D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2"/>
  <sheetViews>
    <sheetView showGridLines="0" topLeftCell="A4" workbookViewId="0">
      <selection activeCell="C15" sqref="B2:E15"/>
    </sheetView>
  </sheetViews>
  <sheetFormatPr defaultRowHeight="14.25" x14ac:dyDescent="0.15"/>
  <cols>
    <col min="1" max="4" width="1.25" customWidth="1"/>
    <col min="5" max="5" width="16.125" bestFit="1" customWidth="1"/>
    <col min="6" max="7" width="1.25" customWidth="1"/>
    <col min="8" max="8" width="11.125" customWidth="1"/>
    <col min="9" max="10" width="1.25" customWidth="1"/>
    <col min="11" max="11" width="8.5" bestFit="1" customWidth="1"/>
    <col min="12" max="13" width="1.25" customWidth="1"/>
    <col min="14" max="14" width="11.25" customWidth="1"/>
    <col min="15" max="16" width="1.25" customWidth="1"/>
    <col min="17" max="17" width="8.125" customWidth="1"/>
    <col min="18" max="19" width="1.25" customWidth="1"/>
  </cols>
  <sheetData>
    <row r="2" spans="2:18" ht="15" thickBot="1" x14ac:dyDescent="0.2">
      <c r="N2" s="42"/>
      <c r="O2" s="18" t="s">
        <v>2</v>
      </c>
    </row>
    <row r="3" spans="2:18" ht="18.75" customHeight="1" thickBot="1" x14ac:dyDescent="0.2">
      <c r="B3" s="32"/>
      <c r="C3" s="93" t="s">
        <v>0</v>
      </c>
      <c r="D3" s="93"/>
      <c r="E3" s="94"/>
      <c r="F3" s="33"/>
      <c r="G3" s="34"/>
      <c r="H3" s="69" t="s">
        <v>19</v>
      </c>
      <c r="I3" s="70"/>
      <c r="J3" s="36"/>
      <c r="K3" s="66" t="s">
        <v>16</v>
      </c>
      <c r="L3" s="35"/>
      <c r="M3" s="36"/>
      <c r="N3" s="69" t="s">
        <v>20</v>
      </c>
      <c r="O3" s="39"/>
      <c r="P3" s="4"/>
      <c r="R3" s="4"/>
    </row>
    <row r="4" spans="2:18" ht="18.75" customHeight="1" x14ac:dyDescent="0.15">
      <c r="B4" s="80"/>
      <c r="C4" s="95" t="s">
        <v>1</v>
      </c>
      <c r="D4" s="95"/>
      <c r="E4" s="95"/>
      <c r="F4" s="81"/>
      <c r="G4" s="82"/>
      <c r="H4" s="83">
        <v>3113330</v>
      </c>
      <c r="I4" s="84"/>
      <c r="J4" s="85"/>
      <c r="K4" s="83">
        <v>431431</v>
      </c>
      <c r="L4" s="84"/>
      <c r="M4" s="85"/>
      <c r="N4" s="83">
        <f>SUM(H4:K4)-1</f>
        <v>3544760</v>
      </c>
      <c r="O4" s="86"/>
      <c r="P4" s="3"/>
      <c r="R4" s="3"/>
    </row>
    <row r="5" spans="2:18" ht="18.75" customHeight="1" x14ac:dyDescent="0.15">
      <c r="B5" s="87"/>
      <c r="C5" s="97" t="s">
        <v>11</v>
      </c>
      <c r="D5" s="97"/>
      <c r="E5" s="97"/>
      <c r="F5" s="14"/>
      <c r="G5" s="15"/>
      <c r="H5" s="9">
        <v>3010360</v>
      </c>
      <c r="I5" s="10"/>
      <c r="J5" s="8"/>
      <c r="K5" s="9">
        <v>473</v>
      </c>
      <c r="L5" s="10"/>
      <c r="M5" s="8"/>
      <c r="N5" s="9">
        <f>SUM(H5:K5)</f>
        <v>3010833</v>
      </c>
      <c r="O5" s="19"/>
      <c r="P5" s="3"/>
      <c r="R5" s="3"/>
    </row>
    <row r="6" spans="2:18" ht="18.75" customHeight="1" thickBot="1" x14ac:dyDescent="0.2">
      <c r="B6" s="23"/>
      <c r="C6" s="98" t="s">
        <v>12</v>
      </c>
      <c r="D6" s="98"/>
      <c r="E6" s="98"/>
      <c r="F6" s="24"/>
      <c r="G6" s="25"/>
      <c r="H6" s="26">
        <f>SUM(H4:H5)</f>
        <v>6123690</v>
      </c>
      <c r="I6" s="27"/>
      <c r="J6" s="28"/>
      <c r="K6" s="26">
        <f t="shared" ref="K6:M6" si="0">SUM(K4:K5)</f>
        <v>431904</v>
      </c>
      <c r="L6" s="27">
        <f t="shared" si="0"/>
        <v>0</v>
      </c>
      <c r="M6" s="28">
        <f t="shared" si="0"/>
        <v>0</v>
      </c>
      <c r="N6" s="26">
        <f>SUM(N4:N5)+1</f>
        <v>6555594</v>
      </c>
      <c r="O6" s="30"/>
      <c r="P6" s="3"/>
      <c r="R6" s="3"/>
    </row>
    <row r="7" spans="2:18" ht="7.5" customHeight="1" x14ac:dyDescent="0.15">
      <c r="B7" s="71"/>
      <c r="C7" s="55"/>
      <c r="D7" s="55"/>
      <c r="E7" s="55"/>
      <c r="F7" s="72"/>
      <c r="G7" s="72"/>
      <c r="H7" s="54"/>
      <c r="I7" s="54"/>
      <c r="J7" s="54"/>
      <c r="K7" s="54"/>
      <c r="L7" s="54"/>
      <c r="M7" s="54"/>
      <c r="N7" s="54"/>
      <c r="O7" s="54"/>
      <c r="P7" s="3"/>
      <c r="R7" s="3"/>
    </row>
    <row r="8" spans="2:18" ht="18.75" customHeight="1" x14ac:dyDescent="0.15">
      <c r="B8" s="47"/>
      <c r="C8" s="96" t="s">
        <v>11</v>
      </c>
      <c r="D8" s="96"/>
      <c r="E8" s="96"/>
      <c r="F8" s="48"/>
      <c r="G8" s="48"/>
      <c r="H8" s="49">
        <v>1482988</v>
      </c>
      <c r="I8" s="49"/>
      <c r="J8" s="49"/>
      <c r="K8" s="49">
        <v>12163</v>
      </c>
      <c r="L8" s="49"/>
      <c r="M8" s="49"/>
      <c r="N8" s="49">
        <f t="shared" ref="N8" si="1">SUM(H8:K8)</f>
        <v>1495151</v>
      </c>
      <c r="O8" s="49"/>
      <c r="P8" s="50"/>
      <c r="Q8" s="51"/>
      <c r="R8" s="3"/>
    </row>
    <row r="9" spans="2:18" ht="18.75" customHeight="1" x14ac:dyDescent="0.15">
      <c r="B9" s="47"/>
      <c r="C9" s="96" t="s">
        <v>12</v>
      </c>
      <c r="D9" s="96"/>
      <c r="E9" s="96"/>
      <c r="F9" s="48"/>
      <c r="G9" s="48"/>
      <c r="H9" s="49">
        <v>4760718</v>
      </c>
      <c r="I9" s="49"/>
      <c r="J9" s="49"/>
      <c r="K9" s="49">
        <v>36837</v>
      </c>
      <c r="L9" s="49"/>
      <c r="M9" s="49"/>
      <c r="N9" s="49">
        <v>4797556</v>
      </c>
      <c r="O9" s="49"/>
      <c r="P9" s="50"/>
      <c r="Q9" s="51"/>
      <c r="R9" s="3"/>
    </row>
    <row r="10" spans="2:18" ht="7.5" customHeight="1" x14ac:dyDescent="0.15">
      <c r="B10" s="51"/>
      <c r="C10" s="51"/>
      <c r="D10" s="51"/>
      <c r="E10" s="51"/>
      <c r="F10" s="51"/>
      <c r="G10" s="51"/>
      <c r="H10" s="51"/>
      <c r="I10" s="51"/>
      <c r="J10" s="51"/>
      <c r="K10" s="51"/>
      <c r="L10" s="51"/>
      <c r="M10" s="51"/>
      <c r="N10" s="51"/>
      <c r="O10" s="51"/>
      <c r="P10" s="51"/>
      <c r="Q10" s="51"/>
    </row>
    <row r="12" spans="2:18" ht="15" thickBot="1" x14ac:dyDescent="0.2">
      <c r="R12" s="18" t="s">
        <v>17</v>
      </c>
    </row>
    <row r="13" spans="2:18" ht="18.75" customHeight="1" thickBot="1" x14ac:dyDescent="0.2">
      <c r="B13" s="32"/>
      <c r="C13" s="93" t="s">
        <v>0</v>
      </c>
      <c r="D13" s="93"/>
      <c r="E13" s="94"/>
      <c r="F13" s="33"/>
      <c r="G13" s="34"/>
      <c r="H13" s="69" t="s">
        <v>19</v>
      </c>
      <c r="I13" s="35"/>
      <c r="J13" s="36"/>
      <c r="K13" s="66" t="s">
        <v>16</v>
      </c>
      <c r="L13" s="35"/>
      <c r="M13" s="36"/>
      <c r="N13" s="69" t="s">
        <v>20</v>
      </c>
      <c r="O13" s="35"/>
      <c r="P13" s="36"/>
      <c r="Q13" s="66" t="s">
        <v>6</v>
      </c>
      <c r="R13" s="37"/>
    </row>
    <row r="14" spans="2:18" ht="18.75" customHeight="1" x14ac:dyDescent="0.15">
      <c r="B14" s="20"/>
      <c r="C14" s="99" t="s">
        <v>24</v>
      </c>
      <c r="D14" s="97"/>
      <c r="E14" s="97"/>
      <c r="F14" s="14"/>
      <c r="G14" s="15"/>
      <c r="H14" s="40">
        <v>228730</v>
      </c>
      <c r="I14" s="10"/>
      <c r="J14" s="8"/>
      <c r="K14" s="9">
        <v>296957</v>
      </c>
      <c r="L14" s="10"/>
      <c r="M14" s="8"/>
      <c r="N14" s="9">
        <f>SUM(H14:K14)</f>
        <v>525687</v>
      </c>
      <c r="O14" s="10"/>
      <c r="P14" s="8"/>
      <c r="Q14" s="16">
        <f>N14/N$19*100</f>
        <v>14.829974384725622</v>
      </c>
      <c r="R14" s="19"/>
    </row>
    <row r="15" spans="2:18" ht="18.75" customHeight="1" x14ac:dyDescent="0.15">
      <c r="B15" s="20"/>
      <c r="C15" s="99" t="s">
        <v>3</v>
      </c>
      <c r="D15" s="97"/>
      <c r="E15" s="97"/>
      <c r="F15" s="14"/>
      <c r="G15" s="15"/>
      <c r="H15" s="40">
        <v>889534</v>
      </c>
      <c r="I15" s="10"/>
      <c r="J15" s="8"/>
      <c r="K15" s="9">
        <v>134474</v>
      </c>
      <c r="L15" s="10"/>
      <c r="M15" s="8"/>
      <c r="N15" s="9">
        <f>SUM(H15:K15)</f>
        <v>1024008</v>
      </c>
      <c r="O15" s="10"/>
      <c r="P15" s="8"/>
      <c r="Q15" s="16">
        <f>N15/N$19*100</f>
        <v>28.88793599566684</v>
      </c>
      <c r="R15" s="19"/>
    </row>
    <row r="16" spans="2:18" ht="18.75" customHeight="1" x14ac:dyDescent="0.15">
      <c r="B16" s="21"/>
      <c r="C16" s="17"/>
      <c r="D16" s="89"/>
      <c r="E16" s="74" t="s">
        <v>63</v>
      </c>
      <c r="F16" s="14"/>
      <c r="G16" s="15"/>
      <c r="H16" s="9">
        <v>641735</v>
      </c>
      <c r="I16" s="10"/>
      <c r="J16" s="8"/>
      <c r="K16" s="9">
        <v>128750</v>
      </c>
      <c r="L16" s="10"/>
      <c r="M16" s="8"/>
      <c r="N16" s="9">
        <f>SUM(H16:K16)</f>
        <v>770485</v>
      </c>
      <c r="O16" s="10"/>
      <c r="P16" s="8"/>
      <c r="Q16" s="16">
        <f>N16/N$19*100</f>
        <v>21.735886209503605</v>
      </c>
      <c r="R16" s="19"/>
    </row>
    <row r="17" spans="2:18" ht="18.75" customHeight="1" x14ac:dyDescent="0.15">
      <c r="B17" s="21"/>
      <c r="C17" s="17"/>
      <c r="D17" s="73"/>
      <c r="E17" s="74" t="s">
        <v>5</v>
      </c>
      <c r="F17" s="14"/>
      <c r="G17" s="15"/>
      <c r="H17" s="9">
        <v>130159</v>
      </c>
      <c r="I17" s="10"/>
      <c r="J17" s="8"/>
      <c r="K17" s="9">
        <v>1585</v>
      </c>
      <c r="L17" s="10"/>
      <c r="M17" s="8"/>
      <c r="N17" s="9">
        <f>SUM(H17:K17)-1</f>
        <v>131743</v>
      </c>
      <c r="O17" s="10"/>
      <c r="P17" s="8"/>
      <c r="Q17" s="16">
        <f>N17/N$19*100</f>
        <v>3.7165562689716651</v>
      </c>
      <c r="R17" s="19"/>
    </row>
    <row r="18" spans="2:18" ht="18.75" customHeight="1" x14ac:dyDescent="0.15">
      <c r="B18" s="21"/>
      <c r="C18" s="17"/>
      <c r="D18" s="75"/>
      <c r="E18" s="74" t="s">
        <v>25</v>
      </c>
      <c r="F18" s="14"/>
      <c r="G18" s="15"/>
      <c r="H18" s="9">
        <v>117641</v>
      </c>
      <c r="I18" s="10"/>
      <c r="J18" s="8"/>
      <c r="K18" s="9">
        <v>4139</v>
      </c>
      <c r="L18" s="10"/>
      <c r="M18" s="8"/>
      <c r="N18" s="9">
        <f>SUM(H18:K18)</f>
        <v>121780</v>
      </c>
      <c r="O18" s="10"/>
      <c r="P18" s="8"/>
      <c r="Q18" s="16">
        <f>N18/N$19*100+0.1</f>
        <v>3.5354935171915729</v>
      </c>
      <c r="R18" s="19"/>
    </row>
    <row r="19" spans="2:18" ht="18.75" customHeight="1" thickBot="1" x14ac:dyDescent="0.2">
      <c r="B19" s="23"/>
      <c r="C19" s="98" t="s">
        <v>4</v>
      </c>
      <c r="D19" s="98"/>
      <c r="E19" s="98"/>
      <c r="F19" s="24"/>
      <c r="G19" s="25"/>
      <c r="H19" s="26">
        <f>H4</f>
        <v>3113330</v>
      </c>
      <c r="I19" s="27"/>
      <c r="J19" s="28"/>
      <c r="K19" s="26">
        <f>K4</f>
        <v>431431</v>
      </c>
      <c r="L19" s="27"/>
      <c r="M19" s="28"/>
      <c r="N19" s="26">
        <f>SUM(H19:K19)-1</f>
        <v>3544760</v>
      </c>
      <c r="O19" s="27"/>
      <c r="P19" s="28"/>
      <c r="Q19" s="29">
        <f>N19/N$19*100</f>
        <v>100</v>
      </c>
      <c r="R19" s="30"/>
    </row>
    <row r="20" spans="2:18" ht="7.5" customHeight="1" x14ac:dyDescent="0.15"/>
    <row r="21" spans="2:18" ht="18.75" customHeight="1" x14ac:dyDescent="0.15"/>
    <row r="22" spans="2:18" ht="15" thickBot="1" x14ac:dyDescent="0.2">
      <c r="R22" s="18" t="s">
        <v>17</v>
      </c>
    </row>
    <row r="23" spans="2:18" ht="18.75" customHeight="1" thickBot="1" x14ac:dyDescent="0.2">
      <c r="B23" s="32"/>
      <c r="C23" s="93" t="s">
        <v>0</v>
      </c>
      <c r="D23" s="93"/>
      <c r="E23" s="94"/>
      <c r="F23" s="33"/>
      <c r="G23" s="34"/>
      <c r="H23" s="69" t="str">
        <f>H3</f>
        <v>補正前予算額</v>
      </c>
      <c r="I23" s="35"/>
      <c r="J23" s="36"/>
      <c r="K23" s="66" t="str">
        <f>K3</f>
        <v>補正額</v>
      </c>
      <c r="L23" s="35"/>
      <c r="M23" s="36"/>
      <c r="N23" s="69" t="str">
        <f>N3</f>
        <v>補正後予算額</v>
      </c>
      <c r="O23" s="35"/>
      <c r="P23" s="36"/>
      <c r="Q23" s="66" t="s">
        <v>6</v>
      </c>
      <c r="R23" s="37"/>
    </row>
    <row r="24" spans="2:18" ht="18.75" customHeight="1" x14ac:dyDescent="0.15">
      <c r="B24" s="20"/>
      <c r="C24" s="99" t="s">
        <v>26</v>
      </c>
      <c r="D24" s="97"/>
      <c r="E24" s="97"/>
      <c r="F24" s="14"/>
      <c r="G24" s="15"/>
      <c r="H24" s="9">
        <v>1073826</v>
      </c>
      <c r="I24" s="10"/>
      <c r="J24" s="8"/>
      <c r="K24" s="9">
        <v>714</v>
      </c>
      <c r="L24" s="10"/>
      <c r="M24" s="8"/>
      <c r="N24" s="9">
        <f t="shared" ref="N24:N33" si="2">SUM(H24:K24)</f>
        <v>1074540</v>
      </c>
      <c r="O24" s="10"/>
      <c r="P24" s="8"/>
      <c r="Q24" s="16">
        <f>(N24/N$35*100)</f>
        <v>30.313476793915527</v>
      </c>
      <c r="R24" s="19"/>
    </row>
    <row r="25" spans="2:18" ht="18.75" customHeight="1" x14ac:dyDescent="0.15">
      <c r="B25" s="21"/>
      <c r="C25" s="17"/>
      <c r="D25" s="75"/>
      <c r="E25" s="75" t="s">
        <v>27</v>
      </c>
      <c r="F25" s="14"/>
      <c r="G25" s="15"/>
      <c r="H25" s="9">
        <v>693427</v>
      </c>
      <c r="I25" s="10"/>
      <c r="J25" s="8"/>
      <c r="K25" s="9">
        <v>186</v>
      </c>
      <c r="L25" s="10"/>
      <c r="M25" s="8"/>
      <c r="N25" s="9">
        <f t="shared" si="2"/>
        <v>693613</v>
      </c>
      <c r="O25" s="10"/>
      <c r="P25" s="8"/>
      <c r="Q25" s="16">
        <f>N25/N$35*100</f>
        <v>19.567276769090149</v>
      </c>
      <c r="R25" s="19"/>
    </row>
    <row r="26" spans="2:18" ht="18.75" customHeight="1" x14ac:dyDescent="0.15">
      <c r="B26" s="21"/>
      <c r="C26" s="17"/>
      <c r="D26" s="89"/>
      <c r="E26" s="89" t="s">
        <v>58</v>
      </c>
      <c r="F26" s="14"/>
      <c r="G26" s="15"/>
      <c r="H26" s="9">
        <v>53344</v>
      </c>
      <c r="I26" s="10"/>
      <c r="J26" s="8"/>
      <c r="K26" s="9">
        <v>528</v>
      </c>
      <c r="L26" s="10"/>
      <c r="M26" s="8"/>
      <c r="N26" s="9">
        <f t="shared" ref="N26" si="3">SUM(H26:K26)</f>
        <v>53872</v>
      </c>
      <c r="O26" s="10"/>
      <c r="P26" s="8"/>
      <c r="Q26" s="16">
        <f>N26/N$35*100</f>
        <v>1.5197643846127806</v>
      </c>
      <c r="R26" s="19"/>
    </row>
    <row r="27" spans="2:18" ht="18.75" customHeight="1" x14ac:dyDescent="0.15">
      <c r="B27" s="20"/>
      <c r="C27" s="99" t="s">
        <v>33</v>
      </c>
      <c r="D27" s="97"/>
      <c r="E27" s="97"/>
      <c r="F27" s="14"/>
      <c r="G27" s="15"/>
      <c r="H27" s="9">
        <v>169406</v>
      </c>
      <c r="I27" s="10"/>
      <c r="J27" s="8"/>
      <c r="K27" s="9">
        <v>1275</v>
      </c>
      <c r="L27" s="10"/>
      <c r="M27" s="8"/>
      <c r="N27" s="9">
        <f t="shared" ref="N27:N28" si="4">SUM(H27:K27)</f>
        <v>170681</v>
      </c>
      <c r="O27" s="10"/>
      <c r="P27" s="8"/>
      <c r="Q27" s="16">
        <f>(N27/N$35*100)</f>
        <v>4.8150227377876078</v>
      </c>
      <c r="R27" s="19"/>
    </row>
    <row r="28" spans="2:18" ht="18.75" customHeight="1" x14ac:dyDescent="0.15">
      <c r="B28" s="21"/>
      <c r="C28" s="17"/>
      <c r="D28" s="76"/>
      <c r="E28" s="76" t="s">
        <v>34</v>
      </c>
      <c r="F28" s="14"/>
      <c r="G28" s="15"/>
      <c r="H28" s="9">
        <v>107658</v>
      </c>
      <c r="I28" s="10"/>
      <c r="J28" s="8"/>
      <c r="K28" s="9">
        <v>1225</v>
      </c>
      <c r="L28" s="10"/>
      <c r="M28" s="8"/>
      <c r="N28" s="9">
        <f t="shared" si="4"/>
        <v>108883</v>
      </c>
      <c r="O28" s="10"/>
      <c r="P28" s="8"/>
      <c r="Q28" s="16">
        <f>N28/N$35*100</f>
        <v>3.0716607048149944</v>
      </c>
      <c r="R28" s="19"/>
    </row>
    <row r="29" spans="2:18" ht="18.75" customHeight="1" x14ac:dyDescent="0.15">
      <c r="B29" s="21"/>
      <c r="C29" s="17"/>
      <c r="D29" s="89"/>
      <c r="E29" s="89" t="s">
        <v>59</v>
      </c>
      <c r="F29" s="14"/>
      <c r="G29" s="15"/>
      <c r="H29" s="9">
        <v>61748</v>
      </c>
      <c r="I29" s="10"/>
      <c r="J29" s="8"/>
      <c r="K29" s="9">
        <v>50</v>
      </c>
      <c r="L29" s="10"/>
      <c r="M29" s="8"/>
      <c r="N29" s="9">
        <f t="shared" ref="N29" si="5">SUM(H29:K29)</f>
        <v>61798</v>
      </c>
      <c r="O29" s="10"/>
      <c r="P29" s="8"/>
      <c r="Q29" s="16">
        <f>N29/N$35*100</f>
        <v>1.7433620329726132</v>
      </c>
      <c r="R29" s="19"/>
    </row>
    <row r="30" spans="2:18" ht="18.75" customHeight="1" x14ac:dyDescent="0.15">
      <c r="B30" s="20"/>
      <c r="C30" s="99" t="s">
        <v>7</v>
      </c>
      <c r="D30" s="97"/>
      <c r="E30" s="97"/>
      <c r="F30" s="14"/>
      <c r="G30" s="15"/>
      <c r="H30" s="9">
        <v>1578652</v>
      </c>
      <c r="I30" s="10"/>
      <c r="J30" s="8"/>
      <c r="K30" s="9">
        <v>429443</v>
      </c>
      <c r="L30" s="10"/>
      <c r="M30" s="8"/>
      <c r="N30" s="9">
        <f t="shared" si="2"/>
        <v>2008095</v>
      </c>
      <c r="O30" s="10"/>
      <c r="P30" s="8"/>
      <c r="Q30" s="16">
        <f>(N30/N$35*100)+0.1</f>
        <v>56.749674449045919</v>
      </c>
      <c r="R30" s="19"/>
    </row>
    <row r="31" spans="2:18" ht="18.75" customHeight="1" x14ac:dyDescent="0.15">
      <c r="B31" s="21"/>
      <c r="C31" s="17"/>
      <c r="D31" s="89"/>
      <c r="E31" s="89" t="s">
        <v>60</v>
      </c>
      <c r="F31" s="14"/>
      <c r="G31" s="15"/>
      <c r="H31" s="9">
        <v>638753</v>
      </c>
      <c r="I31" s="10"/>
      <c r="J31" s="8"/>
      <c r="K31" s="9">
        <v>128750</v>
      </c>
      <c r="L31" s="10"/>
      <c r="M31" s="8"/>
      <c r="N31" s="9">
        <f t="shared" ref="N31" si="6">SUM(H31:K31)</f>
        <v>767503</v>
      </c>
      <c r="O31" s="10"/>
      <c r="P31" s="8"/>
      <c r="Q31" s="16">
        <f>N31/N$35*100</f>
        <v>21.651762037486318</v>
      </c>
      <c r="R31" s="19"/>
    </row>
    <row r="32" spans="2:18" ht="18.75" customHeight="1" x14ac:dyDescent="0.15">
      <c r="B32" s="21"/>
      <c r="C32" s="17"/>
      <c r="D32" s="75"/>
      <c r="E32" s="75" t="s">
        <v>35</v>
      </c>
      <c r="F32" s="14"/>
      <c r="G32" s="15"/>
      <c r="H32" s="9">
        <v>741703</v>
      </c>
      <c r="I32" s="10"/>
      <c r="J32" s="8"/>
      <c r="K32" s="9">
        <v>289878</v>
      </c>
      <c r="L32" s="10"/>
      <c r="M32" s="8"/>
      <c r="N32" s="9">
        <f t="shared" si="2"/>
        <v>1031581</v>
      </c>
      <c r="O32" s="10"/>
      <c r="P32" s="8"/>
      <c r="Q32" s="16">
        <f>N32/N$35*100</f>
        <v>29.101575282952862</v>
      </c>
      <c r="R32" s="19"/>
    </row>
    <row r="33" spans="2:18" ht="18.75" customHeight="1" x14ac:dyDescent="0.15">
      <c r="B33" s="21"/>
      <c r="C33" s="17"/>
      <c r="D33" s="68"/>
      <c r="E33" s="68" t="s">
        <v>36</v>
      </c>
      <c r="F33" s="14"/>
      <c r="G33" s="15"/>
      <c r="H33" s="9">
        <v>35644</v>
      </c>
      <c r="I33" s="10"/>
      <c r="J33" s="8"/>
      <c r="K33" s="9">
        <v>1500</v>
      </c>
      <c r="L33" s="10"/>
      <c r="M33" s="8"/>
      <c r="N33" s="9">
        <f t="shared" si="2"/>
        <v>37144</v>
      </c>
      <c r="O33" s="10"/>
      <c r="P33" s="8"/>
      <c r="Q33" s="16">
        <f>N33/N$35*100</f>
        <v>1.0478565544634899</v>
      </c>
      <c r="R33" s="19"/>
    </row>
    <row r="34" spans="2:18" ht="18.75" customHeight="1" x14ac:dyDescent="0.15">
      <c r="B34" s="21"/>
      <c r="C34" s="17"/>
      <c r="D34" s="68"/>
      <c r="E34" s="68" t="s">
        <v>3</v>
      </c>
      <c r="F34" s="14"/>
      <c r="G34" s="15"/>
      <c r="H34" s="9">
        <v>162552</v>
      </c>
      <c r="I34" s="10"/>
      <c r="J34" s="8"/>
      <c r="K34" s="9">
        <v>9315</v>
      </c>
      <c r="L34" s="10"/>
      <c r="M34" s="8"/>
      <c r="N34" s="9">
        <f>SUM(H34:K34)-1</f>
        <v>171866</v>
      </c>
      <c r="O34" s="10"/>
      <c r="P34" s="8"/>
      <c r="Q34" s="16">
        <f>N34/N$35*100+0.1</f>
        <v>4.9484523634886415</v>
      </c>
      <c r="R34" s="19"/>
    </row>
    <row r="35" spans="2:18" ht="18.75" customHeight="1" x14ac:dyDescent="0.15">
      <c r="B35" s="20"/>
      <c r="C35" s="99" t="s">
        <v>4</v>
      </c>
      <c r="D35" s="99"/>
      <c r="E35" s="99"/>
      <c r="F35" s="56"/>
      <c r="G35" s="57"/>
      <c r="H35" s="58">
        <f>+H4</f>
        <v>3113330</v>
      </c>
      <c r="I35" s="59"/>
      <c r="J35" s="60"/>
      <c r="K35" s="58">
        <f>K19</f>
        <v>431431</v>
      </c>
      <c r="L35" s="59"/>
      <c r="M35" s="60"/>
      <c r="N35" s="58">
        <f>SUM(H35:K35)-1</f>
        <v>3544760</v>
      </c>
      <c r="O35" s="59"/>
      <c r="P35" s="60"/>
      <c r="Q35" s="61">
        <f>N35/N$35*100</f>
        <v>100</v>
      </c>
      <c r="R35" s="62"/>
    </row>
    <row r="36" spans="2:18" ht="18.75" customHeight="1" thickBot="1" x14ac:dyDescent="0.2">
      <c r="B36" s="38"/>
      <c r="C36" s="63"/>
      <c r="D36" s="64"/>
      <c r="E36" s="67" t="s">
        <v>8</v>
      </c>
      <c r="F36" s="24"/>
      <c r="G36" s="25"/>
      <c r="H36" s="26">
        <v>2459185</v>
      </c>
      <c r="I36" s="27"/>
      <c r="J36" s="28"/>
      <c r="K36" s="26">
        <v>429931</v>
      </c>
      <c r="L36" s="27"/>
      <c r="M36" s="28"/>
      <c r="N36" s="26">
        <f>SUM(H36:K36)</f>
        <v>2889116</v>
      </c>
      <c r="O36" s="27"/>
      <c r="P36" s="28"/>
      <c r="Q36" s="29">
        <f>N36/N$35*100</f>
        <v>81.503853575418361</v>
      </c>
      <c r="R36" s="30"/>
    </row>
    <row r="37" spans="2:18" ht="15" customHeight="1" x14ac:dyDescent="0.15">
      <c r="B37" s="65" t="s">
        <v>18</v>
      </c>
    </row>
    <row r="38" spans="2:18" ht="7.5" customHeight="1" x14ac:dyDescent="0.15"/>
    <row r="40" spans="2:18" ht="15" thickBot="1" x14ac:dyDescent="0.2">
      <c r="R40" s="18" t="s">
        <v>17</v>
      </c>
    </row>
    <row r="41" spans="2:18" ht="18.75" customHeight="1" thickBot="1" x14ac:dyDescent="0.2">
      <c r="B41" s="32"/>
      <c r="C41" s="93" t="s">
        <v>0</v>
      </c>
      <c r="D41" s="93"/>
      <c r="E41" s="94"/>
      <c r="F41" s="33"/>
      <c r="G41" s="34"/>
      <c r="H41" s="69" t="str">
        <f>H3</f>
        <v>補正前予算額</v>
      </c>
      <c r="I41" s="35"/>
      <c r="J41" s="36"/>
      <c r="K41" s="66" t="str">
        <f>K3</f>
        <v>補正額</v>
      </c>
      <c r="L41" s="35"/>
      <c r="M41" s="36"/>
      <c r="N41" s="69" t="str">
        <f>N3</f>
        <v>補正後予算額</v>
      </c>
      <c r="O41" s="35"/>
      <c r="P41" s="36"/>
      <c r="Q41" s="66" t="s">
        <v>6</v>
      </c>
      <c r="R41" s="37"/>
    </row>
    <row r="42" spans="2:18" ht="18.75" customHeight="1" x14ac:dyDescent="0.15">
      <c r="B42" s="22"/>
      <c r="C42" s="100" t="s">
        <v>21</v>
      </c>
      <c r="D42" s="100"/>
      <c r="E42" s="100"/>
      <c r="F42" s="13"/>
      <c r="G42" s="5"/>
      <c r="H42" s="6">
        <v>122617</v>
      </c>
      <c r="I42" s="7"/>
      <c r="J42" s="11"/>
      <c r="K42" s="6">
        <v>1408</v>
      </c>
      <c r="L42" s="7"/>
      <c r="M42" s="11"/>
      <c r="N42" s="6">
        <f t="shared" ref="N42:N47" si="7">SUM(H42:K42)</f>
        <v>124025</v>
      </c>
      <c r="O42" s="7"/>
      <c r="P42" s="11"/>
      <c r="Q42" s="12">
        <f t="shared" ref="Q42:Q48" si="8">N42/N$19*100</f>
        <v>3.4988264367686388</v>
      </c>
      <c r="R42" s="31"/>
    </row>
    <row r="43" spans="2:18" ht="18.75" customHeight="1" x14ac:dyDescent="0.15">
      <c r="B43" s="22"/>
      <c r="C43" s="100" t="s">
        <v>22</v>
      </c>
      <c r="D43" s="100"/>
      <c r="E43" s="100"/>
      <c r="F43" s="13"/>
      <c r="G43" s="5"/>
      <c r="H43" s="6">
        <v>342438</v>
      </c>
      <c r="I43" s="7"/>
      <c r="J43" s="11"/>
      <c r="K43" s="6">
        <v>78127</v>
      </c>
      <c r="L43" s="7"/>
      <c r="M43" s="11"/>
      <c r="N43" s="6">
        <f t="shared" si="7"/>
        <v>420565</v>
      </c>
      <c r="O43" s="7"/>
      <c r="P43" s="11"/>
      <c r="Q43" s="12">
        <f t="shared" si="8"/>
        <v>11.864413951861339</v>
      </c>
      <c r="R43" s="31"/>
    </row>
    <row r="44" spans="2:18" ht="18.75" customHeight="1" x14ac:dyDescent="0.15">
      <c r="B44" s="22"/>
      <c r="C44" s="100" t="s">
        <v>28</v>
      </c>
      <c r="D44" s="100"/>
      <c r="E44" s="100"/>
      <c r="F44" s="13"/>
      <c r="G44" s="5"/>
      <c r="H44" s="6">
        <v>317260</v>
      </c>
      <c r="I44" s="7"/>
      <c r="J44" s="11"/>
      <c r="K44" s="6">
        <v>201192</v>
      </c>
      <c r="L44" s="7"/>
      <c r="M44" s="11"/>
      <c r="N44" s="6">
        <f t="shared" si="7"/>
        <v>518452</v>
      </c>
      <c r="O44" s="7"/>
      <c r="P44" s="11"/>
      <c r="Q44" s="12">
        <f t="shared" si="8"/>
        <v>14.62587029869441</v>
      </c>
      <c r="R44" s="31"/>
    </row>
    <row r="45" spans="2:18" ht="18.75" customHeight="1" x14ac:dyDescent="0.15">
      <c r="B45" s="22"/>
      <c r="C45" s="100" t="s">
        <v>29</v>
      </c>
      <c r="D45" s="100"/>
      <c r="E45" s="100"/>
      <c r="F45" s="13"/>
      <c r="G45" s="5"/>
      <c r="H45" s="6">
        <v>726607</v>
      </c>
      <c r="I45" s="7"/>
      <c r="J45" s="11"/>
      <c r="K45" s="6">
        <v>148923</v>
      </c>
      <c r="L45" s="7"/>
      <c r="M45" s="11"/>
      <c r="N45" s="6">
        <f>SUM(H45:K45)+1</f>
        <v>875531</v>
      </c>
      <c r="O45" s="7"/>
      <c r="P45" s="11"/>
      <c r="Q45" s="12">
        <f t="shared" si="8"/>
        <v>24.699302632618288</v>
      </c>
      <c r="R45" s="31"/>
    </row>
    <row r="46" spans="2:18" ht="18.75" customHeight="1" x14ac:dyDescent="0.15">
      <c r="B46" s="22"/>
      <c r="C46" s="100" t="s">
        <v>61</v>
      </c>
      <c r="D46" s="100"/>
      <c r="E46" s="100"/>
      <c r="F46" s="13"/>
      <c r="G46" s="5"/>
      <c r="H46" s="6">
        <v>146170</v>
      </c>
      <c r="I46" s="7"/>
      <c r="J46" s="11"/>
      <c r="K46" s="6">
        <v>28</v>
      </c>
      <c r="L46" s="7"/>
      <c r="M46" s="11"/>
      <c r="N46" s="6">
        <f>SUM(H46:K46)</f>
        <v>146198</v>
      </c>
      <c r="O46" s="7"/>
      <c r="P46" s="11"/>
      <c r="Q46" s="12">
        <f t="shared" si="8"/>
        <v>4.1243412812150897</v>
      </c>
      <c r="R46" s="31"/>
    </row>
    <row r="47" spans="2:18" ht="18.75" customHeight="1" x14ac:dyDescent="0.15">
      <c r="B47" s="22"/>
      <c r="C47" s="100" t="s">
        <v>23</v>
      </c>
      <c r="D47" s="100"/>
      <c r="E47" s="100"/>
      <c r="F47" s="13"/>
      <c r="G47" s="5"/>
      <c r="H47" s="6">
        <v>557313</v>
      </c>
      <c r="I47" s="7"/>
      <c r="J47" s="11"/>
      <c r="K47" s="6">
        <v>1752</v>
      </c>
      <c r="L47" s="7"/>
      <c r="M47" s="11"/>
      <c r="N47" s="6">
        <f t="shared" si="7"/>
        <v>559065</v>
      </c>
      <c r="O47" s="7"/>
      <c r="P47" s="11"/>
      <c r="Q47" s="12">
        <f t="shared" si="8"/>
        <v>15.771589613965403</v>
      </c>
      <c r="R47" s="31"/>
    </row>
    <row r="48" spans="2:18" ht="18.75" customHeight="1" thickBot="1" x14ac:dyDescent="0.2">
      <c r="B48" s="23"/>
      <c r="C48" s="98" t="s">
        <v>4</v>
      </c>
      <c r="D48" s="98"/>
      <c r="E48" s="98"/>
      <c r="F48" s="24"/>
      <c r="G48" s="25"/>
      <c r="H48" s="26">
        <f>H35</f>
        <v>3113330</v>
      </c>
      <c r="I48" s="27"/>
      <c r="J48" s="28"/>
      <c r="K48" s="26">
        <f>K35</f>
        <v>431431</v>
      </c>
      <c r="L48" s="27"/>
      <c r="M48" s="28"/>
      <c r="N48" s="26">
        <f>SUM(H48:K48)-1</f>
        <v>3544760</v>
      </c>
      <c r="O48" s="27"/>
      <c r="P48" s="28"/>
      <c r="Q48" s="29">
        <f t="shared" si="8"/>
        <v>100</v>
      </c>
      <c r="R48" s="30"/>
    </row>
    <row r="49" ht="7.5" customHeight="1" x14ac:dyDescent="0.15"/>
    <row r="50" ht="7.5" customHeight="1" x14ac:dyDescent="0.15"/>
    <row r="51" ht="7.5" customHeight="1" x14ac:dyDescent="0.15"/>
    <row r="52" ht="7.5" customHeight="1" x14ac:dyDescent="0.15"/>
  </sheetData>
  <mergeCells count="23">
    <mergeCell ref="C14:E14"/>
    <mergeCell ref="C24:E24"/>
    <mergeCell ref="C45:E45"/>
    <mergeCell ref="C46:E46"/>
    <mergeCell ref="C47:E47"/>
    <mergeCell ref="C43:E43"/>
    <mergeCell ref="C42:E42"/>
    <mergeCell ref="C48:E48"/>
    <mergeCell ref="C15:E15"/>
    <mergeCell ref="C19:E19"/>
    <mergeCell ref="C23:E23"/>
    <mergeCell ref="C30:E30"/>
    <mergeCell ref="C35:E35"/>
    <mergeCell ref="C41:E41"/>
    <mergeCell ref="C44:E44"/>
    <mergeCell ref="C27:E27"/>
    <mergeCell ref="C3:E3"/>
    <mergeCell ref="C4:E4"/>
    <mergeCell ref="C8:E8"/>
    <mergeCell ref="C9:E9"/>
    <mergeCell ref="C13:E13"/>
    <mergeCell ref="C5:E5"/>
    <mergeCell ref="C6:E6"/>
  </mergeCells>
  <phoneticPr fontId="2"/>
  <pageMargins left="0.7" right="0.7" top="0.75" bottom="0.75" header="0.3" footer="0.3"/>
  <pageSetup paperSize="9" scale="64" orientation="portrait" r:id="rId1"/>
  <ignoredErrors>
    <ignoredError sqref="Q25 N17:N18 Q18 Q27:Q28 Q30 N34 Q34 N4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7号補正</vt:lpstr>
      <vt:lpstr>補正項目表</vt:lpstr>
      <vt:lpstr>7号表</vt:lpstr>
      <vt:lpstr>'7号補正'!Print_Area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2020-08-19T08:14:52Z</cp:lastPrinted>
  <dcterms:created xsi:type="dcterms:W3CDTF">2016-09-04T05:00:12Z</dcterms:created>
  <dcterms:modified xsi:type="dcterms:W3CDTF">2020-09-16T07:18:06Z</dcterms:modified>
</cp:coreProperties>
</file>