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120" yWindow="30" windowWidth="20340" windowHeight="7875" tabRatio="719"/>
  </bookViews>
  <sheets>
    <sheet name="５号補正" sheetId="9" r:id="rId1"/>
    <sheet name="補正項目表" sheetId="12" state="hidden" r:id="rId2"/>
    <sheet name="５号表" sheetId="13" state="hidden" r:id="rId3"/>
  </sheets>
  <definedNames>
    <definedName name="_xlnm.Print_Area" localSheetId="0">'５号補正'!$A$1:$BC$76</definedName>
  </definedNames>
  <calcPr calcId="162913"/>
</workbook>
</file>

<file path=xl/calcChain.xml><?xml version="1.0" encoding="utf-8"?>
<calcChain xmlns="http://schemas.openxmlformats.org/spreadsheetml/2006/main">
  <c r="N43" i="13" l="1"/>
  <c r="N32" i="13" l="1"/>
  <c r="N42" i="13" l="1"/>
  <c r="N26" i="13"/>
  <c r="N25" i="13"/>
  <c r="N17" i="13"/>
  <c r="N15" i="13"/>
  <c r="N14" i="13"/>
  <c r="M6" i="13"/>
  <c r="L6" i="13"/>
  <c r="K6" i="13"/>
  <c r="H6" i="13"/>
  <c r="N5" i="13"/>
  <c r="N41" i="13" l="1"/>
  <c r="H31" i="13"/>
  <c r="N28" i="13"/>
  <c r="N24" i="13"/>
  <c r="N23" i="13"/>
  <c r="N40" i="13" l="1"/>
  <c r="N29" i="13"/>
  <c r="N16" i="13"/>
  <c r="N4" i="13"/>
  <c r="N6" i="13" s="1"/>
  <c r="N38" i="13" l="1"/>
  <c r="H18" i="13"/>
  <c r="N39" i="13" l="1"/>
  <c r="K18" i="13" l="1"/>
  <c r="N18" i="13" s="1"/>
  <c r="Q15" i="13" s="1"/>
  <c r="Q14" i="13" l="1"/>
  <c r="Q17" i="13"/>
  <c r="Q42" i="13"/>
  <c r="Q43" i="13"/>
  <c r="Q41" i="13"/>
  <c r="Q40" i="13"/>
  <c r="Q16" i="13"/>
  <c r="N37" i="13"/>
  <c r="K37" i="13"/>
  <c r="H37" i="13"/>
  <c r="N22" i="13"/>
  <c r="K22" i="13"/>
  <c r="H22" i="13"/>
  <c r="Q39" i="13" l="1"/>
  <c r="Q18" i="13"/>
  <c r="N30" i="13"/>
  <c r="N27" i="13" l="1"/>
  <c r="K31" i="13"/>
  <c r="N31" i="13" s="1"/>
  <c r="Q30" i="13" s="1"/>
  <c r="N8" i="13"/>
  <c r="Q25" i="13" l="1"/>
  <c r="Q26" i="13"/>
  <c r="Q27" i="13"/>
  <c r="Q24" i="13"/>
  <c r="Q23" i="13"/>
  <c r="Q28" i="13"/>
  <c r="K44" i="13"/>
  <c r="Q38" i="13"/>
  <c r="H44" i="13"/>
  <c r="N44" i="13" l="1"/>
  <c r="Q44" i="13"/>
  <c r="Q31" i="13"/>
  <c r="Q32" i="13"/>
  <c r="Q29" i="13"/>
</calcChain>
</file>

<file path=xl/sharedStrings.xml><?xml version="1.0" encoding="utf-8"?>
<sst xmlns="http://schemas.openxmlformats.org/spreadsheetml/2006/main" count="96" uniqueCount="64">
  <si>
    <t>区分</t>
    <rPh sb="0" eb="2">
      <t>クブン</t>
    </rPh>
    <phoneticPr fontId="2"/>
  </si>
  <si>
    <t>一般会計</t>
    <rPh sb="0" eb="2">
      <t>イッパン</t>
    </rPh>
    <rPh sb="2" eb="4">
      <t>カイケイ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</si>
  <si>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</si>
  <si>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</si>
  <si>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</si>
  <si>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</si>
  <si>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構成比</t>
    <rPh sb="0" eb="3">
      <t>コウセイヒ</t>
    </rPh>
    <phoneticPr fontId="2"/>
  </si>
  <si>
    <t>一般施策経費</t>
    <rPh sb="0" eb="2">
      <t>イッパン</t>
    </rPh>
    <rPh sb="2" eb="3">
      <t>セ</t>
    </rPh>
    <rPh sb="3" eb="4">
      <t>サク</t>
    </rPh>
    <rPh sb="4" eb="6">
      <t>ケイヒ</t>
    </rPh>
    <phoneticPr fontId="2"/>
  </si>
  <si>
    <t>うち一般歳出</t>
    <rPh sb="2" eb="4">
      <t>イッパン</t>
    </rPh>
    <rPh sb="4" eb="6">
      <t>サイシュツ</t>
    </rPh>
    <phoneticPr fontId="2"/>
  </si>
  <si>
    <t>(1) 予算規模</t>
    <rPh sb="4" eb="6">
      <t>ヨサン</t>
    </rPh>
    <rPh sb="6" eb="8">
      <t>キボ</t>
    </rPh>
    <phoneticPr fontId="2"/>
  </si>
  <si>
    <t>(4) 補正項目</t>
    <rPh sb="4" eb="6">
      <t>ホセイ</t>
    </rPh>
    <rPh sb="6" eb="8">
      <t>コウモク</t>
    </rPh>
    <phoneticPr fontId="2"/>
  </si>
  <si>
    <t>特別会計</t>
    <rPh sb="0" eb="2">
      <t>トクベツ</t>
    </rPh>
    <rPh sb="2" eb="4">
      <t>カイケイ</t>
    </rPh>
    <phoneticPr fontId="2"/>
  </si>
  <si>
    <t>計</t>
    <rPh sb="0" eb="1">
      <t>ケイ</t>
    </rPh>
    <phoneticPr fontId="2"/>
  </si>
  <si>
    <t>【性質別内訳】</t>
    <rPh sb="1" eb="3">
      <t>セイシツ</t>
    </rPh>
    <rPh sb="3" eb="4">
      <t>ベツ</t>
    </rPh>
    <rPh sb="4" eb="6">
      <t>ウチワケ</t>
    </rPh>
    <phoneticPr fontId="2"/>
  </si>
  <si>
    <t>【目的別内訳】</t>
    <rPh sb="1" eb="3">
      <t>モクテキ</t>
    </rPh>
    <rPh sb="3" eb="4">
      <t>ベツ</t>
    </rPh>
    <rPh sb="4" eb="6">
      <t>ウチワケ</t>
    </rPh>
    <phoneticPr fontId="2"/>
  </si>
  <si>
    <t>○</t>
    <phoneticPr fontId="2"/>
  </si>
  <si>
    <t>補正額</t>
    <rPh sb="0" eb="2">
      <t>ホセイ</t>
    </rPh>
    <rPh sb="2" eb="3">
      <t>ガク</t>
    </rPh>
    <phoneticPr fontId="2"/>
  </si>
  <si>
    <t>（単位：百万円、％）</t>
    <rPh sb="1" eb="3">
      <t>タンイ</t>
    </rPh>
    <rPh sb="4" eb="7">
      <t>ヒャクマンエン</t>
    </rPh>
    <phoneticPr fontId="2"/>
  </si>
  <si>
    <t>※「一般歳出」は、公債費や積立金などを除いたものである。</t>
    <rPh sb="2" eb="4">
      <t>イッパン</t>
    </rPh>
    <rPh sb="4" eb="6">
      <t>サイシュツ</t>
    </rPh>
    <rPh sb="9" eb="11">
      <t>コウサイ</t>
    </rPh>
    <rPh sb="11" eb="12">
      <t>ヒ</t>
    </rPh>
    <rPh sb="13" eb="15">
      <t>ツミタテ</t>
    </rPh>
    <rPh sb="15" eb="16">
      <t>キン</t>
    </rPh>
    <rPh sb="19" eb="20">
      <t>ノゾ</t>
    </rPh>
    <phoneticPr fontId="2"/>
  </si>
  <si>
    <t>補正前予算額</t>
    <rPh sb="0" eb="2">
      <t>ホセイ</t>
    </rPh>
    <rPh sb="2" eb="3">
      <t>マエ</t>
    </rPh>
    <rPh sb="3" eb="6">
      <t>ヨサンガク</t>
    </rPh>
    <phoneticPr fontId="2"/>
  </si>
  <si>
    <t>補正後予算額</t>
    <rPh sb="0" eb="2">
      <t>ホセイ</t>
    </rPh>
    <rPh sb="2" eb="3">
      <t>ゴ</t>
    </rPh>
    <rPh sb="3" eb="6">
      <t>ヨサンガク</t>
    </rPh>
    <phoneticPr fontId="2"/>
  </si>
  <si>
    <t>総務費</t>
    <rPh sb="0" eb="3">
      <t>ソウムヒ</t>
    </rPh>
    <phoneticPr fontId="2"/>
  </si>
  <si>
    <t>福祉費</t>
    <rPh sb="0" eb="2">
      <t>フクシ</t>
    </rPh>
    <rPh sb="2" eb="3">
      <t>ヒ</t>
    </rPh>
    <phoneticPr fontId="2"/>
  </si>
  <si>
    <t>教育費</t>
    <rPh sb="0" eb="3">
      <t>キョウイクヒ</t>
    </rPh>
    <phoneticPr fontId="2"/>
  </si>
  <si>
    <t>国庫支出金</t>
    <rPh sb="0" eb="2">
      <t>コッコ</t>
    </rPh>
    <rPh sb="2" eb="5">
      <t>シシュツキン</t>
    </rPh>
    <phoneticPr fontId="2"/>
  </si>
  <si>
    <t>その他</t>
    <rPh sb="2" eb="3">
      <t>タ</t>
    </rPh>
    <phoneticPr fontId="2"/>
  </si>
  <si>
    <t>義務的経費</t>
    <rPh sb="0" eb="3">
      <t>ギムテキ</t>
    </rPh>
    <rPh sb="3" eb="5">
      <t>ケイヒ</t>
    </rPh>
    <phoneticPr fontId="2"/>
  </si>
  <si>
    <t>人件費</t>
    <rPh sb="0" eb="3">
      <t>ジンケンヒ</t>
    </rPh>
    <phoneticPr fontId="2"/>
  </si>
  <si>
    <t>健康医療費</t>
    <rPh sb="0" eb="2">
      <t>ケンコウ</t>
    </rPh>
    <rPh sb="2" eb="4">
      <t>イリョウ</t>
    </rPh>
    <rPh sb="4" eb="5">
      <t>ヒ</t>
    </rPh>
    <phoneticPr fontId="2"/>
  </si>
  <si>
    <t>商工労働費</t>
    <rPh sb="0" eb="2">
      <t>ショウコウ</t>
    </rPh>
    <rPh sb="2" eb="4">
      <t>ロウドウ</t>
    </rPh>
    <rPh sb="4" eb="5">
      <t>ヒ</t>
    </rPh>
    <phoneticPr fontId="2"/>
  </si>
  <si>
    <t>軽症者等の療養体制の確保</t>
    <rPh sb="0" eb="2">
      <t>ケイショウ</t>
    </rPh>
    <rPh sb="2" eb="3">
      <t>シャ</t>
    </rPh>
    <rPh sb="3" eb="4">
      <t>トウ</t>
    </rPh>
    <rPh sb="5" eb="7">
      <t>リョウヨウ</t>
    </rPh>
    <rPh sb="7" eb="9">
      <t>タイセイ</t>
    </rPh>
    <rPh sb="10" eb="12">
      <t>カクホ</t>
    </rPh>
    <phoneticPr fontId="2"/>
  </si>
  <si>
    <t>介護施設等における感染症拡大防止対策</t>
    <rPh sb="0" eb="2">
      <t>カイゴ</t>
    </rPh>
    <rPh sb="2" eb="4">
      <t>シセツ</t>
    </rPh>
    <rPh sb="4" eb="5">
      <t>トウ</t>
    </rPh>
    <rPh sb="9" eb="12">
      <t>カンセンショウ</t>
    </rPh>
    <rPh sb="12" eb="14">
      <t>カクダイ</t>
    </rPh>
    <rPh sb="14" eb="16">
      <t>ボウシ</t>
    </rPh>
    <rPh sb="16" eb="18">
      <t>タイサク</t>
    </rPh>
    <phoneticPr fontId="2"/>
  </si>
  <si>
    <t>医療従事者等への支援（新型コロナウイルス助け合い基金の活用）</t>
    <rPh sb="0" eb="2">
      <t>イリョウ</t>
    </rPh>
    <rPh sb="2" eb="5">
      <t>ジュウジシャ</t>
    </rPh>
    <rPh sb="5" eb="6">
      <t>トウ</t>
    </rPh>
    <rPh sb="8" eb="10">
      <t>シエン</t>
    </rPh>
    <rPh sb="11" eb="13">
      <t>シンガタ</t>
    </rPh>
    <rPh sb="20" eb="21">
      <t>タス</t>
    </rPh>
    <rPh sb="22" eb="23">
      <t>ア</t>
    </rPh>
    <rPh sb="24" eb="26">
      <t>キキン</t>
    </rPh>
    <rPh sb="27" eb="29">
      <t>カツヨウ</t>
    </rPh>
    <phoneticPr fontId="2"/>
  </si>
  <si>
    <t>福祉施設等への支援</t>
    <rPh sb="0" eb="2">
      <t>フクシ</t>
    </rPh>
    <rPh sb="2" eb="4">
      <t>シセツ</t>
    </rPh>
    <rPh sb="4" eb="5">
      <t>トウ</t>
    </rPh>
    <rPh sb="7" eb="9">
      <t>シエン</t>
    </rPh>
    <phoneticPr fontId="2"/>
  </si>
  <si>
    <t>個人向け緊急小口資金等の特例貸付</t>
    <rPh sb="0" eb="3">
      <t>コジンム</t>
    </rPh>
    <rPh sb="4" eb="6">
      <t>キンキュウ</t>
    </rPh>
    <rPh sb="6" eb="8">
      <t>コグチ</t>
    </rPh>
    <rPh sb="8" eb="10">
      <t>シキン</t>
    </rPh>
    <rPh sb="10" eb="11">
      <t>トウ</t>
    </rPh>
    <rPh sb="12" eb="14">
      <t>トクレイ</t>
    </rPh>
    <rPh sb="14" eb="16">
      <t>カシツケ</t>
    </rPh>
    <phoneticPr fontId="2"/>
  </si>
  <si>
    <t>学校の休業・再開に伴う対応</t>
    <rPh sb="0" eb="2">
      <t>ガッコウ</t>
    </rPh>
    <rPh sb="3" eb="5">
      <t>キュウギョウ</t>
    </rPh>
    <rPh sb="6" eb="8">
      <t>サイカイ</t>
    </rPh>
    <rPh sb="9" eb="10">
      <t>トモナ</t>
    </rPh>
    <rPh sb="11" eb="13">
      <t>タイオウ</t>
    </rPh>
    <phoneticPr fontId="2"/>
  </si>
  <si>
    <t>府有施設の休館等に伴う対応（一般会計）</t>
    <rPh sb="0" eb="1">
      <t>フ</t>
    </rPh>
    <rPh sb="1" eb="2">
      <t>ユウ</t>
    </rPh>
    <rPh sb="2" eb="4">
      <t>シセツ</t>
    </rPh>
    <rPh sb="5" eb="7">
      <t>キュウカン</t>
    </rPh>
    <rPh sb="7" eb="8">
      <t>トウ</t>
    </rPh>
    <rPh sb="9" eb="10">
      <t>トモナ</t>
    </rPh>
    <rPh sb="11" eb="13">
      <t>タイオウ</t>
    </rPh>
    <rPh sb="14" eb="16">
      <t>イッパン</t>
    </rPh>
    <rPh sb="16" eb="18">
      <t>カイケイ</t>
    </rPh>
    <phoneticPr fontId="2"/>
  </si>
  <si>
    <t>府立学校スマートスクール推進事業</t>
    <rPh sb="0" eb="2">
      <t>フリツ</t>
    </rPh>
    <rPh sb="2" eb="4">
      <t>ガッコウ</t>
    </rPh>
    <rPh sb="12" eb="14">
      <t>スイシン</t>
    </rPh>
    <rPh sb="14" eb="16">
      <t>ジギョウ</t>
    </rPh>
    <phoneticPr fontId="2"/>
  </si>
  <si>
    <t>消費生活相談体制の維持</t>
    <rPh sb="0" eb="2">
      <t>ショウヒ</t>
    </rPh>
    <rPh sb="2" eb="4">
      <t>セイカツ</t>
    </rPh>
    <rPh sb="4" eb="6">
      <t>ソウダン</t>
    </rPh>
    <rPh sb="6" eb="8">
      <t>タイセイ</t>
    </rPh>
    <rPh sb="9" eb="11">
      <t>イジ</t>
    </rPh>
    <phoneticPr fontId="2"/>
  </si>
  <si>
    <t>国際ビジネス相談体制の維持</t>
    <rPh sb="0" eb="2">
      <t>コクサイ</t>
    </rPh>
    <rPh sb="6" eb="8">
      <t>ソウダン</t>
    </rPh>
    <rPh sb="8" eb="10">
      <t>タイセイ</t>
    </rPh>
    <rPh sb="11" eb="13">
      <t>イジ</t>
    </rPh>
    <phoneticPr fontId="2"/>
  </si>
  <si>
    <t>企業の技術開発への支援</t>
    <rPh sb="0" eb="2">
      <t>キギョウ</t>
    </rPh>
    <rPh sb="3" eb="5">
      <t>ギジュツ</t>
    </rPh>
    <rPh sb="5" eb="7">
      <t>カイハツ</t>
    </rPh>
    <rPh sb="9" eb="11">
      <t>シエン</t>
    </rPh>
    <phoneticPr fontId="2"/>
  </si>
  <si>
    <t>飲食店等への換気設備等の導入支援</t>
    <rPh sb="0" eb="2">
      <t>インショク</t>
    </rPh>
    <rPh sb="2" eb="3">
      <t>テン</t>
    </rPh>
    <rPh sb="3" eb="4">
      <t>トウ</t>
    </rPh>
    <rPh sb="6" eb="8">
      <t>カンキ</t>
    </rPh>
    <rPh sb="8" eb="10">
      <t>セツビ</t>
    </rPh>
    <rPh sb="10" eb="11">
      <t>トウ</t>
    </rPh>
    <rPh sb="12" eb="14">
      <t>ドウニュウ</t>
    </rPh>
    <rPh sb="14" eb="16">
      <t>シエン</t>
    </rPh>
    <phoneticPr fontId="2"/>
  </si>
  <si>
    <t>国産農林水産物への支援</t>
    <rPh sb="0" eb="2">
      <t>コクサン</t>
    </rPh>
    <rPh sb="2" eb="4">
      <t>ノウリン</t>
    </rPh>
    <rPh sb="4" eb="7">
      <t>スイサンブツ</t>
    </rPh>
    <rPh sb="9" eb="11">
      <t>シエン</t>
    </rPh>
    <phoneticPr fontId="2"/>
  </si>
  <si>
    <t>１　新型コロナウイルス感染症対策関係</t>
    <rPh sb="2" eb="4">
      <t>シンガタ</t>
    </rPh>
    <rPh sb="11" eb="14">
      <t>カンセンショウ</t>
    </rPh>
    <rPh sb="14" eb="16">
      <t>タイサク</t>
    </rPh>
    <rPh sb="16" eb="18">
      <t>カンケイ</t>
    </rPh>
    <phoneticPr fontId="2"/>
  </si>
  <si>
    <t>（１）感染症の拡大防止</t>
    <rPh sb="3" eb="6">
      <t>カンセンショウ</t>
    </rPh>
    <rPh sb="7" eb="9">
      <t>カクダイ</t>
    </rPh>
    <rPh sb="9" eb="11">
      <t>ボウシ</t>
    </rPh>
    <phoneticPr fontId="2"/>
  </si>
  <si>
    <t>（２）感染症対応への支援</t>
    <rPh sb="3" eb="6">
      <t>カンセンショウ</t>
    </rPh>
    <rPh sb="6" eb="8">
      <t>タイオウ</t>
    </rPh>
    <rPh sb="10" eb="12">
      <t>シエン</t>
    </rPh>
    <phoneticPr fontId="2"/>
  </si>
  <si>
    <t>（３）くらしと経済を支えるセーフティネット強化</t>
    <rPh sb="7" eb="9">
      <t>ケイザイ</t>
    </rPh>
    <rPh sb="10" eb="11">
      <t>ササ</t>
    </rPh>
    <rPh sb="21" eb="23">
      <t>キョウカ</t>
    </rPh>
    <phoneticPr fontId="2"/>
  </si>
  <si>
    <t>（４）危機を乗り越え未来をつくる</t>
    <rPh sb="3" eb="5">
      <t>キキ</t>
    </rPh>
    <rPh sb="6" eb="7">
      <t>ノ</t>
    </rPh>
    <rPh sb="8" eb="9">
      <t>コ</t>
    </rPh>
    <rPh sb="10" eb="12">
      <t>ミライ</t>
    </rPh>
    <phoneticPr fontId="2"/>
  </si>
  <si>
    <t>２　その他</t>
    <rPh sb="4" eb="5">
      <t>タ</t>
    </rPh>
    <phoneticPr fontId="2"/>
  </si>
  <si>
    <t>就職氷河期世代対策への支援</t>
    <rPh sb="0" eb="2">
      <t>シュウショク</t>
    </rPh>
    <rPh sb="2" eb="5">
      <t>ヒョウガキ</t>
    </rPh>
    <rPh sb="5" eb="7">
      <t>セダイ</t>
    </rPh>
    <rPh sb="7" eb="9">
      <t>タイサク</t>
    </rPh>
    <rPh sb="11" eb="13">
      <t>シエン</t>
    </rPh>
    <phoneticPr fontId="2"/>
  </si>
  <si>
    <t>水防災情報システムの再整備</t>
    <rPh sb="0" eb="1">
      <t>スイ</t>
    </rPh>
    <rPh sb="1" eb="3">
      <t>ボウサイ</t>
    </rPh>
    <rPh sb="3" eb="5">
      <t>ジョウホウ</t>
    </rPh>
    <rPh sb="10" eb="13">
      <t>サイセイビ</t>
    </rPh>
    <phoneticPr fontId="2"/>
  </si>
  <si>
    <t>［債務負担行為　R2～14　　　1,134］</t>
    <rPh sb="1" eb="3">
      <t>サイム</t>
    </rPh>
    <rPh sb="3" eb="5">
      <t>フタン</t>
    </rPh>
    <rPh sb="5" eb="7">
      <t>コウイ</t>
    </rPh>
    <phoneticPr fontId="2"/>
  </si>
  <si>
    <t>建設事業費</t>
    <rPh sb="0" eb="2">
      <t>ケンセツ</t>
    </rPh>
    <rPh sb="2" eb="4">
      <t>ジギョウ</t>
    </rPh>
    <rPh sb="4" eb="5">
      <t>ヒ</t>
    </rPh>
    <phoneticPr fontId="2"/>
  </si>
  <si>
    <t>国庫補助</t>
    <rPh sb="0" eb="2">
      <t>コッコ</t>
    </rPh>
    <rPh sb="2" eb="4">
      <t>ホジョ</t>
    </rPh>
    <phoneticPr fontId="2"/>
  </si>
  <si>
    <t>補助金等</t>
    <rPh sb="0" eb="3">
      <t>ホジョキン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</si>
  <si>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</si>
  <si>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(3) 歳　　出（一般会計）</t>
    <rPh sb="4" eb="5">
      <t>トシ</t>
    </rPh>
    <rPh sb="7" eb="8">
      <t>デ</t>
    </rPh>
    <rPh sb="9" eb="11">
      <t>イッパン</t>
    </rPh>
    <rPh sb="11" eb="13">
      <t>カイケイ</t>
    </rPh>
    <phoneticPr fontId="2"/>
  </si>
  <si>
    <t>環境農林水産費</t>
    <rPh sb="0" eb="2">
      <t>カンキョウ</t>
    </rPh>
    <rPh sb="2" eb="4">
      <t>ノウリン</t>
    </rPh>
    <rPh sb="4" eb="6">
      <t>スイサン</t>
    </rPh>
    <rPh sb="6" eb="7">
      <t>ヒ</t>
    </rPh>
    <phoneticPr fontId="2"/>
  </si>
  <si>
    <t>（単位：百万円）</t>
    <phoneticPr fontId="2"/>
  </si>
  <si>
    <t>６．令和２年度一般会計補正予算（第５号）等のあらまし</t>
    <rPh sb="2" eb="4">
      <t>レイワ</t>
    </rPh>
    <rPh sb="5" eb="7">
      <t>ネンド</t>
    </rPh>
    <rPh sb="7" eb="9">
      <t>イッパン</t>
    </rPh>
    <rPh sb="9" eb="11">
      <t>カイケイ</t>
    </rPh>
    <rPh sb="11" eb="13">
      <t>ホセイ</t>
    </rPh>
    <rPh sb="13" eb="15">
      <t>ヨサン</t>
    </rPh>
    <rPh sb="16" eb="17">
      <t>ダイ</t>
    </rPh>
    <rPh sb="18" eb="19">
      <t>ゴウ</t>
    </rPh>
    <rPh sb="20" eb="21">
      <t>トウ</t>
    </rPh>
    <phoneticPr fontId="2"/>
  </si>
  <si>
    <t>流行収束後の需要喚起等に向けた取組み</t>
    <rPh sb="0" eb="2">
      <t>リュウコウ</t>
    </rPh>
    <rPh sb="2" eb="4">
      <t>シュウソク</t>
    </rPh>
    <rPh sb="4" eb="5">
      <t>ゴ</t>
    </rPh>
    <rPh sb="6" eb="8">
      <t>ジュヨウ</t>
    </rPh>
    <rPh sb="8" eb="10">
      <t>カンキ</t>
    </rPh>
    <rPh sb="10" eb="11">
      <t>トウ</t>
    </rPh>
    <rPh sb="12" eb="13">
      <t>ム</t>
    </rPh>
    <rPh sb="15" eb="17">
      <t>トリク</t>
    </rPh>
    <phoneticPr fontId="2"/>
  </si>
  <si>
    <t>(2) 歳　入（一般会計）</t>
    <rPh sb="4" eb="5">
      <t>トシ</t>
    </rPh>
    <rPh sb="6" eb="7">
      <t>イ</t>
    </rPh>
    <rPh sb="8" eb="10">
      <t>イッパン</t>
    </rPh>
    <rPh sb="10" eb="12">
      <t>カイケイ</t>
    </rPh>
    <phoneticPr fontId="2"/>
  </si>
  <si>
    <t>府有施設の休館等に伴う対応（日本万国博覧会記念公園事業特別会計）</t>
    <rPh sb="0" eb="1">
      <t>フ</t>
    </rPh>
    <rPh sb="1" eb="2">
      <t>ユウ</t>
    </rPh>
    <rPh sb="2" eb="4">
      <t>シセツ</t>
    </rPh>
    <rPh sb="5" eb="7">
      <t>キュウカン</t>
    </rPh>
    <rPh sb="7" eb="8">
      <t>トウ</t>
    </rPh>
    <rPh sb="9" eb="10">
      <t>トモナ</t>
    </rPh>
    <rPh sb="11" eb="13">
      <t>タイオウ</t>
    </rPh>
    <rPh sb="14" eb="16">
      <t>ニホン</t>
    </rPh>
    <rPh sb="16" eb="18">
      <t>バンコク</t>
    </rPh>
    <rPh sb="18" eb="21">
      <t>ハクランカイ</t>
    </rPh>
    <rPh sb="21" eb="23">
      <t>キネン</t>
    </rPh>
    <rPh sb="23" eb="25">
      <t>コウエン</t>
    </rPh>
    <rPh sb="25" eb="27">
      <t>ジギョウ</t>
    </rPh>
    <rPh sb="27" eb="29">
      <t>トクベツ</t>
    </rPh>
    <rPh sb="29" eb="31">
      <t>カイケイ</t>
    </rPh>
    <phoneticPr fontId="2"/>
  </si>
  <si>
    <t>国民健康保険ヘルスアップ支援等（国民健康保険特別会計）</t>
    <rPh sb="0" eb="2">
      <t>コクミン</t>
    </rPh>
    <rPh sb="2" eb="4">
      <t>ケンコウ</t>
    </rPh>
    <rPh sb="4" eb="6">
      <t>ホケン</t>
    </rPh>
    <rPh sb="12" eb="14">
      <t>シエン</t>
    </rPh>
    <rPh sb="14" eb="15">
      <t>トウ</t>
    </rPh>
    <rPh sb="16" eb="18">
      <t>コクミン</t>
    </rPh>
    <rPh sb="18" eb="20">
      <t>ケンコウ</t>
    </rPh>
    <rPh sb="20" eb="22">
      <t>ホケン</t>
    </rPh>
    <rPh sb="22" eb="24">
      <t>トクベツ</t>
    </rPh>
    <rPh sb="24" eb="26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</si>
</sst>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5" xfId="1" applyFont="1" applyBorder="1">
      <alignment vertical="center"/>
    </xf>
    <xf numFmtId="176" fontId="0" fillId="0" borderId="6" xfId="1" applyNumberFormat="1" applyFont="1" applyBorder="1">
      <alignment vertical="center"/>
    </xf>
    <xf numFmtId="0" fontId="0" fillId="0" borderId="7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176" fontId="0" fillId="0" borderId="9" xfId="1" applyNumberFormat="1" applyFont="1" applyBorder="1">
      <alignment vertical="center"/>
    </xf>
    <xf numFmtId="0" fontId="0" fillId="0" borderId="4" xfId="0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38" fontId="0" fillId="0" borderId="11" xfId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176" fontId="0" fillId="0" borderId="16" xfId="1" applyNumberFormat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21" xfId="0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4" fillId="0" borderId="25" xfId="0" applyFont="1" applyBorder="1" applyAlignment="1">
      <alignment horizontal="distributed" vertical="center"/>
    </xf>
    <xf numFmtId="38" fontId="0" fillId="0" borderId="9" xfId="1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distributed" vertical="center" indent="1"/>
    </xf>
    <xf numFmtId="38" fontId="13" fillId="0" borderId="0" xfId="1" applyFont="1" applyBorder="1">
      <alignment vertical="center"/>
    </xf>
    <xf numFmtId="38" fontId="13" fillId="0" borderId="0" xfId="1" applyFont="1">
      <alignment vertical="center"/>
    </xf>
    <xf numFmtId="0" fontId="13" fillId="0" borderId="0" xfId="0" applyFont="1">
      <alignment vertical="center"/>
    </xf>
    <xf numFmtId="38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176" fontId="0" fillId="0" borderId="2" xfId="1" applyNumberFormat="1" applyFont="1" applyBorder="1">
      <alignment vertical="center"/>
    </xf>
    <xf numFmtId="38" fontId="0" fillId="0" borderId="28" xfId="1" applyFont="1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0" xfId="0" applyFont="1">
      <alignment vertical="center"/>
    </xf>
    <xf numFmtId="0" fontId="4" fillId="0" borderId="22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4" fillId="0" borderId="22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/>
    </xf>
    <xf numFmtId="0" fontId="0" fillId="0" borderId="9" xfId="0" applyBorder="1" applyAlignment="1">
      <alignment horizontal="distributed" vertical="distributed" shrinkToFit="1"/>
    </xf>
    <xf numFmtId="0" fontId="0" fillId="0" borderId="9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38" fontId="10" fillId="0" borderId="0" xfId="1" applyFont="1" applyAlignment="1">
      <alignment horizontal="right"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0" fontId="0" fillId="0" borderId="34" xfId="0" applyBorder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8" fontId="15" fillId="0" borderId="0" xfId="1" applyFont="1" applyBorder="1" applyAlignment="1">
      <alignment vertical="center"/>
    </xf>
    <xf numFmtId="0" fontId="0" fillId="0" borderId="2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95248</xdr:rowOff>
    </xdr:from>
    <xdr:to>
      <xdr:col>52</xdr:col>
      <xdr:colOff>161925</xdr:colOff>
      <xdr:row>7</xdr:row>
      <xdr:rowOff>76199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0025" y="428623"/>
          <a:ext cx="9867900" cy="1123951"/>
        </a:xfrm>
        <a:prstGeom prst="roundRect">
          <a:avLst>
            <a:gd name="adj" fmla="val 16667"/>
          </a:avLst>
        </a:prstGeom>
        <a:solidFill>
          <a:srgbClr val="FFFFFF"/>
        </a:solidFill>
        <a:ln w="1270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国においては、新型コロナウイルス感染症の早期収束等に取組み、日本経済を持続的な成長軌道へ戻すための「新型コロナウイルス感染症緊急経済対策」に基づく補正予算が４月３０日に成立しました。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府としても、国の予算措置を活用し、感染拡大を抑制し、府民のいのちとくらしを守り抜くために必要な施策や、既決予算編成後において生じた情勢の変化に伴い、緊急に措置しなければならないものに対応するため、一般会計補正予算（第５号）等を編成しました。</a:t>
          </a:r>
        </a:p>
      </xdr:txBody>
    </xdr:sp>
    <xdr:clientData/>
  </xdr:twoCellAnchor>
  <xdr:twoCellAnchor editAs="oneCell">
    <xdr:from>
      <xdr:col>1</xdr:col>
      <xdr:colOff>28575</xdr:colOff>
      <xdr:row>8</xdr:row>
      <xdr:rowOff>180975</xdr:rowOff>
    </xdr:from>
    <xdr:to>
      <xdr:col>24</xdr:col>
      <xdr:colOff>133350</xdr:colOff>
      <xdr:row>15</xdr:row>
      <xdr:rowOff>95250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47850"/>
          <a:ext cx="44862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66675</xdr:colOff>
      <xdr:row>8</xdr:row>
      <xdr:rowOff>180975</xdr:rowOff>
    </xdr:from>
    <xdr:to>
      <xdr:col>55</xdr:col>
      <xdr:colOff>28575</xdr:colOff>
      <xdr:row>18</xdr:row>
      <xdr:rowOff>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847850"/>
          <a:ext cx="529590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123825</xdr:rowOff>
    </xdr:from>
    <xdr:to>
      <xdr:col>27</xdr:col>
      <xdr:colOff>152400</xdr:colOff>
      <xdr:row>37</xdr:row>
      <xdr:rowOff>180975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"/>
          <a:ext cx="5295900" cy="310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85725</xdr:colOff>
      <xdr:row>21</xdr:row>
      <xdr:rowOff>133350</xdr:rowOff>
    </xdr:from>
    <xdr:to>
      <xdr:col>55</xdr:col>
      <xdr:colOff>47625</xdr:colOff>
      <xdr:row>33</xdr:row>
      <xdr:rowOff>47625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4276725"/>
          <a:ext cx="5295900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41</xdr:row>
      <xdr:rowOff>19050</xdr:rowOff>
    </xdr:from>
    <xdr:to>
      <xdr:col>25</xdr:col>
      <xdr:colOff>133350</xdr:colOff>
      <xdr:row>66</xdr:row>
      <xdr:rowOff>28575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972425"/>
          <a:ext cx="4676775" cy="477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41</xdr:row>
      <xdr:rowOff>9525</xdr:rowOff>
    </xdr:from>
    <xdr:to>
      <xdr:col>52</xdr:col>
      <xdr:colOff>104775</xdr:colOff>
      <xdr:row>47</xdr:row>
      <xdr:rowOff>19050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962900"/>
          <a:ext cx="46767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31"/>
  <sheetViews>
    <sheetView tabSelected="1" view="pageBreakPreview" zoomScaleNormal="100" zoomScaleSheetLayoutView="100" workbookViewId="0">
      <selection activeCell="AB42" sqref="AB42"/>
    </sheetView>
  </sheetViews>
  <sheetFormatPr defaultRowHeight="14.25" x14ac:dyDescent="0.15"/>
  <cols>
    <col min="1" max="74" width="2.5" style="1" customWidth="1"/>
    <col min="75" max="16384" width="9" style="1"/>
  </cols>
  <sheetData>
    <row r="1" spans="1:29" ht="26.25" customHeight="1" x14ac:dyDescent="0.15">
      <c r="A1" s="2" t="s">
        <v>59</v>
      </c>
    </row>
    <row r="2" spans="1:29" ht="15" customHeight="1" x14ac:dyDescent="0.15"/>
    <row r="3" spans="1:29" ht="15" customHeight="1" x14ac:dyDescent="0.15"/>
    <row r="4" spans="1:29" ht="15" customHeight="1" x14ac:dyDescent="0.15"/>
    <row r="5" spans="1:29" ht="15" customHeight="1" x14ac:dyDescent="0.15"/>
    <row r="6" spans="1:29" ht="15" customHeight="1" x14ac:dyDescent="0.15"/>
    <row r="7" spans="1:29" ht="15" customHeight="1" x14ac:dyDescent="0.15"/>
    <row r="8" spans="1:29" ht="15" customHeight="1" x14ac:dyDescent="0.15">
      <c r="C8" s="41"/>
    </row>
    <row r="9" spans="1:29" ht="15" customHeight="1" x14ac:dyDescent="0.15">
      <c r="B9" s="41" t="s">
        <v>9</v>
      </c>
      <c r="C9" s="41"/>
      <c r="AC9" s="41" t="s">
        <v>61</v>
      </c>
    </row>
    <row r="10" spans="1:29" ht="15" customHeight="1" x14ac:dyDescent="0.15"/>
    <row r="11" spans="1:29" ht="15" customHeight="1" x14ac:dyDescent="0.15"/>
    <row r="12" spans="1:29" ht="15" customHeight="1" x14ac:dyDescent="0.15"/>
    <row r="13" spans="1:29" ht="15" customHeight="1" x14ac:dyDescent="0.15"/>
    <row r="14" spans="1:29" ht="15" customHeight="1" x14ac:dyDescent="0.15"/>
    <row r="15" spans="1:29" ht="15" customHeight="1" x14ac:dyDescent="0.15"/>
    <row r="16" spans="1:29" ht="15" customHeight="1" x14ac:dyDescent="0.15">
      <c r="C16" s="41"/>
    </row>
    <row r="17" spans="2:30" ht="15" customHeight="1" x14ac:dyDescent="0.15"/>
    <row r="18" spans="2:30" ht="15" customHeight="1" x14ac:dyDescent="0.15"/>
    <row r="19" spans="2:30" ht="15" customHeight="1" x14ac:dyDescent="0.15"/>
    <row r="20" spans="2:30" ht="15" customHeight="1" x14ac:dyDescent="0.15"/>
    <row r="21" spans="2:30" ht="15" customHeight="1" x14ac:dyDescent="0.15">
      <c r="B21" s="41" t="s">
        <v>56</v>
      </c>
      <c r="C21" s="41"/>
      <c r="AC21" s="41"/>
    </row>
    <row r="22" spans="2:30" ht="15" customHeight="1" x14ac:dyDescent="0.15">
      <c r="B22" s="43" t="s">
        <v>13</v>
      </c>
      <c r="C22" s="43"/>
      <c r="D22" s="41"/>
      <c r="AC22" s="43" t="s">
        <v>14</v>
      </c>
      <c r="AD22" s="43"/>
    </row>
    <row r="23" spans="2:30" ht="15" customHeight="1" x14ac:dyDescent="0.15"/>
    <row r="24" spans="2:30" ht="15" customHeight="1" x14ac:dyDescent="0.15"/>
    <row r="25" spans="2:30" ht="15" customHeight="1" x14ac:dyDescent="0.15"/>
    <row r="26" spans="2:30" ht="15" customHeight="1" x14ac:dyDescent="0.15"/>
    <row r="27" spans="2:30" ht="15" customHeight="1" x14ac:dyDescent="0.15"/>
    <row r="28" spans="2:30" ht="15" customHeight="1" x14ac:dyDescent="0.15"/>
    <row r="29" spans="2:30" ht="15" customHeight="1" x14ac:dyDescent="0.15"/>
    <row r="30" spans="2:30" ht="15" customHeight="1" x14ac:dyDescent="0.15"/>
    <row r="31" spans="2:30" ht="15" customHeight="1" x14ac:dyDescent="0.15"/>
    <row r="32" spans="2:30" ht="15" customHeight="1" x14ac:dyDescent="0.15"/>
    <row r="33" spans="2:52" ht="15" customHeight="1" x14ac:dyDescent="0.15">
      <c r="B33" s="41"/>
      <c r="W33" s="44"/>
    </row>
    <row r="34" spans="2:52" ht="15" customHeight="1" x14ac:dyDescent="0.15"/>
    <row r="35" spans="2:52" ht="15" customHeight="1" x14ac:dyDescent="0.15">
      <c r="B35" s="41"/>
      <c r="AU35" s="44"/>
      <c r="AY35" s="44"/>
    </row>
    <row r="36" spans="2:52" ht="15" customHeight="1" x14ac:dyDescent="0.15">
      <c r="B36" s="41"/>
      <c r="W36" s="44"/>
      <c r="AY36" s="44"/>
    </row>
    <row r="37" spans="2:52" ht="15" customHeight="1" x14ac:dyDescent="0.15">
      <c r="B37" s="41"/>
      <c r="W37" s="44"/>
      <c r="AY37" s="44"/>
    </row>
    <row r="38" spans="2:52" ht="15" customHeight="1" x14ac:dyDescent="0.15">
      <c r="B38" s="41"/>
      <c r="W38" s="44"/>
    </row>
    <row r="39" spans="2:52" ht="15" customHeight="1" x14ac:dyDescent="0.15">
      <c r="B39" s="41"/>
      <c r="W39" s="44"/>
    </row>
    <row r="40" spans="2:52" ht="15" customHeight="1" x14ac:dyDescent="0.15">
      <c r="B40" s="41" t="s">
        <v>10</v>
      </c>
      <c r="X40" s="88"/>
    </row>
    <row r="41" spans="2:52" ht="15" customHeight="1" x14ac:dyDescent="0.15">
      <c r="AZ41" s="53" t="s">
        <v>58</v>
      </c>
    </row>
    <row r="42" spans="2:52" ht="15" customHeight="1" x14ac:dyDescent="0.15"/>
    <row r="43" spans="2:52" ht="15" customHeight="1" x14ac:dyDescent="0.15"/>
    <row r="44" spans="2:52" ht="15" customHeight="1" x14ac:dyDescent="0.15"/>
    <row r="45" spans="2:52" ht="15" customHeight="1" x14ac:dyDescent="0.15"/>
    <row r="46" spans="2:52" ht="15" customHeight="1" x14ac:dyDescent="0.15"/>
    <row r="47" spans="2:52" ht="15" customHeight="1" x14ac:dyDescent="0.15"/>
    <row r="48" spans="2:52" ht="15" customHeight="1" x14ac:dyDescent="0.15"/>
    <row r="49" spans="26:26" ht="15" customHeight="1" x14ac:dyDescent="0.15"/>
    <row r="50" spans="26:26" ht="15" customHeight="1" x14ac:dyDescent="0.15"/>
    <row r="51" spans="26:26" ht="15" customHeight="1" x14ac:dyDescent="0.15"/>
    <row r="52" spans="26:26" ht="15" customHeight="1" x14ac:dyDescent="0.15"/>
    <row r="53" spans="26:26" ht="15" customHeight="1" x14ac:dyDescent="0.15"/>
    <row r="54" spans="26:26" ht="15" customHeight="1" x14ac:dyDescent="0.15"/>
    <row r="55" spans="26:26" ht="15" customHeight="1" x14ac:dyDescent="0.15"/>
    <row r="56" spans="26:26" ht="15" customHeight="1" x14ac:dyDescent="0.15"/>
    <row r="57" spans="26:26" ht="15" customHeight="1" x14ac:dyDescent="0.15"/>
    <row r="58" spans="26:26" ht="15" customHeight="1" x14ac:dyDescent="0.15"/>
    <row r="59" spans="26:26" ht="15" customHeight="1" x14ac:dyDescent="0.15"/>
    <row r="60" spans="26:26" ht="15" customHeight="1" x14ac:dyDescent="0.15">
      <c r="Z60" s="41"/>
    </row>
    <row r="61" spans="26:26" ht="15" customHeight="1" x14ac:dyDescent="0.15"/>
    <row r="62" spans="26:26" ht="15" customHeight="1" x14ac:dyDescent="0.15"/>
    <row r="63" spans="26:26" ht="15" customHeight="1" x14ac:dyDescent="0.15"/>
    <row r="64" spans="26:2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</sheetData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22" workbookViewId="0">
      <selection activeCell="B27" sqref="B27:E32"/>
    </sheetView>
  </sheetViews>
  <sheetFormatPr defaultRowHeight="11.25" x14ac:dyDescent="0.15"/>
  <cols>
    <col min="1" max="2" width="2.5" style="45" customWidth="1"/>
    <col min="3" max="3" width="50.5" style="45" bestFit="1" customWidth="1"/>
    <col min="4" max="4" width="8.25" style="52" bestFit="1" customWidth="1"/>
    <col min="5" max="5" width="1.25" style="45" customWidth="1"/>
    <col min="6" max="6" width="2.5" style="45" customWidth="1"/>
    <col min="7" max="7" width="43.75" style="45" customWidth="1"/>
    <col min="8" max="8" width="8.25" style="45" customWidth="1"/>
    <col min="9" max="16384" width="9" style="45"/>
  </cols>
  <sheetData>
    <row r="1" spans="1:8" ht="7.5" customHeight="1" x14ac:dyDescent="0.15"/>
    <row r="2" spans="1:8" s="78" customFormat="1" ht="15" customHeight="1" x14ac:dyDescent="0.15">
      <c r="A2" s="89"/>
      <c r="B2" s="90" t="s">
        <v>43</v>
      </c>
      <c r="C2" s="90"/>
      <c r="D2" s="91"/>
      <c r="E2" s="77"/>
    </row>
    <row r="3" spans="1:8" s="78" customFormat="1" ht="15" customHeight="1" x14ac:dyDescent="0.15">
      <c r="A3" s="89"/>
      <c r="B3" s="90"/>
      <c r="C3" s="90"/>
      <c r="D3" s="91"/>
      <c r="E3" s="77"/>
    </row>
    <row r="4" spans="1:8" s="78" customFormat="1" ht="15" customHeight="1" x14ac:dyDescent="0.15">
      <c r="A4" s="89"/>
      <c r="B4" s="90" t="s">
        <v>44</v>
      </c>
      <c r="C4" s="90"/>
      <c r="D4" s="91">
        <v>2714</v>
      </c>
      <c r="E4" s="77"/>
    </row>
    <row r="5" spans="1:8" s="78" customFormat="1" ht="15" customHeight="1" x14ac:dyDescent="0.15">
      <c r="A5" s="89"/>
      <c r="B5" s="90"/>
      <c r="C5" s="90"/>
      <c r="D5" s="91"/>
      <c r="E5" s="77"/>
    </row>
    <row r="6" spans="1:8" ht="15" customHeight="1" x14ac:dyDescent="0.15">
      <c r="B6" s="53" t="s">
        <v>15</v>
      </c>
      <c r="C6" s="46" t="s">
        <v>30</v>
      </c>
      <c r="D6" s="52">
        <v>1784</v>
      </c>
    </row>
    <row r="7" spans="1:8" ht="15" customHeight="1" x14ac:dyDescent="0.15">
      <c r="B7" s="53" t="s">
        <v>15</v>
      </c>
      <c r="C7" s="46" t="s">
        <v>31</v>
      </c>
      <c r="D7" s="52">
        <v>290</v>
      </c>
    </row>
    <row r="8" spans="1:8" ht="15" customHeight="1" x14ac:dyDescent="0.15">
      <c r="B8" s="53" t="s">
        <v>15</v>
      </c>
      <c r="C8" s="45" t="s">
        <v>36</v>
      </c>
      <c r="D8" s="52">
        <v>318</v>
      </c>
    </row>
    <row r="9" spans="1:8" ht="15" customHeight="1" x14ac:dyDescent="0.15">
      <c r="B9" s="53" t="s">
        <v>15</v>
      </c>
      <c r="C9" s="45" t="s">
        <v>62</v>
      </c>
      <c r="D9" s="52">
        <v>323</v>
      </c>
    </row>
    <row r="10" spans="1:8" s="78" customFormat="1" ht="15" customHeight="1" x14ac:dyDescent="0.15">
      <c r="A10" s="89"/>
      <c r="B10" s="90" t="s">
        <v>45</v>
      </c>
      <c r="C10" s="90"/>
      <c r="D10" s="91">
        <v>3000</v>
      </c>
      <c r="E10" s="77"/>
    </row>
    <row r="11" spans="1:8" s="78" customFormat="1" ht="15" customHeight="1" x14ac:dyDescent="0.15">
      <c r="A11" s="89"/>
      <c r="B11" s="90"/>
      <c r="C11" s="90"/>
      <c r="D11" s="91"/>
      <c r="E11" s="77"/>
    </row>
    <row r="12" spans="1:8" ht="15" customHeight="1" x14ac:dyDescent="0.15">
      <c r="B12" s="53" t="s">
        <v>15</v>
      </c>
      <c r="C12" s="45" t="s">
        <v>32</v>
      </c>
      <c r="D12" s="52">
        <v>3000</v>
      </c>
      <c r="F12" s="53"/>
      <c r="H12" s="52"/>
    </row>
    <row r="13" spans="1:8" s="78" customFormat="1" ht="15" customHeight="1" x14ac:dyDescent="0.15">
      <c r="A13" s="89"/>
      <c r="B13" s="90" t="s">
        <v>46</v>
      </c>
      <c r="C13" s="90"/>
      <c r="D13" s="91">
        <v>7083</v>
      </c>
      <c r="E13" s="77"/>
    </row>
    <row r="14" spans="1:8" s="78" customFormat="1" ht="15" customHeight="1" x14ac:dyDescent="0.15">
      <c r="A14" s="89"/>
      <c r="B14" s="90"/>
      <c r="C14" s="90"/>
      <c r="D14" s="91"/>
      <c r="E14" s="77"/>
    </row>
    <row r="15" spans="1:8" ht="15" customHeight="1" x14ac:dyDescent="0.15">
      <c r="B15" s="53" t="s">
        <v>15</v>
      </c>
      <c r="C15" s="46" t="s">
        <v>33</v>
      </c>
      <c r="D15" s="52">
        <v>496</v>
      </c>
    </row>
    <row r="16" spans="1:8" ht="15" customHeight="1" x14ac:dyDescent="0.15">
      <c r="B16" s="53" t="s">
        <v>15</v>
      </c>
      <c r="C16" s="46" t="s">
        <v>34</v>
      </c>
      <c r="D16" s="52">
        <v>3034</v>
      </c>
    </row>
    <row r="17" spans="1:5" ht="15" customHeight="1" x14ac:dyDescent="0.15">
      <c r="B17" s="53" t="s">
        <v>15</v>
      </c>
      <c r="C17" s="45" t="s">
        <v>35</v>
      </c>
      <c r="D17" s="52">
        <v>638</v>
      </c>
    </row>
    <row r="18" spans="1:5" ht="15" customHeight="1" x14ac:dyDescent="0.15">
      <c r="B18" s="53" t="s">
        <v>15</v>
      </c>
      <c r="C18" s="45" t="s">
        <v>37</v>
      </c>
      <c r="D18" s="52">
        <v>172</v>
      </c>
    </row>
    <row r="19" spans="1:5" ht="15" customHeight="1" x14ac:dyDescent="0.15">
      <c r="B19" s="53" t="s">
        <v>15</v>
      </c>
      <c r="C19" s="45" t="s">
        <v>38</v>
      </c>
      <c r="D19" s="52">
        <v>11</v>
      </c>
    </row>
    <row r="20" spans="1:5" ht="15" customHeight="1" x14ac:dyDescent="0.15">
      <c r="B20" s="53" t="s">
        <v>15</v>
      </c>
      <c r="C20" s="45" t="s">
        <v>39</v>
      </c>
      <c r="D20" s="52">
        <v>6</v>
      </c>
    </row>
    <row r="21" spans="1:5" ht="15" customHeight="1" x14ac:dyDescent="0.15">
      <c r="B21" s="53" t="s">
        <v>15</v>
      </c>
      <c r="C21" s="45" t="s">
        <v>40</v>
      </c>
      <c r="D21" s="52">
        <v>47</v>
      </c>
    </row>
    <row r="22" spans="1:5" ht="15" customHeight="1" x14ac:dyDescent="0.15">
      <c r="B22" s="53" t="s">
        <v>15</v>
      </c>
      <c r="C22" s="45" t="s">
        <v>41</v>
      </c>
      <c r="D22" s="52">
        <v>157</v>
      </c>
    </row>
    <row r="23" spans="1:5" ht="15" customHeight="1" x14ac:dyDescent="0.15">
      <c r="B23" s="53" t="s">
        <v>15</v>
      </c>
      <c r="C23" s="45" t="s">
        <v>42</v>
      </c>
      <c r="D23" s="52">
        <v>2521</v>
      </c>
    </row>
    <row r="24" spans="1:5" s="78" customFormat="1" ht="15" customHeight="1" x14ac:dyDescent="0.15">
      <c r="A24" s="89"/>
      <c r="B24" s="90" t="s">
        <v>47</v>
      </c>
      <c r="C24" s="90"/>
      <c r="D24" s="91">
        <v>481</v>
      </c>
      <c r="E24" s="77"/>
    </row>
    <row r="25" spans="1:5" s="78" customFormat="1" ht="15" customHeight="1" x14ac:dyDescent="0.15">
      <c r="A25" s="89"/>
      <c r="B25" s="90"/>
      <c r="C25" s="90"/>
      <c r="D25" s="91"/>
      <c r="E25" s="77"/>
    </row>
    <row r="26" spans="1:5" ht="15" customHeight="1" x14ac:dyDescent="0.15">
      <c r="B26" s="53" t="s">
        <v>15</v>
      </c>
      <c r="C26" s="45" t="s">
        <v>60</v>
      </c>
      <c r="D26" s="52">
        <v>481</v>
      </c>
    </row>
    <row r="27" spans="1:5" s="78" customFormat="1" ht="15" customHeight="1" x14ac:dyDescent="0.15">
      <c r="A27" s="89"/>
      <c r="B27" s="90" t="s">
        <v>48</v>
      </c>
      <c r="C27" s="90"/>
      <c r="D27" s="91">
        <v>688</v>
      </c>
      <c r="E27" s="77"/>
    </row>
    <row r="28" spans="1:5" s="78" customFormat="1" ht="15" customHeight="1" x14ac:dyDescent="0.15">
      <c r="A28" s="89"/>
      <c r="B28" s="90"/>
      <c r="C28" s="90"/>
      <c r="D28" s="91"/>
      <c r="E28" s="77"/>
    </row>
    <row r="29" spans="1:5" ht="15" customHeight="1" x14ac:dyDescent="0.15">
      <c r="B29" s="53" t="s">
        <v>15</v>
      </c>
      <c r="C29" s="45" t="s">
        <v>49</v>
      </c>
      <c r="D29" s="52">
        <v>6</v>
      </c>
    </row>
    <row r="30" spans="1:5" ht="15" customHeight="1" x14ac:dyDescent="0.15">
      <c r="B30" s="53" t="s">
        <v>15</v>
      </c>
      <c r="C30" s="45" t="s">
        <v>50</v>
      </c>
      <c r="D30" s="52">
        <v>0</v>
      </c>
    </row>
    <row r="31" spans="1:5" ht="15" customHeight="1" x14ac:dyDescent="0.15">
      <c r="B31" s="53"/>
      <c r="D31" s="79" t="s">
        <v>51</v>
      </c>
    </row>
    <row r="32" spans="1:5" ht="15" customHeight="1" x14ac:dyDescent="0.15">
      <c r="B32" s="53" t="s">
        <v>15</v>
      </c>
      <c r="C32" s="45" t="s">
        <v>63</v>
      </c>
      <c r="D32" s="52">
        <v>682</v>
      </c>
    </row>
    <row r="33" ht="15" customHeight="1" x14ac:dyDescent="0.15"/>
    <row r="34" ht="15" customHeight="1" x14ac:dyDescent="0.15"/>
    <row r="35" ht="15" customHeight="1" x14ac:dyDescent="0.15"/>
  </sheetData>
  <mergeCells count="18">
    <mergeCell ref="A2:A3"/>
    <mergeCell ref="B2:C3"/>
    <mergeCell ref="D2:D3"/>
    <mergeCell ref="A10:A11"/>
    <mergeCell ref="B10:C11"/>
    <mergeCell ref="D10:D11"/>
    <mergeCell ref="A27:A28"/>
    <mergeCell ref="B27:C28"/>
    <mergeCell ref="D27:D28"/>
    <mergeCell ref="A4:A5"/>
    <mergeCell ref="B4:C5"/>
    <mergeCell ref="D4:D5"/>
    <mergeCell ref="A13:A14"/>
    <mergeCell ref="B13:C14"/>
    <mergeCell ref="D13:D14"/>
    <mergeCell ref="A24:A25"/>
    <mergeCell ref="B24:C25"/>
    <mergeCell ref="D24:D2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8"/>
  <sheetViews>
    <sheetView showGridLines="0" topLeftCell="A13" workbookViewId="0">
      <selection activeCell="B27" sqref="B27:E32"/>
    </sheetView>
  </sheetViews>
  <sheetFormatPr defaultRowHeight="14.25" x14ac:dyDescent="0.15"/>
  <cols>
    <col min="1" max="4" width="1.25" customWidth="1"/>
    <col min="5" max="5" width="12.875" customWidth="1"/>
    <col min="6" max="7" width="1.25" customWidth="1"/>
    <col min="8" max="8" width="11.125" customWidth="1"/>
    <col min="9" max="10" width="1.25" customWidth="1"/>
    <col min="11" max="11" width="8.5" bestFit="1" customWidth="1"/>
    <col min="12" max="13" width="1.25" customWidth="1"/>
    <col min="14" max="14" width="11.25" customWidth="1"/>
    <col min="15" max="16" width="1.25" customWidth="1"/>
    <col min="17" max="17" width="8.125" customWidth="1"/>
    <col min="18" max="19" width="1.25" customWidth="1"/>
  </cols>
  <sheetData>
    <row r="2" spans="2:18" ht="15" thickBot="1" x14ac:dyDescent="0.2">
      <c r="N2" s="42"/>
      <c r="O2" s="18" t="s">
        <v>2</v>
      </c>
    </row>
    <row r="3" spans="2:18" ht="18.75" customHeight="1" thickBot="1" x14ac:dyDescent="0.2">
      <c r="B3" s="32"/>
      <c r="C3" s="92" t="s">
        <v>0</v>
      </c>
      <c r="D3" s="92"/>
      <c r="E3" s="93"/>
      <c r="F3" s="33"/>
      <c r="G3" s="34"/>
      <c r="H3" s="69" t="s">
        <v>19</v>
      </c>
      <c r="I3" s="70"/>
      <c r="J3" s="36"/>
      <c r="K3" s="66" t="s">
        <v>16</v>
      </c>
      <c r="L3" s="35"/>
      <c r="M3" s="36"/>
      <c r="N3" s="69" t="s">
        <v>20</v>
      </c>
      <c r="O3" s="39"/>
      <c r="P3" s="4"/>
      <c r="R3" s="4"/>
    </row>
    <row r="4" spans="2:18" ht="18.75" customHeight="1" x14ac:dyDescent="0.15">
      <c r="B4" s="80"/>
      <c r="C4" s="94" t="s">
        <v>1</v>
      </c>
      <c r="D4" s="94"/>
      <c r="E4" s="94"/>
      <c r="F4" s="81"/>
      <c r="G4" s="82"/>
      <c r="H4" s="83">
        <v>3070188</v>
      </c>
      <c r="I4" s="84"/>
      <c r="J4" s="85"/>
      <c r="K4" s="83">
        <v>12962</v>
      </c>
      <c r="L4" s="84"/>
      <c r="M4" s="85"/>
      <c r="N4" s="83">
        <f>SUM(H4:K4)</f>
        <v>3083150</v>
      </c>
      <c r="O4" s="86"/>
      <c r="P4" s="3"/>
      <c r="R4" s="3"/>
    </row>
    <row r="5" spans="2:18" ht="18.75" customHeight="1" x14ac:dyDescent="0.15">
      <c r="B5" s="87"/>
      <c r="C5" s="96" t="s">
        <v>11</v>
      </c>
      <c r="D5" s="96"/>
      <c r="E5" s="96"/>
      <c r="F5" s="14"/>
      <c r="G5" s="15"/>
      <c r="H5" s="9">
        <v>3009356</v>
      </c>
      <c r="I5" s="10"/>
      <c r="J5" s="8"/>
      <c r="K5" s="9">
        <v>1004</v>
      </c>
      <c r="L5" s="10"/>
      <c r="M5" s="8"/>
      <c r="N5" s="9">
        <f>SUM(H5:K5)</f>
        <v>3010360</v>
      </c>
      <c r="O5" s="19"/>
      <c r="P5" s="3"/>
      <c r="R5" s="3"/>
    </row>
    <row r="6" spans="2:18" ht="18.75" customHeight="1" thickBot="1" x14ac:dyDescent="0.2">
      <c r="B6" s="23"/>
      <c r="C6" s="97" t="s">
        <v>12</v>
      </c>
      <c r="D6" s="97"/>
      <c r="E6" s="97"/>
      <c r="F6" s="24"/>
      <c r="G6" s="25"/>
      <c r="H6" s="26">
        <f>SUM(H4:H5)</f>
        <v>6079544</v>
      </c>
      <c r="I6" s="27"/>
      <c r="J6" s="28"/>
      <c r="K6" s="26">
        <f t="shared" ref="K6:N6" si="0">SUM(K4:K5)</f>
        <v>13966</v>
      </c>
      <c r="L6" s="27">
        <f t="shared" si="0"/>
        <v>0</v>
      </c>
      <c r="M6" s="28">
        <f t="shared" si="0"/>
        <v>0</v>
      </c>
      <c r="N6" s="26">
        <f t="shared" si="0"/>
        <v>6093510</v>
      </c>
      <c r="O6" s="30"/>
      <c r="P6" s="3"/>
      <c r="R6" s="3"/>
    </row>
    <row r="7" spans="2:18" ht="7.5" customHeight="1" x14ac:dyDescent="0.15">
      <c r="B7" s="71"/>
      <c r="C7" s="55"/>
      <c r="D7" s="55"/>
      <c r="E7" s="55"/>
      <c r="F7" s="72"/>
      <c r="G7" s="72"/>
      <c r="H7" s="54"/>
      <c r="I7" s="54"/>
      <c r="J7" s="54"/>
      <c r="K7" s="54"/>
      <c r="L7" s="54"/>
      <c r="M7" s="54"/>
      <c r="N7" s="54"/>
      <c r="O7" s="54"/>
      <c r="P7" s="3"/>
      <c r="R7" s="3"/>
    </row>
    <row r="8" spans="2:18" ht="18.75" customHeight="1" x14ac:dyDescent="0.15">
      <c r="B8" s="47"/>
      <c r="C8" s="95" t="s">
        <v>11</v>
      </c>
      <c r="D8" s="95"/>
      <c r="E8" s="95"/>
      <c r="F8" s="48"/>
      <c r="G8" s="48"/>
      <c r="H8" s="49">
        <v>1482988</v>
      </c>
      <c r="I8" s="49"/>
      <c r="J8" s="49"/>
      <c r="K8" s="49">
        <v>12163</v>
      </c>
      <c r="L8" s="49"/>
      <c r="M8" s="49"/>
      <c r="N8" s="49">
        <f t="shared" ref="N8" si="1">SUM(H8:K8)</f>
        <v>1495151</v>
      </c>
      <c r="O8" s="49"/>
      <c r="P8" s="50"/>
      <c r="Q8" s="51"/>
      <c r="R8" s="3"/>
    </row>
    <row r="9" spans="2:18" ht="18.75" customHeight="1" x14ac:dyDescent="0.15">
      <c r="B9" s="47"/>
      <c r="C9" s="95" t="s">
        <v>12</v>
      </c>
      <c r="D9" s="95"/>
      <c r="E9" s="95"/>
      <c r="F9" s="48"/>
      <c r="G9" s="48"/>
      <c r="H9" s="49">
        <v>4760718</v>
      </c>
      <c r="I9" s="49"/>
      <c r="J9" s="49"/>
      <c r="K9" s="49">
        <v>36837</v>
      </c>
      <c r="L9" s="49"/>
      <c r="M9" s="49"/>
      <c r="N9" s="49">
        <v>4797556</v>
      </c>
      <c r="O9" s="49"/>
      <c r="P9" s="50"/>
      <c r="Q9" s="51"/>
      <c r="R9" s="3"/>
    </row>
    <row r="10" spans="2:18" ht="7.5" customHeight="1" x14ac:dyDescent="0.1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2" spans="2:18" ht="15" thickBot="1" x14ac:dyDescent="0.2">
      <c r="R12" s="18" t="s">
        <v>17</v>
      </c>
    </row>
    <row r="13" spans="2:18" ht="18.75" customHeight="1" thickBot="1" x14ac:dyDescent="0.2">
      <c r="B13" s="32"/>
      <c r="C13" s="92" t="s">
        <v>0</v>
      </c>
      <c r="D13" s="92"/>
      <c r="E13" s="93"/>
      <c r="F13" s="33"/>
      <c r="G13" s="34"/>
      <c r="H13" s="69" t="s">
        <v>19</v>
      </c>
      <c r="I13" s="35"/>
      <c r="J13" s="36"/>
      <c r="K13" s="66" t="s">
        <v>16</v>
      </c>
      <c r="L13" s="35"/>
      <c r="M13" s="36"/>
      <c r="N13" s="69" t="s">
        <v>20</v>
      </c>
      <c r="O13" s="35"/>
      <c r="P13" s="36"/>
      <c r="Q13" s="66" t="s">
        <v>6</v>
      </c>
      <c r="R13" s="37"/>
    </row>
    <row r="14" spans="2:18" ht="18.75" customHeight="1" x14ac:dyDescent="0.15">
      <c r="B14" s="20"/>
      <c r="C14" s="98" t="s">
        <v>24</v>
      </c>
      <c r="D14" s="96"/>
      <c r="E14" s="96"/>
      <c r="F14" s="14"/>
      <c r="G14" s="15"/>
      <c r="H14" s="40">
        <v>221466</v>
      </c>
      <c r="I14" s="10"/>
      <c r="J14" s="8"/>
      <c r="K14" s="9">
        <v>7262</v>
      </c>
      <c r="L14" s="10"/>
      <c r="M14" s="8"/>
      <c r="N14" s="9">
        <f>SUM(H14:K14)</f>
        <v>228728</v>
      </c>
      <c r="O14" s="10"/>
      <c r="P14" s="8"/>
      <c r="Q14" s="16">
        <f>N14/N$18*100</f>
        <v>7.4186465141170554</v>
      </c>
      <c r="R14" s="19"/>
    </row>
    <row r="15" spans="2:18" ht="18.75" customHeight="1" x14ac:dyDescent="0.15">
      <c r="B15" s="20"/>
      <c r="C15" s="98" t="s">
        <v>3</v>
      </c>
      <c r="D15" s="96"/>
      <c r="E15" s="96"/>
      <c r="F15" s="14"/>
      <c r="G15" s="15"/>
      <c r="H15" s="40">
        <v>853657</v>
      </c>
      <c r="I15" s="10"/>
      <c r="J15" s="8"/>
      <c r="K15" s="9">
        <v>5700</v>
      </c>
      <c r="L15" s="10"/>
      <c r="M15" s="8"/>
      <c r="N15" s="9">
        <f>SUM(H15:K15)-1</f>
        <v>859356</v>
      </c>
      <c r="O15" s="10"/>
      <c r="P15" s="8"/>
      <c r="Q15" s="16">
        <f>N15/N$18*100-0.1</f>
        <v>27.772662698863176</v>
      </c>
      <c r="R15" s="19"/>
    </row>
    <row r="16" spans="2:18" ht="18.75" customHeight="1" x14ac:dyDescent="0.15">
      <c r="B16" s="21"/>
      <c r="C16" s="17"/>
      <c r="D16" s="73"/>
      <c r="E16" s="74" t="s">
        <v>5</v>
      </c>
      <c r="F16" s="14"/>
      <c r="G16" s="15"/>
      <c r="H16" s="9">
        <v>97431</v>
      </c>
      <c r="I16" s="10"/>
      <c r="J16" s="8"/>
      <c r="K16" s="9">
        <v>2550</v>
      </c>
      <c r="L16" s="10"/>
      <c r="M16" s="8"/>
      <c r="N16" s="9">
        <f>SUM(H16:K16)</f>
        <v>99981</v>
      </c>
      <c r="O16" s="10"/>
      <c r="P16" s="8"/>
      <c r="Q16" s="16">
        <f>N16/N$18*100</f>
        <v>3.2428198433420365</v>
      </c>
      <c r="R16" s="19"/>
    </row>
    <row r="17" spans="2:18" ht="18.75" customHeight="1" x14ac:dyDescent="0.15">
      <c r="B17" s="21"/>
      <c r="C17" s="17"/>
      <c r="D17" s="75"/>
      <c r="E17" s="74" t="s">
        <v>25</v>
      </c>
      <c r="F17" s="14"/>
      <c r="G17" s="15"/>
      <c r="H17" s="9">
        <v>114491</v>
      </c>
      <c r="I17" s="10"/>
      <c r="J17" s="8"/>
      <c r="K17" s="9">
        <v>3150</v>
      </c>
      <c r="L17" s="10"/>
      <c r="M17" s="8"/>
      <c r="N17" s="9">
        <f>SUM(H17:K17)</f>
        <v>117641</v>
      </c>
      <c r="O17" s="10"/>
      <c r="P17" s="8"/>
      <c r="Q17" s="16">
        <f>N17/N$18*100</f>
        <v>3.8156106579310123</v>
      </c>
      <c r="R17" s="19"/>
    </row>
    <row r="18" spans="2:18" ht="18.75" customHeight="1" thickBot="1" x14ac:dyDescent="0.2">
      <c r="B18" s="23"/>
      <c r="C18" s="97" t="s">
        <v>4</v>
      </c>
      <c r="D18" s="97"/>
      <c r="E18" s="97"/>
      <c r="F18" s="24"/>
      <c r="G18" s="25"/>
      <c r="H18" s="26">
        <f>H4</f>
        <v>3070188</v>
      </c>
      <c r="I18" s="27"/>
      <c r="J18" s="28"/>
      <c r="K18" s="26">
        <f>K4</f>
        <v>12962</v>
      </c>
      <c r="L18" s="27"/>
      <c r="M18" s="28"/>
      <c r="N18" s="26">
        <f>SUM(H18:K18)</f>
        <v>3083150</v>
      </c>
      <c r="O18" s="27"/>
      <c r="P18" s="28"/>
      <c r="Q18" s="29">
        <f>N18/N$18*100</f>
        <v>100</v>
      </c>
      <c r="R18" s="30"/>
    </row>
    <row r="19" spans="2:18" ht="7.5" customHeight="1" x14ac:dyDescent="0.15"/>
    <row r="20" spans="2:18" ht="18.75" customHeight="1" x14ac:dyDescent="0.15"/>
    <row r="21" spans="2:18" ht="15" thickBot="1" x14ac:dyDescent="0.2">
      <c r="R21" s="18" t="s">
        <v>17</v>
      </c>
    </row>
    <row r="22" spans="2:18" ht="18.75" customHeight="1" thickBot="1" x14ac:dyDescent="0.2">
      <c r="B22" s="32"/>
      <c r="C22" s="92" t="s">
        <v>0</v>
      </c>
      <c r="D22" s="92"/>
      <c r="E22" s="93"/>
      <c r="F22" s="33"/>
      <c r="G22" s="34"/>
      <c r="H22" s="69" t="str">
        <f>H3</f>
        <v>補正前予算額</v>
      </c>
      <c r="I22" s="35"/>
      <c r="J22" s="36"/>
      <c r="K22" s="66" t="str">
        <f>K3</f>
        <v>補正額</v>
      </c>
      <c r="L22" s="35"/>
      <c r="M22" s="36"/>
      <c r="N22" s="69" t="str">
        <f>N3</f>
        <v>補正後予算額</v>
      </c>
      <c r="O22" s="35"/>
      <c r="P22" s="36"/>
      <c r="Q22" s="66" t="s">
        <v>6</v>
      </c>
      <c r="R22" s="37"/>
    </row>
    <row r="23" spans="2:18" ht="18.75" customHeight="1" x14ac:dyDescent="0.15">
      <c r="B23" s="20"/>
      <c r="C23" s="98" t="s">
        <v>26</v>
      </c>
      <c r="D23" s="96"/>
      <c r="E23" s="96"/>
      <c r="F23" s="14"/>
      <c r="G23" s="15"/>
      <c r="H23" s="9">
        <v>1073815</v>
      </c>
      <c r="I23" s="10"/>
      <c r="J23" s="8"/>
      <c r="K23" s="9">
        <v>11</v>
      </c>
      <c r="L23" s="10"/>
      <c r="M23" s="8"/>
      <c r="N23" s="9">
        <f t="shared" ref="N23:N31" si="2">SUM(H23:K23)</f>
        <v>1073826</v>
      </c>
      <c r="O23" s="10"/>
      <c r="P23" s="8"/>
      <c r="Q23" s="16">
        <f>(N23/N$31*100)</f>
        <v>34.828860094383991</v>
      </c>
      <c r="R23" s="19"/>
    </row>
    <row r="24" spans="2:18" ht="18.75" customHeight="1" x14ac:dyDescent="0.15">
      <c r="B24" s="21"/>
      <c r="C24" s="17"/>
      <c r="D24" s="75"/>
      <c r="E24" s="75" t="s">
        <v>27</v>
      </c>
      <c r="F24" s="14"/>
      <c r="G24" s="15"/>
      <c r="H24" s="9">
        <v>693416</v>
      </c>
      <c r="I24" s="10"/>
      <c r="J24" s="8"/>
      <c r="K24" s="9">
        <v>11</v>
      </c>
      <c r="L24" s="10"/>
      <c r="M24" s="8"/>
      <c r="N24" s="9">
        <f t="shared" si="2"/>
        <v>693427</v>
      </c>
      <c r="O24" s="10"/>
      <c r="P24" s="8"/>
      <c r="Q24" s="16">
        <f>N24/N$31*100</f>
        <v>22.490861618798956</v>
      </c>
      <c r="R24" s="19"/>
    </row>
    <row r="25" spans="2:18" ht="18.75" customHeight="1" x14ac:dyDescent="0.15">
      <c r="B25" s="20"/>
      <c r="C25" s="98" t="s">
        <v>52</v>
      </c>
      <c r="D25" s="96"/>
      <c r="E25" s="96"/>
      <c r="F25" s="14"/>
      <c r="G25" s="15"/>
      <c r="H25" s="9">
        <v>169308</v>
      </c>
      <c r="I25" s="10"/>
      <c r="J25" s="8"/>
      <c r="K25" s="9">
        <v>98</v>
      </c>
      <c r="L25" s="10"/>
      <c r="M25" s="8"/>
      <c r="N25" s="9">
        <f t="shared" ref="N25:N26" si="3">SUM(H25:K25)</f>
        <v>169406</v>
      </c>
      <c r="O25" s="10"/>
      <c r="P25" s="8"/>
      <c r="Q25" s="16">
        <f>(N25/N$31*100)</f>
        <v>5.4945753531291057</v>
      </c>
      <c r="R25" s="19"/>
    </row>
    <row r="26" spans="2:18" ht="18.75" customHeight="1" x14ac:dyDescent="0.15">
      <c r="B26" s="21"/>
      <c r="C26" s="17"/>
      <c r="D26" s="76"/>
      <c r="E26" s="76" t="s">
        <v>53</v>
      </c>
      <c r="F26" s="14"/>
      <c r="G26" s="15"/>
      <c r="H26" s="9">
        <v>107560</v>
      </c>
      <c r="I26" s="10"/>
      <c r="J26" s="8"/>
      <c r="K26" s="9">
        <v>98</v>
      </c>
      <c r="L26" s="10"/>
      <c r="M26" s="8"/>
      <c r="N26" s="9">
        <f t="shared" si="3"/>
        <v>107658</v>
      </c>
      <c r="O26" s="10"/>
      <c r="P26" s="8"/>
      <c r="Q26" s="16">
        <f>N26/N$31*100</f>
        <v>3.4918184324473347</v>
      </c>
      <c r="R26" s="19"/>
    </row>
    <row r="27" spans="2:18" ht="18.75" customHeight="1" x14ac:dyDescent="0.15">
      <c r="B27" s="20"/>
      <c r="C27" s="98" t="s">
        <v>7</v>
      </c>
      <c r="D27" s="96"/>
      <c r="E27" s="96"/>
      <c r="F27" s="14"/>
      <c r="G27" s="15"/>
      <c r="H27" s="9">
        <v>1535620</v>
      </c>
      <c r="I27" s="10"/>
      <c r="J27" s="8"/>
      <c r="K27" s="9">
        <v>12852</v>
      </c>
      <c r="L27" s="10"/>
      <c r="M27" s="8"/>
      <c r="N27" s="9">
        <f t="shared" si="2"/>
        <v>1548472</v>
      </c>
      <c r="O27" s="10"/>
      <c r="P27" s="8"/>
      <c r="Q27" s="16">
        <f>(N27/N$31*100)</f>
        <v>50.223699787554935</v>
      </c>
      <c r="R27" s="19"/>
    </row>
    <row r="28" spans="2:18" ht="18.75" customHeight="1" x14ac:dyDescent="0.15">
      <c r="B28" s="21"/>
      <c r="C28" s="17"/>
      <c r="D28" s="75"/>
      <c r="E28" s="75" t="s">
        <v>54</v>
      </c>
      <c r="F28" s="14"/>
      <c r="G28" s="15"/>
      <c r="H28" s="9">
        <v>703170</v>
      </c>
      <c r="I28" s="10"/>
      <c r="J28" s="8"/>
      <c r="K28" s="9">
        <v>8902</v>
      </c>
      <c r="L28" s="10"/>
      <c r="M28" s="8"/>
      <c r="N28" s="9">
        <f t="shared" si="2"/>
        <v>712072</v>
      </c>
      <c r="O28" s="10"/>
      <c r="P28" s="8"/>
      <c r="Q28" s="16">
        <f>N28/N$31*100</f>
        <v>23.095600278935503</v>
      </c>
      <c r="R28" s="19"/>
    </row>
    <row r="29" spans="2:18" ht="18.75" customHeight="1" x14ac:dyDescent="0.15">
      <c r="B29" s="21"/>
      <c r="C29" s="17"/>
      <c r="D29" s="68"/>
      <c r="E29" s="68" t="s">
        <v>55</v>
      </c>
      <c r="F29" s="14"/>
      <c r="G29" s="15"/>
      <c r="H29" s="9">
        <v>34144</v>
      </c>
      <c r="I29" s="10"/>
      <c r="J29" s="8"/>
      <c r="K29" s="9">
        <v>1500</v>
      </c>
      <c r="L29" s="10"/>
      <c r="M29" s="8"/>
      <c r="N29" s="9">
        <f t="shared" si="2"/>
        <v>35644</v>
      </c>
      <c r="O29" s="10"/>
      <c r="P29" s="8"/>
      <c r="Q29" s="16">
        <f>N29/N$31*100</f>
        <v>1.1560903621296401</v>
      </c>
      <c r="R29" s="19"/>
    </row>
    <row r="30" spans="2:18" ht="18.75" customHeight="1" x14ac:dyDescent="0.15">
      <c r="B30" s="21"/>
      <c r="C30" s="17"/>
      <c r="D30" s="68"/>
      <c r="E30" s="68" t="s">
        <v>3</v>
      </c>
      <c r="F30" s="14"/>
      <c r="G30" s="15"/>
      <c r="H30" s="9">
        <v>159553</v>
      </c>
      <c r="I30" s="10"/>
      <c r="J30" s="8"/>
      <c r="K30" s="9">
        <v>2450</v>
      </c>
      <c r="L30" s="10"/>
      <c r="M30" s="8"/>
      <c r="N30" s="9">
        <f t="shared" si="2"/>
        <v>162003</v>
      </c>
      <c r="O30" s="10"/>
      <c r="P30" s="8"/>
      <c r="Q30" s="16">
        <f>N30/N$31*100-0.1</f>
        <v>5.1544637789273962</v>
      </c>
      <c r="R30" s="19"/>
    </row>
    <row r="31" spans="2:18" ht="18.75" customHeight="1" x14ac:dyDescent="0.15">
      <c r="B31" s="20"/>
      <c r="C31" s="98" t="s">
        <v>4</v>
      </c>
      <c r="D31" s="98"/>
      <c r="E31" s="98"/>
      <c r="F31" s="56"/>
      <c r="G31" s="57"/>
      <c r="H31" s="58">
        <f>+H4</f>
        <v>3070188</v>
      </c>
      <c r="I31" s="59"/>
      <c r="J31" s="60"/>
      <c r="K31" s="58">
        <f>K18</f>
        <v>12962</v>
      </c>
      <c r="L31" s="59"/>
      <c r="M31" s="60"/>
      <c r="N31" s="58">
        <f t="shared" si="2"/>
        <v>3083150</v>
      </c>
      <c r="O31" s="59"/>
      <c r="P31" s="60"/>
      <c r="Q31" s="61">
        <f>N31/N$31*100</f>
        <v>100</v>
      </c>
      <c r="R31" s="62"/>
    </row>
    <row r="32" spans="2:18" ht="18.75" customHeight="1" thickBot="1" x14ac:dyDescent="0.2">
      <c r="B32" s="38"/>
      <c r="C32" s="63"/>
      <c r="D32" s="64"/>
      <c r="E32" s="67" t="s">
        <v>8</v>
      </c>
      <c r="F32" s="24"/>
      <c r="G32" s="25"/>
      <c r="H32" s="26">
        <v>2417544</v>
      </c>
      <c r="I32" s="27"/>
      <c r="J32" s="28"/>
      <c r="K32" s="26">
        <v>11462</v>
      </c>
      <c r="L32" s="27"/>
      <c r="M32" s="28"/>
      <c r="N32" s="26">
        <f>SUM(H32:K32)-1</f>
        <v>2429005</v>
      </c>
      <c r="O32" s="27"/>
      <c r="P32" s="28"/>
      <c r="Q32" s="29">
        <f>N32/N$31*100</f>
        <v>78.783224948510451</v>
      </c>
      <c r="R32" s="30"/>
    </row>
    <row r="33" spans="2:18" ht="15" customHeight="1" x14ac:dyDescent="0.15">
      <c r="B33" s="65" t="s">
        <v>18</v>
      </c>
    </row>
    <row r="34" spans="2:18" ht="7.5" customHeight="1" x14ac:dyDescent="0.15"/>
    <row r="36" spans="2:18" ht="15" thickBot="1" x14ac:dyDescent="0.2">
      <c r="R36" s="18" t="s">
        <v>17</v>
      </c>
    </row>
    <row r="37" spans="2:18" ht="18.75" customHeight="1" thickBot="1" x14ac:dyDescent="0.2">
      <c r="B37" s="32"/>
      <c r="C37" s="92" t="s">
        <v>0</v>
      </c>
      <c r="D37" s="92"/>
      <c r="E37" s="93"/>
      <c r="F37" s="33"/>
      <c r="G37" s="34"/>
      <c r="H37" s="69" t="str">
        <f>H3</f>
        <v>補正前予算額</v>
      </c>
      <c r="I37" s="35"/>
      <c r="J37" s="36"/>
      <c r="K37" s="66" t="str">
        <f>K3</f>
        <v>補正額</v>
      </c>
      <c r="L37" s="35"/>
      <c r="M37" s="36"/>
      <c r="N37" s="69" t="str">
        <f>N3</f>
        <v>補正後予算額</v>
      </c>
      <c r="O37" s="35"/>
      <c r="P37" s="36"/>
      <c r="Q37" s="66" t="s">
        <v>6</v>
      </c>
      <c r="R37" s="37"/>
    </row>
    <row r="38" spans="2:18" ht="18.75" customHeight="1" x14ac:dyDescent="0.15">
      <c r="B38" s="22"/>
      <c r="C38" s="99" t="s">
        <v>21</v>
      </c>
      <c r="D38" s="99"/>
      <c r="E38" s="99"/>
      <c r="F38" s="13"/>
      <c r="G38" s="5"/>
      <c r="H38" s="6">
        <v>120116</v>
      </c>
      <c r="I38" s="7"/>
      <c r="J38" s="11"/>
      <c r="K38" s="6">
        <v>2501</v>
      </c>
      <c r="L38" s="7"/>
      <c r="M38" s="11"/>
      <c r="N38" s="6">
        <f t="shared" ref="N38:N44" si="4">SUM(H38:K38)</f>
        <v>122617</v>
      </c>
      <c r="O38" s="7"/>
      <c r="P38" s="11"/>
      <c r="Q38" s="12">
        <f t="shared" ref="Q38:Q44" si="5">N38/N$18*100</f>
        <v>3.9770040380779399</v>
      </c>
      <c r="R38" s="31"/>
    </row>
    <row r="39" spans="2:18" ht="18.75" customHeight="1" x14ac:dyDescent="0.15">
      <c r="B39" s="22"/>
      <c r="C39" s="99" t="s">
        <v>22</v>
      </c>
      <c r="D39" s="99"/>
      <c r="E39" s="99"/>
      <c r="F39" s="13"/>
      <c r="G39" s="5"/>
      <c r="H39" s="6">
        <v>338145</v>
      </c>
      <c r="I39" s="7"/>
      <c r="J39" s="11"/>
      <c r="K39" s="6">
        <v>4293</v>
      </c>
      <c r="L39" s="7"/>
      <c r="M39" s="11"/>
      <c r="N39" s="6">
        <f t="shared" si="4"/>
        <v>342438</v>
      </c>
      <c r="O39" s="7"/>
      <c r="P39" s="11"/>
      <c r="Q39" s="12">
        <f t="shared" si="5"/>
        <v>11.106757699106433</v>
      </c>
      <c r="R39" s="31"/>
    </row>
    <row r="40" spans="2:18" ht="18.75" customHeight="1" x14ac:dyDescent="0.15">
      <c r="B40" s="22"/>
      <c r="C40" s="99" t="s">
        <v>28</v>
      </c>
      <c r="D40" s="99"/>
      <c r="E40" s="99"/>
      <c r="F40" s="13"/>
      <c r="G40" s="5"/>
      <c r="H40" s="6">
        <v>314260</v>
      </c>
      <c r="I40" s="7"/>
      <c r="J40" s="11"/>
      <c r="K40" s="6">
        <v>3000</v>
      </c>
      <c r="L40" s="7"/>
      <c r="M40" s="11"/>
      <c r="N40" s="6">
        <f t="shared" si="4"/>
        <v>317260</v>
      </c>
      <c r="O40" s="7"/>
      <c r="P40" s="11"/>
      <c r="Q40" s="12">
        <f t="shared" si="5"/>
        <v>10.290125358805117</v>
      </c>
      <c r="R40" s="31"/>
    </row>
    <row r="41" spans="2:18" ht="18.75" customHeight="1" x14ac:dyDescent="0.15">
      <c r="B41" s="22"/>
      <c r="C41" s="99" t="s">
        <v>29</v>
      </c>
      <c r="D41" s="99"/>
      <c r="E41" s="99"/>
      <c r="F41" s="13"/>
      <c r="G41" s="5"/>
      <c r="H41" s="6">
        <v>696511</v>
      </c>
      <c r="I41" s="7"/>
      <c r="J41" s="11"/>
      <c r="K41" s="6">
        <v>120</v>
      </c>
      <c r="L41" s="7"/>
      <c r="M41" s="11"/>
      <c r="N41" s="6">
        <f t="shared" si="4"/>
        <v>696631</v>
      </c>
      <c r="O41" s="7"/>
      <c r="P41" s="11"/>
      <c r="Q41" s="12">
        <f t="shared" si="5"/>
        <v>22.594781311321213</v>
      </c>
      <c r="R41" s="31"/>
    </row>
    <row r="42" spans="2:18" ht="18.75" customHeight="1" x14ac:dyDescent="0.15">
      <c r="B42" s="22"/>
      <c r="C42" s="99" t="s">
        <v>57</v>
      </c>
      <c r="D42" s="99"/>
      <c r="E42" s="99"/>
      <c r="F42" s="13"/>
      <c r="G42" s="5"/>
      <c r="H42" s="6">
        <v>20319</v>
      </c>
      <c r="I42" s="7"/>
      <c r="J42" s="11"/>
      <c r="K42" s="6">
        <v>2678</v>
      </c>
      <c r="L42" s="7"/>
      <c r="M42" s="11"/>
      <c r="N42" s="6">
        <f>SUM(H42:K42)+1</f>
        <v>22998</v>
      </c>
      <c r="O42" s="7"/>
      <c r="P42" s="11"/>
      <c r="Q42" s="12">
        <f t="shared" si="5"/>
        <v>0.74592543340414841</v>
      </c>
      <c r="R42" s="31"/>
    </row>
    <row r="43" spans="2:18" ht="18.75" customHeight="1" x14ac:dyDescent="0.15">
      <c r="B43" s="22"/>
      <c r="C43" s="99" t="s">
        <v>23</v>
      </c>
      <c r="D43" s="99"/>
      <c r="E43" s="99"/>
      <c r="F43" s="13"/>
      <c r="G43" s="5"/>
      <c r="H43" s="6">
        <v>556740</v>
      </c>
      <c r="I43" s="7"/>
      <c r="J43" s="11"/>
      <c r="K43" s="6">
        <v>370</v>
      </c>
      <c r="L43" s="7"/>
      <c r="M43" s="11"/>
      <c r="N43" s="6">
        <f>SUM(H43:K43)-1</f>
        <v>557109</v>
      </c>
      <c r="O43" s="7"/>
      <c r="P43" s="11"/>
      <c r="Q43" s="12">
        <f t="shared" si="5"/>
        <v>18.06947440118061</v>
      </c>
      <c r="R43" s="31"/>
    </row>
    <row r="44" spans="2:18" ht="18.75" customHeight="1" thickBot="1" x14ac:dyDescent="0.2">
      <c r="B44" s="23"/>
      <c r="C44" s="97" t="s">
        <v>4</v>
      </c>
      <c r="D44" s="97"/>
      <c r="E44" s="97"/>
      <c r="F44" s="24"/>
      <c r="G44" s="25"/>
      <c r="H44" s="26">
        <f>H31</f>
        <v>3070188</v>
      </c>
      <c r="I44" s="27"/>
      <c r="J44" s="28"/>
      <c r="K44" s="26">
        <f>K31</f>
        <v>12962</v>
      </c>
      <c r="L44" s="27"/>
      <c r="M44" s="28"/>
      <c r="N44" s="26">
        <f t="shared" si="4"/>
        <v>3083150</v>
      </c>
      <c r="O44" s="27"/>
      <c r="P44" s="28"/>
      <c r="Q44" s="29">
        <f t="shared" si="5"/>
        <v>100</v>
      </c>
      <c r="R44" s="30"/>
    </row>
    <row r="45" spans="2:18" ht="7.5" customHeight="1" x14ac:dyDescent="0.15"/>
    <row r="46" spans="2:18" ht="7.5" customHeight="1" x14ac:dyDescent="0.15"/>
    <row r="47" spans="2:18" ht="7.5" customHeight="1" x14ac:dyDescent="0.15"/>
    <row r="48" spans="2:18" ht="7.5" customHeight="1" x14ac:dyDescent="0.15"/>
  </sheetData>
  <mergeCells count="23">
    <mergeCell ref="C14:E14"/>
    <mergeCell ref="C23:E23"/>
    <mergeCell ref="C41:E41"/>
    <mergeCell ref="C42:E42"/>
    <mergeCell ref="C43:E43"/>
    <mergeCell ref="C39:E39"/>
    <mergeCell ref="C38:E38"/>
    <mergeCell ref="C44:E44"/>
    <mergeCell ref="C15:E15"/>
    <mergeCell ref="C18:E18"/>
    <mergeCell ref="C22:E22"/>
    <mergeCell ref="C27:E27"/>
    <mergeCell ref="C31:E31"/>
    <mergeCell ref="C37:E37"/>
    <mergeCell ref="C40:E40"/>
    <mergeCell ref="C25:E25"/>
    <mergeCell ref="C3:E3"/>
    <mergeCell ref="C4:E4"/>
    <mergeCell ref="C8:E8"/>
    <mergeCell ref="C9:E9"/>
    <mergeCell ref="C13:E13"/>
    <mergeCell ref="C5:E5"/>
    <mergeCell ref="C6:E6"/>
  </mergeCells>
  <phoneticPr fontId="2"/>
  <pageMargins left="0.7" right="0.7" top="0.75" bottom="0.75" header="0.3" footer="0.3"/>
  <pageSetup paperSize="9" scale="64" orientation="portrait" r:id="rId1"/>
  <ignoredErrors>
    <ignoredError sqref="Q25:Q27 Q24 Q30 N42 N15 Q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５号補正</vt:lpstr>
      <vt:lpstr>補正項目表</vt:lpstr>
      <vt:lpstr>５号表</vt:lpstr>
      <vt:lpstr>'５号補正'!Print_Area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2020-08-19T08:09:15Z</cp:lastPrinted>
  <dcterms:created xsi:type="dcterms:W3CDTF">2016-09-04T05:00:12Z</dcterms:created>
  <dcterms:modified xsi:type="dcterms:W3CDTF">2020-09-16T07:16:51Z</dcterms:modified>
</cp:coreProperties>
</file>