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0" yWindow="0" windowWidth="20490" windowHeight="7785"/>
  </bookViews>
  <sheets>
    <sheet name="(3)億単位" sheetId="1" r:id="rId1"/>
  </sheets>
  <externalReferences>
    <externalReference r:id="rId2"/>
  </externalReferences>
  <definedNames>
    <definedName name="_xlnm.Print_Area" localSheetId="0">'(3)億単位'!$A$1:$Q$31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M20" i="1"/>
  <c r="F22" i="1"/>
  <c r="G22" i="1"/>
  <c r="I22" i="1"/>
  <c r="J22" i="1"/>
  <c r="L22" i="1"/>
  <c r="M22" i="1"/>
  <c r="O22" i="1"/>
  <c r="P22" i="1"/>
  <c r="C23" i="1"/>
  <c r="D23" i="1"/>
  <c r="E23" i="1"/>
  <c r="F23" i="1"/>
  <c r="G23" i="1"/>
  <c r="H23" i="1"/>
  <c r="I23" i="1"/>
  <c r="J23" i="1"/>
  <c r="K23" i="1"/>
  <c r="L23" i="1"/>
  <c r="M23" i="1"/>
  <c r="N23" i="1"/>
  <c r="O23" i="1"/>
  <c r="P23" i="1"/>
  <c r="Q23" i="1"/>
  <c r="C24" i="1"/>
  <c r="D24" i="1"/>
  <c r="F24" i="1"/>
  <c r="G24" i="1"/>
  <c r="H24" i="1"/>
  <c r="I24" i="1"/>
  <c r="J24" i="1"/>
  <c r="K24" i="1"/>
  <c r="L24" i="1"/>
  <c r="M24" i="1"/>
  <c r="N24" i="1"/>
  <c r="O24" i="1"/>
  <c r="P24" i="1"/>
  <c r="Q24" i="1"/>
  <c r="C25" i="1"/>
  <c r="D25" i="1"/>
  <c r="F25" i="1"/>
  <c r="G25" i="1"/>
  <c r="I25" i="1"/>
  <c r="J25" i="1"/>
  <c r="L25" i="1"/>
  <c r="M25" i="1"/>
  <c r="O25" i="1"/>
  <c r="P25" i="1"/>
  <c r="C27" i="1"/>
  <c r="D27" i="1"/>
  <c r="F27" i="1"/>
  <c r="G27" i="1"/>
  <c r="I27" i="1"/>
  <c r="J27" i="1"/>
  <c r="L27" i="1"/>
  <c r="M27" i="1"/>
  <c r="O27" i="1"/>
  <c r="P27" i="1"/>
</calcChain>
</file>

<file path=xl/sharedStrings.xml><?xml version="1.0" encoding="utf-8"?>
<sst xmlns="http://schemas.openxmlformats.org/spreadsheetml/2006/main" count="89" uniqueCount="37">
  <si>
    <t>(注4) 愛知県の法人二税のピークはH2の6,368億円。</t>
    <rPh sb="5" eb="8">
      <t>アイチケン</t>
    </rPh>
    <rPh sb="9" eb="11">
      <t>ホウジン</t>
    </rPh>
    <rPh sb="11" eb="12">
      <t>２</t>
    </rPh>
    <rPh sb="12" eb="13">
      <t>ゼイ</t>
    </rPh>
    <rPh sb="26" eb="27">
      <t>オク</t>
    </rPh>
    <rPh sb="27" eb="28">
      <t>エン</t>
    </rPh>
    <phoneticPr fontId="3"/>
  </si>
  <si>
    <t>(注3) 地方消費税は清算前の国から払い込まれた額としている。</t>
    <rPh sb="5" eb="7">
      <t>チホウ</t>
    </rPh>
    <rPh sb="7" eb="10">
      <t>ショウヒゼイ</t>
    </rPh>
    <rPh sb="11" eb="13">
      <t>セイサン</t>
    </rPh>
    <rPh sb="13" eb="14">
      <t>マエ</t>
    </rPh>
    <rPh sb="15" eb="16">
      <t>クニ</t>
    </rPh>
    <rPh sb="18" eb="19">
      <t>ハラ</t>
    </rPh>
    <rPh sb="20" eb="21">
      <t>コ</t>
    </rPh>
    <rPh sb="24" eb="25">
      <t>ガク</t>
    </rPh>
    <phoneticPr fontId="3"/>
  </si>
  <si>
    <t>(注2) R1の地方法人特別譲与税の金額は地方法人特別譲与税譲与額一覧による。</t>
    <rPh sb="1" eb="2">
      <t>チュウ</t>
    </rPh>
    <rPh sb="8" eb="10">
      <t>チホウ</t>
    </rPh>
    <rPh sb="10" eb="12">
      <t>ホウジン</t>
    </rPh>
    <rPh sb="12" eb="14">
      <t>トクベツ</t>
    </rPh>
    <rPh sb="14" eb="16">
      <t>ジョウヨ</t>
    </rPh>
    <rPh sb="16" eb="17">
      <t>ゼイ</t>
    </rPh>
    <rPh sb="18" eb="20">
      <t>キンガク</t>
    </rPh>
    <rPh sb="21" eb="23">
      <t>チホウ</t>
    </rPh>
    <rPh sb="23" eb="25">
      <t>ホウジン</t>
    </rPh>
    <rPh sb="25" eb="27">
      <t>トクベツ</t>
    </rPh>
    <rPh sb="27" eb="29">
      <t>ジョウヨ</t>
    </rPh>
    <rPh sb="29" eb="30">
      <t>ゼイ</t>
    </rPh>
    <rPh sb="30" eb="32">
      <t>ジョウヨ</t>
    </rPh>
    <rPh sb="32" eb="33">
      <t>ガク</t>
    </rPh>
    <rPh sb="33" eb="35">
      <t>イチラン</t>
    </rPh>
    <phoneticPr fontId="3"/>
  </si>
  <si>
    <t>(注1) R1の他都府県及び全都道府県の税収は、地方行財政調査会資料による。</t>
    <rPh sb="1" eb="2">
      <t>チュウ</t>
    </rPh>
    <rPh sb="8" eb="9">
      <t>タ</t>
    </rPh>
    <rPh sb="9" eb="12">
      <t>トフケン</t>
    </rPh>
    <rPh sb="12" eb="13">
      <t>オヨ</t>
    </rPh>
    <rPh sb="14" eb="15">
      <t>ゼン</t>
    </rPh>
    <rPh sb="15" eb="19">
      <t>トドウフケン</t>
    </rPh>
    <rPh sb="20" eb="22">
      <t>ゼイシュウ</t>
    </rPh>
    <rPh sb="24" eb="26">
      <t>チホウ</t>
    </rPh>
    <rPh sb="26" eb="29">
      <t>ギョウザイセイ</t>
    </rPh>
    <rPh sb="29" eb="32">
      <t>チョウサカイ</t>
    </rPh>
    <rPh sb="32" eb="34">
      <t>シリョウ</t>
    </rPh>
    <phoneticPr fontId="3"/>
  </si>
  <si>
    <t xml:space="preserve">    R1</t>
    <phoneticPr fontId="3"/>
  </si>
  <si>
    <t>（決算見込）</t>
    <rPh sb="1" eb="3">
      <t>ケッサン</t>
    </rPh>
    <rPh sb="3" eb="5">
      <t>ミコミ</t>
    </rPh>
    <phoneticPr fontId="3"/>
  </si>
  <si>
    <t xml:space="preserve">    H30</t>
    <phoneticPr fontId="3"/>
  </si>
  <si>
    <t xml:space="preserve">    H29</t>
    <phoneticPr fontId="3"/>
  </si>
  <si>
    <t xml:space="preserve">    H28</t>
  </si>
  <si>
    <t xml:space="preserve">    H27</t>
  </si>
  <si>
    <t xml:space="preserve">    H26</t>
  </si>
  <si>
    <t xml:space="preserve">    H25</t>
  </si>
  <si>
    <t xml:space="preserve">    H24</t>
  </si>
  <si>
    <t xml:space="preserve">    H23</t>
  </si>
  <si>
    <t xml:space="preserve">    H22</t>
  </si>
  <si>
    <t xml:space="preserve">    H21</t>
  </si>
  <si>
    <t>-</t>
  </si>
  <si>
    <t xml:space="preserve">    H20</t>
  </si>
  <si>
    <t xml:space="preserve">    H19</t>
  </si>
  <si>
    <t xml:space="preserve">    H18</t>
  </si>
  <si>
    <t xml:space="preserve">    H17</t>
  </si>
  <si>
    <t xml:space="preserve">    H16</t>
  </si>
  <si>
    <t xml:space="preserve">    H15</t>
    <phoneticPr fontId="3"/>
  </si>
  <si>
    <t xml:space="preserve">    H10</t>
    <phoneticPr fontId="3"/>
  </si>
  <si>
    <t xml:space="preserve">     H5</t>
    <phoneticPr fontId="3"/>
  </si>
  <si>
    <t xml:space="preserve">     H1</t>
    <phoneticPr fontId="3"/>
  </si>
  <si>
    <t>＜参考＞
地方法人
特別譲与税</t>
    <rPh sb="5" eb="7">
      <t>チホウ</t>
    </rPh>
    <rPh sb="7" eb="9">
      <t>ホウジン</t>
    </rPh>
    <rPh sb="10" eb="12">
      <t>トクベツ</t>
    </rPh>
    <rPh sb="12" eb="14">
      <t>ジョウヨ</t>
    </rPh>
    <rPh sb="14" eb="15">
      <t>ゼイ</t>
    </rPh>
    <phoneticPr fontId="3"/>
  </si>
  <si>
    <t>法人二税</t>
    <rPh sb="0" eb="2">
      <t>ホウジン</t>
    </rPh>
    <rPh sb="2" eb="3">
      <t>２</t>
    </rPh>
    <rPh sb="3" eb="4">
      <t>ゼイ</t>
    </rPh>
    <phoneticPr fontId="3"/>
  </si>
  <si>
    <t xml:space="preserve"> 年度</t>
    <rPh sb="1" eb="3">
      <t>ネンド</t>
    </rPh>
    <phoneticPr fontId="3"/>
  </si>
  <si>
    <t>全都道府県</t>
    <rPh sb="0" eb="1">
      <t>ゼン</t>
    </rPh>
    <rPh sb="1" eb="5">
      <t>トドウフケン</t>
    </rPh>
    <phoneticPr fontId="3"/>
  </si>
  <si>
    <t>愛知県</t>
    <rPh sb="0" eb="3">
      <t>アイチケン</t>
    </rPh>
    <phoneticPr fontId="3"/>
  </si>
  <si>
    <t>神奈川県</t>
    <rPh sb="0" eb="4">
      <t>カナガワケン</t>
    </rPh>
    <phoneticPr fontId="3"/>
  </si>
  <si>
    <t>東京都</t>
    <rPh sb="0" eb="2">
      <t>トウキョウ</t>
    </rPh>
    <rPh sb="2" eb="3">
      <t>ト</t>
    </rPh>
    <phoneticPr fontId="3"/>
  </si>
  <si>
    <t>大阪府</t>
    <rPh sb="0" eb="3">
      <t>オオサカフ</t>
    </rPh>
    <phoneticPr fontId="3"/>
  </si>
  <si>
    <t xml:space="preserve">区分 </t>
    <rPh sb="0" eb="2">
      <t>クブン</t>
    </rPh>
    <phoneticPr fontId="3"/>
  </si>
  <si>
    <t>（単位：億円）</t>
    <rPh sb="1" eb="3">
      <t>タンイ</t>
    </rPh>
    <rPh sb="4" eb="5">
      <t>オク</t>
    </rPh>
    <rPh sb="5" eb="6">
      <t>エン</t>
    </rPh>
    <phoneticPr fontId="3"/>
  </si>
  <si>
    <t>（３） 主要都府県の税収の推移（決算）①</t>
    <rPh sb="4" eb="6">
      <t>シュヨウ</t>
    </rPh>
    <rPh sb="6" eb="7">
      <t>ミヤコ</t>
    </rPh>
    <rPh sb="7" eb="8">
      <t>フ</t>
    </rPh>
    <rPh sb="8" eb="9">
      <t>ケン</t>
    </rPh>
    <rPh sb="10" eb="11">
      <t>ゼイ</t>
    </rPh>
    <rPh sb="11" eb="12">
      <t>オサム</t>
    </rPh>
    <rPh sb="13" eb="15">
      <t>スイイ</t>
    </rPh>
    <rPh sb="16" eb="18">
      <t>ケッサン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</si>
</sst>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 &quot;#,##0\ "/>
    <numFmt numFmtId="177" formatCode="#,##0.0\ ;&quot;△&quot;#,##0.0\ "/>
  </numFmts>
  <fonts count="1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rgb="FFFF0000"/>
      <name val="ＭＳ 明朝"/>
      <family val="1"/>
      <charset val="128"/>
    </font>
    <font>
      <sz val="10"/>
      <name val="ＭＳ 明朝"/>
      <family val="1"/>
      <charset val="128"/>
    </font>
    <font>
      <sz val="11"/>
      <name val="ＭＳ 明朝"/>
      <family val="1"/>
      <charset val="128"/>
    </font>
    <font>
      <sz val="14"/>
      <name val="ＭＳ 明朝"/>
      <family val="1"/>
      <charset val="128"/>
    </font>
    <font>
      <sz val="14"/>
      <name val="ＭＳ ゴシック"/>
      <family val="3"/>
      <charset val="128"/>
    </font>
    <font>
      <b/>
      <sz val="18"/>
      <name val="ＭＳ ゴシック"/>
      <family val="3"/>
      <charset val="128"/>
    </font>
  </fonts>
  <fills count="2">
    <fill>
      <patternFill patternType="none"/>
    </fill>
    <fill>
      <patternFill patternType="gray125"/>
    </fill>
  </fills>
  <borders count="40">
    <border>
      <left/>
      <right/>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style="double">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double">
        <color indexed="64"/>
      </right>
      <top/>
      <bottom style="double">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69">
    <xf numFmtId="0" fontId="0" fillId="0" borderId="0" xfId="0"/>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6" fontId="4"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6" fillId="0" borderId="0" xfId="0" applyNumberFormat="1" applyFont="1" applyFill="1" applyBorder="1" applyAlignment="1">
      <alignment horizontal="left" vertical="center"/>
    </xf>
    <xf numFmtId="176" fontId="5" fillId="0" borderId="0" xfId="0" applyNumberFormat="1" applyFont="1" applyFill="1" applyBorder="1" applyAlignment="1">
      <alignment vertical="center" wrapText="1"/>
    </xf>
    <xf numFmtId="176" fontId="6" fillId="0" borderId="0" xfId="0" applyNumberFormat="1" applyFont="1" applyFill="1" applyBorder="1" applyAlignment="1">
      <alignment vertical="center"/>
    </xf>
    <xf numFmtId="176" fontId="2" fillId="0" borderId="1" xfId="0" applyNumberFormat="1" applyFont="1" applyFill="1" applyBorder="1" applyAlignment="1">
      <alignment vertical="center"/>
    </xf>
    <xf numFmtId="38" fontId="7" fillId="0" borderId="2" xfId="1" applyFont="1" applyFill="1" applyBorder="1" applyAlignment="1">
      <alignment horizontal="right" vertical="center" shrinkToFit="1"/>
    </xf>
    <xf numFmtId="38" fontId="7" fillId="0" borderId="3" xfId="1" applyFont="1" applyFill="1" applyBorder="1" applyAlignment="1">
      <alignment vertical="center" shrinkToFit="1"/>
    </xf>
    <xf numFmtId="38" fontId="7" fillId="0" borderId="4" xfId="1" applyFont="1" applyFill="1" applyBorder="1" applyAlignment="1">
      <alignment vertical="center" shrinkToFit="1"/>
    </xf>
    <xf numFmtId="38" fontId="7" fillId="0" borderId="2" xfId="1" applyFont="1" applyFill="1" applyBorder="1" applyAlignment="1">
      <alignment vertical="center" shrinkToFit="1"/>
    </xf>
    <xf numFmtId="38" fontId="8" fillId="0" borderId="5" xfId="1" applyFont="1" applyFill="1" applyBorder="1" applyAlignment="1">
      <alignment vertical="center" shrinkToFit="1"/>
    </xf>
    <xf numFmtId="38" fontId="7" fillId="0" borderId="5" xfId="1" applyFont="1" applyFill="1" applyBorder="1" applyAlignment="1">
      <alignment vertical="center" shrinkToFit="1"/>
    </xf>
    <xf numFmtId="49" fontId="7" fillId="0" borderId="6" xfId="0" applyNumberFormat="1" applyFont="1" applyFill="1" applyBorder="1" applyAlignment="1">
      <alignment horizontal="center" vertical="center"/>
    </xf>
    <xf numFmtId="38" fontId="7" fillId="0" borderId="7" xfId="1" applyFont="1" applyFill="1" applyBorder="1" applyAlignment="1">
      <alignment vertical="center" shrinkToFit="1"/>
    </xf>
    <xf numFmtId="38" fontId="7" fillId="0" borderId="8" xfId="1" applyFont="1" applyFill="1" applyBorder="1" applyAlignment="1">
      <alignment vertical="center" shrinkToFit="1"/>
    </xf>
    <xf numFmtId="38" fontId="7" fillId="0" borderId="9" xfId="1" applyFont="1" applyFill="1" applyBorder="1" applyAlignment="1">
      <alignment vertical="center" shrinkToFit="1"/>
    </xf>
    <xf numFmtId="38" fontId="7" fillId="0" borderId="10" xfId="1" applyFont="1" applyFill="1" applyBorder="1" applyAlignment="1">
      <alignment vertical="center" shrinkToFit="1"/>
    </xf>
    <xf numFmtId="38" fontId="7" fillId="0" borderId="0" xfId="1" applyFont="1" applyFill="1" applyBorder="1" applyAlignment="1">
      <alignment vertical="center"/>
    </xf>
    <xf numFmtId="176" fontId="7" fillId="0" borderId="11" xfId="0" applyNumberFormat="1" applyFont="1" applyFill="1" applyBorder="1" applyAlignment="1">
      <alignment horizontal="center" vertical="center" shrinkToFit="1"/>
    </xf>
    <xf numFmtId="38" fontId="7" fillId="0" borderId="12" xfId="1" applyFont="1" applyFill="1" applyBorder="1" applyAlignment="1">
      <alignment vertical="center" shrinkToFit="1"/>
    </xf>
    <xf numFmtId="38" fontId="7" fillId="0" borderId="13" xfId="1" applyFont="1" applyFill="1" applyBorder="1" applyAlignment="1">
      <alignment vertical="center" shrinkToFit="1"/>
    </xf>
    <xf numFmtId="38" fontId="7" fillId="0" borderId="14" xfId="1" applyFont="1" applyFill="1" applyBorder="1" applyAlignment="1">
      <alignment vertical="center" shrinkToFit="1"/>
    </xf>
    <xf numFmtId="49" fontId="7" fillId="0" borderId="15" xfId="0" applyNumberFormat="1" applyFont="1" applyFill="1" applyBorder="1" applyAlignment="1">
      <alignment horizontal="center" vertical="center"/>
    </xf>
    <xf numFmtId="38" fontId="8" fillId="0" borderId="14" xfId="1" applyFont="1" applyFill="1" applyBorder="1" applyAlignment="1">
      <alignment vertical="center" shrinkToFit="1"/>
    </xf>
    <xf numFmtId="38" fontId="7" fillId="0" borderId="16" xfId="1" applyFont="1" applyFill="1" applyBorder="1" applyAlignment="1">
      <alignment vertical="center" shrinkToFit="1"/>
    </xf>
    <xf numFmtId="38" fontId="7" fillId="0" borderId="17" xfId="1" applyFont="1" applyFill="1" applyBorder="1" applyAlignment="1">
      <alignment vertical="center" shrinkToFit="1"/>
    </xf>
    <xf numFmtId="38" fontId="7" fillId="0" borderId="18" xfId="1" applyFont="1" applyFill="1" applyBorder="1" applyAlignment="1">
      <alignment vertical="center" shrinkToFit="1"/>
    </xf>
    <xf numFmtId="38" fontId="7" fillId="0" borderId="19" xfId="1" applyFont="1" applyFill="1" applyBorder="1" applyAlignment="1">
      <alignment vertical="center" shrinkToFit="1"/>
    </xf>
    <xf numFmtId="49" fontId="7" fillId="0" borderId="20" xfId="0" applyNumberFormat="1" applyFont="1" applyFill="1" applyBorder="1" applyAlignment="1">
      <alignment horizontal="center" vertical="center"/>
    </xf>
    <xf numFmtId="38" fontId="8" fillId="0" borderId="21" xfId="1" applyFont="1" applyFill="1" applyBorder="1" applyAlignment="1">
      <alignment vertical="center" shrinkToFit="1"/>
    </xf>
    <xf numFmtId="38" fontId="7" fillId="0" borderId="1" xfId="1" applyFont="1" applyFill="1" applyBorder="1" applyAlignment="1">
      <alignment vertical="center" shrinkToFit="1"/>
    </xf>
    <xf numFmtId="38" fontId="7" fillId="0" borderId="22" xfId="1" applyFont="1" applyFill="1" applyBorder="1" applyAlignment="1">
      <alignment vertical="center" shrinkToFit="1"/>
    </xf>
    <xf numFmtId="38" fontId="7" fillId="0" borderId="23" xfId="1" applyFont="1" applyFill="1" applyBorder="1" applyAlignment="1">
      <alignment vertical="center" shrinkToFit="1"/>
    </xf>
    <xf numFmtId="38" fontId="7" fillId="0" borderId="0" xfId="1" applyFont="1" applyFill="1" applyBorder="1" applyAlignment="1">
      <alignment vertical="center" shrinkToFit="1"/>
    </xf>
    <xf numFmtId="38" fontId="7" fillId="0" borderId="24" xfId="1" applyFont="1" applyFill="1" applyBorder="1" applyAlignment="1">
      <alignment vertical="center" shrinkToFit="1"/>
    </xf>
    <xf numFmtId="49" fontId="7" fillId="0" borderId="25" xfId="0" applyNumberFormat="1" applyFont="1" applyFill="1" applyBorder="1" applyAlignment="1">
      <alignment horizontal="center" vertical="center"/>
    </xf>
    <xf numFmtId="38" fontId="7" fillId="0" borderId="26" xfId="1" applyFont="1" applyFill="1" applyBorder="1" applyAlignment="1">
      <alignment vertical="center" shrinkToFit="1"/>
    </xf>
    <xf numFmtId="38" fontId="7" fillId="0" borderId="27" xfId="1" applyFont="1" applyFill="1" applyBorder="1" applyAlignment="1">
      <alignment vertical="center" shrinkToFit="1"/>
    </xf>
    <xf numFmtId="38" fontId="7" fillId="0" borderId="28" xfId="1" applyFont="1" applyFill="1" applyBorder="1" applyAlignment="1">
      <alignment vertical="center" shrinkToFit="1"/>
    </xf>
    <xf numFmtId="177" fontId="2" fillId="0" borderId="0" xfId="0" applyNumberFormat="1" applyFont="1" applyFill="1" applyBorder="1" applyAlignment="1">
      <alignment vertical="center" shrinkToFit="1"/>
    </xf>
    <xf numFmtId="38" fontId="7" fillId="0" borderId="16" xfId="1" applyFont="1" applyFill="1" applyBorder="1" applyAlignment="1">
      <alignment vertical="center"/>
    </xf>
    <xf numFmtId="38" fontId="7" fillId="0" borderId="17" xfId="1" applyFont="1" applyFill="1" applyBorder="1" applyAlignment="1">
      <alignment vertical="center"/>
    </xf>
    <xf numFmtId="38" fontId="7" fillId="0" borderId="29" xfId="1" applyFont="1" applyFill="1" applyBorder="1" applyAlignment="1">
      <alignment vertical="center"/>
    </xf>
    <xf numFmtId="38" fontId="7" fillId="0" borderId="18" xfId="1" applyFont="1" applyFill="1" applyBorder="1" applyAlignment="1">
      <alignment vertical="center"/>
    </xf>
    <xf numFmtId="38" fontId="8" fillId="0" borderId="12" xfId="1" applyFont="1" applyFill="1" applyBorder="1" applyAlignment="1">
      <alignment horizontal="center" vertical="center"/>
    </xf>
    <xf numFmtId="38" fontId="8" fillId="0" borderId="29" xfId="1" applyFont="1" applyFill="1" applyBorder="1" applyAlignment="1">
      <alignment vertical="center"/>
    </xf>
    <xf numFmtId="38" fontId="8" fillId="0" borderId="18" xfId="1" applyFont="1" applyFill="1" applyBorder="1" applyAlignment="1">
      <alignment vertical="center"/>
    </xf>
    <xf numFmtId="38" fontId="7" fillId="0" borderId="13" xfId="1" applyFont="1" applyFill="1" applyBorder="1" applyAlignment="1">
      <alignment vertical="center"/>
    </xf>
    <xf numFmtId="38" fontId="7" fillId="0" borderId="26" xfId="1" applyFont="1" applyFill="1" applyBorder="1" applyAlignment="1">
      <alignment vertical="center"/>
    </xf>
    <xf numFmtId="38" fontId="7" fillId="0" borderId="14" xfId="1" applyFont="1" applyFill="1" applyBorder="1" applyAlignment="1">
      <alignment vertical="center"/>
    </xf>
    <xf numFmtId="38" fontId="7" fillId="0" borderId="12" xfId="1" applyFont="1" applyFill="1" applyBorder="1" applyAlignment="1">
      <alignment horizontal="center" vertical="center"/>
    </xf>
    <xf numFmtId="38" fontId="8" fillId="0" borderId="13" xfId="1" applyFont="1" applyFill="1" applyBorder="1" applyAlignment="1">
      <alignment vertical="center"/>
    </xf>
    <xf numFmtId="176" fontId="2" fillId="0" borderId="30" xfId="0" applyNumberFormat="1" applyFont="1" applyFill="1" applyBorder="1" applyAlignment="1">
      <alignment horizontal="distributed" vertical="center" wrapText="1" justifyLastLine="1"/>
    </xf>
    <xf numFmtId="176" fontId="7" fillId="0" borderId="31" xfId="0" applyNumberFormat="1" applyFont="1" applyFill="1" applyBorder="1" applyAlignment="1">
      <alignment horizontal="distributed" vertical="center" justifyLastLine="1"/>
    </xf>
    <xf numFmtId="176" fontId="7" fillId="0" borderId="32" xfId="0" applyNumberFormat="1" applyFont="1" applyFill="1" applyBorder="1" applyAlignment="1">
      <alignment horizontal="distributed" vertical="center" justifyLastLine="1"/>
    </xf>
    <xf numFmtId="176" fontId="7" fillId="0" borderId="33" xfId="0" applyNumberFormat="1" applyFont="1" applyFill="1" applyBorder="1" applyAlignment="1">
      <alignment horizontal="distributed" vertical="center" justifyLastLine="1"/>
    </xf>
    <xf numFmtId="176" fontId="7" fillId="0" borderId="34" xfId="0" applyNumberFormat="1" applyFont="1" applyFill="1" applyBorder="1" applyAlignment="1">
      <alignment horizontal="left" vertical="center" justifyLastLine="1"/>
    </xf>
    <xf numFmtId="176" fontId="7" fillId="0" borderId="35" xfId="0" applyNumberFormat="1" applyFont="1" applyFill="1" applyBorder="1" applyAlignment="1">
      <alignment horizontal="distributed" vertical="center" justifyLastLine="1"/>
    </xf>
    <xf numFmtId="176" fontId="7" fillId="0" borderId="36" xfId="0" applyNumberFormat="1" applyFont="1" applyFill="1" applyBorder="1" applyAlignment="1">
      <alignment horizontal="distributed" vertical="center" justifyLastLine="1"/>
    </xf>
    <xf numFmtId="176" fontId="7" fillId="0" borderId="37" xfId="0" applyNumberFormat="1" applyFont="1" applyFill="1" applyBorder="1" applyAlignment="1">
      <alignment horizontal="distributed" vertical="center" justifyLastLine="1"/>
    </xf>
    <xf numFmtId="176" fontId="7" fillId="0" borderId="38" xfId="0" applyNumberFormat="1" applyFont="1" applyFill="1" applyBorder="1" applyAlignment="1">
      <alignment horizontal="distributed" vertical="center" justifyLastLine="1"/>
    </xf>
    <xf numFmtId="176" fontId="7" fillId="0" borderId="36" xfId="0" applyNumberFormat="1" applyFont="1" applyFill="1" applyBorder="1" applyAlignment="1">
      <alignment horizontal="distributed" vertical="center" justifyLastLine="1"/>
    </xf>
    <xf numFmtId="176" fontId="7" fillId="0" borderId="39" xfId="0" applyNumberFormat="1" applyFont="1" applyFill="1" applyBorder="1" applyAlignment="1">
      <alignment horizontal="right" vertical="center" justifyLastLine="1"/>
    </xf>
    <xf numFmtId="176" fontId="2"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00000000-0008-0000-0300-00005D0C0000}"/>
            </a:ext>
          </a:extLst>
        </xdr:cNvPr>
        <xdr:cNvSpPr>
          <a:spLocks noChangeShapeType="1"/>
        </xdr:cNvSpPr>
      </xdr:nvSpPr>
      <xdr:spPr bwMode="auto">
        <a:xfrm>
          <a:off x="962025" y="685800"/>
          <a:ext cx="9620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033-0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億単位①"/>
      <sheetName val="億単位②"/>
      <sheetName val="p34-p35根拠"/>
    </sheetNames>
    <sheetDataSet>
      <sheetData sheetId="0"/>
      <sheetData sheetId="1"/>
      <sheetData sheetId="2">
        <row r="51">
          <cell r="M51">
            <v>38569</v>
          </cell>
          <cell r="N51">
            <v>12467</v>
          </cell>
          <cell r="O51">
            <v>12497</v>
          </cell>
          <cell r="P51">
            <v>180222</v>
          </cell>
          <cell r="R51">
            <v>11368</v>
          </cell>
          <cell r="S51">
            <v>2591</v>
          </cell>
          <cell r="T51">
            <v>3655</v>
          </cell>
          <cell r="U51">
            <v>43530</v>
          </cell>
        </row>
        <row r="52">
          <cell r="L52">
            <v>14159</v>
          </cell>
          <cell r="M52">
            <v>39046</v>
          </cell>
          <cell r="N52">
            <v>12372</v>
          </cell>
          <cell r="O52">
            <v>12663</v>
          </cell>
          <cell r="P52">
            <v>181140</v>
          </cell>
          <cell r="Q52">
            <v>4080</v>
          </cell>
          <cell r="R52">
            <v>12671</v>
          </cell>
          <cell r="S52">
            <v>2830</v>
          </cell>
          <cell r="T52">
            <v>4007</v>
          </cell>
          <cell r="U52">
            <v>48168</v>
          </cell>
        </row>
        <row r="53">
          <cell r="L53">
            <v>14999</v>
          </cell>
          <cell r="M53">
            <v>39255</v>
          </cell>
          <cell r="N53">
            <v>12723</v>
          </cell>
          <cell r="O53">
            <v>11923</v>
          </cell>
          <cell r="P53">
            <v>183967</v>
          </cell>
          <cell r="Q53">
            <v>4285</v>
          </cell>
          <cell r="R53">
            <v>12327</v>
          </cell>
          <cell r="S53">
            <v>2974</v>
          </cell>
          <cell r="T53">
            <v>3326</v>
          </cell>
          <cell r="U53">
            <v>47538</v>
          </cell>
        </row>
        <row r="54">
          <cell r="L54">
            <v>14570</v>
          </cell>
          <cell r="M54">
            <v>40883</v>
          </cell>
          <cell r="N54">
            <v>11528</v>
          </cell>
          <cell r="O54">
            <v>12275</v>
          </cell>
          <cell r="P54">
            <v>183280</v>
          </cell>
          <cell r="Q54">
            <v>4419</v>
          </cell>
          <cell r="R54">
            <v>13433</v>
          </cell>
          <cell r="S54">
            <v>3078</v>
          </cell>
          <cell r="T54">
            <v>4024</v>
          </cell>
          <cell r="U54">
            <v>50780</v>
          </cell>
        </row>
        <row r="55">
          <cell r="L55">
            <v>14599</v>
          </cell>
          <cell r="M55">
            <v>42222</v>
          </cell>
          <cell r="N55">
            <v>11176</v>
          </cell>
          <cell r="O55">
            <v>12006</v>
          </cell>
          <cell r="P55">
            <v>183437</v>
          </cell>
          <cell r="Q55">
            <v>4702</v>
          </cell>
          <cell r="R55">
            <v>14650</v>
          </cell>
          <cell r="S55">
            <v>2991</v>
          </cell>
          <cell r="T55">
            <v>3864</v>
          </cell>
          <cell r="U55">
            <v>52063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A33"/>
  <sheetViews>
    <sheetView showGridLines="0" tabSelected="1" view="pageBreakPreview" zoomScale="70" zoomScaleNormal="100" zoomScaleSheetLayoutView="70" workbookViewId="0">
      <pane xSplit="2" ySplit="6" topLeftCell="C16" activePane="bottomRight" state="frozen"/>
      <selection activeCell="AE34" sqref="AE34"/>
      <selection pane="topRight" activeCell="AE34" sqref="AE34"/>
      <selection pane="bottomLeft" activeCell="AE34" sqref="AE34"/>
      <selection pane="bottomRight" activeCell="F23" sqref="F23"/>
    </sheetView>
  </sheetViews>
  <sheetFormatPr defaultColWidth="12.625" defaultRowHeight="21" customHeight="1" x14ac:dyDescent="0.15"/>
  <cols>
    <col min="1" max="1" width="2.5" style="1" customWidth="1"/>
    <col min="2" max="2" width="11.375" style="1" customWidth="1"/>
    <col min="3" max="3" width="12.125" style="1" customWidth="1"/>
    <col min="4" max="4" width="11.125" style="1" customWidth="1"/>
    <col min="5" max="5" width="12.5" style="1" customWidth="1"/>
    <col min="6" max="6" width="12.125" style="1" customWidth="1"/>
    <col min="7" max="7" width="11.625" style="1" customWidth="1"/>
    <col min="8" max="8" width="12.5" style="1" customWidth="1"/>
    <col min="9" max="9" width="12.125" style="1" customWidth="1"/>
    <col min="10" max="10" width="11.125" style="1" customWidth="1"/>
    <col min="11" max="11" width="12.5" style="1" customWidth="1"/>
    <col min="12" max="12" width="12.125" style="1" customWidth="1"/>
    <col min="13" max="13" width="11.125" style="1" customWidth="1"/>
    <col min="14" max="14" width="12.5" style="1" customWidth="1"/>
    <col min="15" max="15" width="13.625" style="1" customWidth="1"/>
    <col min="16" max="16" width="11.75" style="1" customWidth="1"/>
    <col min="17" max="17" width="12.5" style="1" customWidth="1"/>
    <col min="18" max="18" width="12.625" style="2" customWidth="1"/>
    <col min="19" max="16384" width="12.625" style="1"/>
  </cols>
  <sheetData>
    <row r="1" spans="1:17" s="68" customFormat="1" ht="22.5" customHeight="1" x14ac:dyDescent="0.15"/>
    <row r="2" spans="1:17" s="68" customFormat="1" ht="11.25" customHeight="1" x14ac:dyDescent="0.15"/>
    <row r="3" spans="1:17" ht="24.75" customHeight="1" x14ac:dyDescent="0.15">
      <c r="A3" s="67" t="s">
        <v>36</v>
      </c>
    </row>
    <row r="4" spans="1:17" ht="15" customHeight="1" thickBot="1" x14ac:dyDescent="0.2">
      <c r="P4" s="66"/>
      <c r="Q4" s="66" t="s">
        <v>35</v>
      </c>
    </row>
    <row r="5" spans="1:17" ht="22.5" customHeight="1" x14ac:dyDescent="0.15">
      <c r="B5" s="65" t="s">
        <v>34</v>
      </c>
      <c r="C5" s="64" t="s">
        <v>33</v>
      </c>
      <c r="D5" s="61"/>
      <c r="E5" s="60"/>
      <c r="F5" s="64" t="s">
        <v>32</v>
      </c>
      <c r="G5" s="61"/>
      <c r="H5" s="63"/>
      <c r="I5" s="62" t="s">
        <v>31</v>
      </c>
      <c r="J5" s="61"/>
      <c r="K5" s="60"/>
      <c r="L5" s="64" t="s">
        <v>30</v>
      </c>
      <c r="M5" s="61"/>
      <c r="N5" s="63"/>
      <c r="O5" s="62" t="s">
        <v>29</v>
      </c>
      <c r="P5" s="61"/>
      <c r="Q5" s="60"/>
    </row>
    <row r="6" spans="1:17" ht="52.5" customHeight="1" thickBot="1" x14ac:dyDescent="0.2">
      <c r="B6" s="59" t="s">
        <v>28</v>
      </c>
      <c r="C6" s="58"/>
      <c r="D6" s="56" t="s">
        <v>27</v>
      </c>
      <c r="E6" s="55" t="s">
        <v>26</v>
      </c>
      <c r="F6" s="58"/>
      <c r="G6" s="56" t="s">
        <v>27</v>
      </c>
      <c r="H6" s="55" t="s">
        <v>26</v>
      </c>
      <c r="I6" s="57"/>
      <c r="J6" s="56" t="s">
        <v>27</v>
      </c>
      <c r="K6" s="55" t="s">
        <v>26</v>
      </c>
      <c r="L6" s="58"/>
      <c r="M6" s="56" t="s">
        <v>27</v>
      </c>
      <c r="N6" s="55" t="s">
        <v>26</v>
      </c>
      <c r="O6" s="57"/>
      <c r="P6" s="56" t="s">
        <v>27</v>
      </c>
      <c r="Q6" s="55" t="s">
        <v>26</v>
      </c>
    </row>
    <row r="7" spans="1:17" ht="30" customHeight="1" thickTop="1" x14ac:dyDescent="0.15">
      <c r="B7" s="31" t="s">
        <v>25</v>
      </c>
      <c r="C7" s="52">
        <v>14075</v>
      </c>
      <c r="D7" s="54">
        <v>8352</v>
      </c>
      <c r="E7" s="53" t="s">
        <v>16</v>
      </c>
      <c r="F7" s="52">
        <v>30463</v>
      </c>
      <c r="G7" s="54">
        <v>18468</v>
      </c>
      <c r="H7" s="53" t="s">
        <v>16</v>
      </c>
      <c r="I7" s="51">
        <v>10220</v>
      </c>
      <c r="J7" s="54">
        <v>5221</v>
      </c>
      <c r="K7" s="53" t="s">
        <v>16</v>
      </c>
      <c r="L7" s="52">
        <v>10622</v>
      </c>
      <c r="M7" s="50">
        <v>5884</v>
      </c>
      <c r="N7" s="53" t="s">
        <v>16</v>
      </c>
      <c r="O7" s="51">
        <v>147541</v>
      </c>
      <c r="P7" s="54">
        <v>74834</v>
      </c>
      <c r="Q7" s="53" t="s">
        <v>16</v>
      </c>
    </row>
    <row r="8" spans="1:17" ht="30" customHeight="1" x14ac:dyDescent="0.15">
      <c r="B8" s="31" t="s">
        <v>24</v>
      </c>
      <c r="C8" s="52">
        <v>11369</v>
      </c>
      <c r="D8" s="50">
        <v>5152</v>
      </c>
      <c r="E8" s="47" t="s">
        <v>16</v>
      </c>
      <c r="F8" s="52">
        <v>23191</v>
      </c>
      <c r="G8" s="50">
        <v>11160</v>
      </c>
      <c r="H8" s="47" t="s">
        <v>16</v>
      </c>
      <c r="I8" s="51">
        <v>9210</v>
      </c>
      <c r="J8" s="50">
        <v>3224</v>
      </c>
      <c r="K8" s="47" t="s">
        <v>16</v>
      </c>
      <c r="L8" s="52">
        <v>9552</v>
      </c>
      <c r="M8" s="50">
        <v>4128</v>
      </c>
      <c r="N8" s="47" t="s">
        <v>16</v>
      </c>
      <c r="O8" s="51">
        <v>138779</v>
      </c>
      <c r="P8" s="50">
        <v>53301</v>
      </c>
      <c r="Q8" s="47" t="s">
        <v>16</v>
      </c>
    </row>
    <row r="9" spans="1:17" ht="30" customHeight="1" x14ac:dyDescent="0.15">
      <c r="B9" s="31" t="s">
        <v>23</v>
      </c>
      <c r="C9" s="52">
        <v>11870</v>
      </c>
      <c r="D9" s="50">
        <v>4322</v>
      </c>
      <c r="E9" s="47" t="s">
        <v>16</v>
      </c>
      <c r="F9" s="52">
        <v>27803</v>
      </c>
      <c r="G9" s="50">
        <v>11253</v>
      </c>
      <c r="H9" s="47" t="s">
        <v>16</v>
      </c>
      <c r="I9" s="51">
        <v>9353</v>
      </c>
      <c r="J9" s="50">
        <v>2835</v>
      </c>
      <c r="K9" s="47" t="s">
        <v>16</v>
      </c>
      <c r="L9" s="52">
        <v>10877</v>
      </c>
      <c r="M9" s="50">
        <v>4021</v>
      </c>
      <c r="N9" s="47" t="s">
        <v>16</v>
      </c>
      <c r="O9" s="51">
        <v>153195</v>
      </c>
      <c r="P9" s="50">
        <v>50689</v>
      </c>
      <c r="Q9" s="47" t="s">
        <v>16</v>
      </c>
    </row>
    <row r="10" spans="1:17" ht="30" customHeight="1" x14ac:dyDescent="0.15">
      <c r="B10" s="31" t="s">
        <v>22</v>
      </c>
      <c r="C10" s="52">
        <v>10752</v>
      </c>
      <c r="D10" s="50">
        <v>3802</v>
      </c>
      <c r="E10" s="47" t="s">
        <v>16</v>
      </c>
      <c r="F10" s="52">
        <v>26078</v>
      </c>
      <c r="G10" s="50">
        <v>10726</v>
      </c>
      <c r="H10" s="47" t="s">
        <v>16</v>
      </c>
      <c r="I10" s="51">
        <v>8592</v>
      </c>
      <c r="J10" s="50">
        <v>2628</v>
      </c>
      <c r="K10" s="47" t="s">
        <v>16</v>
      </c>
      <c r="L10" s="52">
        <v>10197</v>
      </c>
      <c r="M10" s="50">
        <v>4205</v>
      </c>
      <c r="N10" s="47" t="s">
        <v>16</v>
      </c>
      <c r="O10" s="51">
        <v>136931</v>
      </c>
      <c r="P10" s="50">
        <v>44083</v>
      </c>
      <c r="Q10" s="47" t="s">
        <v>16</v>
      </c>
    </row>
    <row r="11" spans="1:17" ht="30" customHeight="1" x14ac:dyDescent="0.15">
      <c r="B11" s="31" t="s">
        <v>21</v>
      </c>
      <c r="C11" s="52">
        <v>11517</v>
      </c>
      <c r="D11" s="50">
        <v>4364</v>
      </c>
      <c r="E11" s="47" t="s">
        <v>16</v>
      </c>
      <c r="F11" s="52">
        <v>29098</v>
      </c>
      <c r="G11" s="50">
        <v>12817</v>
      </c>
      <c r="H11" s="47" t="s">
        <v>16</v>
      </c>
      <c r="I11" s="51">
        <v>9477</v>
      </c>
      <c r="J11" s="50">
        <v>3246</v>
      </c>
      <c r="K11" s="47" t="s">
        <v>16</v>
      </c>
      <c r="L11" s="52">
        <v>10427</v>
      </c>
      <c r="M11" s="50">
        <v>4196</v>
      </c>
      <c r="N11" s="47" t="s">
        <v>16</v>
      </c>
      <c r="O11" s="51">
        <v>144870</v>
      </c>
      <c r="P11" s="50">
        <v>49865</v>
      </c>
      <c r="Q11" s="47" t="s">
        <v>16</v>
      </c>
    </row>
    <row r="12" spans="1:17" ht="30" customHeight="1" x14ac:dyDescent="0.15">
      <c r="B12" s="31" t="s">
        <v>20</v>
      </c>
      <c r="C12" s="52">
        <v>11952</v>
      </c>
      <c r="D12" s="50">
        <v>4837</v>
      </c>
      <c r="E12" s="47" t="s">
        <v>16</v>
      </c>
      <c r="F12" s="52">
        <v>31037</v>
      </c>
      <c r="G12" s="50">
        <v>14851</v>
      </c>
      <c r="H12" s="47" t="s">
        <v>16</v>
      </c>
      <c r="I12" s="51">
        <v>9783</v>
      </c>
      <c r="J12" s="50">
        <v>3422</v>
      </c>
      <c r="K12" s="47" t="s">
        <v>16</v>
      </c>
      <c r="L12" s="52">
        <v>10947</v>
      </c>
      <c r="M12" s="50">
        <v>4730</v>
      </c>
      <c r="N12" s="47" t="s">
        <v>16</v>
      </c>
      <c r="O12" s="51">
        <v>152269</v>
      </c>
      <c r="P12" s="50">
        <v>56645</v>
      </c>
      <c r="Q12" s="47" t="s">
        <v>16</v>
      </c>
    </row>
    <row r="13" spans="1:17" ht="30" customHeight="1" x14ac:dyDescent="0.15">
      <c r="B13" s="31" t="s">
        <v>19</v>
      </c>
      <c r="C13" s="52">
        <v>12806</v>
      </c>
      <c r="D13" s="50">
        <v>5490</v>
      </c>
      <c r="E13" s="47" t="s">
        <v>16</v>
      </c>
      <c r="F13" s="52">
        <v>32927</v>
      </c>
      <c r="G13" s="50">
        <v>16499</v>
      </c>
      <c r="H13" s="47" t="s">
        <v>16</v>
      </c>
      <c r="I13" s="51">
        <v>10443</v>
      </c>
      <c r="J13" s="50">
        <v>3807</v>
      </c>
      <c r="K13" s="47" t="s">
        <v>16</v>
      </c>
      <c r="L13" s="52">
        <v>12308</v>
      </c>
      <c r="M13" s="50">
        <v>5867</v>
      </c>
      <c r="N13" s="47" t="s">
        <v>16</v>
      </c>
      <c r="O13" s="51">
        <v>163243</v>
      </c>
      <c r="P13" s="50">
        <v>64798</v>
      </c>
      <c r="Q13" s="47" t="s">
        <v>16</v>
      </c>
    </row>
    <row r="14" spans="1:17" ht="30" customHeight="1" x14ac:dyDescent="0.15">
      <c r="B14" s="31" t="s">
        <v>18</v>
      </c>
      <c r="C14" s="46">
        <v>14260</v>
      </c>
      <c r="D14" s="44">
        <v>5667</v>
      </c>
      <c r="E14" s="47" t="s">
        <v>16</v>
      </c>
      <c r="F14" s="46">
        <v>37202</v>
      </c>
      <c r="G14" s="44">
        <v>17898</v>
      </c>
      <c r="H14" s="47" t="s">
        <v>16</v>
      </c>
      <c r="I14" s="45">
        <v>12611</v>
      </c>
      <c r="J14" s="44">
        <v>3930</v>
      </c>
      <c r="K14" s="47" t="s">
        <v>16</v>
      </c>
      <c r="L14" s="49">
        <v>14135</v>
      </c>
      <c r="M14" s="44">
        <v>6304</v>
      </c>
      <c r="N14" s="47" t="s">
        <v>16</v>
      </c>
      <c r="O14" s="48">
        <v>186642</v>
      </c>
      <c r="P14" s="44">
        <v>67909</v>
      </c>
      <c r="Q14" s="47" t="s">
        <v>16</v>
      </c>
    </row>
    <row r="15" spans="1:17" ht="30" customHeight="1" x14ac:dyDescent="0.15">
      <c r="B15" s="31" t="s">
        <v>17</v>
      </c>
      <c r="C15" s="46">
        <v>13567</v>
      </c>
      <c r="D15" s="44">
        <v>5235</v>
      </c>
      <c r="E15" s="47" t="s">
        <v>16</v>
      </c>
      <c r="F15" s="46">
        <v>35063</v>
      </c>
      <c r="G15" s="44">
        <v>16222</v>
      </c>
      <c r="H15" s="47" t="s">
        <v>16</v>
      </c>
      <c r="I15" s="45">
        <v>12441</v>
      </c>
      <c r="J15" s="44">
        <v>3743</v>
      </c>
      <c r="K15" s="47" t="s">
        <v>16</v>
      </c>
      <c r="L15" s="46">
        <v>13339</v>
      </c>
      <c r="M15" s="44">
        <v>5543</v>
      </c>
      <c r="N15" s="47" t="s">
        <v>16</v>
      </c>
      <c r="O15" s="45">
        <v>179280</v>
      </c>
      <c r="P15" s="44">
        <v>62661</v>
      </c>
      <c r="Q15" s="47" t="s">
        <v>16</v>
      </c>
    </row>
    <row r="16" spans="1:17" ht="30" customHeight="1" x14ac:dyDescent="0.15">
      <c r="B16" s="31" t="s">
        <v>15</v>
      </c>
      <c r="C16" s="46">
        <v>10946</v>
      </c>
      <c r="D16" s="44">
        <v>2944</v>
      </c>
      <c r="E16" s="43">
        <v>464</v>
      </c>
      <c r="F16" s="46">
        <v>28003</v>
      </c>
      <c r="G16" s="44">
        <v>8776</v>
      </c>
      <c r="H16" s="43">
        <v>791</v>
      </c>
      <c r="I16" s="45">
        <v>10365</v>
      </c>
      <c r="J16" s="44">
        <v>2032</v>
      </c>
      <c r="K16" s="43">
        <v>402</v>
      </c>
      <c r="L16" s="46">
        <v>9608</v>
      </c>
      <c r="M16" s="44">
        <v>2074</v>
      </c>
      <c r="N16" s="43">
        <v>387</v>
      </c>
      <c r="O16" s="45">
        <v>146545</v>
      </c>
      <c r="P16" s="44">
        <v>33879</v>
      </c>
      <c r="Q16" s="43">
        <v>6405</v>
      </c>
    </row>
    <row r="17" spans="2:27" ht="30" customHeight="1" x14ac:dyDescent="0.15">
      <c r="B17" s="31" t="s">
        <v>14</v>
      </c>
      <c r="C17" s="46">
        <v>10657</v>
      </c>
      <c r="D17" s="44">
        <v>2629</v>
      </c>
      <c r="E17" s="43">
        <v>1026</v>
      </c>
      <c r="F17" s="46">
        <v>27038</v>
      </c>
      <c r="G17" s="44">
        <v>7605</v>
      </c>
      <c r="H17" s="43">
        <v>1748</v>
      </c>
      <c r="I17" s="45">
        <v>9744</v>
      </c>
      <c r="J17" s="44">
        <v>1809</v>
      </c>
      <c r="K17" s="43">
        <v>890</v>
      </c>
      <c r="L17" s="46">
        <v>9158</v>
      </c>
      <c r="M17" s="44">
        <v>2074</v>
      </c>
      <c r="N17" s="43">
        <v>856</v>
      </c>
      <c r="O17" s="45">
        <v>140262</v>
      </c>
      <c r="P17" s="44">
        <v>30109</v>
      </c>
      <c r="Q17" s="43">
        <v>14159</v>
      </c>
    </row>
    <row r="18" spans="2:27" ht="30" customHeight="1" x14ac:dyDescent="0.15">
      <c r="B18" s="25" t="s">
        <v>13</v>
      </c>
      <c r="C18" s="24">
        <v>10427</v>
      </c>
      <c r="D18" s="23">
        <v>2687</v>
      </c>
      <c r="E18" s="22">
        <v>1130</v>
      </c>
      <c r="F18" s="24">
        <v>26136</v>
      </c>
      <c r="G18" s="23">
        <v>7421</v>
      </c>
      <c r="H18" s="22">
        <v>1991</v>
      </c>
      <c r="I18" s="39">
        <v>9848</v>
      </c>
      <c r="J18" s="23">
        <v>1907</v>
      </c>
      <c r="K18" s="22">
        <v>991</v>
      </c>
      <c r="L18" s="39">
        <v>8938</v>
      </c>
      <c r="M18" s="23">
        <v>2031</v>
      </c>
      <c r="N18" s="22">
        <v>933</v>
      </c>
      <c r="O18" s="39">
        <v>137940</v>
      </c>
      <c r="P18" s="23">
        <v>30259</v>
      </c>
      <c r="Q18" s="22">
        <v>15427</v>
      </c>
      <c r="R18" s="42"/>
      <c r="AA18" s="2"/>
    </row>
    <row r="19" spans="2:27" ht="30" customHeight="1" x14ac:dyDescent="0.15">
      <c r="B19" s="25" t="s">
        <v>12</v>
      </c>
      <c r="C19" s="24">
        <v>10696</v>
      </c>
      <c r="D19" s="23">
        <v>2780</v>
      </c>
      <c r="E19" s="22">
        <v>1170</v>
      </c>
      <c r="F19" s="24">
        <v>26747</v>
      </c>
      <c r="G19" s="23">
        <v>7991</v>
      </c>
      <c r="H19" s="22">
        <v>2822</v>
      </c>
      <c r="I19" s="39">
        <v>9975</v>
      </c>
      <c r="J19" s="23">
        <v>1979</v>
      </c>
      <c r="K19" s="22">
        <v>1030</v>
      </c>
      <c r="L19" s="39">
        <v>9255</v>
      </c>
      <c r="M19" s="23">
        <v>2217</v>
      </c>
      <c r="N19" s="22">
        <v>967</v>
      </c>
      <c r="O19" s="39">
        <v>141456</v>
      </c>
      <c r="P19" s="23">
        <v>31857</v>
      </c>
      <c r="Q19" s="22">
        <v>16709</v>
      </c>
      <c r="R19" s="42"/>
      <c r="AA19" s="2"/>
    </row>
    <row r="20" spans="2:27" ht="30" customHeight="1" x14ac:dyDescent="0.15">
      <c r="B20" s="25" t="s">
        <v>11</v>
      </c>
      <c r="C20" s="24">
        <v>11171</v>
      </c>
      <c r="D20" s="23">
        <v>3049</v>
      </c>
      <c r="E20" s="22">
        <v>1414</v>
      </c>
      <c r="F20" s="24">
        <v>28769.819289999999</v>
      </c>
      <c r="G20" s="41">
        <f>2458.25738+6812.2793</f>
        <v>9270.5366800000011</v>
      </c>
      <c r="H20" s="22">
        <v>3014</v>
      </c>
      <c r="I20" s="40">
        <v>10439.07524</v>
      </c>
      <c r="J20" s="23">
        <v>2150</v>
      </c>
      <c r="K20" s="22">
        <v>1245</v>
      </c>
      <c r="L20" s="39">
        <v>9988.7123900000006</v>
      </c>
      <c r="M20" s="23">
        <f>538.70602+1927.86686</f>
        <v>2466.5728800000002</v>
      </c>
      <c r="N20" s="22">
        <v>1169</v>
      </c>
      <c r="O20" s="39">
        <v>147738.52566000001</v>
      </c>
      <c r="P20" s="23">
        <v>35141.701099999998</v>
      </c>
      <c r="Q20" s="22">
        <v>19803</v>
      </c>
    </row>
    <row r="21" spans="2:27" ht="30" customHeight="1" x14ac:dyDescent="0.15">
      <c r="B21" s="38" t="s">
        <v>10</v>
      </c>
      <c r="C21" s="19">
        <v>12021.427600000001</v>
      </c>
      <c r="D21" s="33">
        <v>3291.62698</v>
      </c>
      <c r="E21" s="32">
        <v>1706.96</v>
      </c>
      <c r="F21" s="37">
        <v>30483.32242</v>
      </c>
      <c r="G21" s="36">
        <v>9978.3359299999993</v>
      </c>
      <c r="H21" s="32">
        <v>3619.1602600000001</v>
      </c>
      <c r="I21" s="35">
        <v>11122.26721</v>
      </c>
      <c r="J21" s="33">
        <v>2343.9287399999998</v>
      </c>
      <c r="K21" s="32">
        <v>1502.0570700000001</v>
      </c>
      <c r="L21" s="34">
        <v>11185.24208</v>
      </c>
      <c r="M21" s="33">
        <v>3724.2616600000001</v>
      </c>
      <c r="N21" s="32">
        <v>1411.2651699999999</v>
      </c>
      <c r="O21" s="34">
        <v>156834.94923</v>
      </c>
      <c r="P21" s="33">
        <v>39793.486830000002</v>
      </c>
      <c r="Q21" s="32">
        <v>23878.816129999999</v>
      </c>
    </row>
    <row r="22" spans="2:27" ht="30" customHeight="1" x14ac:dyDescent="0.15">
      <c r="B22" s="31" t="s">
        <v>9</v>
      </c>
      <c r="C22" s="30">
        <v>14275.79</v>
      </c>
      <c r="D22" s="28">
        <v>3689.08</v>
      </c>
      <c r="E22" s="27">
        <v>1541.9622400000001</v>
      </c>
      <c r="F22" s="29">
        <f>'[1]p34-p35根拠'!M51</f>
        <v>38569</v>
      </c>
      <c r="G22" s="28">
        <f>'[1]p34-p35根拠'!R51</f>
        <v>11368</v>
      </c>
      <c r="H22" s="27">
        <v>2689.0063500000001</v>
      </c>
      <c r="I22" s="29">
        <f>'[1]p34-p35根拠'!N51</f>
        <v>12467</v>
      </c>
      <c r="J22" s="28">
        <f>'[1]p34-p35根拠'!S51</f>
        <v>2591</v>
      </c>
      <c r="K22" s="27">
        <v>1365.91273</v>
      </c>
      <c r="L22" s="29">
        <f>'[1]p34-p35根拠'!O51</f>
        <v>12497</v>
      </c>
      <c r="M22" s="28">
        <f>'[1]p34-p35根拠'!T51</f>
        <v>3655</v>
      </c>
      <c r="N22" s="27">
        <v>1281.01575</v>
      </c>
      <c r="O22" s="29">
        <f>'[1]p34-p35根拠'!P51</f>
        <v>180222</v>
      </c>
      <c r="P22" s="28">
        <f>'[1]p34-p35根拠'!U51</f>
        <v>43530</v>
      </c>
      <c r="Q22" s="27">
        <v>21026.778450000002</v>
      </c>
    </row>
    <row r="23" spans="2:27" ht="30" customHeight="1" x14ac:dyDescent="0.15">
      <c r="B23" s="25" t="s">
        <v>8</v>
      </c>
      <c r="C23" s="24">
        <f>'[1]p34-p35根拠'!L52</f>
        <v>14159</v>
      </c>
      <c r="D23" s="23">
        <f>'[1]p34-p35根拠'!Q52</f>
        <v>4080</v>
      </c>
      <c r="E23" s="22">
        <f>74.99886+233.09583+477.35882+512.32294</f>
        <v>1297.7764500000001</v>
      </c>
      <c r="F23" s="24">
        <f>'[1]p34-p35根拠'!M52</f>
        <v>39046</v>
      </c>
      <c r="G23" s="23">
        <f>'[1]p34-p35根拠'!R52</f>
        <v>12671</v>
      </c>
      <c r="H23" s="22">
        <f>133.28636+414.25288+858.17676+921.03389</f>
        <v>2326.7498900000001</v>
      </c>
      <c r="I23" s="24">
        <f>'[1]p34-p35根拠'!N52</f>
        <v>12372</v>
      </c>
      <c r="J23" s="23">
        <f>'[1]p34-p35根拠'!S52</f>
        <v>2830</v>
      </c>
      <c r="K23" s="22">
        <f>67.37919+209.41395+431.66841+463.28591</f>
        <v>1171.74746</v>
      </c>
      <c r="L23" s="24">
        <f>'[1]p34-p35根拠'!O52</f>
        <v>12663</v>
      </c>
      <c r="M23" s="23">
        <f>'[1]p34-p35根拠'!T52</f>
        <v>4007</v>
      </c>
      <c r="N23" s="22">
        <f>62.9496+195.64684+403.07873+432.60221</f>
        <v>1094.27738</v>
      </c>
      <c r="O23" s="24">
        <f>'[1]p34-p35根拠'!P52</f>
        <v>181140</v>
      </c>
      <c r="P23" s="23">
        <f>'[1]p34-p35根拠'!U52</f>
        <v>48168</v>
      </c>
      <c r="Q23" s="22">
        <f>1029.01091+3198.15766+6535.11841+7013.7828</f>
        <v>17776.069780000002</v>
      </c>
    </row>
    <row r="24" spans="2:27" ht="30" customHeight="1" x14ac:dyDescent="0.15">
      <c r="B24" s="25" t="s">
        <v>7</v>
      </c>
      <c r="C24" s="26">
        <f>'[1]p34-p35根拠'!L53</f>
        <v>14999</v>
      </c>
      <c r="D24" s="23">
        <f>'[1]p34-p35根拠'!Q53</f>
        <v>4285</v>
      </c>
      <c r="E24" s="22">
        <v>1348</v>
      </c>
      <c r="F24" s="24">
        <f>'[1]p34-p35根拠'!M53</f>
        <v>39255</v>
      </c>
      <c r="G24" s="23">
        <f>'[1]p34-p35根拠'!R53</f>
        <v>12327</v>
      </c>
      <c r="H24" s="22">
        <f>143.43679+445.50918+846.36927+987.72557</f>
        <v>2423.04081</v>
      </c>
      <c r="I24" s="26">
        <f>'[1]p34-p35根拠'!N53</f>
        <v>12723</v>
      </c>
      <c r="J24" s="23">
        <f>'[1]p34-p35根拠'!S53</f>
        <v>2974</v>
      </c>
      <c r="K24" s="22">
        <f>72.14962+224.09395+425.72913+496.83225</f>
        <v>1218.80495</v>
      </c>
      <c r="L24" s="24">
        <f>'[1]p34-p35根拠'!O53</f>
        <v>11923</v>
      </c>
      <c r="M24" s="23">
        <f>'[1]p34-p35根拠'!T53</f>
        <v>3326</v>
      </c>
      <c r="N24" s="22">
        <f>67.3711+209.25208+397.53284+463.92675</f>
        <v>1138.08277</v>
      </c>
      <c r="O24" s="24">
        <f>'[1]p34-p35根拠'!P53</f>
        <v>183967</v>
      </c>
      <c r="P24" s="23">
        <f>'[1]p34-p35根拠'!U53</f>
        <v>47538</v>
      </c>
      <c r="Q24" s="22">
        <f>1092.28812+3392.6054+6445.2028+7521.64788</f>
        <v>18451.744200000001</v>
      </c>
    </row>
    <row r="25" spans="2:27" ht="30" customHeight="1" x14ac:dyDescent="0.15">
      <c r="B25" s="25" t="s">
        <v>6</v>
      </c>
      <c r="C25" s="24">
        <f>'[1]p34-p35根拠'!L54</f>
        <v>14570</v>
      </c>
      <c r="D25" s="23">
        <f>'[1]p34-p35根拠'!Q54</f>
        <v>4419</v>
      </c>
      <c r="E25" s="22">
        <v>1524</v>
      </c>
      <c r="F25" s="24">
        <f>'[1]p34-p35根拠'!M54</f>
        <v>40883</v>
      </c>
      <c r="G25" s="23">
        <f>'[1]p34-p35根拠'!R54</f>
        <v>13433</v>
      </c>
      <c r="H25" s="22">
        <v>2740</v>
      </c>
      <c r="I25" s="24">
        <f>'[1]p34-p35根拠'!N54</f>
        <v>11528</v>
      </c>
      <c r="J25" s="23">
        <f>'[1]p34-p35根拠'!S54</f>
        <v>3078</v>
      </c>
      <c r="K25" s="22">
        <v>1378</v>
      </c>
      <c r="L25" s="24">
        <f>'[1]p34-p35根拠'!O54</f>
        <v>12275</v>
      </c>
      <c r="M25" s="23">
        <f>'[1]p34-p35根拠'!T54</f>
        <v>4024</v>
      </c>
      <c r="N25" s="22">
        <v>1287</v>
      </c>
      <c r="O25" s="24">
        <f>'[1]p34-p35根拠'!P54</f>
        <v>183280</v>
      </c>
      <c r="P25" s="23">
        <f>'[1]p34-p35根拠'!U54</f>
        <v>50780</v>
      </c>
      <c r="Q25" s="22">
        <v>20865</v>
      </c>
    </row>
    <row r="26" spans="2:27" ht="21.75" customHeight="1" x14ac:dyDescent="0.15">
      <c r="B26" s="21" t="s">
        <v>5</v>
      </c>
      <c r="C26" s="20"/>
      <c r="D26" s="17"/>
      <c r="E26" s="16"/>
      <c r="F26" s="19"/>
      <c r="G26" s="17"/>
      <c r="H26" s="16"/>
      <c r="I26" s="18"/>
      <c r="J26" s="17"/>
      <c r="K26" s="16"/>
      <c r="L26" s="18"/>
      <c r="M26" s="17"/>
      <c r="N26" s="16"/>
      <c r="O26" s="18"/>
      <c r="P26" s="17"/>
      <c r="Q26" s="16"/>
    </row>
    <row r="27" spans="2:27" ht="30" customHeight="1" thickBot="1" x14ac:dyDescent="0.2">
      <c r="B27" s="15" t="s">
        <v>4</v>
      </c>
      <c r="C27" s="14">
        <f>'[1]p34-p35根拠'!L55</f>
        <v>14599</v>
      </c>
      <c r="D27" s="10">
        <f>'[1]p34-p35根拠'!Q55</f>
        <v>4702</v>
      </c>
      <c r="E27" s="12">
        <v>1492</v>
      </c>
      <c r="F27" s="13">
        <f>'[1]p34-p35根拠'!M55</f>
        <v>42222</v>
      </c>
      <c r="G27" s="10">
        <f>'[1]p34-p35根拠'!R55</f>
        <v>14650</v>
      </c>
      <c r="H27" s="12">
        <v>2682</v>
      </c>
      <c r="I27" s="11">
        <f>'[1]p34-p35根拠'!N55</f>
        <v>11176</v>
      </c>
      <c r="J27" s="10">
        <f>'[1]p34-p35根拠'!S55</f>
        <v>2991</v>
      </c>
      <c r="K27" s="12">
        <v>1349</v>
      </c>
      <c r="L27" s="11">
        <f>'[1]p34-p35根拠'!O55</f>
        <v>12006</v>
      </c>
      <c r="M27" s="10">
        <f>'[1]p34-p35根拠'!T55</f>
        <v>3864</v>
      </c>
      <c r="N27" s="12">
        <v>1260</v>
      </c>
      <c r="O27" s="11">
        <f>'[1]p34-p35根拠'!P55</f>
        <v>183437</v>
      </c>
      <c r="P27" s="10">
        <f>'[1]p34-p35根拠'!U55</f>
        <v>52063</v>
      </c>
      <c r="Q27" s="9">
        <v>20427</v>
      </c>
    </row>
    <row r="28" spans="2:27" ht="15" customHeight="1" x14ac:dyDescent="0.15">
      <c r="B28" s="7" t="s">
        <v>3</v>
      </c>
      <c r="C28" s="4"/>
      <c r="E28" s="8"/>
    </row>
    <row r="29" spans="2:27" ht="15" customHeight="1" x14ac:dyDescent="0.15">
      <c r="B29" s="7" t="s">
        <v>2</v>
      </c>
      <c r="C29" s="4"/>
      <c r="E29" s="8"/>
    </row>
    <row r="30" spans="2:27" ht="15" customHeight="1" x14ac:dyDescent="0.15">
      <c r="B30" s="7" t="s">
        <v>1</v>
      </c>
      <c r="C30" s="6"/>
      <c r="D30" s="6"/>
      <c r="E30" s="6"/>
      <c r="F30" s="6"/>
      <c r="G30" s="6"/>
      <c r="H30" s="6"/>
      <c r="I30" s="6"/>
      <c r="J30" s="6"/>
      <c r="K30" s="6"/>
      <c r="L30" s="6"/>
      <c r="M30" s="6"/>
      <c r="N30" s="6"/>
      <c r="O30" s="6"/>
      <c r="P30" s="6"/>
      <c r="Q30" s="6"/>
    </row>
    <row r="31" spans="2:27" ht="14.25" customHeight="1" x14ac:dyDescent="0.15">
      <c r="B31" s="5" t="s">
        <v>0</v>
      </c>
      <c r="C31" s="4"/>
    </row>
    <row r="33" spans="3:3" ht="21" customHeight="1" x14ac:dyDescent="0.15">
      <c r="C33" s="3"/>
    </row>
  </sheetData>
  <mergeCells count="5">
    <mergeCell ref="C5:C6"/>
    <mergeCell ref="F5:F6"/>
    <mergeCell ref="I5:I6"/>
    <mergeCell ref="L5:L6"/>
    <mergeCell ref="O5:O6"/>
  </mergeCells>
  <phoneticPr fontId="3"/>
  <printOptions horizontalCentered="1"/>
  <pageMargins left="0.59055118110236227" right="0.59055118110236227" top="0.59055118110236227" bottom="0.59055118110236227" header="0.19685039370078741" footer="0.19685039370078741"/>
  <pageSetup paperSize="9" scale="6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(3)億単位</vt:lpstr>
      <vt:lpstr>'(3)億単位'!Print_Area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2020-09-16T07:02:18Z</dcterms:created>
  <dcterms:modified xsi:type="dcterms:W3CDTF">2020-09-16T07:02:39Z</dcterms:modified>
</cp:coreProperties>
</file>