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FukudaKo\Desktop\"/>
    </mc:Choice>
  </mc:AlternateContent>
  <xr:revisionPtr revIDLastSave="0" documentId="13_ncr:1_{036504DD-221F-4D67-B06B-95EE02FDC3FC}" xr6:coauthVersionLast="47" xr6:coauthVersionMax="47" xr10:uidLastSave="{00000000-0000-0000-0000-000000000000}"/>
  <bookViews>
    <workbookView xWindow="-16308" yWindow="-6204" windowWidth="16416" windowHeight="28572" tabRatio="893" firstSheet="1" activeTab="3" xr2:uid="{00000000-000D-0000-FFFF-FFFF00000000}"/>
  </bookViews>
  <sheets>
    <sheet name="　休工計画（実施）表（別紙様式３号）" sheetId="29" r:id="rId1"/>
    <sheet name="休工状況報告書（別紙様式４号）" sheetId="28" r:id="rId2"/>
    <sheet name="記入例　⇒" sheetId="30" r:id="rId3"/>
    <sheet name="休工計画（実施）表（別紙様式３（作成事例）" sheetId="24" r:id="rId4"/>
    <sheet name="休工状況報告書（別紙様式４号）（作成事例）" sheetId="26" r:id="rId5"/>
  </sheets>
  <definedNames>
    <definedName name="_xlnm.Print_Area" localSheetId="0">'　休工計画（実施）表（別紙様式３号）'!$C$2:$AZ$227</definedName>
    <definedName name="_xlnm.Print_Area" localSheetId="3">'休工計画（実施）表（別紙様式３（作成事例）'!$C$3:$BL$227</definedName>
    <definedName name="_xlnm.Print_Area" localSheetId="1">'休工状況報告書（別紙様式４号）'!$B$2:$AF$51</definedName>
    <definedName name="_xlnm.Print_Area" localSheetId="4">'休工状況報告書（別紙様式４号）（作成事例）'!$B$2:$AT$51</definedName>
    <definedName name="_xlnm.Print_Titles" localSheetId="0">'　休工計画（実施）表（別紙様式３号）'!$2:$11</definedName>
    <definedName name="_xlnm.Print_Titles" localSheetId="3">'休工計画（実施）表（別紙様式３（作成事例）'!$3:$11</definedName>
    <definedName name="兼江">#REF!</definedName>
    <definedName name="祝日">#REF!</definedName>
    <definedName name="森山">#REF!</definedName>
    <definedName name="吹春">#REF!</definedName>
    <definedName name="西口">#REF!</definedName>
    <definedName name="村田">#REF!</definedName>
    <definedName name="龍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29" l="1"/>
  <c r="I6" i="29"/>
  <c r="AY96" i="24"/>
  <c r="AY168" i="24"/>
  <c r="AV25" i="24" l="1"/>
  <c r="AV43" i="24" s="1"/>
  <c r="AV61" i="24" s="1"/>
  <c r="AV79" i="24" s="1"/>
  <c r="AV97" i="24" s="1"/>
  <c r="AV115" i="24" s="1"/>
  <c r="AV133" i="24" s="1"/>
  <c r="AV151" i="24" s="1"/>
  <c r="AV169" i="24" s="1"/>
  <c r="AV187" i="24" s="1"/>
  <c r="AV205" i="24" s="1"/>
  <c r="AV223" i="24" s="1"/>
  <c r="AS25" i="24"/>
  <c r="AS43" i="24"/>
  <c r="AS61" i="24"/>
  <c r="AS79" i="24"/>
  <c r="AS97" i="24"/>
  <c r="AS115" i="24"/>
  <c r="AS133" i="24"/>
  <c r="AS151" i="24"/>
  <c r="AS169" i="24"/>
  <c r="AS187" i="24"/>
  <c r="AS205" i="24"/>
  <c r="AS223" i="24"/>
  <c r="F14" i="29"/>
  <c r="G13" i="29"/>
  <c r="AP27" i="29" l="1"/>
  <c r="G14" i="29"/>
  <c r="H13" i="29"/>
  <c r="H14" i="29" l="1"/>
  <c r="I13" i="29"/>
  <c r="I14" i="29" l="1"/>
  <c r="J13" i="29"/>
  <c r="K13" i="29" l="1"/>
  <c r="J14" i="29"/>
  <c r="AY204" i="24"/>
  <c r="K14" i="29" l="1"/>
  <c r="L13" i="29"/>
  <c r="BC186" i="24"/>
  <c r="AR223" i="24"/>
  <c r="AT223" i="24" s="1"/>
  <c r="AN223" i="24"/>
  <c r="AM223" i="24"/>
  <c r="AL222" i="24"/>
  <c r="AT222" i="24" s="1"/>
  <c r="AR205" i="24"/>
  <c r="AN205" i="24"/>
  <c r="D22" i="26" s="1"/>
  <c r="AM205" i="24"/>
  <c r="AL204" i="24"/>
  <c r="AR187" i="24"/>
  <c r="AN187" i="24"/>
  <c r="D21" i="26" s="1"/>
  <c r="AM187" i="24"/>
  <c r="AL186" i="24"/>
  <c r="AR169" i="24"/>
  <c r="AN169" i="24"/>
  <c r="D20" i="26" s="1"/>
  <c r="AM169" i="24"/>
  <c r="AL168" i="24"/>
  <c r="AR151" i="24"/>
  <c r="AN151" i="24"/>
  <c r="D19" i="26" s="1"/>
  <c r="AM151" i="24"/>
  <c r="AL150" i="24"/>
  <c r="AR133" i="24"/>
  <c r="AN133" i="24"/>
  <c r="D18" i="26" s="1"/>
  <c r="AM133" i="24"/>
  <c r="AL132" i="24"/>
  <c r="AR115" i="24"/>
  <c r="AN115" i="24"/>
  <c r="D17" i="26" s="1"/>
  <c r="AM115" i="24"/>
  <c r="AL114" i="24"/>
  <c r="AR97" i="24"/>
  <c r="AN97" i="24"/>
  <c r="D16" i="26" s="1"/>
  <c r="AM97" i="24"/>
  <c r="AL96" i="24"/>
  <c r="AR79" i="24"/>
  <c r="AN79" i="24"/>
  <c r="D15" i="26" s="1"/>
  <c r="AM79" i="24"/>
  <c r="AL78" i="24"/>
  <c r="AR61" i="24"/>
  <c r="AN61" i="24"/>
  <c r="D14" i="26" s="1"/>
  <c r="AM61" i="24"/>
  <c r="AL60" i="24"/>
  <c r="AR43" i="24"/>
  <c r="AU25" i="24"/>
  <c r="AY186" i="24"/>
  <c r="AR25" i="24"/>
  <c r="AN25" i="24"/>
  <c r="D12" i="26" s="1"/>
  <c r="AN43" i="24"/>
  <c r="D13" i="26" s="1"/>
  <c r="AY43" i="24"/>
  <c r="AY61" i="24" s="1"/>
  <c r="AY79" i="24" s="1"/>
  <c r="AM43" i="24"/>
  <c r="AL42" i="24"/>
  <c r="AM25" i="24"/>
  <c r="AO61" i="24" l="1"/>
  <c r="P17" i="26"/>
  <c r="AT114" i="24"/>
  <c r="M17" i="26" s="1"/>
  <c r="R20" i="26"/>
  <c r="AT169" i="24"/>
  <c r="V20" i="26" s="1"/>
  <c r="P13" i="26"/>
  <c r="AT42" i="24"/>
  <c r="M13" i="26" s="1"/>
  <c r="P16" i="26"/>
  <c r="AT96" i="24"/>
  <c r="M16" i="26" s="1"/>
  <c r="R14" i="26"/>
  <c r="AT61" i="24"/>
  <c r="V14" i="26" s="1"/>
  <c r="P21" i="26"/>
  <c r="AT186" i="24"/>
  <c r="M21" i="26" s="1"/>
  <c r="R22" i="26"/>
  <c r="AT205" i="24"/>
  <c r="V22" i="26" s="1"/>
  <c r="R12" i="26"/>
  <c r="AT25" i="24"/>
  <c r="V12" i="26" s="1"/>
  <c r="P19" i="26"/>
  <c r="AT150" i="24"/>
  <c r="M19" i="26" s="1"/>
  <c r="P18" i="26"/>
  <c r="AT132" i="24"/>
  <c r="M18" i="26" s="1"/>
  <c r="P14" i="26"/>
  <c r="AT60" i="24"/>
  <c r="M14" i="26" s="1"/>
  <c r="P22" i="26"/>
  <c r="AT204" i="24"/>
  <c r="M22" i="26" s="1"/>
  <c r="AP61" i="24"/>
  <c r="H14" i="26" s="1"/>
  <c r="R17" i="26"/>
  <c r="AT115" i="24"/>
  <c r="V17" i="26" s="1"/>
  <c r="AU43" i="24"/>
  <c r="AU61" i="24" s="1"/>
  <c r="AW61" i="24" s="1"/>
  <c r="AA14" i="26" s="1"/>
  <c r="AW25" i="24"/>
  <c r="AA12" i="26" s="1"/>
  <c r="P15" i="26"/>
  <c r="AT78" i="24"/>
  <c r="M15" i="26" s="1"/>
  <c r="R15" i="26"/>
  <c r="AT79" i="24"/>
  <c r="V15" i="26" s="1"/>
  <c r="P20" i="26"/>
  <c r="AT168" i="24"/>
  <c r="M20" i="26" s="1"/>
  <c r="R21" i="26"/>
  <c r="AT187" i="24"/>
  <c r="V21" i="26" s="1"/>
  <c r="AO223" i="24"/>
  <c r="AP223" i="24" s="1"/>
  <c r="AP225" i="24" s="1"/>
  <c r="L14" i="29"/>
  <c r="M13" i="29"/>
  <c r="R19" i="26"/>
  <c r="AT151" i="24"/>
  <c r="V19" i="26" s="1"/>
  <c r="R16" i="26"/>
  <c r="AT97" i="24"/>
  <c r="V16" i="26" s="1"/>
  <c r="R13" i="26"/>
  <c r="AT43" i="24"/>
  <c r="V13" i="26" s="1"/>
  <c r="R18" i="26"/>
  <c r="AT133" i="24"/>
  <c r="V18" i="26" s="1"/>
  <c r="AO205" i="24"/>
  <c r="AO115" i="24"/>
  <c r="AO79" i="24"/>
  <c r="AP63" i="24"/>
  <c r="AY97" i="24"/>
  <c r="AY115" i="24" s="1"/>
  <c r="AY133" i="24" s="1"/>
  <c r="AY151" i="24" s="1"/>
  <c r="AY169" i="24" s="1"/>
  <c r="AY187" i="24" s="1"/>
  <c r="AY205" i="24" s="1"/>
  <c r="AY223" i="24" s="1"/>
  <c r="AO97" i="24"/>
  <c r="AO133" i="24"/>
  <c r="AO151" i="24"/>
  <c r="AO169" i="24"/>
  <c r="AO187" i="24"/>
  <c r="AO25" i="24"/>
  <c r="AO43" i="24"/>
  <c r="AP115" i="24" l="1"/>
  <c r="H17" i="26" s="1"/>
  <c r="AP205" i="24"/>
  <c r="H22" i="26" s="1"/>
  <c r="AW43" i="24"/>
  <c r="AA13" i="26" s="1"/>
  <c r="AP79" i="24"/>
  <c r="H15" i="26" s="1"/>
  <c r="AP187" i="24"/>
  <c r="H21" i="26" s="1"/>
  <c r="AP169" i="24"/>
  <c r="H20" i="26" s="1"/>
  <c r="N13" i="29"/>
  <c r="M14" i="29"/>
  <c r="AP151" i="24"/>
  <c r="H19" i="26" s="1"/>
  <c r="AP97" i="24"/>
  <c r="H16" i="26" s="1"/>
  <c r="AP43" i="24"/>
  <c r="H13" i="26" s="1"/>
  <c r="AU79" i="24"/>
  <c r="AW79" i="24" s="1"/>
  <c r="AA15" i="26" s="1"/>
  <c r="AP133" i="24"/>
  <c r="H18" i="26" s="1"/>
  <c r="AP207" i="24" l="1"/>
  <c r="AP81" i="24"/>
  <c r="AP171" i="24"/>
  <c r="AP117" i="24"/>
  <c r="AP189" i="24"/>
  <c r="O13" i="29"/>
  <c r="N14" i="29"/>
  <c r="AP153" i="24"/>
  <c r="AP99" i="24"/>
  <c r="AP45" i="24"/>
  <c r="AU97" i="24"/>
  <c r="AW97" i="24" s="1"/>
  <c r="AA16" i="26" s="1"/>
  <c r="AP135" i="24"/>
  <c r="AL24" i="24"/>
  <c r="P12" i="26" l="1"/>
  <c r="AT24" i="24"/>
  <c r="M12" i="26" s="1"/>
  <c r="AP25" i="24"/>
  <c r="H12" i="26" s="1"/>
  <c r="O14" i="29"/>
  <c r="P13" i="29"/>
  <c r="AU115" i="24"/>
  <c r="AW115" i="24" s="1"/>
  <c r="AA17" i="26" s="1"/>
  <c r="G13" i="24"/>
  <c r="H13" i="24" s="1"/>
  <c r="I13" i="24" s="1"/>
  <c r="J13" i="24" s="1"/>
  <c r="K13" i="24" s="1"/>
  <c r="L13" i="24" s="1"/>
  <c r="M13" i="24" s="1"/>
  <c r="N13" i="24" s="1"/>
  <c r="O13" i="24" s="1"/>
  <c r="P13" i="24" s="1"/>
  <c r="Q13" i="24" s="1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F31" i="24" s="1"/>
  <c r="G31" i="24" s="1"/>
  <c r="H31" i="24" s="1"/>
  <c r="AP27" i="24" l="1"/>
  <c r="P14" i="29"/>
  <c r="Q13" i="29"/>
  <c r="AU133" i="24"/>
  <c r="AW133" i="24" s="1"/>
  <c r="AA18" i="26" s="1"/>
  <c r="F32" i="24"/>
  <c r="I31" i="24"/>
  <c r="H32" i="24"/>
  <c r="G32" i="24"/>
  <c r="Q14" i="29" l="1"/>
  <c r="R13" i="29"/>
  <c r="AU151" i="24"/>
  <c r="AW151" i="24" s="1"/>
  <c r="AA19" i="26" s="1"/>
  <c r="J31" i="24"/>
  <c r="I32" i="24"/>
  <c r="G14" i="24"/>
  <c r="F14" i="24"/>
  <c r="R14" i="29" l="1"/>
  <c r="S13" i="29"/>
  <c r="AU169" i="24"/>
  <c r="AW169" i="24" s="1"/>
  <c r="AA20" i="26" s="1"/>
  <c r="J32" i="24"/>
  <c r="K31" i="24"/>
  <c r="H14" i="24"/>
  <c r="T13" i="29" l="1"/>
  <c r="S14" i="29"/>
  <c r="AU187" i="24"/>
  <c r="AW187" i="24" s="1"/>
  <c r="AA21" i="26" s="1"/>
  <c r="K32" i="24"/>
  <c r="L31" i="24"/>
  <c r="I14" i="24"/>
  <c r="T14" i="29" l="1"/>
  <c r="U13" i="29"/>
  <c r="AU205" i="24"/>
  <c r="AW205" i="24" s="1"/>
  <c r="AA22" i="26" s="1"/>
  <c r="L32" i="24"/>
  <c r="M31" i="24"/>
  <c r="J14" i="24"/>
  <c r="V13" i="29" l="1"/>
  <c r="U14" i="29"/>
  <c r="AU223" i="24"/>
  <c r="AW223" i="24" s="1"/>
  <c r="M32" i="24"/>
  <c r="N31" i="24"/>
  <c r="K14" i="24"/>
  <c r="W13" i="29" l="1"/>
  <c r="V14" i="29"/>
  <c r="N32" i="24"/>
  <c r="O31" i="24"/>
  <c r="L14" i="24"/>
  <c r="X13" i="29" l="1"/>
  <c r="W14" i="29"/>
  <c r="P31" i="24"/>
  <c r="O32" i="24"/>
  <c r="M14" i="24"/>
  <c r="X14" i="29" l="1"/>
  <c r="Y13" i="29"/>
  <c r="Q31" i="24"/>
  <c r="P32" i="24"/>
  <c r="N14" i="24"/>
  <c r="Y14" i="29" l="1"/>
  <c r="Z13" i="29"/>
  <c r="R31" i="24"/>
  <c r="Q32" i="24"/>
  <c r="O14" i="24"/>
  <c r="Z14" i="29" l="1"/>
  <c r="AA13" i="29"/>
  <c r="R32" i="24"/>
  <c r="S31" i="24"/>
  <c r="P14" i="24"/>
  <c r="AB13" i="29" l="1"/>
  <c r="AA14" i="29"/>
  <c r="S32" i="24"/>
  <c r="T31" i="24"/>
  <c r="Q14" i="24"/>
  <c r="AC13" i="29" l="1"/>
  <c r="AB14" i="29"/>
  <c r="T32" i="24"/>
  <c r="U31" i="24"/>
  <c r="R14" i="24"/>
  <c r="AD13" i="29" l="1"/>
  <c r="AC14" i="29"/>
  <c r="U32" i="24"/>
  <c r="V31" i="24"/>
  <c r="S14" i="24"/>
  <c r="AD14" i="29" l="1"/>
  <c r="AE13" i="29"/>
  <c r="V32" i="24"/>
  <c r="W31" i="24"/>
  <c r="T14" i="24"/>
  <c r="AF13" i="29" l="1"/>
  <c r="AE14" i="29"/>
  <c r="X31" i="24"/>
  <c r="W32" i="24"/>
  <c r="U14" i="24"/>
  <c r="AF14" i="29" l="1"/>
  <c r="AG13" i="29"/>
  <c r="Y31" i="24"/>
  <c r="X32" i="24"/>
  <c r="V14" i="24"/>
  <c r="AG14" i="29" l="1"/>
  <c r="AH13" i="29"/>
  <c r="Z31" i="24"/>
  <c r="Y32" i="24"/>
  <c r="W14" i="24"/>
  <c r="AI13" i="29" l="1"/>
  <c r="AH14" i="29"/>
  <c r="Z32" i="24"/>
  <c r="AA31" i="24"/>
  <c r="X14" i="24"/>
  <c r="F31" i="29" l="1"/>
  <c r="AI14" i="29"/>
  <c r="AA32" i="24"/>
  <c r="AB31" i="24"/>
  <c r="Y14" i="24"/>
  <c r="F32" i="29" l="1"/>
  <c r="G31" i="29"/>
  <c r="AB32" i="24"/>
  <c r="AC31" i="24"/>
  <c r="Z14" i="24"/>
  <c r="G32" i="29" l="1"/>
  <c r="H31" i="29"/>
  <c r="AC32" i="24"/>
  <c r="AD31" i="24"/>
  <c r="AA14" i="24"/>
  <c r="I31" i="29" l="1"/>
  <c r="H32" i="29"/>
  <c r="AD32" i="24"/>
  <c r="AE31" i="24"/>
  <c r="AB14" i="24"/>
  <c r="J31" i="29" l="1"/>
  <c r="I32" i="29"/>
  <c r="AF31" i="24"/>
  <c r="AE32" i="24"/>
  <c r="AC14" i="24"/>
  <c r="J32" i="29" l="1"/>
  <c r="K31" i="29"/>
  <c r="AG31" i="24"/>
  <c r="AF32" i="24"/>
  <c r="AD14" i="24"/>
  <c r="K32" i="29" l="1"/>
  <c r="L31" i="29"/>
  <c r="AH31" i="24"/>
  <c r="AG32" i="24"/>
  <c r="AE14" i="24"/>
  <c r="M31" i="29" l="1"/>
  <c r="L32" i="29"/>
  <c r="AH32" i="24"/>
  <c r="AI31" i="24"/>
  <c r="AF14" i="24"/>
  <c r="N31" i="29" l="1"/>
  <c r="M32" i="29"/>
  <c r="AI32" i="24"/>
  <c r="AJ31" i="24"/>
  <c r="F49" i="24" s="1"/>
  <c r="AG14" i="24"/>
  <c r="N32" i="29" l="1"/>
  <c r="O31" i="29"/>
  <c r="G49" i="24"/>
  <c r="F50" i="24"/>
  <c r="AJ32" i="24"/>
  <c r="AH14" i="24"/>
  <c r="P31" i="29" l="1"/>
  <c r="O32" i="29"/>
  <c r="H49" i="24"/>
  <c r="G50" i="24"/>
  <c r="AI14" i="24"/>
  <c r="P32" i="29" l="1"/>
  <c r="Q31" i="29"/>
  <c r="I49" i="24"/>
  <c r="H50" i="24"/>
  <c r="Q32" i="29" l="1"/>
  <c r="R31" i="29"/>
  <c r="J49" i="24"/>
  <c r="I50" i="24"/>
  <c r="S31" i="29" l="1"/>
  <c r="R32" i="29"/>
  <c r="K49" i="24"/>
  <c r="J50" i="24"/>
  <c r="S32" i="29" l="1"/>
  <c r="T31" i="29"/>
  <c r="L49" i="24"/>
  <c r="K50" i="24"/>
  <c r="U31" i="29" l="1"/>
  <c r="T32" i="29"/>
  <c r="M49" i="24"/>
  <c r="L50" i="24"/>
  <c r="V31" i="29" l="1"/>
  <c r="U32" i="29"/>
  <c r="N49" i="24"/>
  <c r="M50" i="24"/>
  <c r="V32" i="29" l="1"/>
  <c r="W31" i="29"/>
  <c r="O49" i="24"/>
  <c r="N50" i="24"/>
  <c r="X31" i="29" l="1"/>
  <c r="W32" i="29"/>
  <c r="P49" i="24"/>
  <c r="O50" i="24"/>
  <c r="X32" i="29" l="1"/>
  <c r="Y31" i="29"/>
  <c r="Q49" i="24"/>
  <c r="P50" i="24"/>
  <c r="Y32" i="29" l="1"/>
  <c r="Z31" i="29"/>
  <c r="R49" i="24"/>
  <c r="Q50" i="24"/>
  <c r="Z32" i="29" l="1"/>
  <c r="AA31" i="29"/>
  <c r="S49" i="24"/>
  <c r="R50" i="24"/>
  <c r="AB31" i="29" l="1"/>
  <c r="AA32" i="29"/>
  <c r="T49" i="24"/>
  <c r="S50" i="24"/>
  <c r="AC31" i="29" l="1"/>
  <c r="AB32" i="29"/>
  <c r="U49" i="24"/>
  <c r="T50" i="24"/>
  <c r="AC32" i="29" l="1"/>
  <c r="AD31" i="29"/>
  <c r="V49" i="24"/>
  <c r="U50" i="24"/>
  <c r="AD32" i="29" l="1"/>
  <c r="AE31" i="29"/>
  <c r="W49" i="24"/>
  <c r="V50" i="24"/>
  <c r="AF31" i="29" l="1"/>
  <c r="AE32" i="29"/>
  <c r="X49" i="24"/>
  <c r="W50" i="24"/>
  <c r="AG31" i="29" l="1"/>
  <c r="AF32" i="29"/>
  <c r="Y49" i="24"/>
  <c r="X50" i="24"/>
  <c r="AG32" i="29" l="1"/>
  <c r="AH31" i="29"/>
  <c r="Z49" i="24"/>
  <c r="Y50" i="24"/>
  <c r="AH32" i="29" l="1"/>
  <c r="AI31" i="29"/>
  <c r="AA49" i="24"/>
  <c r="Z50" i="24"/>
  <c r="AJ31" i="29" l="1"/>
  <c r="AI32" i="29"/>
  <c r="AB49" i="24"/>
  <c r="AA50" i="24"/>
  <c r="AJ32" i="29" l="1"/>
  <c r="F49" i="29"/>
  <c r="AC49" i="24"/>
  <c r="AB50" i="24"/>
  <c r="G49" i="29" l="1"/>
  <c r="F50" i="29"/>
  <c r="AD49" i="24"/>
  <c r="AC50" i="24"/>
  <c r="G50" i="29" l="1"/>
  <c r="H49" i="29"/>
  <c r="AE49" i="24"/>
  <c r="AD50" i="24"/>
  <c r="H50" i="29" l="1"/>
  <c r="I49" i="29"/>
  <c r="AF49" i="24"/>
  <c r="AE50" i="24"/>
  <c r="I50" i="29" l="1"/>
  <c r="J49" i="29"/>
  <c r="AG49" i="24"/>
  <c r="AF50" i="24"/>
  <c r="J50" i="29" l="1"/>
  <c r="K49" i="29"/>
  <c r="AH49" i="24"/>
  <c r="AG50" i="24"/>
  <c r="L49" i="29" l="1"/>
  <c r="K50" i="29"/>
  <c r="AI49" i="24"/>
  <c r="AH50" i="24"/>
  <c r="L50" i="29" l="1"/>
  <c r="M49" i="29"/>
  <c r="F67" i="24"/>
  <c r="AI50" i="24"/>
  <c r="M50" i="29" l="1"/>
  <c r="N49" i="29"/>
  <c r="G67" i="24"/>
  <c r="F68" i="24"/>
  <c r="N50" i="29" l="1"/>
  <c r="O49" i="29"/>
  <c r="G68" i="24"/>
  <c r="H67" i="24"/>
  <c r="P49" i="29" l="1"/>
  <c r="O50" i="29"/>
  <c r="I67" i="24"/>
  <c r="H68" i="24"/>
  <c r="P50" i="29" l="1"/>
  <c r="Q49" i="29"/>
  <c r="J67" i="24"/>
  <c r="I68" i="24"/>
  <c r="Q50" i="29" l="1"/>
  <c r="R49" i="29"/>
  <c r="K67" i="24"/>
  <c r="J68" i="24"/>
  <c r="R50" i="29" l="1"/>
  <c r="S49" i="29"/>
  <c r="L67" i="24"/>
  <c r="K68" i="24"/>
  <c r="S50" i="29" l="1"/>
  <c r="T49" i="29"/>
  <c r="L68" i="24"/>
  <c r="M67" i="24"/>
  <c r="T50" i="29" l="1"/>
  <c r="U49" i="29"/>
  <c r="M68" i="24"/>
  <c r="N67" i="24"/>
  <c r="U50" i="29" l="1"/>
  <c r="V49" i="29"/>
  <c r="N68" i="24"/>
  <c r="O67" i="24"/>
  <c r="V50" i="29" l="1"/>
  <c r="W49" i="29"/>
  <c r="P67" i="24"/>
  <c r="O68" i="24"/>
  <c r="X49" i="29" l="1"/>
  <c r="W50" i="29"/>
  <c r="Q67" i="24"/>
  <c r="P68" i="24"/>
  <c r="X50" i="29" l="1"/>
  <c r="Y49" i="29"/>
  <c r="Q68" i="24"/>
  <c r="R67" i="24"/>
  <c r="Y50" i="29" l="1"/>
  <c r="Z49" i="29"/>
  <c r="S67" i="24"/>
  <c r="R68" i="24"/>
  <c r="AA49" i="29" l="1"/>
  <c r="Z50" i="29"/>
  <c r="T67" i="24"/>
  <c r="S68" i="24"/>
  <c r="AB49" i="29" l="1"/>
  <c r="AA50" i="29"/>
  <c r="T68" i="24"/>
  <c r="U67" i="24"/>
  <c r="AC49" i="29" l="1"/>
  <c r="AB50" i="29"/>
  <c r="V67" i="24"/>
  <c r="U68" i="24"/>
  <c r="AD49" i="29" l="1"/>
  <c r="AC50" i="29"/>
  <c r="V68" i="24"/>
  <c r="W67" i="24"/>
  <c r="AD50" i="29" l="1"/>
  <c r="AE49" i="29"/>
  <c r="W68" i="24"/>
  <c r="X67" i="24"/>
  <c r="AE50" i="29" l="1"/>
  <c r="AF49" i="29"/>
  <c r="Y67" i="24"/>
  <c r="X68" i="24"/>
  <c r="AF50" i="29" l="1"/>
  <c r="AG49" i="29"/>
  <c r="Z67" i="24"/>
  <c r="Y68" i="24"/>
  <c r="AG50" i="29" l="1"/>
  <c r="AH49" i="29"/>
  <c r="AA67" i="24"/>
  <c r="Z68" i="24"/>
  <c r="AI49" i="29" l="1"/>
  <c r="AH50" i="29"/>
  <c r="AA68" i="24"/>
  <c r="AB67" i="24"/>
  <c r="F67" i="29" l="1"/>
  <c r="AI50" i="29"/>
  <c r="AB68" i="24"/>
  <c r="AC67" i="24"/>
  <c r="G67" i="29" l="1"/>
  <c r="F68" i="29"/>
  <c r="AD67" i="24"/>
  <c r="AC68" i="24"/>
  <c r="G68" i="29" l="1"/>
  <c r="H67" i="29"/>
  <c r="AE67" i="24"/>
  <c r="AD68" i="24"/>
  <c r="H68" i="29" l="1"/>
  <c r="I67" i="29"/>
  <c r="AF67" i="24"/>
  <c r="AE68" i="24"/>
  <c r="I68" i="29" l="1"/>
  <c r="J67" i="29"/>
  <c r="AG67" i="24"/>
  <c r="AF68" i="24"/>
  <c r="J68" i="29" l="1"/>
  <c r="K67" i="29"/>
  <c r="AG68" i="24"/>
  <c r="AH67" i="24"/>
  <c r="L67" i="29" l="1"/>
  <c r="K68" i="29"/>
  <c r="AI67" i="24"/>
  <c r="AH68" i="24"/>
  <c r="M67" i="29" l="1"/>
  <c r="L68" i="29"/>
  <c r="AJ67" i="24"/>
  <c r="AI68" i="24"/>
  <c r="M68" i="29" l="1"/>
  <c r="N67" i="29"/>
  <c r="AJ68" i="24"/>
  <c r="F85" i="24"/>
  <c r="N68" i="29" l="1"/>
  <c r="O67" i="29"/>
  <c r="G85" i="24"/>
  <c r="F86" i="24"/>
  <c r="P67" i="29" l="1"/>
  <c r="O68" i="29"/>
  <c r="H85" i="24"/>
  <c r="G86" i="24"/>
  <c r="Q67" i="29" l="1"/>
  <c r="P68" i="29"/>
  <c r="I85" i="24"/>
  <c r="H86" i="24"/>
  <c r="Q68" i="29" l="1"/>
  <c r="R67" i="29"/>
  <c r="J85" i="24"/>
  <c r="I86" i="24"/>
  <c r="S67" i="29" l="1"/>
  <c r="R68" i="29"/>
  <c r="K85" i="24"/>
  <c r="J86" i="24"/>
  <c r="T67" i="29" l="1"/>
  <c r="S68" i="29"/>
  <c r="L85" i="24"/>
  <c r="K86" i="24"/>
  <c r="U67" i="29" l="1"/>
  <c r="T68" i="29"/>
  <c r="M85" i="24"/>
  <c r="L86" i="24"/>
  <c r="U68" i="29" l="1"/>
  <c r="V67" i="29"/>
  <c r="N85" i="24"/>
  <c r="M86" i="24"/>
  <c r="W67" i="29" l="1"/>
  <c r="V68" i="29"/>
  <c r="N86" i="24"/>
  <c r="O85" i="24"/>
  <c r="X67" i="29" l="1"/>
  <c r="W68" i="29"/>
  <c r="O86" i="24"/>
  <c r="P85" i="24"/>
  <c r="X68" i="29" l="1"/>
  <c r="Y67" i="29"/>
  <c r="P86" i="24"/>
  <c r="Q85" i="24"/>
  <c r="Z67" i="29" l="1"/>
  <c r="Y68" i="29"/>
  <c r="Q86" i="24"/>
  <c r="R85" i="24"/>
  <c r="AA67" i="29" l="1"/>
  <c r="Z68" i="29"/>
  <c r="S85" i="24"/>
  <c r="R86" i="24"/>
  <c r="AB67" i="29" l="1"/>
  <c r="AA68" i="29"/>
  <c r="T85" i="24"/>
  <c r="S86" i="24"/>
  <c r="AB68" i="29" l="1"/>
  <c r="AC67" i="29"/>
  <c r="T86" i="24"/>
  <c r="U85" i="24"/>
  <c r="AC68" i="29" l="1"/>
  <c r="AD67" i="29"/>
  <c r="U86" i="24"/>
  <c r="V85" i="24"/>
  <c r="AD68" i="29" l="1"/>
  <c r="AE67" i="29"/>
  <c r="W85" i="24"/>
  <c r="V86" i="24"/>
  <c r="AF67" i="29" l="1"/>
  <c r="AE68" i="29"/>
  <c r="X85" i="24"/>
  <c r="W86" i="24"/>
  <c r="AF68" i="29" l="1"/>
  <c r="AG67" i="29"/>
  <c r="X86" i="24"/>
  <c r="Y85" i="24"/>
  <c r="AH67" i="29" l="1"/>
  <c r="AG68" i="29"/>
  <c r="Y86" i="24"/>
  <c r="Z85" i="24"/>
  <c r="AH68" i="29" l="1"/>
  <c r="AI67" i="29"/>
  <c r="Z86" i="24"/>
  <c r="AA85" i="24"/>
  <c r="AJ67" i="29" l="1"/>
  <c r="AI68" i="29"/>
  <c r="AB85" i="24"/>
  <c r="AA86" i="24"/>
  <c r="F85" i="29" l="1"/>
  <c r="AJ68" i="29"/>
  <c r="AB86" i="24"/>
  <c r="AC85" i="24"/>
  <c r="F86" i="29" l="1"/>
  <c r="G85" i="29"/>
  <c r="AD85" i="24"/>
  <c r="AC86" i="24"/>
  <c r="H85" i="29" l="1"/>
  <c r="G86" i="29"/>
  <c r="AD86" i="24"/>
  <c r="AE85" i="24"/>
  <c r="H86" i="29" l="1"/>
  <c r="I85" i="29"/>
  <c r="AE86" i="24"/>
  <c r="AF85" i="24"/>
  <c r="I86" i="29" l="1"/>
  <c r="J85" i="29"/>
  <c r="AG85" i="24"/>
  <c r="AF86" i="24"/>
  <c r="K85" i="29" l="1"/>
  <c r="J86" i="29"/>
  <c r="AH85" i="24"/>
  <c r="AG86" i="24"/>
  <c r="K86" i="29" l="1"/>
  <c r="L85" i="29"/>
  <c r="AH86" i="24"/>
  <c r="AI85" i="24"/>
  <c r="L86" i="29" l="1"/>
  <c r="M85" i="29"/>
  <c r="AJ85" i="24"/>
  <c r="AI86" i="24"/>
  <c r="M86" i="29" l="1"/>
  <c r="N85" i="29"/>
  <c r="AJ86" i="24"/>
  <c r="F103" i="24"/>
  <c r="N86" i="29" l="1"/>
  <c r="O85" i="29"/>
  <c r="G103" i="24"/>
  <c r="F104" i="24"/>
  <c r="P85" i="29" l="1"/>
  <c r="O86" i="29"/>
  <c r="G104" i="24"/>
  <c r="H103" i="24"/>
  <c r="P86" i="29" l="1"/>
  <c r="Q85" i="29"/>
  <c r="H104" i="24"/>
  <c r="I103" i="24"/>
  <c r="Q86" i="29" l="1"/>
  <c r="R85" i="29"/>
  <c r="J103" i="24"/>
  <c r="I104" i="24"/>
  <c r="S85" i="29" l="1"/>
  <c r="R86" i="29"/>
  <c r="J104" i="24"/>
  <c r="K103" i="24"/>
  <c r="T85" i="29" l="1"/>
  <c r="S86" i="29"/>
  <c r="L103" i="24"/>
  <c r="K104" i="24"/>
  <c r="T86" i="29" l="1"/>
  <c r="U85" i="29"/>
  <c r="M103" i="24"/>
  <c r="L104" i="24"/>
  <c r="U86" i="29" l="1"/>
  <c r="V85" i="29"/>
  <c r="N103" i="24"/>
  <c r="M104" i="24"/>
  <c r="V86" i="29" l="1"/>
  <c r="W85" i="29"/>
  <c r="O103" i="24"/>
  <c r="N104" i="24"/>
  <c r="X85" i="29" l="1"/>
  <c r="W86" i="29"/>
  <c r="P103" i="24"/>
  <c r="O104" i="24"/>
  <c r="X86" i="29" l="1"/>
  <c r="Y85" i="29"/>
  <c r="P104" i="24"/>
  <c r="Q103" i="24"/>
  <c r="Y86" i="29" l="1"/>
  <c r="Z85" i="29"/>
  <c r="Q104" i="24"/>
  <c r="R103" i="24"/>
  <c r="Z86" i="29" l="1"/>
  <c r="AA85" i="29"/>
  <c r="S103" i="24"/>
  <c r="R104" i="24"/>
  <c r="AB85" i="29" l="1"/>
  <c r="AA86" i="29"/>
  <c r="T103" i="24"/>
  <c r="S104" i="24"/>
  <c r="AC85" i="29" l="1"/>
  <c r="AB86" i="29"/>
  <c r="U103" i="24"/>
  <c r="T104" i="24"/>
  <c r="AC86" i="29" l="1"/>
  <c r="AD85" i="29"/>
  <c r="U104" i="24"/>
  <c r="V103" i="24"/>
  <c r="AE85" i="29" l="1"/>
  <c r="AD86" i="29"/>
  <c r="W103" i="24"/>
  <c r="V104" i="24"/>
  <c r="AF85" i="29" l="1"/>
  <c r="AE86" i="29"/>
  <c r="X103" i="24"/>
  <c r="W104" i="24"/>
  <c r="AF86" i="29" l="1"/>
  <c r="AG85" i="29"/>
  <c r="X104" i="24"/>
  <c r="Y103" i="24"/>
  <c r="AG86" i="29" l="1"/>
  <c r="AH85" i="29"/>
  <c r="Z103" i="24"/>
  <c r="Y104" i="24"/>
  <c r="AH86" i="29" l="1"/>
  <c r="AI85" i="29"/>
  <c r="Z104" i="24"/>
  <c r="AA103" i="24"/>
  <c r="AI86" i="29" l="1"/>
  <c r="AJ85" i="29"/>
  <c r="AA104" i="24"/>
  <c r="AB103" i="24"/>
  <c r="F103" i="29" l="1"/>
  <c r="AJ86" i="29"/>
  <c r="AC103" i="24"/>
  <c r="AB104" i="24"/>
  <c r="F104" i="29" l="1"/>
  <c r="G103" i="29"/>
  <c r="AC104" i="24"/>
  <c r="AD103" i="24"/>
  <c r="G104" i="29" l="1"/>
  <c r="H103" i="29"/>
  <c r="AE103" i="24"/>
  <c r="AD104" i="24"/>
  <c r="H104" i="29" l="1"/>
  <c r="I103" i="29"/>
  <c r="AF103" i="24"/>
  <c r="AE104" i="24"/>
  <c r="I104" i="29" l="1"/>
  <c r="J103" i="29"/>
  <c r="AF104" i="24"/>
  <c r="AG103" i="24"/>
  <c r="K103" i="29" l="1"/>
  <c r="J104" i="29"/>
  <c r="AH103" i="24"/>
  <c r="AG104" i="24"/>
  <c r="K104" i="29" l="1"/>
  <c r="L103" i="29"/>
  <c r="AI103" i="24"/>
  <c r="AH104" i="24"/>
  <c r="L104" i="29" l="1"/>
  <c r="M103" i="29"/>
  <c r="AI104" i="24"/>
  <c r="F121" i="24"/>
  <c r="M104" i="29" l="1"/>
  <c r="N103" i="29"/>
  <c r="F122" i="24"/>
  <c r="G121" i="24"/>
  <c r="O103" i="29" l="1"/>
  <c r="N104" i="29"/>
  <c r="G122" i="24"/>
  <c r="H121" i="24"/>
  <c r="O104" i="29" l="1"/>
  <c r="P103" i="29"/>
  <c r="I121" i="24"/>
  <c r="H122" i="24"/>
  <c r="P104" i="29" l="1"/>
  <c r="Q103" i="29"/>
  <c r="J121" i="24"/>
  <c r="I122" i="24"/>
  <c r="Q104" i="29" l="1"/>
  <c r="R103" i="29"/>
  <c r="J122" i="24"/>
  <c r="K121" i="24"/>
  <c r="S103" i="29" l="1"/>
  <c r="R104" i="29"/>
  <c r="K122" i="24"/>
  <c r="L121" i="24"/>
  <c r="S104" i="29" l="1"/>
  <c r="T103" i="29"/>
  <c r="L122" i="24"/>
  <c r="M121" i="24"/>
  <c r="T104" i="29" l="1"/>
  <c r="U103" i="29"/>
  <c r="N121" i="24"/>
  <c r="M122" i="24"/>
  <c r="U104" i="29" l="1"/>
  <c r="V103" i="29"/>
  <c r="O121" i="24"/>
  <c r="N122" i="24"/>
  <c r="V104" i="29" l="1"/>
  <c r="W103" i="29"/>
  <c r="P121" i="24"/>
  <c r="O122" i="24"/>
  <c r="X103" i="29" l="1"/>
  <c r="W104" i="29"/>
  <c r="Q121" i="24"/>
  <c r="P122" i="24"/>
  <c r="X104" i="29" l="1"/>
  <c r="Y103" i="29"/>
  <c r="R121" i="24"/>
  <c r="Q122" i="24"/>
  <c r="Y104" i="29" l="1"/>
  <c r="Z103" i="29"/>
  <c r="R122" i="24"/>
  <c r="S121" i="24"/>
  <c r="AA103" i="29" l="1"/>
  <c r="Z104" i="29"/>
  <c r="S122" i="24"/>
  <c r="T121" i="24"/>
  <c r="AB103" i="29" l="1"/>
  <c r="AA104" i="29"/>
  <c r="T122" i="24"/>
  <c r="U121" i="24"/>
  <c r="AB104" i="29" l="1"/>
  <c r="AC103" i="29"/>
  <c r="U122" i="24"/>
  <c r="V121" i="24"/>
  <c r="AC104" i="29" l="1"/>
  <c r="AD103" i="29"/>
  <c r="W121" i="24"/>
  <c r="V122" i="24"/>
  <c r="AD104" i="29" l="1"/>
  <c r="AE103" i="29"/>
  <c r="X121" i="24"/>
  <c r="W122" i="24"/>
  <c r="AE104" i="29" l="1"/>
  <c r="AF103" i="29"/>
  <c r="Y121" i="24"/>
  <c r="X122" i="24"/>
  <c r="AG103" i="29" l="1"/>
  <c r="AF104" i="29"/>
  <c r="Z121" i="24"/>
  <c r="Y122" i="24"/>
  <c r="AG104" i="29" l="1"/>
  <c r="AH103" i="29"/>
  <c r="AA121" i="24"/>
  <c r="Z122" i="24"/>
  <c r="AI103" i="29" l="1"/>
  <c r="AH104" i="29"/>
  <c r="AB121" i="24"/>
  <c r="AA122" i="24"/>
  <c r="F121" i="29" l="1"/>
  <c r="AI104" i="29"/>
  <c r="AB122" i="24"/>
  <c r="AC121" i="24"/>
  <c r="F122" i="29" l="1"/>
  <c r="G121" i="29"/>
  <c r="AC122" i="24"/>
  <c r="AD121" i="24"/>
  <c r="H121" i="29" l="1"/>
  <c r="G122" i="29"/>
  <c r="AE121" i="24"/>
  <c r="AD122" i="24"/>
  <c r="I121" i="29" l="1"/>
  <c r="H122" i="29"/>
  <c r="AE122" i="24"/>
  <c r="AF121" i="24"/>
  <c r="I122" i="29" l="1"/>
  <c r="J121" i="29"/>
  <c r="AG121" i="24"/>
  <c r="AF122" i="24"/>
  <c r="J122" i="29" l="1"/>
  <c r="K121" i="29"/>
  <c r="AH121" i="24"/>
  <c r="AG122" i="24"/>
  <c r="K122" i="29" l="1"/>
  <c r="L121" i="29"/>
  <c r="AH122" i="24"/>
  <c r="AI121" i="24"/>
  <c r="L122" i="29" l="1"/>
  <c r="M121" i="29"/>
  <c r="AJ121" i="24"/>
  <c r="AI122" i="24"/>
  <c r="N121" i="29" l="1"/>
  <c r="M122" i="29"/>
  <c r="AJ122" i="24"/>
  <c r="F139" i="24"/>
  <c r="O121" i="29" l="1"/>
  <c r="N122" i="29"/>
  <c r="G139" i="24"/>
  <c r="F140" i="24"/>
  <c r="P121" i="29" l="1"/>
  <c r="O122" i="29"/>
  <c r="H139" i="24"/>
  <c r="G140" i="24"/>
  <c r="Q121" i="29" l="1"/>
  <c r="P122" i="29"/>
  <c r="I139" i="24"/>
  <c r="H140" i="24"/>
  <c r="Q122" i="29" l="1"/>
  <c r="R121" i="29"/>
  <c r="I140" i="24"/>
  <c r="J139" i="24"/>
  <c r="R122" i="29" l="1"/>
  <c r="S121" i="29"/>
  <c r="K139" i="24"/>
  <c r="J140" i="24"/>
  <c r="S122" i="29" l="1"/>
  <c r="T121" i="29"/>
  <c r="K140" i="24"/>
  <c r="L139" i="24"/>
  <c r="U121" i="29" l="1"/>
  <c r="T122" i="29"/>
  <c r="L140" i="24"/>
  <c r="M139" i="24"/>
  <c r="V121" i="29" l="1"/>
  <c r="U122" i="29"/>
  <c r="M140" i="24"/>
  <c r="N139" i="24"/>
  <c r="W121" i="29" l="1"/>
  <c r="V122" i="29"/>
  <c r="N140" i="24"/>
  <c r="O139" i="24"/>
  <c r="X121" i="29" l="1"/>
  <c r="W122" i="29"/>
  <c r="O140" i="24"/>
  <c r="P139" i="24"/>
  <c r="Y121" i="29" l="1"/>
  <c r="X122" i="29"/>
  <c r="Q139" i="24"/>
  <c r="P140" i="24"/>
  <c r="Y122" i="29" l="1"/>
  <c r="Z121" i="29"/>
  <c r="R139" i="24"/>
  <c r="Q140" i="24"/>
  <c r="Z122" i="29" l="1"/>
  <c r="AA121" i="29"/>
  <c r="S139" i="24"/>
  <c r="R140" i="24"/>
  <c r="AB121" i="29" l="1"/>
  <c r="AA122" i="29"/>
  <c r="S140" i="24"/>
  <c r="T139" i="24"/>
  <c r="AB122" i="29" l="1"/>
  <c r="AC121" i="29"/>
  <c r="T140" i="24"/>
  <c r="U139" i="24"/>
  <c r="AC122" i="29" l="1"/>
  <c r="AD121" i="29"/>
  <c r="V139" i="24"/>
  <c r="U140" i="24"/>
  <c r="AD122" i="29" l="1"/>
  <c r="AE121" i="29"/>
  <c r="V140" i="24"/>
  <c r="W139" i="24"/>
  <c r="AF121" i="29" l="1"/>
  <c r="AE122" i="29"/>
  <c r="W140" i="24"/>
  <c r="X139" i="24"/>
  <c r="AG121" i="29" l="1"/>
  <c r="AF122" i="29"/>
  <c r="Y139" i="24"/>
  <c r="X140" i="24"/>
  <c r="AG122" i="29" l="1"/>
  <c r="AH121" i="29"/>
  <c r="Z139" i="24"/>
  <c r="Y140" i="24"/>
  <c r="AH122" i="29" l="1"/>
  <c r="AI121" i="29"/>
  <c r="AA139" i="24"/>
  <c r="Z140" i="24"/>
  <c r="AJ121" i="29" l="1"/>
  <c r="AI122" i="29"/>
  <c r="AA140" i="24"/>
  <c r="AB139" i="24"/>
  <c r="F139" i="29" l="1"/>
  <c r="AJ122" i="29"/>
  <c r="AB140" i="24"/>
  <c r="AC139" i="24"/>
  <c r="F140" i="29" l="1"/>
  <c r="G139" i="29"/>
  <c r="AC140" i="24"/>
  <c r="AD139" i="24"/>
  <c r="G140" i="29" l="1"/>
  <c r="H139" i="29"/>
  <c r="AE139" i="24"/>
  <c r="AD140" i="24"/>
  <c r="I139" i="29" l="1"/>
  <c r="H140" i="29"/>
  <c r="AF139" i="24"/>
  <c r="AE140" i="24"/>
  <c r="J139" i="29" l="1"/>
  <c r="I140" i="29"/>
  <c r="AG139" i="24"/>
  <c r="AF140" i="24"/>
  <c r="K139" i="29" l="1"/>
  <c r="J140" i="29"/>
  <c r="AH139" i="24"/>
  <c r="AG140" i="24"/>
  <c r="L139" i="29" l="1"/>
  <c r="K140" i="29"/>
  <c r="AI139" i="24"/>
  <c r="AH140" i="24"/>
  <c r="M139" i="29" l="1"/>
  <c r="L140" i="29"/>
  <c r="F157" i="24"/>
  <c r="AI140" i="24"/>
  <c r="M140" i="29" l="1"/>
  <c r="N139" i="29"/>
  <c r="F158" i="24"/>
  <c r="G157" i="24"/>
  <c r="N140" i="29" l="1"/>
  <c r="O139" i="29"/>
  <c r="H157" i="24"/>
  <c r="G158" i="24"/>
  <c r="O140" i="29" l="1"/>
  <c r="P139" i="29"/>
  <c r="I157" i="24"/>
  <c r="H158" i="24"/>
  <c r="P140" i="29" l="1"/>
  <c r="Q139" i="29"/>
  <c r="I158" i="24"/>
  <c r="J157" i="24"/>
  <c r="R139" i="29" l="1"/>
  <c r="Q140" i="29"/>
  <c r="K157" i="24"/>
  <c r="J158" i="24"/>
  <c r="S139" i="29" l="1"/>
  <c r="R140" i="29"/>
  <c r="L157" i="24"/>
  <c r="K158" i="24"/>
  <c r="T139" i="29" l="1"/>
  <c r="S140" i="29"/>
  <c r="M157" i="24"/>
  <c r="L158" i="24"/>
  <c r="U139" i="29" l="1"/>
  <c r="T140" i="29"/>
  <c r="M158" i="24"/>
  <c r="N157" i="24"/>
  <c r="U140" i="29" l="1"/>
  <c r="V139" i="29"/>
  <c r="N158" i="24"/>
  <c r="O157" i="24"/>
  <c r="V140" i="29" l="1"/>
  <c r="W139" i="29"/>
  <c r="O158" i="24"/>
  <c r="P157" i="24"/>
  <c r="W140" i="29" l="1"/>
  <c r="X139" i="29"/>
  <c r="P158" i="24"/>
  <c r="Q157" i="24"/>
  <c r="X140" i="29" l="1"/>
  <c r="Y139" i="29"/>
  <c r="Q158" i="24"/>
  <c r="R157" i="24"/>
  <c r="Y140" i="29" l="1"/>
  <c r="Z139" i="29"/>
  <c r="S157" i="24"/>
  <c r="R158" i="24"/>
  <c r="AA139" i="29" l="1"/>
  <c r="Z140" i="29"/>
  <c r="T157" i="24"/>
  <c r="S158" i="24"/>
  <c r="AB139" i="29" l="1"/>
  <c r="AA140" i="29"/>
  <c r="U157" i="24"/>
  <c r="T158" i="24"/>
  <c r="AC139" i="29" l="1"/>
  <c r="AB140" i="29"/>
  <c r="U158" i="24"/>
  <c r="V157" i="24"/>
  <c r="AC140" i="29" l="1"/>
  <c r="AD139" i="29"/>
  <c r="V158" i="24"/>
  <c r="W157" i="24"/>
  <c r="AD140" i="29" l="1"/>
  <c r="AE139" i="29"/>
  <c r="W158" i="24"/>
  <c r="X157" i="24"/>
  <c r="AE140" i="29" l="1"/>
  <c r="AF139" i="29"/>
  <c r="X158" i="24"/>
  <c r="Y157" i="24"/>
  <c r="AF140" i="29" l="1"/>
  <c r="AG139" i="29"/>
  <c r="Y158" i="24"/>
  <c r="Z157" i="24"/>
  <c r="AH139" i="29" l="1"/>
  <c r="AG140" i="29"/>
  <c r="AA157" i="24"/>
  <c r="Z158" i="24"/>
  <c r="AI139" i="29" l="1"/>
  <c r="AH140" i="29"/>
  <c r="AB157" i="24"/>
  <c r="AA158" i="24"/>
  <c r="F157" i="29" l="1"/>
  <c r="AI140" i="29"/>
  <c r="AC157" i="24"/>
  <c r="AB158" i="24"/>
  <c r="G157" i="29" l="1"/>
  <c r="F158" i="29"/>
  <c r="AC158" i="24"/>
  <c r="AD157" i="24"/>
  <c r="H157" i="29" l="1"/>
  <c r="G158" i="29"/>
  <c r="AD158" i="24"/>
  <c r="AE157" i="24"/>
  <c r="I157" i="29" l="1"/>
  <c r="H158" i="29"/>
  <c r="AE158" i="24"/>
  <c r="AF157" i="24"/>
  <c r="J157" i="29" l="1"/>
  <c r="I158" i="29"/>
  <c r="AG157" i="24"/>
  <c r="AF158" i="24"/>
  <c r="K157" i="29" l="1"/>
  <c r="J158" i="29"/>
  <c r="AH157" i="24"/>
  <c r="AG158" i="24"/>
  <c r="K158" i="29" l="1"/>
  <c r="L157" i="29"/>
  <c r="AI157" i="24"/>
  <c r="AH158" i="24"/>
  <c r="L158" i="29" l="1"/>
  <c r="M157" i="29"/>
  <c r="AJ157" i="24"/>
  <c r="AI158" i="24"/>
  <c r="N157" i="29" l="1"/>
  <c r="M158" i="29"/>
  <c r="AJ158" i="24"/>
  <c r="F175" i="24"/>
  <c r="O157" i="29" l="1"/>
  <c r="N158" i="29"/>
  <c r="G175" i="24"/>
  <c r="F176" i="24"/>
  <c r="P157" i="29" l="1"/>
  <c r="O158" i="29"/>
  <c r="G176" i="24"/>
  <c r="H175" i="24"/>
  <c r="Q157" i="29" l="1"/>
  <c r="P158" i="29"/>
  <c r="H176" i="24"/>
  <c r="I175" i="24"/>
  <c r="R157" i="29" l="1"/>
  <c r="Q158" i="29"/>
  <c r="J175" i="24"/>
  <c r="I176" i="24"/>
  <c r="S157" i="29" l="1"/>
  <c r="R158" i="29"/>
  <c r="K175" i="24"/>
  <c r="J176" i="24"/>
  <c r="S158" i="29" l="1"/>
  <c r="T157" i="29"/>
  <c r="L175" i="24"/>
  <c r="K176" i="24"/>
  <c r="T158" i="29" l="1"/>
  <c r="U157" i="29"/>
  <c r="M175" i="24"/>
  <c r="L176" i="24"/>
  <c r="V157" i="29" l="1"/>
  <c r="U158" i="29"/>
  <c r="N175" i="24"/>
  <c r="M176" i="24"/>
  <c r="W157" i="29" l="1"/>
  <c r="V158" i="29"/>
  <c r="O175" i="24"/>
  <c r="N176" i="24"/>
  <c r="X157" i="29" l="1"/>
  <c r="W158" i="29"/>
  <c r="O176" i="24"/>
  <c r="P175" i="24"/>
  <c r="Y157" i="29" l="1"/>
  <c r="X158" i="29"/>
  <c r="P176" i="24"/>
  <c r="Q175" i="24"/>
  <c r="Z157" i="29" l="1"/>
  <c r="Y158" i="29"/>
  <c r="Q176" i="24"/>
  <c r="R175" i="24"/>
  <c r="AA157" i="29" l="1"/>
  <c r="Z158" i="29"/>
  <c r="R176" i="24"/>
  <c r="S175" i="24"/>
  <c r="AA158" i="29" l="1"/>
  <c r="AB157" i="29"/>
  <c r="S176" i="24"/>
  <c r="T175" i="24"/>
  <c r="AB158" i="29" l="1"/>
  <c r="AC157" i="29"/>
  <c r="U175" i="24"/>
  <c r="T176" i="24"/>
  <c r="AD157" i="29" l="1"/>
  <c r="AC158" i="29"/>
  <c r="V175" i="24"/>
  <c r="U176" i="24"/>
  <c r="AD158" i="29" l="1"/>
  <c r="AE157" i="29"/>
  <c r="W175" i="24"/>
  <c r="V176" i="24"/>
  <c r="AF157" i="29" l="1"/>
  <c r="AE158" i="29"/>
  <c r="W176" i="24"/>
  <c r="X175" i="24"/>
  <c r="AG157" i="29" l="1"/>
  <c r="AF158" i="29"/>
  <c r="X176" i="24"/>
  <c r="Y175" i="24"/>
  <c r="AH157" i="29" l="1"/>
  <c r="AG158" i="29"/>
  <c r="Y176" i="24"/>
  <c r="Z175" i="24"/>
  <c r="AI157" i="29" l="1"/>
  <c r="AH158" i="29"/>
  <c r="Z176" i="24"/>
  <c r="AA175" i="24"/>
  <c r="AI158" i="29" l="1"/>
  <c r="AJ157" i="29"/>
  <c r="AA176" i="24"/>
  <c r="AB175" i="24"/>
  <c r="F175" i="29" l="1"/>
  <c r="AJ158" i="29"/>
  <c r="AC175" i="24"/>
  <c r="AB176" i="24"/>
  <c r="F176" i="29" l="1"/>
  <c r="G175" i="29"/>
  <c r="AD175" i="24"/>
  <c r="AC176" i="24"/>
  <c r="G176" i="29" l="1"/>
  <c r="H175" i="29"/>
  <c r="AE175" i="24"/>
  <c r="AD176" i="24"/>
  <c r="H176" i="29" l="1"/>
  <c r="I175" i="29"/>
  <c r="AE176" i="24"/>
  <c r="AF175" i="24"/>
  <c r="I176" i="29" l="1"/>
  <c r="J175" i="29"/>
  <c r="AF176" i="24"/>
  <c r="AG175" i="24"/>
  <c r="K175" i="29" l="1"/>
  <c r="J176" i="29"/>
  <c r="AG176" i="24"/>
  <c r="AH175" i="24"/>
  <c r="L175" i="29" l="1"/>
  <c r="K176" i="29"/>
  <c r="AI175" i="24"/>
  <c r="AH176" i="24"/>
  <c r="M175" i="29" l="1"/>
  <c r="L176" i="29"/>
  <c r="AJ175" i="24"/>
  <c r="AI176" i="24"/>
  <c r="N175" i="29" l="1"/>
  <c r="M176" i="29"/>
  <c r="AJ176" i="24"/>
  <c r="F193" i="24"/>
  <c r="N176" i="29" l="1"/>
  <c r="O175" i="29"/>
  <c r="G193" i="24"/>
  <c r="F194" i="24"/>
  <c r="O176" i="29" l="1"/>
  <c r="P175" i="29"/>
  <c r="H193" i="24"/>
  <c r="G194" i="24"/>
  <c r="Q175" i="29" l="1"/>
  <c r="P176" i="29"/>
  <c r="I193" i="24"/>
  <c r="H194" i="24"/>
  <c r="R175" i="29" l="1"/>
  <c r="Q176" i="29"/>
  <c r="I194" i="24"/>
  <c r="J193" i="24"/>
  <c r="S175" i="29" l="1"/>
  <c r="R176" i="29"/>
  <c r="J194" i="24"/>
  <c r="K193" i="24"/>
  <c r="T175" i="29" l="1"/>
  <c r="S176" i="29"/>
  <c r="L193" i="24"/>
  <c r="K194" i="24"/>
  <c r="U175" i="29" l="1"/>
  <c r="T176" i="29"/>
  <c r="M193" i="24"/>
  <c r="L194" i="24"/>
  <c r="V175" i="29" l="1"/>
  <c r="U176" i="29"/>
  <c r="N193" i="24"/>
  <c r="M194" i="24"/>
  <c r="V176" i="29" l="1"/>
  <c r="W175" i="29"/>
  <c r="O193" i="24"/>
  <c r="N194" i="24"/>
  <c r="W176" i="29" l="1"/>
  <c r="X175" i="29"/>
  <c r="P193" i="24"/>
  <c r="O194" i="24"/>
  <c r="X176" i="29" l="1"/>
  <c r="Y175" i="29"/>
  <c r="Q193" i="24"/>
  <c r="P194" i="24"/>
  <c r="Y176" i="29" l="1"/>
  <c r="Z175" i="29"/>
  <c r="Q194" i="24"/>
  <c r="R193" i="24"/>
  <c r="AA175" i="29" l="1"/>
  <c r="Z176" i="29"/>
  <c r="R194" i="24"/>
  <c r="S193" i="24"/>
  <c r="AB175" i="29" l="1"/>
  <c r="AA176" i="29"/>
  <c r="T193" i="24"/>
  <c r="S194" i="24"/>
  <c r="AC175" i="29" l="1"/>
  <c r="AB176" i="29"/>
  <c r="T194" i="24"/>
  <c r="U193" i="24"/>
  <c r="AD175" i="29" l="1"/>
  <c r="AC176" i="29"/>
  <c r="V193" i="24"/>
  <c r="U194" i="24"/>
  <c r="AD176" i="29" l="1"/>
  <c r="AE175" i="29"/>
  <c r="W193" i="24"/>
  <c r="V194" i="24"/>
  <c r="AE176" i="29" l="1"/>
  <c r="AF175" i="29"/>
  <c r="X193" i="24"/>
  <c r="W194" i="24"/>
  <c r="AG175" i="29" l="1"/>
  <c r="AF176" i="29"/>
  <c r="Y193" i="24"/>
  <c r="X194" i="24"/>
  <c r="AH175" i="29" l="1"/>
  <c r="AG176" i="29"/>
  <c r="Y194" i="24"/>
  <c r="Z193" i="24"/>
  <c r="AI175" i="29" l="1"/>
  <c r="AH176" i="29"/>
  <c r="Z194" i="24"/>
  <c r="AA193" i="24"/>
  <c r="AJ175" i="29" l="1"/>
  <c r="AI176" i="29"/>
  <c r="AA194" i="24"/>
  <c r="AB193" i="24"/>
  <c r="F193" i="29" l="1"/>
  <c r="AJ176" i="29"/>
  <c r="AC193" i="24"/>
  <c r="AB194" i="24"/>
  <c r="G193" i="29" l="1"/>
  <c r="F194" i="29"/>
  <c r="AD193" i="24"/>
  <c r="AC194" i="24"/>
  <c r="H193" i="29" l="1"/>
  <c r="G194" i="29"/>
  <c r="AE193" i="24"/>
  <c r="AD194" i="24"/>
  <c r="I193" i="29" l="1"/>
  <c r="H194" i="29"/>
  <c r="AF193" i="24"/>
  <c r="AE194" i="24"/>
  <c r="I194" i="29" l="1"/>
  <c r="J193" i="29"/>
  <c r="AG193" i="24"/>
  <c r="AF194" i="24"/>
  <c r="J194" i="29" l="1"/>
  <c r="K193" i="29"/>
  <c r="F211" i="24"/>
  <c r="AG194" i="24"/>
  <c r="K194" i="29" l="1"/>
  <c r="L193" i="29"/>
  <c r="G211" i="24"/>
  <c r="F212" i="24"/>
  <c r="L194" i="29" l="1"/>
  <c r="M193" i="29"/>
  <c r="H211" i="24"/>
  <c r="G212" i="24"/>
  <c r="N193" i="29" l="1"/>
  <c r="M194" i="29"/>
  <c r="I211" i="24"/>
  <c r="H212" i="24"/>
  <c r="O193" i="29" l="1"/>
  <c r="N194" i="29"/>
  <c r="J211" i="24"/>
  <c r="I212" i="24"/>
  <c r="P193" i="29" l="1"/>
  <c r="O194" i="29"/>
  <c r="J212" i="24"/>
  <c r="K211" i="24"/>
  <c r="Q193" i="29" l="1"/>
  <c r="P194" i="29"/>
  <c r="K212" i="24"/>
  <c r="L211" i="24"/>
  <c r="Q194" i="29" l="1"/>
  <c r="R193" i="29"/>
  <c r="L212" i="24"/>
  <c r="M211" i="24"/>
  <c r="R194" i="29" l="1"/>
  <c r="S193" i="29"/>
  <c r="N211" i="24"/>
  <c r="M212" i="24"/>
  <c r="S194" i="29" l="1"/>
  <c r="T193" i="29"/>
  <c r="O211" i="24"/>
  <c r="N212" i="24"/>
  <c r="T194" i="29" l="1"/>
  <c r="U193" i="29"/>
  <c r="P211" i="24"/>
  <c r="O212" i="24"/>
  <c r="V193" i="29" l="1"/>
  <c r="U194" i="29"/>
  <c r="Q211" i="24"/>
  <c r="P212" i="24"/>
  <c r="W193" i="29" l="1"/>
  <c r="V194" i="29"/>
  <c r="R211" i="24"/>
  <c r="Q212" i="24"/>
  <c r="X193" i="29" l="1"/>
  <c r="W194" i="29"/>
  <c r="S211" i="24"/>
  <c r="R212" i="24"/>
  <c r="Y193" i="29" l="1"/>
  <c r="X194" i="29"/>
  <c r="S212" i="24"/>
  <c r="T211" i="24"/>
  <c r="Y194" i="29" l="1"/>
  <c r="Z193" i="29"/>
  <c r="T212" i="24"/>
  <c r="U211" i="24"/>
  <c r="Z194" i="29" l="1"/>
  <c r="AA193" i="29"/>
  <c r="V211" i="24"/>
  <c r="U212" i="24"/>
  <c r="AA194" i="29" l="1"/>
  <c r="AB193" i="29"/>
  <c r="V212" i="24"/>
  <c r="W211" i="24"/>
  <c r="AB194" i="29" l="1"/>
  <c r="AC193" i="29"/>
  <c r="X211" i="24"/>
  <c r="W212" i="24"/>
  <c r="AD193" i="29" l="1"/>
  <c r="AC194" i="29"/>
  <c r="Y211" i="24"/>
  <c r="X212" i="24"/>
  <c r="AE193" i="29" l="1"/>
  <c r="AD194" i="29"/>
  <c r="Z211" i="24"/>
  <c r="Y212" i="24"/>
  <c r="AF193" i="29" l="1"/>
  <c r="AE194" i="29"/>
  <c r="AA211" i="24"/>
  <c r="Z212" i="24"/>
  <c r="AG193" i="29" l="1"/>
  <c r="AF194" i="29"/>
  <c r="AA212" i="24"/>
  <c r="AB211" i="24"/>
  <c r="F211" i="29" l="1"/>
  <c r="AG194" i="29"/>
  <c r="AB212" i="24"/>
  <c r="AC211" i="24"/>
  <c r="G211" i="29" l="1"/>
  <c r="F212" i="29"/>
  <c r="AC212" i="24"/>
  <c r="AD211" i="24"/>
  <c r="H211" i="29" l="1"/>
  <c r="G212" i="29"/>
  <c r="AE211" i="24"/>
  <c r="AD212" i="24"/>
  <c r="I211" i="29" l="1"/>
  <c r="H212" i="29"/>
  <c r="AF211" i="24"/>
  <c r="AE212" i="24"/>
  <c r="I212" i="29" l="1"/>
  <c r="J211" i="29"/>
  <c r="AG211" i="24"/>
  <c r="AF212" i="24"/>
  <c r="J212" i="29" l="1"/>
  <c r="K211" i="29"/>
  <c r="AH211" i="24"/>
  <c r="AG212" i="24"/>
  <c r="L211" i="29" l="1"/>
  <c r="K212" i="29"/>
  <c r="AI211" i="24"/>
  <c r="AH212" i="24"/>
  <c r="M211" i="29" l="1"/>
  <c r="L212" i="29"/>
  <c r="AI212" i="24"/>
  <c r="AJ211" i="24"/>
  <c r="AJ212" i="24" s="1"/>
  <c r="N211" i="29" l="1"/>
  <c r="M212" i="29"/>
  <c r="O211" i="29" l="1"/>
  <c r="N212" i="29"/>
  <c r="P211" i="29" l="1"/>
  <c r="O212" i="29"/>
  <c r="Q211" i="29" l="1"/>
  <c r="P212" i="29"/>
  <c r="Q212" i="29" l="1"/>
  <c r="R211" i="29"/>
  <c r="R212" i="29" l="1"/>
  <c r="S211" i="29"/>
  <c r="S212" i="29" l="1"/>
  <c r="T211" i="29"/>
  <c r="T212" i="29" l="1"/>
  <c r="U211" i="29"/>
  <c r="V211" i="29" l="1"/>
  <c r="U212" i="29"/>
  <c r="W211" i="29" l="1"/>
  <c r="V212" i="29"/>
  <c r="X211" i="29" l="1"/>
  <c r="W212" i="29"/>
  <c r="Y211" i="29" l="1"/>
  <c r="X212" i="29"/>
  <c r="Y212" i="29" l="1"/>
  <c r="Z211" i="29"/>
  <c r="Z212" i="29" l="1"/>
  <c r="AA211" i="29"/>
  <c r="AB211" i="29" l="1"/>
  <c r="AA212" i="29"/>
  <c r="AC211" i="29" l="1"/>
  <c r="AB212" i="29"/>
  <c r="AD211" i="29" l="1"/>
  <c r="AC212" i="29"/>
  <c r="AE211" i="29" l="1"/>
  <c r="AD212" i="29"/>
  <c r="AF211" i="29" l="1"/>
  <c r="AE212" i="29"/>
  <c r="AG211" i="29" l="1"/>
  <c r="AF212" i="29"/>
  <c r="AG212" i="29" l="1"/>
  <c r="AH211" i="29"/>
  <c r="AH212" i="29" l="1"/>
  <c r="AI211" i="29"/>
  <c r="AI212" i="29" l="1"/>
  <c r="AJ211" i="29"/>
  <c r="AJ212" i="29" s="1"/>
</calcChain>
</file>

<file path=xl/sharedStrings.xml><?xml version="1.0" encoding="utf-8"?>
<sst xmlns="http://schemas.openxmlformats.org/spreadsheetml/2006/main" count="2217" uniqueCount="204">
  <si>
    <t>備考</t>
    <rPh sb="0" eb="2">
      <t>ビコウ</t>
    </rPh>
    <phoneticPr fontId="1"/>
  </si>
  <si>
    <t>12</t>
    <phoneticPr fontId="1"/>
  </si>
  <si>
    <t>～</t>
    <phoneticPr fontId="1"/>
  </si>
  <si>
    <t>：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</si>
  <si>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</si>
  <si>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</si>
  <si>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</si>
  <si>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</si>
  <si>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</si>
  <si>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○</t>
  </si>
  <si>
    <t>●</t>
  </si>
  <si>
    <t>記事</t>
    <rPh sb="0" eb="2">
      <t>キジ</t>
    </rPh>
    <phoneticPr fontId="1"/>
  </si>
  <si>
    <t>天候</t>
    <rPh sb="0" eb="2">
      <t>テンコウ</t>
    </rPh>
    <phoneticPr fontId="1"/>
  </si>
  <si>
    <t>年始</t>
    <rPh sb="0" eb="2">
      <t>ネンシ</t>
    </rPh>
    <phoneticPr fontId="1"/>
  </si>
  <si>
    <t>スポーツの日</t>
    <phoneticPr fontId="1"/>
  </si>
  <si>
    <t>年末</t>
    <rPh sb="0" eb="2">
      <t>ネンマツ</t>
    </rPh>
    <phoneticPr fontId="1"/>
  </si>
  <si>
    <t>昭和の日</t>
    <phoneticPr fontId="1"/>
  </si>
  <si>
    <t>憲法記念日</t>
    <phoneticPr fontId="1"/>
  </si>
  <si>
    <t>みどりの日</t>
    <phoneticPr fontId="1"/>
  </si>
  <si>
    <t>こどもの日</t>
    <phoneticPr fontId="1"/>
  </si>
  <si>
    <t>振替休日</t>
    <phoneticPr fontId="1"/>
  </si>
  <si>
    <t>海の日</t>
    <phoneticPr fontId="1"/>
  </si>
  <si>
    <t>山の日</t>
    <phoneticPr fontId="1"/>
  </si>
  <si>
    <t>敬老の日</t>
    <phoneticPr fontId="1"/>
  </si>
  <si>
    <t>秋分の日</t>
    <phoneticPr fontId="1"/>
  </si>
  <si>
    <t>文化の日</t>
    <phoneticPr fontId="1"/>
  </si>
  <si>
    <t>勤労感謝の日</t>
    <phoneticPr fontId="1"/>
  </si>
  <si>
    <t>成人の日</t>
    <phoneticPr fontId="1"/>
  </si>
  <si>
    <t>建国記念の日</t>
    <phoneticPr fontId="1"/>
  </si>
  <si>
    <t>天皇誕生日</t>
    <phoneticPr fontId="1"/>
  </si>
  <si>
    <t>春分の日</t>
    <phoneticPr fontId="1"/>
  </si>
  <si>
    <t>○</t>
    <phoneticPr fontId="1"/>
  </si>
  <si>
    <t>●</t>
    <phoneticPr fontId="1"/>
  </si>
  <si>
    <t>◇</t>
  </si>
  <si>
    <t>◇</t>
    <phoneticPr fontId="1"/>
  </si>
  <si>
    <t>現場着手日</t>
    <rPh sb="0" eb="2">
      <t>ゲンバ</t>
    </rPh>
    <rPh sb="2" eb="5">
      <t>チャクシュビ</t>
    </rPh>
    <phoneticPr fontId="1"/>
  </si>
  <si>
    <t>契約日（始期日　）</t>
    <rPh sb="0" eb="3">
      <t>ケイヤクビ</t>
    </rPh>
    <rPh sb="4" eb="7">
      <t>シキビ</t>
    </rPh>
    <phoneticPr fontId="1"/>
  </si>
  <si>
    <t>月単位の週休２日</t>
    <phoneticPr fontId="1"/>
  </si>
  <si>
    <t>費用計上 達成確認</t>
    <rPh sb="0" eb="4">
      <t>ヒヨウケイジョウ</t>
    </rPh>
    <rPh sb="5" eb="9">
      <t>タッセイカクニン</t>
    </rPh>
    <phoneticPr fontId="1"/>
  </si>
  <si>
    <t>成績評定 達成確認</t>
    <rPh sb="0" eb="2">
      <t>セイセキ</t>
    </rPh>
    <rPh sb="2" eb="4">
      <t>ヒョウテイ</t>
    </rPh>
    <rPh sb="5" eb="9">
      <t>タッセイカクニン</t>
    </rPh>
    <phoneticPr fontId="1"/>
  </si>
  <si>
    <t>通期の週休２日</t>
    <phoneticPr fontId="1"/>
  </si>
  <si>
    <t>以上達成</t>
    <phoneticPr fontId="1"/>
  </si>
  <si>
    <t>月毎に</t>
    <rPh sb="0" eb="2">
      <t>ツキゴト</t>
    </rPh>
    <phoneticPr fontId="1"/>
  </si>
  <si>
    <t>対象期間内で</t>
    <rPh sb="0" eb="4">
      <t>タイショウキカン</t>
    </rPh>
    <rPh sb="4" eb="5">
      <t>ナイ</t>
    </rPh>
    <phoneticPr fontId="1"/>
  </si>
  <si>
    <t>★</t>
    <phoneticPr fontId="1"/>
  </si>
  <si>
    <t>晴</t>
    <rPh sb="0" eb="1">
      <t>ハ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</si>
  <si>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</si>
  <si>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</si>
  <si>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凡例</t>
    <rPh sb="0" eb="2">
      <t>ハンレイ</t>
    </rPh>
    <phoneticPr fontId="1"/>
  </si>
  <si>
    <t>振替休工</t>
    <rPh sb="0" eb="2">
      <t>フリカエ</t>
    </rPh>
    <rPh sb="2" eb="3">
      <t>キュウ</t>
    </rPh>
    <phoneticPr fontId="1"/>
  </si>
  <si>
    <t>土・日以外実施休工</t>
    <rPh sb="0" eb="1">
      <t>ド</t>
    </rPh>
    <rPh sb="2" eb="3">
      <t>ニチ</t>
    </rPh>
    <rPh sb="3" eb="5">
      <t>イガイ</t>
    </rPh>
    <rPh sb="5" eb="7">
      <t>ジッシ</t>
    </rPh>
    <rPh sb="7" eb="9">
      <t>キュウコウ</t>
    </rPh>
    <phoneticPr fontId="1"/>
  </si>
  <si>
    <t>◎</t>
  </si>
  <si>
    <t>◎</t>
    <phoneticPr fontId="1"/>
  </si>
  <si>
    <t>★</t>
  </si>
  <si>
    <t>■</t>
  </si>
  <si>
    <t>■</t>
    <phoneticPr fontId="1"/>
  </si>
  <si>
    <t>☆</t>
  </si>
  <si>
    <t>☆</t>
    <phoneticPr fontId="1"/>
  </si>
  <si>
    <t>土・日以外計画休工</t>
    <rPh sb="0" eb="1">
      <t>ド</t>
    </rPh>
    <rPh sb="2" eb="3">
      <t>ニチ</t>
    </rPh>
    <rPh sb="3" eb="5">
      <t>イガイ</t>
    </rPh>
    <rPh sb="5" eb="7">
      <t>ケイカク</t>
    </rPh>
    <rPh sb="7" eb="9">
      <t>キュウコウ</t>
    </rPh>
    <phoneticPr fontId="1"/>
  </si>
  <si>
    <t>休工対象の計画休工</t>
    <rPh sb="0" eb="2">
      <t>キュウコウ</t>
    </rPh>
    <rPh sb="2" eb="4">
      <t>タイショウ</t>
    </rPh>
    <rPh sb="5" eb="7">
      <t>ケイカク</t>
    </rPh>
    <rPh sb="7" eb="9">
      <t>キュウコウ</t>
    </rPh>
    <phoneticPr fontId="1"/>
  </si>
  <si>
    <t>休工対象の実施休工</t>
    <rPh sb="0" eb="2">
      <t>キュウコウ</t>
    </rPh>
    <rPh sb="2" eb="4">
      <t>タイショウ</t>
    </rPh>
    <rPh sb="5" eb="7">
      <t>ジッシ</t>
    </rPh>
    <rPh sb="7" eb="9">
      <t>キュウコウ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</si>
  <si>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</si>
  <si>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</si>
  <si>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夏季休暇１</t>
    <rPh sb="0" eb="4">
      <t>カキキュウカ</t>
    </rPh>
    <phoneticPr fontId="1"/>
  </si>
  <si>
    <t>夏季休暇２</t>
    <rPh sb="0" eb="4">
      <t>カキキュウカ</t>
    </rPh>
    <phoneticPr fontId="1"/>
  </si>
  <si>
    <t>夏季休暇３</t>
    <rPh sb="0" eb="4">
      <t>カキキュウカ</t>
    </rPh>
    <phoneticPr fontId="1"/>
  </si>
  <si>
    <t>─</t>
  </si>
  <si>
    <t>─</t>
    <phoneticPr fontId="1"/>
  </si>
  <si>
    <t>対象期間に含まない</t>
    <rPh sb="0" eb="2">
      <t>タイショウ</t>
    </rPh>
    <rPh sb="2" eb="4">
      <t>キカン</t>
    </rPh>
    <rPh sb="5" eb="6">
      <t>フク</t>
    </rPh>
    <phoneticPr fontId="1"/>
  </si>
  <si>
    <t>①</t>
    <phoneticPr fontId="1"/>
  </si>
  <si>
    <t>②</t>
    <phoneticPr fontId="1"/>
  </si>
  <si>
    <t>③</t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</si>
  <si>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</si>
  <si>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</si>
  <si>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</si>
  <si>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</si>
  <si>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</si>
  <si>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ヘ</t>
    <phoneticPr fontId="1"/>
  </si>
  <si>
    <t>ト</t>
    <phoneticPr fontId="1"/>
  </si>
  <si>
    <t>月数－対象外日数</t>
    <rPh sb="0" eb="2">
      <t>ツキスウ</t>
    </rPh>
    <rPh sb="3" eb="6">
      <t>タイショウガイ</t>
    </rPh>
    <rPh sb="6" eb="8">
      <t>ニッスウ</t>
    </rPh>
    <phoneticPr fontId="1"/>
  </si>
  <si>
    <t>準備期間</t>
    <rPh sb="0" eb="4">
      <t>ジュンビキカン</t>
    </rPh>
    <phoneticPr fontId="1"/>
  </si>
  <si>
    <t>４</t>
    <phoneticPr fontId="1"/>
  </si>
  <si>
    <t>５</t>
    <phoneticPr fontId="1"/>
  </si>
  <si>
    <t>①/④</t>
    <phoneticPr fontId="1"/>
  </si>
  <si>
    <t>②+③</t>
    <phoneticPr fontId="1"/>
  </si>
  <si>
    <t>④</t>
    <phoneticPr fontId="1"/>
  </si>
  <si>
    <t>⑤</t>
    <phoneticPr fontId="1"/>
  </si>
  <si>
    <t>６</t>
    <phoneticPr fontId="1"/>
  </si>
  <si>
    <t>７</t>
    <phoneticPr fontId="1"/>
  </si>
  <si>
    <t>８</t>
    <phoneticPr fontId="1"/>
  </si>
  <si>
    <t>雨天により休工</t>
    <rPh sb="0" eb="2">
      <t>ウテン</t>
    </rPh>
    <rPh sb="5" eb="7">
      <t>キュウコウ</t>
    </rPh>
    <phoneticPr fontId="1"/>
  </si>
  <si>
    <t>①/ト</t>
    <phoneticPr fontId="1"/>
  </si>
  <si>
    <t>イ/ト</t>
    <phoneticPr fontId="1"/>
  </si>
  <si>
    <t>ニ/ト</t>
    <phoneticPr fontId="1"/>
  </si>
  <si>
    <t>９</t>
    <phoneticPr fontId="1"/>
  </si>
  <si>
    <t>10</t>
    <phoneticPr fontId="1"/>
  </si>
  <si>
    <t>11</t>
    <phoneticPr fontId="1"/>
  </si>
  <si>
    <t>１</t>
    <phoneticPr fontId="1"/>
  </si>
  <si>
    <t>２</t>
    <phoneticPr fontId="1"/>
  </si>
  <si>
    <t>３</t>
    <phoneticPr fontId="1"/>
  </si>
  <si>
    <t>晴</t>
  </si>
  <si>
    <t>雨</t>
  </si>
  <si>
    <t>曇</t>
  </si>
  <si>
    <t>対象期間</t>
    <rPh sb="0" eb="4">
      <t>タイショウキカン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</si>
  <si>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</si>
  <si>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工　　期</t>
    <rPh sb="0" eb="1">
      <t>コウ</t>
    </rPh>
    <rPh sb="3" eb="4">
      <t>キ</t>
    </rPh>
    <phoneticPr fontId="1"/>
  </si>
  <si>
    <t>悪天候による休工</t>
    <rPh sb="0" eb="3">
      <t>アクテンコウ</t>
    </rPh>
    <rPh sb="6" eb="8">
      <t>キュウコウ</t>
    </rPh>
    <phoneticPr fontId="1"/>
  </si>
  <si>
    <t>稼働</t>
    <rPh sb="0" eb="2">
      <t>カドウ</t>
    </rPh>
    <phoneticPr fontId="1"/>
  </si>
  <si>
    <t>稼働（◇の数）</t>
    <rPh sb="0" eb="2">
      <t>カドウ</t>
    </rPh>
    <rPh sb="5" eb="6">
      <t>カズ</t>
    </rPh>
    <phoneticPr fontId="1"/>
  </si>
  <si>
    <t>累計　稼働数</t>
    <rPh sb="0" eb="2">
      <t>ルイケイ</t>
    </rPh>
    <rPh sb="3" eb="5">
      <t>カドウ</t>
    </rPh>
    <rPh sb="5" eb="6">
      <t>スウ</t>
    </rPh>
    <phoneticPr fontId="1"/>
  </si>
  <si>
    <t>工事完了日</t>
    <rPh sb="0" eb="5">
      <t>コウジカンリョウビ</t>
    </rPh>
    <phoneticPr fontId="1"/>
  </si>
  <si>
    <t>関係機関協議　稼働</t>
    <rPh sb="0" eb="4">
      <t>カンケイキカン</t>
    </rPh>
    <rPh sb="4" eb="6">
      <t>キョウギ</t>
    </rPh>
    <rPh sb="7" eb="9">
      <t>カドウ</t>
    </rPh>
    <phoneticPr fontId="1"/>
  </si>
  <si>
    <t>20日の振替休工</t>
    <rPh sb="2" eb="3">
      <t>ニチ</t>
    </rPh>
    <rPh sb="4" eb="6">
      <t>フリカエ</t>
    </rPh>
    <rPh sb="6" eb="8">
      <t>キュウコウ</t>
    </rPh>
    <phoneticPr fontId="1"/>
  </si>
  <si>
    <t>年末
年始
６日間</t>
    <rPh sb="0" eb="2">
      <t>ネンマツ</t>
    </rPh>
    <rPh sb="3" eb="5">
      <t>ネンシ</t>
    </rPh>
    <rPh sb="7" eb="9">
      <t>カカン</t>
    </rPh>
    <phoneticPr fontId="1"/>
  </si>
  <si>
    <t>夏季
休暇
３日間</t>
    <rPh sb="0" eb="2">
      <t>カキ</t>
    </rPh>
    <rPh sb="3" eb="5">
      <t>キュウカ</t>
    </rPh>
    <rPh sb="7" eb="9">
      <t>カカン</t>
    </rPh>
    <phoneticPr fontId="1"/>
  </si>
  <si>
    <t>21日の振替休工</t>
    <rPh sb="2" eb="3">
      <t>ニチ</t>
    </rPh>
    <rPh sb="4" eb="6">
      <t>フリカエ</t>
    </rPh>
    <rPh sb="6" eb="8">
      <t>キュウコウ</t>
    </rPh>
    <phoneticPr fontId="1"/>
  </si>
  <si>
    <t>14日の振替休工</t>
    <rPh sb="2" eb="3">
      <t>ニチ</t>
    </rPh>
    <rPh sb="4" eb="6">
      <t>フリカエ</t>
    </rPh>
    <rPh sb="6" eb="8">
      <t>キュウコウ</t>
    </rPh>
    <phoneticPr fontId="1"/>
  </si>
  <si>
    <t>雪</t>
  </si>
  <si>
    <t>午前稼働</t>
    <rPh sb="0" eb="2">
      <t>ゴゼン</t>
    </rPh>
    <rPh sb="2" eb="4">
      <t>カドウ</t>
    </rPh>
    <phoneticPr fontId="1"/>
  </si>
  <si>
    <t>午後稼働</t>
    <rPh sb="0" eb="2">
      <t>ゴゴ</t>
    </rPh>
    <rPh sb="2" eb="4">
      <t>カドウ</t>
    </rPh>
    <phoneticPr fontId="1"/>
  </si>
  <si>
    <t>後片付け期間</t>
    <rPh sb="0" eb="3">
      <t>アトカタヅ</t>
    </rPh>
    <rPh sb="4" eb="6">
      <t>キカン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</si>
  <si>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</si>
  <si>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提 出 日</t>
    <phoneticPr fontId="1"/>
  </si>
  <si>
    <t>成績評定</t>
    <rPh sb="0" eb="2">
      <t>セイセキ</t>
    </rPh>
    <rPh sb="2" eb="4">
      <t>ヒョウテイ</t>
    </rPh>
    <phoneticPr fontId="1"/>
  </si>
  <si>
    <t>７月</t>
  </si>
  <si>
    <t>８月</t>
  </si>
  <si>
    <t>９月</t>
  </si>
  <si>
    <t>費用計上</t>
    <phoneticPr fontId="1"/>
  </si>
  <si>
    <t>月毎の暦上
の現場閉所
率
（土日のみ）</t>
    <rPh sb="0" eb="2">
      <t>ツキゴト</t>
    </rPh>
    <rPh sb="3" eb="5">
      <t>コヨミジョウ</t>
    </rPh>
    <rPh sb="7" eb="9">
      <t>ゲンバ</t>
    </rPh>
    <rPh sb="9" eb="10">
      <t>ヘイ</t>
    </rPh>
    <rPh sb="10" eb="11">
      <t>ショ</t>
    </rPh>
    <rPh sb="12" eb="13">
      <t>リツ</t>
    </rPh>
    <rPh sb="15" eb="16">
      <t>ド</t>
    </rPh>
    <rPh sb="16" eb="17">
      <t>ニチ</t>
    </rPh>
    <phoneticPr fontId="1"/>
  </si>
  <si>
    <t>月別</t>
    <rPh sb="0" eb="1">
      <t>ゲツ</t>
    </rPh>
    <rPh sb="1" eb="2">
      <t>ベツ</t>
    </rPh>
    <phoneticPr fontId="1"/>
  </si>
  <si>
    <t>現　場
代理人</t>
    <rPh sb="0" eb="1">
      <t>ウツツ</t>
    </rPh>
    <rPh sb="2" eb="3">
      <t>バ</t>
    </rPh>
    <rPh sb="4" eb="7">
      <t>ダイリニン</t>
    </rPh>
    <phoneticPr fontId="14"/>
  </si>
  <si>
    <t>総　括
監督員</t>
    <rPh sb="0" eb="1">
      <t>ソウ</t>
    </rPh>
    <rPh sb="2" eb="3">
      <t>カツ</t>
    </rPh>
    <rPh sb="4" eb="7">
      <t>カントクイン</t>
    </rPh>
    <phoneticPr fontId="14"/>
  </si>
  <si>
    <t>主　任
監督員</t>
    <rPh sb="0" eb="1">
      <t>シュ</t>
    </rPh>
    <rPh sb="2" eb="3">
      <t>ニン</t>
    </rPh>
    <rPh sb="4" eb="7">
      <t>カントクイン</t>
    </rPh>
    <phoneticPr fontId="1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</si>
  <si>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14"/>
  </si>
  <si>
    <t xml:space="preserve">監督員
</t>
    <rPh sb="0" eb="3">
      <t>カントクイン</t>
    </rPh>
    <phoneticPr fontId="14"/>
  </si>
  <si>
    <t xml:space="preserve">副監督員
</t>
    <rPh sb="0" eb="1">
      <t>フク</t>
    </rPh>
    <rPh sb="1" eb="4">
      <t>カントクイン</t>
    </rPh>
    <phoneticPr fontId="14"/>
  </si>
  <si>
    <t>月毎の
暦上の
土、日
の　数</t>
    <rPh sb="0" eb="2">
      <t>ツキゴト</t>
    </rPh>
    <rPh sb="4" eb="5">
      <t>コヨミ</t>
    </rPh>
    <rPh sb="5" eb="6">
      <t>ジョウ</t>
    </rPh>
    <rPh sb="8" eb="9">
      <t>ツチ</t>
    </rPh>
    <rPh sb="10" eb="11">
      <t>ヒ</t>
    </rPh>
    <rPh sb="14" eb="15">
      <t>カズ</t>
    </rPh>
    <phoneticPr fontId="1"/>
  </si>
  <si>
    <t>対象期間内
の取得率
(28.5%以上)</t>
    <rPh sb="0" eb="2">
      <t>タイショウ</t>
    </rPh>
    <rPh sb="2" eb="4">
      <t>キカン</t>
    </rPh>
    <rPh sb="4" eb="5">
      <t>ナイ</t>
    </rPh>
    <rPh sb="7" eb="10">
      <t>シュトクリツ</t>
    </rPh>
    <rPh sb="17" eb="19">
      <t>イジョウ</t>
    </rPh>
    <phoneticPr fontId="1"/>
  </si>
  <si>
    <r>
      <t xml:space="preserve">月毎の
取得率
</t>
    </r>
    <r>
      <rPr>
        <sz val="9"/>
        <rFont val="ＭＳ ゴシック"/>
        <family val="3"/>
        <charset val="128"/>
      </rPr>
      <t>(28.5%以上)</t>
    </r>
    <rPh sb="0" eb="2">
      <t>ツキゴト</t>
    </rPh>
    <rPh sb="4" eb="6">
      <t>シュトク</t>
    </rPh>
    <rPh sb="6" eb="7">
      <t>リツ</t>
    </rPh>
    <rPh sb="14" eb="16">
      <t>イジョウ</t>
    </rPh>
    <phoneticPr fontId="1"/>
  </si>
  <si>
    <t>振替休工
の数</t>
    <rPh sb="0" eb="2">
      <t>フリカエ</t>
    </rPh>
    <rPh sb="2" eb="4">
      <t>キュウコウ</t>
    </rPh>
    <rPh sb="6" eb="7">
      <t>カズ</t>
    </rPh>
    <phoneticPr fontId="1"/>
  </si>
  <si>
    <t>100％
以上</t>
    <rPh sb="5" eb="7">
      <t>イジョウ</t>
    </rPh>
    <phoneticPr fontId="1"/>
  </si>
  <si>
    <t>10月</t>
    <phoneticPr fontId="1"/>
  </si>
  <si>
    <t>11月</t>
    <phoneticPr fontId="1"/>
  </si>
  <si>
    <t>12月</t>
    <phoneticPr fontId="1"/>
  </si>
  <si>
    <t>６月</t>
    <rPh sb="1" eb="2">
      <t>ガツ</t>
    </rPh>
    <phoneticPr fontId="1"/>
  </si>
  <si>
    <t>１月</t>
    <phoneticPr fontId="1"/>
  </si>
  <si>
    <t>２月</t>
    <phoneticPr fontId="1"/>
  </si>
  <si>
    <t>月毎の
現場
休工数</t>
    <rPh sb="0" eb="2">
      <t>ツキゴト</t>
    </rPh>
    <rPh sb="4" eb="6">
      <t>ゲンバ</t>
    </rPh>
    <rPh sb="7" eb="9">
      <t>キュウコウ</t>
    </rPh>
    <rPh sb="9" eb="10">
      <t>スウ</t>
    </rPh>
    <phoneticPr fontId="1"/>
  </si>
  <si>
    <t>毎月
２回
まで</t>
    <rPh sb="0" eb="2">
      <t>マイツキ</t>
    </rPh>
    <rPh sb="4" eb="5">
      <t>カイ</t>
    </rPh>
    <phoneticPr fontId="1"/>
  </si>
  <si>
    <t>判定
※２</t>
    <rPh sb="0" eb="2">
      <t>ハンテイ</t>
    </rPh>
    <phoneticPr fontId="1"/>
  </si>
  <si>
    <t>判定
※１</t>
    <rPh sb="0" eb="2">
      <t>ハンテイ</t>
    </rPh>
    <phoneticPr fontId="1"/>
  </si>
  <si>
    <t>判定
※３</t>
    <rPh sb="0" eb="2">
      <t>ハンテイ</t>
    </rPh>
    <phoneticPr fontId="1"/>
  </si>
  <si>
    <t>判定
※４</t>
    <rPh sb="0" eb="2">
      <t>ハンテイ</t>
    </rPh>
    <phoneticPr fontId="1"/>
  </si>
  <si>
    <t>判定
※５</t>
    <rPh sb="0" eb="2">
      <t>ハンテイ</t>
    </rPh>
    <phoneticPr fontId="1"/>
  </si>
  <si>
    <t>※ 表が不足する場合は、行または用紙を追加すること。</t>
    <rPh sb="12" eb="13">
      <t>ギョウ</t>
    </rPh>
    <rPh sb="16" eb="18">
      <t>ヨウシ</t>
    </rPh>
    <phoneticPr fontId="1"/>
  </si>
  <si>
    <t>※ 毎月5日までに前月分までを累計したものを監督員に提出すること。</t>
    <phoneticPr fontId="1"/>
  </si>
  <si>
    <t>総合判定</t>
    <rPh sb="0" eb="2">
      <t>ソウゴウ</t>
    </rPh>
    <rPh sb="2" eb="4">
      <t>ハンテイ</t>
    </rPh>
    <phoneticPr fontId="1"/>
  </si>
  <si>
    <t xml:space="preserve">
【判定】
　※１　振替休工の数が月２回以下の場
　　　合、判定は○印を記入。
　※２　月内取得率が、100％以上の場
　　　合、判定は○印を記入。
【総合判定】
　上記、判定欄全てに○印が記入されて
いる場合に評価する。</t>
    <rPh sb="2" eb="4">
      <t>ハンテイ</t>
    </rPh>
    <rPh sb="10" eb="12">
      <t>フリカエ</t>
    </rPh>
    <rPh sb="12" eb="14">
      <t>キュウコウ</t>
    </rPh>
    <rPh sb="15" eb="16">
      <t>カズ</t>
    </rPh>
    <rPh sb="17" eb="18">
      <t>ツキ</t>
    </rPh>
    <rPh sb="19" eb="20">
      <t>カイ</t>
    </rPh>
    <rPh sb="20" eb="22">
      <t>イカ</t>
    </rPh>
    <rPh sb="30" eb="32">
      <t>ハンテイ</t>
    </rPh>
    <rPh sb="34" eb="35">
      <t>シルシ</t>
    </rPh>
    <rPh sb="36" eb="38">
      <t>キニュウ</t>
    </rPh>
    <rPh sb="44" eb="46">
      <t>ゲツナイ</t>
    </rPh>
    <rPh sb="46" eb="49">
      <t>シュトクリツ</t>
    </rPh>
    <rPh sb="55" eb="57">
      <t>イジョウ</t>
    </rPh>
    <rPh sb="65" eb="67">
      <t>ハンテイ</t>
    </rPh>
    <rPh sb="69" eb="70">
      <t>シルシ</t>
    </rPh>
    <rPh sb="71" eb="73">
      <t>キニュウ</t>
    </rPh>
    <rPh sb="77" eb="81">
      <t>ソウゴウハンテイ</t>
    </rPh>
    <rPh sb="90" eb="91">
      <t>スベ</t>
    </rPh>
    <rPh sb="94" eb="95">
      <t>シルシ</t>
    </rPh>
    <rPh sb="96" eb="98">
      <t>キニュウ</t>
    </rPh>
    <rPh sb="104" eb="106">
      <t>バアイ</t>
    </rPh>
    <rPh sb="107" eb="109">
      <t>ヒョウカ</t>
    </rPh>
    <phoneticPr fontId="1"/>
  </si>
  <si>
    <t>計画休工日数　(○の数　）</t>
    <rPh sb="0" eb="2">
      <t>ケイカク</t>
    </rPh>
    <rPh sb="2" eb="4">
      <t>キュウコウ</t>
    </rPh>
    <rPh sb="4" eb="5">
      <t>ニチ</t>
    </rPh>
    <rPh sb="5" eb="6">
      <t>カズ</t>
    </rPh>
    <phoneticPr fontId="1"/>
  </si>
  <si>
    <t>実施休工日数　(●の数　）</t>
    <rPh sb="0" eb="2">
      <t>ジッシ</t>
    </rPh>
    <rPh sb="2" eb="3">
      <t>キュウ</t>
    </rPh>
    <rPh sb="3" eb="4">
      <t>コウ</t>
    </rPh>
    <rPh sb="4" eb="5">
      <t>ニチ</t>
    </rPh>
    <phoneticPr fontId="1"/>
  </si>
  <si>
    <t>休工数計(●＋◎の合計　）</t>
    <rPh sb="0" eb="2">
      <t>キュウコウ</t>
    </rPh>
    <rPh sb="2" eb="3">
      <t>スウ</t>
    </rPh>
    <rPh sb="3" eb="4">
      <t>ケイ</t>
    </rPh>
    <rPh sb="9" eb="11">
      <t>ゴウケイ</t>
    </rPh>
    <phoneticPr fontId="1"/>
  </si>
  <si>
    <t>　（100％未満は未達成　）
月内取得率</t>
    <rPh sb="6" eb="8">
      <t>ミマン</t>
    </rPh>
    <rPh sb="9" eb="10">
      <t>ミ</t>
    </rPh>
    <rPh sb="10" eb="12">
      <t>タッセイ</t>
    </rPh>
    <rPh sb="15" eb="17">
      <t>ゲツナイ</t>
    </rPh>
    <rPh sb="17" eb="20">
      <t>シュトクリツ</t>
    </rPh>
    <phoneticPr fontId="1"/>
  </si>
  <si>
    <t>　(●＋★＋◎の合計　）
休工の実数</t>
    <rPh sb="13" eb="14">
      <t>キュウ</t>
    </rPh>
    <rPh sb="14" eb="15">
      <t>コウ</t>
    </rPh>
    <rPh sb="16" eb="17">
      <t>ジツ</t>
    </rPh>
    <phoneticPr fontId="1"/>
  </si>
  <si>
    <t>対象期間日数（下段累計　）</t>
    <rPh sb="0" eb="4">
      <t>タイショウキカン</t>
    </rPh>
    <rPh sb="4" eb="6">
      <t>ニッスウ</t>
    </rPh>
    <rPh sb="7" eb="9">
      <t>ゲダン</t>
    </rPh>
    <rPh sb="9" eb="11">
      <t>ルイケイ</t>
    </rPh>
    <phoneticPr fontId="1"/>
  </si>
  <si>
    <r>
      <t>(●＋★</t>
    </r>
    <r>
      <rPr>
        <sz val="10"/>
        <color rgb="FFFF0000"/>
        <rFont val="ＭＳ ゴシック"/>
        <family val="3"/>
        <charset val="128"/>
      </rPr>
      <t>＋■</t>
    </r>
    <r>
      <rPr>
        <sz val="10"/>
        <color theme="1"/>
        <rFont val="ＭＳ ゴシック"/>
        <family val="3"/>
        <charset val="128"/>
      </rPr>
      <t>＋◎の合計　）
累計　休工の実数</t>
    </r>
    <rPh sb="14" eb="16">
      <t>ルイケイ</t>
    </rPh>
    <rPh sb="17" eb="18">
      <t>キュウ</t>
    </rPh>
    <rPh sb="18" eb="19">
      <t>コウ</t>
    </rPh>
    <rPh sb="20" eb="22">
      <t>ジッスウ</t>
    </rPh>
    <phoneticPr fontId="1"/>
  </si>
  <si>
    <t xml:space="preserve">
【判定】
　※３　暦上の土曜日・日曜日の閉所では28.5%に満たない月
　　　は、その月の土曜日・日曜日の合計日数以上に閉所を
　　　行っている場合に、４週８休（28.5%）以上を達成して
　　　いる場合、判定は○印を記入。
　※４　月毎の取得率28.5％以上の場合、判定は○印を記入。
【総合判定】
　　上記、判定欄全てに○印が記入されている場合に費用計上
　する。
　　上記、判定欄に○印が一つでも無い場合は、「通期の週休
　２日」で判定を行い費用計上できるか確認する。</t>
    <rPh sb="2" eb="4">
      <t>ハンテイ</t>
    </rPh>
    <rPh sb="101" eb="103">
      <t>バアイ</t>
    </rPh>
    <rPh sb="104" eb="106">
      <t>ハンテイ</t>
    </rPh>
    <rPh sb="108" eb="109">
      <t>シルシ</t>
    </rPh>
    <rPh sb="110" eb="112">
      <t>キニュウ</t>
    </rPh>
    <rPh sb="118" eb="120">
      <t>ツキゴト</t>
    </rPh>
    <rPh sb="121" eb="124">
      <t>シュトクリツ</t>
    </rPh>
    <rPh sb="129" eb="131">
      <t>イジョウ</t>
    </rPh>
    <rPh sb="132" eb="134">
      <t>バアイ</t>
    </rPh>
    <rPh sb="135" eb="137">
      <t>ハンテイ</t>
    </rPh>
    <rPh sb="141" eb="143">
      <t>キニュウ</t>
    </rPh>
    <rPh sb="177" eb="181">
      <t>ヒヨウケイジョウ</t>
    </rPh>
    <rPh sb="199" eb="200">
      <t>ヒト</t>
    </rPh>
    <rPh sb="205" eb="207">
      <t>バアイ</t>
    </rPh>
    <rPh sb="210" eb="212">
      <t>ツウキ</t>
    </rPh>
    <rPh sb="221" eb="223">
      <t>ハンテイ</t>
    </rPh>
    <rPh sb="224" eb="225">
      <t>オコナ</t>
    </rPh>
    <rPh sb="226" eb="230">
      <t>ヒヨウケイジョウ</t>
    </rPh>
    <rPh sb="234" eb="236">
      <t>カクニン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</si>
  <si>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</si>
  <si>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一級河川　●●●川　護岸改修工事（▲▲▲橋上流右岸Ｒ６）</t>
    <phoneticPr fontId="1"/>
  </si>
  <si>
    <t>「週休２日工事」　休工状況報告書</t>
    <rPh sb="9" eb="11">
      <t>キュウコウ</t>
    </rPh>
    <rPh sb="11" eb="13">
      <t>ジョウキョウ</t>
    </rPh>
    <rPh sb="13" eb="16">
      <t>ホウコクショ</t>
    </rPh>
    <phoneticPr fontId="1"/>
  </si>
  <si>
    <t>令和　年　月　日（　）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</si>
  <si>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（　　　月分まで ）</t>
    <phoneticPr fontId="1"/>
  </si>
  <si>
    <t>（　４　月分まで ）</t>
    <phoneticPr fontId="1"/>
  </si>
  <si>
    <t>「週休２日工事」　休工計画（実施）表</t>
    <rPh sb="1" eb="3">
      <t>シュウキュウ</t>
    </rPh>
    <rPh sb="4" eb="5">
      <t>ニチ</t>
    </rPh>
    <rPh sb="5" eb="7">
      <t>コウジ</t>
    </rPh>
    <rPh sb="11" eb="13">
      <t>ケイカク</t>
    </rPh>
    <rPh sb="14" eb="16">
      <t>ジッシ</t>
    </rPh>
    <rPh sb="17" eb="18">
      <t>オモテ</t>
    </rPh>
    <phoneticPr fontId="1"/>
  </si>
  <si>
    <t>(●＋★＋■＋◎の合計　）
累計　休工の実数</t>
    <rPh sb="14" eb="16">
      <t>ルイケイ</t>
    </rPh>
    <rPh sb="17" eb="18">
      <t>キュウ</t>
    </rPh>
    <rPh sb="18" eb="19">
      <t>コウ</t>
    </rPh>
    <rPh sb="20" eb="22">
      <t>ジッスウ</t>
    </rPh>
    <phoneticPr fontId="1"/>
  </si>
  <si>
    <t xml:space="preserve">
【判定】
　※５　対象期間内の取
　　　得率が28.5％以上
　　　の場合、判定は○
　　　印を記入。
　　　　工期の最終月で
　　　確認し判定する。
【総合判定】
　上記判定欄が、○印の
場合に費用計上する。
　</t>
    <rPh sb="2" eb="4">
      <t>ハンテイ</t>
    </rPh>
    <rPh sb="10" eb="15">
      <t>タイショウキカンナイ</t>
    </rPh>
    <rPh sb="16" eb="17">
      <t>ト</t>
    </rPh>
    <rPh sb="21" eb="23">
      <t>トクリツ</t>
    </rPh>
    <rPh sb="29" eb="31">
      <t>イジョウ</t>
    </rPh>
    <rPh sb="36" eb="38">
      <t>バアイ</t>
    </rPh>
    <rPh sb="39" eb="41">
      <t>ハンテイ</t>
    </rPh>
    <rPh sb="49" eb="51">
      <t>キニュウ</t>
    </rPh>
    <rPh sb="57" eb="59">
      <t>コウキ</t>
    </rPh>
    <rPh sb="60" eb="63">
      <t>サイシュウツキ</t>
    </rPh>
    <rPh sb="68" eb="70">
      <t>カクニン</t>
    </rPh>
    <rPh sb="71" eb="73">
      <t>ハンテイ</t>
    </rPh>
    <rPh sb="79" eb="83">
      <t>ソウゴウハンテイ</t>
    </rPh>
    <rPh sb="86" eb="91">
      <t>ジョウキハンテイラン</t>
    </rPh>
    <rPh sb="97" eb="99">
      <t>バアイ</t>
    </rPh>
    <rPh sb="100" eb="102">
      <t>ヒヨウ</t>
    </rPh>
    <rPh sb="102" eb="104">
      <t>ケイジョウ</t>
    </rPh>
    <phoneticPr fontId="1"/>
  </si>
  <si>
    <t>大阪</t>
    <rPh sb="0" eb="2">
      <t>オオサカ</t>
    </rPh>
    <phoneticPr fontId="1"/>
  </si>
  <si>
    <t>中阪</t>
    <rPh sb="0" eb="1">
      <t>ナカ</t>
    </rPh>
    <rPh sb="1" eb="2">
      <t>サカ</t>
    </rPh>
    <phoneticPr fontId="1"/>
  </si>
  <si>
    <t>小阪</t>
    <rPh sb="0" eb="1">
      <t>コ</t>
    </rPh>
    <rPh sb="1" eb="2">
      <t>サカ</t>
    </rPh>
    <phoneticPr fontId="1"/>
  </si>
  <si>
    <t>阪</t>
    <rPh sb="0" eb="1">
      <t>サカ</t>
    </rPh>
    <phoneticPr fontId="1"/>
  </si>
  <si>
    <t>田中</t>
    <rPh sb="0" eb="2">
      <t>タナカ</t>
    </rPh>
    <phoneticPr fontId="1"/>
  </si>
  <si>
    <t>中田</t>
    <rPh sb="0" eb="2">
      <t>ナカタ</t>
    </rPh>
    <phoneticPr fontId="1"/>
  </si>
  <si>
    <t>　※備考参照
振替休工の日数(◎の数　）</t>
    <rPh sb="2" eb="4">
      <t>ビコウ</t>
    </rPh>
    <rPh sb="4" eb="6">
      <t>サンショウ</t>
    </rPh>
    <rPh sb="7" eb="9">
      <t>フリカエ</t>
    </rPh>
    <rPh sb="9" eb="11">
      <t>キュウコウ</t>
    </rPh>
    <rPh sb="12" eb="14">
      <t>ニッスウフカ</t>
    </rPh>
    <phoneticPr fontId="1"/>
  </si>
  <si>
    <t>※振替休工の回数制限：「完全週休２日制工事　月２回まで」、「週休２日制工事　制限無」</t>
    <rPh sb="1" eb="3">
      <t>フリカエ</t>
    </rPh>
    <rPh sb="3" eb="5">
      <t>キュウコウ</t>
    </rPh>
    <rPh sb="6" eb="10">
      <t>カイスウセイゲン</t>
    </rPh>
    <rPh sb="12" eb="18">
      <t>カンゼンシュウキュウフツカ</t>
    </rPh>
    <rPh sb="18" eb="19">
      <t>セイ</t>
    </rPh>
    <rPh sb="19" eb="21">
      <t>コウジ</t>
    </rPh>
    <rPh sb="22" eb="23">
      <t>ツキ</t>
    </rPh>
    <rPh sb="24" eb="25">
      <t>カイ</t>
    </rPh>
    <rPh sb="30" eb="32">
      <t>シュウキュウ</t>
    </rPh>
    <rPh sb="33" eb="35">
      <t>ニチセイ</t>
    </rPh>
    <rPh sb="35" eb="37">
      <t>コウジ</t>
    </rPh>
    <rPh sb="38" eb="40">
      <t>セイゲン</t>
    </rPh>
    <rPh sb="40" eb="41">
      <t>ナシ</t>
    </rPh>
    <phoneticPr fontId="1"/>
  </si>
  <si>
    <t>　（100％未満は未達成　）
月内週休２日取得率</t>
    <rPh sb="6" eb="8">
      <t>ミマン</t>
    </rPh>
    <rPh sb="9" eb="10">
      <t>ミ</t>
    </rPh>
    <rPh sb="10" eb="12">
      <t>タッセイ</t>
    </rPh>
    <rPh sb="15" eb="17">
      <t>ゲツナイ</t>
    </rPh>
    <rPh sb="17" eb="19">
      <t>シュウキュウ</t>
    </rPh>
    <rPh sb="19" eb="21">
      <t>フツカ</t>
    </rPh>
    <rPh sb="21" eb="24">
      <t>シュトクリツ</t>
    </rPh>
    <phoneticPr fontId="1"/>
  </si>
  <si>
    <t>月内週休２日
取得率</t>
    <rPh sb="0" eb="2">
      <t>ゲツナイ</t>
    </rPh>
    <rPh sb="2" eb="4">
      <t>シュウキュウ</t>
    </rPh>
    <rPh sb="4" eb="6">
      <t>フツカ</t>
    </rPh>
    <rPh sb="7" eb="9">
      <t>シュトク</t>
    </rPh>
    <rPh sb="9" eb="10">
      <t>リツ</t>
    </rPh>
    <phoneticPr fontId="1"/>
  </si>
  <si>
    <t>※ 成績評定の「振替休工の」数欄および「判定」欄については、「完全週休２日制工事」を選択した場合に、記入すること。</t>
    <rPh sb="2" eb="4">
      <t>セイセキ</t>
    </rPh>
    <rPh sb="4" eb="6">
      <t>ヒョウテイ</t>
    </rPh>
    <rPh sb="15" eb="16">
      <t>ラン</t>
    </rPh>
    <rPh sb="20" eb="22">
      <t>ハンテイ</t>
    </rPh>
    <rPh sb="23" eb="24">
      <t>ラン</t>
    </rPh>
    <rPh sb="31" eb="33">
      <t>カンゼン</t>
    </rPh>
    <rPh sb="33" eb="37">
      <t>シュウキュウフツカ</t>
    </rPh>
    <rPh sb="37" eb="38">
      <t>セイ</t>
    </rPh>
    <rPh sb="38" eb="40">
      <t>コウジ</t>
    </rPh>
    <rPh sb="42" eb="44">
      <t>センタク</t>
    </rPh>
    <rPh sb="46" eb="48">
      <t>バアイ</t>
    </rPh>
    <rPh sb="50" eb="52">
      <t>キニュウ</t>
    </rPh>
    <phoneticPr fontId="1"/>
  </si>
  <si>
    <t>（別紙様式３号）</t>
    <phoneticPr fontId="1"/>
  </si>
  <si>
    <t>（別紙様式４号）</t>
    <rPh sb="1" eb="3">
      <t>ベッシ</t>
    </rPh>
    <rPh sb="3" eb="5">
      <t>ヨウシキ</t>
    </rPh>
    <rPh sb="6" eb="7">
      <t>ゴウ</t>
    </rPh>
    <phoneticPr fontId="1"/>
  </si>
  <si>
    <t>夏季休暇
３日間</t>
    <rPh sb="0" eb="2">
      <t>カキ</t>
    </rPh>
    <rPh sb="2" eb="4">
      <t>キュウカ</t>
    </rPh>
    <rPh sb="6" eb="8">
      <t>カカン</t>
    </rPh>
    <phoneticPr fontId="1"/>
  </si>
  <si>
    <t>夏季休暇４</t>
    <phoneticPr fontId="1"/>
  </si>
  <si>
    <t>夏季休暇６　振替休日</t>
    <phoneticPr fontId="1"/>
  </si>
  <si>
    <t>夏季休暇５　山の日</t>
    <phoneticPr fontId="1"/>
  </si>
  <si>
    <t>夏季休暇７</t>
    <rPh sb="0" eb="4">
      <t>カキキュウカ</t>
    </rPh>
    <phoneticPr fontId="1"/>
  </si>
  <si>
    <t>夏季休暇８</t>
    <rPh sb="0" eb="4">
      <t>カキキュウカ</t>
    </rPh>
    <phoneticPr fontId="1"/>
  </si>
  <si>
    <t>夏季休暇９</t>
    <rPh sb="0" eb="4">
      <t>カキキュウカ</t>
    </rPh>
    <phoneticPr fontId="1"/>
  </si>
  <si>
    <t>年末年始２</t>
    <rPh sb="0" eb="2">
      <t>ネンマツ</t>
    </rPh>
    <phoneticPr fontId="1"/>
  </si>
  <si>
    <t>年末年始３</t>
    <rPh sb="0" eb="2">
      <t>ネンマツ</t>
    </rPh>
    <phoneticPr fontId="1"/>
  </si>
  <si>
    <t>年始年始４</t>
    <rPh sb="0" eb="2">
      <t>ネンシ</t>
    </rPh>
    <phoneticPr fontId="1"/>
  </si>
  <si>
    <t>年始年始５</t>
    <rPh sb="0" eb="2">
      <t>ネンシ</t>
    </rPh>
    <phoneticPr fontId="1"/>
  </si>
  <si>
    <t>年始年始６</t>
    <rPh sb="0" eb="2">
      <t>ネンシ</t>
    </rPh>
    <phoneticPr fontId="1"/>
  </si>
  <si>
    <t>年末年始１</t>
    <rPh sb="0" eb="2">
      <t>ネンシ</t>
    </rPh>
    <phoneticPr fontId="1"/>
  </si>
  <si>
    <t>年末年始７</t>
    <phoneticPr fontId="1"/>
  </si>
  <si>
    <t>年末年始８</t>
    <phoneticPr fontId="1"/>
  </si>
  <si>
    <t>年末年始９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</si>
</sst>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[$]ggge&quot;年&quot;m&quot;月&quot;d&quot;日&quot;;@" x16r2:formatCode16="[$-ja-JP-x-gannen]ggge&quot;年&quot;m&quot;月&quot;d&quot;日&quot;;@"/>
    <numFmt numFmtId="178" formatCode="[$]ggg\ e&quot;年&quot;m&quot;月&quot;d&quot;日&quot;;@" x16r2:formatCode16="[$-ja-JP-x-gannen]ggg\ e&quot;年&quot;m&quot;月&quot;d&quot;日&quot;;@"/>
    <numFmt numFmtId="179" formatCode="[$-411]ge\.m\.d;@"/>
    <numFmt numFmtId="180" formatCode="[$-411]d;@"/>
    <numFmt numFmtId="181" formatCode="aaa"/>
    <numFmt numFmtId="182" formatCode="[$]ggge&quot;年&quot;m&quot;月&quot;d&quot;日&quot;\(aaa\)" x16r2:formatCode16="[$-ja-JP-x-gannen]ggge&quot;年&quot;m&quot;月&quot;d&quot;日&quot;\(aaa\)"/>
    <numFmt numFmtId="183" formatCode="0.0000%"/>
    <numFmt numFmtId="184" formatCode="0_ "/>
    <numFmt numFmtId="185" formatCode="0.0%\ 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Microsoft JhengHei"/>
      <family val="3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sz val="10"/>
      <name val="Microsoft JhengHei"/>
      <family val="3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color rgb="FFC00000"/>
      <name val="HG正楷書体-PRO"/>
      <family val="4"/>
      <charset val="128"/>
    </font>
    <font>
      <sz val="12"/>
      <name val="ＭＳ ゴシック"/>
      <family val="3"/>
      <charset val="128"/>
    </font>
    <font>
      <sz val="10"/>
      <color rgb="FFC00000"/>
      <name val="ＭＳ ゴシック"/>
      <family val="3"/>
      <charset val="128"/>
    </font>
    <font>
      <b/>
      <sz val="10"/>
      <color rgb="FFC00000"/>
      <name val="ＭＳ ゴシック"/>
      <family val="3"/>
      <charset val="128"/>
    </font>
    <font>
      <sz val="8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632">
    <xf numFmtId="0" fontId="0" fillId="0" borderId="0" xfId="0">
      <alignment vertical="center"/>
    </xf>
    <xf numFmtId="0" fontId="4" fillId="0" borderId="0" xfId="0" applyFont="1">
      <alignment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34" xfId="0" applyNumberFormat="1" applyFont="1" applyBorder="1" applyAlignment="1">
      <alignment horizontal="center" vertical="center"/>
    </xf>
    <xf numFmtId="180" fontId="6" fillId="4" borderId="28" xfId="0" applyNumberFormat="1" applyFont="1" applyFill="1" applyBorder="1" applyAlignment="1">
      <alignment horizontal="center" vertical="center"/>
    </xf>
    <xf numFmtId="180" fontId="6" fillId="4" borderId="27" xfId="0" applyNumberFormat="1" applyFont="1" applyFill="1" applyBorder="1" applyAlignment="1">
      <alignment horizontal="center" vertical="center"/>
    </xf>
    <xf numFmtId="180" fontId="6" fillId="5" borderId="11" xfId="0" applyNumberFormat="1" applyFont="1" applyFill="1" applyBorder="1" applyAlignment="1">
      <alignment horizontal="center" vertical="center"/>
    </xf>
    <xf numFmtId="180" fontId="6" fillId="6" borderId="11" xfId="0" applyNumberFormat="1" applyFont="1" applyFill="1" applyBorder="1" applyAlignment="1">
      <alignment horizontal="center" vertical="center"/>
    </xf>
    <xf numFmtId="180" fontId="6" fillId="0" borderId="33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6" fillId="4" borderId="30" xfId="0" applyNumberFormat="1" applyFont="1" applyFill="1" applyBorder="1" applyAlignment="1">
      <alignment horizontal="center" vertical="center"/>
    </xf>
    <xf numFmtId="181" fontId="6" fillId="4" borderId="29" xfId="0" applyNumberFormat="1" applyFont="1" applyFill="1" applyBorder="1" applyAlignment="1">
      <alignment horizontal="center" vertical="center"/>
    </xf>
    <xf numFmtId="181" fontId="4" fillId="5" borderId="1" xfId="0" applyNumberFormat="1" applyFont="1" applyFill="1" applyBorder="1" applyAlignment="1">
      <alignment horizontal="center" vertical="center"/>
    </xf>
    <xf numFmtId="181" fontId="4" fillId="6" borderId="1" xfId="0" applyNumberFormat="1" applyFont="1" applyFill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1" fontId="4" fillId="0" borderId="1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textRotation="255" indent="1"/>
    </xf>
    <xf numFmtId="0" fontId="4" fillId="0" borderId="2" xfId="0" applyFont="1" applyBorder="1" applyAlignment="1">
      <alignment horizontal="center" vertical="center"/>
    </xf>
    <xf numFmtId="180" fontId="6" fillId="5" borderId="1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179" fontId="4" fillId="0" borderId="0" xfId="0" applyNumberFormat="1" applyFont="1">
      <alignment vertical="center"/>
    </xf>
    <xf numFmtId="180" fontId="6" fillId="0" borderId="4" xfId="0" applyNumberFormat="1" applyFont="1" applyBorder="1" applyAlignment="1">
      <alignment horizontal="center" vertical="center"/>
    </xf>
    <xf numFmtId="180" fontId="6" fillId="5" borderId="4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180" fontId="6" fillId="7" borderId="1" xfId="0" applyNumberFormat="1" applyFont="1" applyFill="1" applyBorder="1" applyAlignment="1">
      <alignment horizontal="center" vertical="center"/>
    </xf>
    <xf numFmtId="181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4" fillId="8" borderId="2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81" fontId="4" fillId="4" borderId="30" xfId="0" applyNumberFormat="1" applyFont="1" applyFill="1" applyBorder="1" applyAlignment="1">
      <alignment horizontal="center" vertical="center"/>
    </xf>
    <xf numFmtId="181" fontId="4" fillId="4" borderId="29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top"/>
    </xf>
    <xf numFmtId="0" fontId="4" fillId="10" borderId="47" xfId="0" applyFont="1" applyFill="1" applyBorder="1" applyAlignment="1">
      <alignment horizontal="center" vertical="top"/>
    </xf>
    <xf numFmtId="0" fontId="4" fillId="0" borderId="51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4" fillId="10" borderId="50" xfId="0" applyFont="1" applyFill="1" applyBorder="1" applyAlignment="1">
      <alignment horizontal="center" vertical="top"/>
    </xf>
    <xf numFmtId="0" fontId="4" fillId="0" borderId="52" xfId="0" applyFont="1" applyBorder="1" applyAlignment="1">
      <alignment horizontal="center" vertical="top"/>
    </xf>
    <xf numFmtId="0" fontId="4" fillId="10" borderId="53" xfId="0" applyFont="1" applyFill="1" applyBorder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4" fillId="1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79" fontId="4" fillId="4" borderId="44" xfId="0" applyNumberFormat="1" applyFont="1" applyFill="1" applyBorder="1" applyAlignment="1">
      <alignment horizontal="center" vertical="center"/>
    </xf>
    <xf numFmtId="180" fontId="6" fillId="6" borderId="1" xfId="0" applyNumberFormat="1" applyFont="1" applyFill="1" applyBorder="1" applyAlignment="1">
      <alignment horizontal="center" vertical="center"/>
    </xf>
    <xf numFmtId="180" fontId="6" fillId="7" borderId="7" xfId="0" applyNumberFormat="1" applyFont="1" applyFill="1" applyBorder="1" applyAlignment="1">
      <alignment horizontal="center" vertical="center"/>
    </xf>
    <xf numFmtId="181" fontId="4" fillId="7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80" fontId="6" fillId="0" borderId="73" xfId="0" applyNumberFormat="1" applyFont="1" applyBorder="1" applyAlignment="1">
      <alignment horizontal="center" vertical="center"/>
    </xf>
    <xf numFmtId="181" fontId="4" fillId="0" borderId="73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183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2" fontId="3" fillId="0" borderId="6" xfId="0" applyNumberFormat="1" applyFont="1" applyBorder="1" applyAlignment="1">
      <alignment horizontal="distributed" vertical="distributed" indent="1"/>
    </xf>
    <xf numFmtId="182" fontId="3" fillId="0" borderId="7" xfId="0" applyNumberFormat="1" applyFont="1" applyBorder="1" applyAlignment="1">
      <alignment horizontal="distributed" vertical="distributed" indent="1"/>
    </xf>
    <xf numFmtId="177" fontId="3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0" borderId="119" xfId="0" applyFont="1" applyFill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176" fontId="4" fillId="11" borderId="23" xfId="0" applyNumberFormat="1" applyFont="1" applyFill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176" fontId="4" fillId="8" borderId="123" xfId="0" applyNumberFormat="1" applyFont="1" applyFill="1" applyBorder="1" applyAlignment="1">
      <alignment horizontal="center" vertical="center"/>
    </xf>
    <xf numFmtId="0" fontId="4" fillId="11" borderId="1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178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1" fontId="6" fillId="0" borderId="7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81" fontId="6" fillId="5" borderId="1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81" fontId="6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1" fontId="6" fillId="7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181" fontId="6" fillId="0" borderId="73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81" fontId="6" fillId="7" borderId="7" xfId="0" applyNumberFormat="1" applyFont="1" applyFill="1" applyBorder="1" applyAlignment="1">
      <alignment horizontal="center" vertical="center"/>
    </xf>
    <xf numFmtId="179" fontId="6" fillId="4" borderId="44" xfId="0" applyNumberFormat="1" applyFont="1" applyFill="1" applyBorder="1" applyAlignment="1">
      <alignment horizontal="center" vertical="center"/>
    </xf>
    <xf numFmtId="181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79" fontId="6" fillId="0" borderId="0" xfId="0" applyNumberFormat="1" applyFont="1">
      <alignment vertical="center"/>
    </xf>
    <xf numFmtId="176" fontId="6" fillId="0" borderId="51" xfId="0" applyNumberFormat="1" applyFont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10" borderId="119" xfId="0" applyFont="1" applyFill="1" applyBorder="1" applyAlignment="1">
      <alignment horizontal="center" vertical="center"/>
    </xf>
    <xf numFmtId="176" fontId="6" fillId="11" borderId="23" xfId="0" applyNumberFormat="1" applyFont="1" applyFill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8" borderId="23" xfId="0" applyNumberFormat="1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top"/>
    </xf>
    <xf numFmtId="0" fontId="6" fillId="10" borderId="47" xfId="0" applyFont="1" applyFill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6" fillId="0" borderId="4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top"/>
    </xf>
    <xf numFmtId="0" fontId="6" fillId="10" borderId="53" xfId="0" applyFont="1" applyFill="1" applyBorder="1" applyAlignment="1">
      <alignment horizontal="center" vertical="top"/>
    </xf>
    <xf numFmtId="0" fontId="6" fillId="0" borderId="5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18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 textRotation="255" indent="1"/>
    </xf>
    <xf numFmtId="176" fontId="6" fillId="8" borderId="123" xfId="0" applyNumberFormat="1" applyFont="1" applyFill="1" applyBorder="1" applyAlignment="1">
      <alignment horizontal="center" vertical="center"/>
    </xf>
    <xf numFmtId="0" fontId="6" fillId="11" borderId="124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83" fontId="6" fillId="0" borderId="0" xfId="0" applyNumberFormat="1" applyFont="1">
      <alignment vertical="center"/>
    </xf>
    <xf numFmtId="182" fontId="3" fillId="12" borderId="6" xfId="0" applyNumberFormat="1" applyFont="1" applyFill="1" applyBorder="1" applyAlignment="1">
      <alignment horizontal="distributed" vertical="distributed" indent="1"/>
    </xf>
    <xf numFmtId="0" fontId="3" fillId="12" borderId="6" xfId="0" applyFont="1" applyFill="1" applyBorder="1" applyAlignment="1">
      <alignment horizontal="center" vertical="center"/>
    </xf>
    <xf numFmtId="0" fontId="3" fillId="12" borderId="6" xfId="0" applyFont="1" applyFill="1" applyBorder="1">
      <alignment vertical="center"/>
    </xf>
    <xf numFmtId="182" fontId="3" fillId="12" borderId="7" xfId="0" applyNumberFormat="1" applyFont="1" applyFill="1" applyBorder="1" applyAlignment="1">
      <alignment horizontal="distributed" vertical="distributed" indent="1"/>
    </xf>
    <xf numFmtId="177" fontId="3" fillId="12" borderId="6" xfId="0" applyNumberFormat="1" applyFont="1" applyFill="1" applyBorder="1" applyAlignment="1">
      <alignment horizontal="center" vertical="center"/>
    </xf>
    <xf numFmtId="0" fontId="3" fillId="12" borderId="7" xfId="0" applyFont="1" applyFill="1" applyBorder="1">
      <alignment vertical="center"/>
    </xf>
    <xf numFmtId="0" fontId="6" fillId="0" borderId="0" xfId="0" applyFont="1">
      <alignment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/>
    </xf>
    <xf numFmtId="0" fontId="30" fillId="4" borderId="45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2" xfId="0" applyFont="1" applyBorder="1" applyAlignment="1">
      <alignment horizontal="center" vertical="top" textRotation="255" indent="1"/>
    </xf>
    <xf numFmtId="0" fontId="6" fillId="0" borderId="3" xfId="0" applyFont="1" applyBorder="1" applyAlignment="1">
      <alignment horizontal="center" vertical="top" textRotation="255" indent="1"/>
    </xf>
    <xf numFmtId="0" fontId="6" fillId="0" borderId="4" xfId="0" applyFont="1" applyBorder="1" applyAlignment="1">
      <alignment horizontal="center" vertical="top" textRotation="255" indent="1"/>
    </xf>
    <xf numFmtId="0" fontId="6" fillId="4" borderId="2" xfId="0" applyFont="1" applyFill="1" applyBorder="1" applyAlignment="1">
      <alignment horizontal="center" vertical="top" textRotation="255" indent="1"/>
    </xf>
    <xf numFmtId="0" fontId="6" fillId="4" borderId="3" xfId="0" applyFont="1" applyFill="1" applyBorder="1" applyAlignment="1">
      <alignment horizontal="center" vertical="top" textRotation="255" indent="1"/>
    </xf>
    <xf numFmtId="0" fontId="6" fillId="4" borderId="4" xfId="0" applyFont="1" applyFill="1" applyBorder="1" applyAlignment="1">
      <alignment horizontal="center" vertical="top" textRotation="255" indent="1"/>
    </xf>
    <xf numFmtId="0" fontId="6" fillId="0" borderId="51" xfId="0" applyFont="1" applyBorder="1" applyAlignment="1">
      <alignment horizontal="center" vertical="top" textRotation="255" wrapText="1"/>
    </xf>
    <xf numFmtId="0" fontId="6" fillId="0" borderId="54" xfId="0" applyFont="1" applyBorder="1" applyAlignment="1">
      <alignment horizontal="center" vertical="top" textRotation="255" wrapText="1"/>
    </xf>
    <xf numFmtId="0" fontId="6" fillId="0" borderId="46" xfId="0" applyFont="1" applyBorder="1" applyAlignment="1">
      <alignment horizontal="center" vertical="top" textRotation="255" wrapText="1" indent="1"/>
    </xf>
    <xf numFmtId="0" fontId="6" fillId="0" borderId="49" xfId="0" applyFont="1" applyBorder="1" applyAlignment="1">
      <alignment horizontal="center" vertical="top" textRotation="255" wrapText="1" indent="1"/>
    </xf>
    <xf numFmtId="0" fontId="6" fillId="0" borderId="52" xfId="0" applyFont="1" applyBorder="1" applyAlignment="1">
      <alignment horizontal="center" vertical="top" textRotation="255" wrapText="1" indent="1"/>
    </xf>
    <xf numFmtId="0" fontId="6" fillId="10" borderId="47" xfId="0" applyFont="1" applyFill="1" applyBorder="1" applyAlignment="1">
      <alignment horizontal="center" vertical="top" textRotation="255" wrapText="1" indent="1"/>
    </xf>
    <xf numFmtId="0" fontId="6" fillId="10" borderId="50" xfId="0" applyFont="1" applyFill="1" applyBorder="1" applyAlignment="1">
      <alignment horizontal="center" vertical="top" textRotation="255" wrapText="1" indent="1"/>
    </xf>
    <xf numFmtId="0" fontId="6" fillId="10" borderId="53" xfId="0" applyFont="1" applyFill="1" applyBorder="1" applyAlignment="1">
      <alignment horizontal="center" vertical="top" textRotation="255" wrapText="1" indent="1"/>
    </xf>
    <xf numFmtId="0" fontId="6" fillId="0" borderId="48" xfId="0" applyFont="1" applyBorder="1" applyAlignment="1">
      <alignment horizontal="center" vertical="top" textRotation="255" wrapText="1" indent="1"/>
    </xf>
    <xf numFmtId="0" fontId="6" fillId="0" borderId="51" xfId="0" applyFont="1" applyBorder="1" applyAlignment="1">
      <alignment horizontal="center" vertical="top" textRotation="255" wrapText="1" indent="1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textRotation="255" wrapText="1" indent="1"/>
    </xf>
    <xf numFmtId="0" fontId="6" fillId="0" borderId="3" xfId="0" applyFont="1" applyBorder="1" applyAlignment="1">
      <alignment horizontal="center" vertical="top" textRotation="255" wrapText="1" indent="1"/>
    </xf>
    <xf numFmtId="0" fontId="6" fillId="0" borderId="4" xfId="0" applyFont="1" applyBorder="1" applyAlignment="1">
      <alignment horizontal="center" vertical="top" textRotation="255" wrapText="1" inden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top" textRotation="255" indent="1"/>
    </xf>
    <xf numFmtId="0" fontId="6" fillId="0" borderId="51" xfId="0" applyFont="1" applyBorder="1" applyAlignment="1">
      <alignment horizontal="center" vertical="top" textRotation="255" indent="1"/>
    </xf>
    <xf numFmtId="0" fontId="6" fillId="0" borderId="54" xfId="0" applyFont="1" applyBorder="1" applyAlignment="1">
      <alignment horizontal="center" vertical="top" textRotation="255" indent="1"/>
    </xf>
    <xf numFmtId="0" fontId="6" fillId="0" borderId="26" xfId="0" applyFont="1" applyBorder="1" applyAlignment="1">
      <alignment horizontal="center" vertical="top" textRotation="255" wrapText="1" indent="1"/>
    </xf>
    <xf numFmtId="0" fontId="6" fillId="0" borderId="16" xfId="0" applyFont="1" applyBorder="1" applyAlignment="1">
      <alignment horizontal="center" vertical="top" textRotation="255" indent="1"/>
    </xf>
    <xf numFmtId="0" fontId="6" fillId="0" borderId="25" xfId="0" applyFont="1" applyBorder="1" applyAlignment="1">
      <alignment horizontal="center" vertical="top" textRotation="255" inden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textRotation="255" indent="1"/>
    </xf>
    <xf numFmtId="0" fontId="6" fillId="0" borderId="9" xfId="0" applyFont="1" applyBorder="1" applyAlignment="1">
      <alignment horizontal="center" vertical="top" textRotation="255" indent="1"/>
    </xf>
    <xf numFmtId="0" fontId="6" fillId="0" borderId="46" xfId="0" applyFont="1" applyBorder="1" applyAlignment="1">
      <alignment horizontal="center" vertical="top" textRotation="255" indent="1"/>
    </xf>
    <xf numFmtId="0" fontId="6" fillId="0" borderId="49" xfId="0" applyFont="1" applyBorder="1" applyAlignment="1">
      <alignment horizontal="center" vertical="top" textRotation="255" indent="1"/>
    </xf>
    <xf numFmtId="0" fontId="6" fillId="0" borderId="52" xfId="0" applyFont="1" applyBorder="1" applyAlignment="1">
      <alignment horizontal="center" vertical="top" textRotation="255" indent="1"/>
    </xf>
    <xf numFmtId="0" fontId="4" fillId="0" borderId="47" xfId="0" applyFont="1" applyBorder="1" applyAlignment="1">
      <alignment horizontal="center" vertical="top" textRotation="255" wrapText="1" indent="1"/>
    </xf>
    <xf numFmtId="0" fontId="4" fillId="0" borderId="50" xfId="0" applyFont="1" applyBorder="1" applyAlignment="1">
      <alignment horizontal="center" vertical="top" textRotation="255" wrapText="1" indent="1"/>
    </xf>
    <xf numFmtId="0" fontId="4" fillId="0" borderId="53" xfId="0" applyFont="1" applyBorder="1" applyAlignment="1">
      <alignment horizontal="center" vertical="top" textRotation="255" wrapText="1" indent="1"/>
    </xf>
    <xf numFmtId="0" fontId="6" fillId="0" borderId="13" xfId="0" applyFont="1" applyBorder="1" applyAlignment="1">
      <alignment horizontal="center" vertical="top" textRotation="255" indent="1"/>
    </xf>
    <xf numFmtId="0" fontId="6" fillId="0" borderId="14" xfId="0" applyFont="1" applyBorder="1" applyAlignment="1">
      <alignment horizontal="center" vertical="top" textRotation="255" indent="1"/>
    </xf>
    <xf numFmtId="0" fontId="6" fillId="0" borderId="15" xfId="0" applyFont="1" applyBorder="1" applyAlignment="1">
      <alignment horizontal="center" vertical="top" textRotation="255" indent="1"/>
    </xf>
    <xf numFmtId="0" fontId="6" fillId="4" borderId="32" xfId="0" applyFont="1" applyFill="1" applyBorder="1" applyAlignment="1">
      <alignment horizontal="center" vertical="top" textRotation="255" indent="1"/>
    </xf>
    <xf numFmtId="0" fontId="6" fillId="4" borderId="58" xfId="0" applyFont="1" applyFill="1" applyBorder="1" applyAlignment="1">
      <alignment horizontal="center" vertical="top" textRotation="255" indent="1"/>
    </xf>
    <xf numFmtId="0" fontId="6" fillId="4" borderId="71" xfId="0" applyFont="1" applyFill="1" applyBorder="1" applyAlignment="1">
      <alignment horizontal="center" vertical="top" textRotation="255" indent="1"/>
    </xf>
    <xf numFmtId="0" fontId="6" fillId="4" borderId="31" xfId="0" applyFont="1" applyFill="1" applyBorder="1" applyAlignment="1">
      <alignment horizontal="center" vertical="top" textRotation="255" indent="1"/>
    </xf>
    <xf numFmtId="0" fontId="6" fillId="4" borderId="59" xfId="0" applyFont="1" applyFill="1" applyBorder="1" applyAlignment="1">
      <alignment horizontal="center" vertical="top" textRotation="255" indent="1"/>
    </xf>
    <xf numFmtId="0" fontId="6" fillId="4" borderId="72" xfId="0" applyFont="1" applyFill="1" applyBorder="1" applyAlignment="1">
      <alignment horizontal="center" vertical="top" textRotation="255" indent="1"/>
    </xf>
    <xf numFmtId="0" fontId="6" fillId="5" borderId="2" xfId="0" applyFont="1" applyFill="1" applyBorder="1" applyAlignment="1">
      <alignment horizontal="center" vertical="top" textRotation="255" indent="1"/>
    </xf>
    <xf numFmtId="0" fontId="6" fillId="5" borderId="3" xfId="0" applyFont="1" applyFill="1" applyBorder="1" applyAlignment="1">
      <alignment horizontal="center" vertical="top" textRotation="255" indent="1"/>
    </xf>
    <xf numFmtId="0" fontId="6" fillId="5" borderId="4" xfId="0" applyFont="1" applyFill="1" applyBorder="1" applyAlignment="1">
      <alignment horizontal="center" vertical="top" textRotation="255" inden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top" textRotation="255" indent="1"/>
    </xf>
    <xf numFmtId="0" fontId="6" fillId="7" borderId="3" xfId="0" applyFont="1" applyFill="1" applyBorder="1" applyAlignment="1">
      <alignment horizontal="center" vertical="top" textRotation="255" indent="1"/>
    </xf>
    <xf numFmtId="0" fontId="2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60" xfId="0" applyFont="1" applyBorder="1" applyAlignment="1">
      <alignment horizontal="center" vertical="top" textRotation="255" indent="1"/>
    </xf>
    <xf numFmtId="0" fontId="6" fillId="0" borderId="74" xfId="0" applyFont="1" applyBorder="1" applyAlignment="1">
      <alignment horizontal="center" vertical="top" textRotation="255" indent="1"/>
    </xf>
    <xf numFmtId="0" fontId="6" fillId="0" borderId="75" xfId="0" applyFont="1" applyBorder="1" applyAlignment="1">
      <alignment horizontal="center" vertical="top" textRotation="255" indent="1"/>
    </xf>
    <xf numFmtId="0" fontId="6" fillId="0" borderId="1" xfId="0" applyFont="1" applyBorder="1" applyAlignment="1">
      <alignment horizontal="center" vertical="top" textRotation="255" indent="1"/>
    </xf>
    <xf numFmtId="0" fontId="6" fillId="7" borderId="0" xfId="0" applyFont="1" applyFill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textRotation="255" indent="1"/>
    </xf>
    <xf numFmtId="0" fontId="6" fillId="4" borderId="30" xfId="0" applyFont="1" applyFill="1" applyBorder="1" applyAlignment="1">
      <alignment horizontal="center" vertical="top" textRotation="255" indent="1"/>
    </xf>
    <xf numFmtId="0" fontId="6" fillId="4" borderId="29" xfId="0" applyFont="1" applyFill="1" applyBorder="1" applyAlignment="1">
      <alignment horizontal="center" vertical="top" textRotation="255" indent="1"/>
    </xf>
    <xf numFmtId="0" fontId="6" fillId="0" borderId="10" xfId="0" applyFont="1" applyBorder="1" applyAlignment="1">
      <alignment horizontal="center" vertical="top" textRotation="255" indent="1"/>
    </xf>
    <xf numFmtId="0" fontId="6" fillId="0" borderId="5" xfId="0" applyFont="1" applyBorder="1" applyAlignment="1">
      <alignment horizontal="center" vertical="top" textRotation="255" indent="1"/>
    </xf>
    <xf numFmtId="0" fontId="6" fillId="0" borderId="7" xfId="0" applyFont="1" applyBorder="1" applyAlignment="1">
      <alignment horizontal="center" vertical="top" textRotation="255" indent="1"/>
    </xf>
    <xf numFmtId="0" fontId="6" fillId="0" borderId="18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 indent="1"/>
    </xf>
    <xf numFmtId="182" fontId="3" fillId="3" borderId="0" xfId="0" applyNumberFormat="1" applyFont="1" applyFill="1" applyAlignment="1">
      <alignment horizontal="distributed" vertical="distributed" indent="1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06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textRotation="255" wrapText="1"/>
    </xf>
    <xf numFmtId="0" fontId="20" fillId="0" borderId="0" xfId="0" applyFont="1" applyAlignment="1">
      <alignment horizontal="center" vertical="center" textRotation="255"/>
    </xf>
    <xf numFmtId="0" fontId="20" fillId="0" borderId="77" xfId="0" applyFont="1" applyBorder="1" applyAlignment="1">
      <alignment horizontal="center" vertical="center" textRotation="255"/>
    </xf>
    <xf numFmtId="0" fontId="20" fillId="0" borderId="81" xfId="0" applyFont="1" applyBorder="1" applyAlignment="1">
      <alignment horizontal="center" vertical="center" textRotation="255"/>
    </xf>
    <xf numFmtId="0" fontId="20" fillId="0" borderId="42" xfId="0" applyFont="1" applyBorder="1" applyAlignment="1">
      <alignment horizontal="center" vertical="center" textRotation="255"/>
    </xf>
    <xf numFmtId="0" fontId="20" fillId="3" borderId="115" xfId="0" applyFont="1" applyFill="1" applyBorder="1" applyAlignment="1">
      <alignment horizontal="center" vertical="center"/>
    </xf>
    <xf numFmtId="0" fontId="20" fillId="3" borderId="116" xfId="0" applyFont="1" applyFill="1" applyBorder="1" applyAlignment="1">
      <alignment horizontal="center" vertical="center"/>
    </xf>
    <xf numFmtId="0" fontId="20" fillId="3" borderId="117" xfId="0" applyFont="1" applyFill="1" applyBorder="1" applyAlignment="1">
      <alignment horizontal="center" vertical="center"/>
    </xf>
    <xf numFmtId="0" fontId="12" fillId="0" borderId="77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77" xfId="0" applyFont="1" applyBorder="1" applyAlignment="1">
      <alignment vertical="top"/>
    </xf>
    <xf numFmtId="0" fontId="12" fillId="0" borderId="81" xfId="0" applyFont="1" applyBorder="1" applyAlignment="1">
      <alignment vertical="top"/>
    </xf>
    <xf numFmtId="0" fontId="12" fillId="0" borderId="42" xfId="0" applyFont="1" applyBorder="1" applyAlignment="1">
      <alignment vertical="top"/>
    </xf>
    <xf numFmtId="0" fontId="12" fillId="0" borderId="79" xfId="0" applyFont="1" applyBorder="1" applyAlignment="1">
      <alignment vertical="top"/>
    </xf>
    <xf numFmtId="0" fontId="12" fillId="0" borderId="82" xfId="0" applyFont="1" applyBorder="1" applyAlignment="1">
      <alignment vertical="top"/>
    </xf>
    <xf numFmtId="184" fontId="3" fillId="0" borderId="106" xfId="0" applyNumberFormat="1" applyFont="1" applyBorder="1">
      <alignment vertical="center"/>
    </xf>
    <xf numFmtId="0" fontId="3" fillId="3" borderId="106" xfId="0" applyFont="1" applyFill="1" applyBorder="1" applyAlignment="1">
      <alignment horizontal="center" vertical="center" wrapText="1"/>
    </xf>
    <xf numFmtId="0" fontId="3" fillId="3" borderId="107" xfId="0" applyFont="1" applyFill="1" applyBorder="1" applyAlignment="1">
      <alignment horizontal="center" vertical="center" wrapText="1"/>
    </xf>
    <xf numFmtId="185" fontId="3" fillId="0" borderId="108" xfId="0" applyNumberFormat="1" applyFont="1" applyBorder="1">
      <alignment vertical="center"/>
    </xf>
    <xf numFmtId="185" fontId="3" fillId="0" borderId="106" xfId="0" applyNumberFormat="1" applyFont="1" applyBorder="1">
      <alignment vertical="center"/>
    </xf>
    <xf numFmtId="0" fontId="3" fillId="3" borderId="110" xfId="0" applyFont="1" applyFill="1" applyBorder="1" applyAlignment="1">
      <alignment horizontal="center" vertical="center" wrapText="1"/>
    </xf>
    <xf numFmtId="185" fontId="3" fillId="0" borderId="111" xfId="0" applyNumberFormat="1" applyFont="1" applyBorder="1">
      <alignment vertical="center"/>
    </xf>
    <xf numFmtId="185" fontId="3" fillId="0" borderId="112" xfId="0" applyNumberFormat="1" applyFont="1" applyBorder="1">
      <alignment vertical="center"/>
    </xf>
    <xf numFmtId="185" fontId="3" fillId="0" borderId="113" xfId="0" applyNumberFormat="1" applyFont="1" applyBorder="1">
      <alignment vertical="center"/>
    </xf>
    <xf numFmtId="185" fontId="3" fillId="0" borderId="83" xfId="0" applyNumberFormat="1" applyFont="1" applyBorder="1">
      <alignment vertical="center"/>
    </xf>
    <xf numFmtId="185" fontId="3" fillId="0" borderId="84" xfId="0" applyNumberFormat="1" applyFont="1" applyBorder="1">
      <alignment vertical="center"/>
    </xf>
    <xf numFmtId="0" fontId="3" fillId="3" borderId="84" xfId="0" applyFont="1" applyFill="1" applyBorder="1" applyAlignment="1">
      <alignment horizontal="center" vertical="center" wrapText="1"/>
    </xf>
    <xf numFmtId="0" fontId="3" fillId="3" borderId="88" xfId="0" applyFont="1" applyFill="1" applyBorder="1" applyAlignment="1">
      <alignment horizontal="center" vertical="center" wrapText="1"/>
    </xf>
    <xf numFmtId="185" fontId="3" fillId="0" borderId="76" xfId="0" applyNumberFormat="1" applyFont="1" applyBorder="1">
      <alignment vertical="center"/>
    </xf>
    <xf numFmtId="185" fontId="3" fillId="0" borderId="6" xfId="0" applyNumberFormat="1" applyFont="1" applyBorder="1">
      <alignment vertical="center"/>
    </xf>
    <xf numFmtId="185" fontId="3" fillId="0" borderId="86" xfId="0" applyNumberFormat="1" applyFont="1" applyBorder="1">
      <alignment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184" fontId="3" fillId="0" borderId="105" xfId="0" applyNumberFormat="1" applyFont="1" applyBorder="1">
      <alignment vertical="center"/>
    </xf>
    <xf numFmtId="0" fontId="3" fillId="3" borderId="109" xfId="0" applyFont="1" applyFill="1" applyBorder="1" applyAlignment="1">
      <alignment horizontal="center" vertical="center" wrapText="1"/>
    </xf>
    <xf numFmtId="185" fontId="3" fillId="0" borderId="105" xfId="0" applyNumberFormat="1" applyFont="1" applyBorder="1">
      <alignment vertical="center"/>
    </xf>
    <xf numFmtId="0" fontId="3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4" fontId="3" fillId="0" borderId="87" xfId="0" applyNumberFormat="1" applyFont="1" applyBorder="1">
      <alignment vertical="center"/>
    </xf>
    <xf numFmtId="184" fontId="3" fillId="0" borderId="84" xfId="0" applyNumberFormat="1" applyFont="1" applyBorder="1">
      <alignment vertical="center"/>
    </xf>
    <xf numFmtId="0" fontId="3" fillId="3" borderId="85" xfId="0" applyFont="1" applyFill="1" applyBorder="1" applyAlignment="1">
      <alignment horizontal="center" vertical="center" wrapText="1"/>
    </xf>
    <xf numFmtId="0" fontId="3" fillId="3" borderId="89" xfId="0" applyFont="1" applyFill="1" applyBorder="1" applyAlignment="1">
      <alignment horizontal="center" vertical="center" wrapText="1"/>
    </xf>
    <xf numFmtId="185" fontId="3" fillId="0" borderId="87" xfId="0" applyNumberFormat="1" applyFont="1" applyBorder="1">
      <alignment vertical="center"/>
    </xf>
    <xf numFmtId="0" fontId="6" fillId="3" borderId="84" xfId="0" applyFont="1" applyFill="1" applyBorder="1" applyAlignment="1">
      <alignment horizontal="center" vertical="center" wrapText="1"/>
    </xf>
    <xf numFmtId="0" fontId="6" fillId="3" borderId="88" xfId="0" applyFont="1" applyFill="1" applyBorder="1" applyAlignment="1">
      <alignment horizontal="center" vertical="center" wrapText="1"/>
    </xf>
    <xf numFmtId="184" fontId="3" fillId="0" borderId="76" xfId="0" applyNumberFormat="1" applyFont="1" applyBorder="1">
      <alignment vertical="center"/>
    </xf>
    <xf numFmtId="184" fontId="3" fillId="0" borderId="125" xfId="0" applyNumberFormat="1" applyFont="1" applyBorder="1">
      <alignment vertical="center"/>
    </xf>
    <xf numFmtId="0" fontId="6" fillId="3" borderId="98" xfId="0" applyFont="1" applyFill="1" applyBorder="1" applyAlignment="1">
      <alignment horizontal="center" vertical="center" wrapText="1"/>
    </xf>
    <xf numFmtId="0" fontId="6" fillId="3" borderId="101" xfId="0" applyFont="1" applyFill="1" applyBorder="1" applyAlignment="1">
      <alignment horizontal="center" vertical="center" wrapText="1"/>
    </xf>
    <xf numFmtId="184" fontId="3" fillId="0" borderId="98" xfId="0" applyNumberFormat="1" applyFont="1" applyBorder="1">
      <alignment vertical="center"/>
    </xf>
    <xf numFmtId="0" fontId="3" fillId="3" borderId="98" xfId="0" applyFont="1" applyFill="1" applyBorder="1" applyAlignment="1">
      <alignment horizontal="center" vertical="center" wrapText="1"/>
    </xf>
    <xf numFmtId="0" fontId="3" fillId="3" borderId="99" xfId="0" applyFont="1" applyFill="1" applyBorder="1" applyAlignment="1">
      <alignment horizontal="center" vertical="center" wrapText="1"/>
    </xf>
    <xf numFmtId="185" fontId="3" fillId="0" borderId="100" xfId="0" applyNumberFormat="1" applyFont="1" applyBorder="1">
      <alignment vertical="center"/>
    </xf>
    <xf numFmtId="185" fontId="3" fillId="0" borderId="98" xfId="0" applyNumberFormat="1" applyFont="1" applyBorder="1">
      <alignment vertical="center"/>
    </xf>
    <xf numFmtId="185" fontId="3" fillId="0" borderId="93" xfId="0" applyNumberFormat="1" applyFont="1" applyBorder="1">
      <alignment vertical="center"/>
    </xf>
    <xf numFmtId="185" fontId="3" fillId="0" borderId="18" xfId="0" applyNumberFormat="1" applyFont="1" applyBorder="1">
      <alignment vertical="center"/>
    </xf>
    <xf numFmtId="185" fontId="3" fillId="0" borderId="102" xfId="0" applyNumberFormat="1" applyFont="1" applyBorder="1">
      <alignment vertical="center"/>
    </xf>
    <xf numFmtId="0" fontId="3" fillId="0" borderId="9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84" fontId="3" fillId="0" borderId="97" xfId="0" applyNumberFormat="1" applyFont="1" applyBorder="1">
      <alignment vertical="center"/>
    </xf>
    <xf numFmtId="185" fontId="3" fillId="0" borderId="97" xfId="0" applyNumberFormat="1" applyFont="1" applyBorder="1">
      <alignment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 indent="1"/>
    </xf>
    <xf numFmtId="0" fontId="3" fillId="12" borderId="6" xfId="0" applyFont="1" applyFill="1" applyBorder="1" applyAlignment="1">
      <alignment horizontal="left" vertical="center" indent="1"/>
    </xf>
    <xf numFmtId="0" fontId="3" fillId="12" borderId="7" xfId="0" applyFont="1" applyFill="1" applyBorder="1" applyAlignment="1">
      <alignment horizontal="left" vertical="center" indent="1"/>
    </xf>
    <xf numFmtId="182" fontId="3" fillId="12" borderId="5" xfId="0" applyNumberFormat="1" applyFont="1" applyFill="1" applyBorder="1" applyAlignment="1">
      <alignment horizontal="distributed" vertical="distributed" indent="1"/>
    </xf>
    <xf numFmtId="182" fontId="3" fillId="12" borderId="6" xfId="0" applyNumberFormat="1" applyFont="1" applyFill="1" applyBorder="1" applyAlignment="1">
      <alignment horizontal="distributed" vertical="distributed" indent="1"/>
    </xf>
    <xf numFmtId="0" fontId="3" fillId="12" borderId="6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24" xfId="0" applyFont="1" applyBorder="1" applyAlignment="1">
      <alignment horizontal="center" vertical="top" textRotation="255" indent="1"/>
    </xf>
    <xf numFmtId="0" fontId="4" fillId="0" borderId="9" xfId="0" applyFont="1" applyBorder="1" applyAlignment="1">
      <alignment horizontal="center" vertical="top" textRotation="255" indent="1"/>
    </xf>
    <xf numFmtId="0" fontId="4" fillId="0" borderId="46" xfId="0" applyFont="1" applyBorder="1" applyAlignment="1">
      <alignment horizontal="center" vertical="top" textRotation="255" indent="1"/>
    </xf>
    <xf numFmtId="0" fontId="4" fillId="0" borderId="49" xfId="0" applyFont="1" applyBorder="1" applyAlignment="1">
      <alignment horizontal="center" vertical="top" textRotation="255" indent="1"/>
    </xf>
    <xf numFmtId="0" fontId="4" fillId="0" borderId="52" xfId="0" applyFont="1" applyBorder="1" applyAlignment="1">
      <alignment horizontal="center" vertical="top" textRotation="255" indent="1"/>
    </xf>
    <xf numFmtId="0" fontId="4" fillId="0" borderId="48" xfId="0" applyFont="1" applyBorder="1" applyAlignment="1">
      <alignment horizontal="center" vertical="top" textRotation="255" indent="1"/>
    </xf>
    <xf numFmtId="0" fontId="4" fillId="0" borderId="51" xfId="0" applyFont="1" applyBorder="1" applyAlignment="1">
      <alignment horizontal="center" vertical="top" textRotation="255" indent="1"/>
    </xf>
    <xf numFmtId="0" fontId="4" fillId="0" borderId="54" xfId="0" applyFont="1" applyBorder="1" applyAlignment="1">
      <alignment horizontal="center" vertical="top" textRotation="255" indent="1"/>
    </xf>
    <xf numFmtId="0" fontId="4" fillId="0" borderId="26" xfId="0" applyFont="1" applyBorder="1" applyAlignment="1">
      <alignment horizontal="center" vertical="top" textRotation="255" wrapText="1" indent="1"/>
    </xf>
    <xf numFmtId="0" fontId="4" fillId="0" borderId="16" xfId="0" applyFont="1" applyBorder="1" applyAlignment="1">
      <alignment horizontal="center" vertical="top" textRotation="255" indent="1"/>
    </xf>
    <xf numFmtId="0" fontId="4" fillId="0" borderId="25" xfId="0" applyFont="1" applyBorder="1" applyAlignment="1">
      <alignment horizontal="center" vertical="top" textRotation="255" inden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top" textRotation="255" wrapText="1" indent="1"/>
    </xf>
    <xf numFmtId="0" fontId="4" fillId="0" borderId="49" xfId="0" applyFont="1" applyBorder="1" applyAlignment="1">
      <alignment horizontal="center" vertical="top" textRotation="255" wrapText="1" indent="1"/>
    </xf>
    <xf numFmtId="0" fontId="4" fillId="0" borderId="52" xfId="0" applyFont="1" applyBorder="1" applyAlignment="1">
      <alignment horizontal="center" vertical="top" textRotation="255" wrapText="1" indent="1"/>
    </xf>
    <xf numFmtId="0" fontId="4" fillId="10" borderId="47" xfId="0" applyFont="1" applyFill="1" applyBorder="1" applyAlignment="1">
      <alignment horizontal="center" vertical="top" textRotation="255" wrapText="1" indent="1"/>
    </xf>
    <xf numFmtId="0" fontId="4" fillId="10" borderId="50" xfId="0" applyFont="1" applyFill="1" applyBorder="1" applyAlignment="1">
      <alignment horizontal="center" vertical="top" textRotation="255" wrapText="1" indent="1"/>
    </xf>
    <xf numFmtId="0" fontId="4" fillId="10" borderId="53" xfId="0" applyFont="1" applyFill="1" applyBorder="1" applyAlignment="1">
      <alignment horizontal="center" vertical="top" textRotation="255" wrapText="1" indent="1"/>
    </xf>
    <xf numFmtId="0" fontId="4" fillId="0" borderId="48" xfId="0" applyFont="1" applyBorder="1" applyAlignment="1">
      <alignment horizontal="center" vertical="top" textRotation="255" wrapText="1" indent="1"/>
    </xf>
    <xf numFmtId="0" fontId="4" fillId="0" borderId="51" xfId="0" applyFont="1" applyBorder="1" applyAlignment="1">
      <alignment horizontal="center" vertical="top" textRotation="255" wrapText="1" indent="1"/>
    </xf>
    <xf numFmtId="0" fontId="4" fillId="0" borderId="51" xfId="0" applyFont="1" applyBorder="1" applyAlignment="1">
      <alignment horizontal="center" vertical="top" textRotation="255" wrapText="1"/>
    </xf>
    <xf numFmtId="0" fontId="4" fillId="0" borderId="54" xfId="0" applyFont="1" applyBorder="1" applyAlignment="1">
      <alignment horizontal="center" vertical="top" textRotation="255" wrapText="1"/>
    </xf>
    <xf numFmtId="0" fontId="4" fillId="4" borderId="32" xfId="0" applyFont="1" applyFill="1" applyBorder="1" applyAlignment="1">
      <alignment horizontal="center" vertical="top" textRotation="255" indent="1"/>
    </xf>
    <xf numFmtId="0" fontId="4" fillId="4" borderId="58" xfId="0" applyFont="1" applyFill="1" applyBorder="1" applyAlignment="1">
      <alignment horizontal="center" vertical="top" textRotation="255" indent="1"/>
    </xf>
    <xf numFmtId="0" fontId="4" fillId="4" borderId="31" xfId="0" applyFont="1" applyFill="1" applyBorder="1" applyAlignment="1">
      <alignment horizontal="center" vertical="top" textRotation="255" indent="1"/>
    </xf>
    <xf numFmtId="0" fontId="4" fillId="4" borderId="59" xfId="0" applyFont="1" applyFill="1" applyBorder="1" applyAlignment="1">
      <alignment horizontal="center" vertical="top" textRotation="255" indent="1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0" xfId="0" applyFont="1" applyBorder="1" applyAlignment="1">
      <alignment horizontal="center" vertical="top" textRotation="255" indent="1"/>
    </xf>
    <xf numFmtId="0" fontId="4" fillId="5" borderId="1" xfId="0" applyFont="1" applyFill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top" textRotation="255" indent="1"/>
    </xf>
    <xf numFmtId="0" fontId="4" fillId="0" borderId="1" xfId="0" applyFont="1" applyBorder="1" applyAlignment="1">
      <alignment horizontal="center" vertical="top" textRotation="255" indent="1"/>
    </xf>
    <xf numFmtId="0" fontId="4" fillId="6" borderId="1" xfId="0" applyFont="1" applyFill="1" applyBorder="1" applyAlignment="1">
      <alignment horizontal="center" vertical="top" textRotation="255" indent="1"/>
    </xf>
    <xf numFmtId="0" fontId="4" fillId="4" borderId="30" xfId="0" applyFont="1" applyFill="1" applyBorder="1" applyAlignment="1">
      <alignment horizontal="center" vertical="top" textRotation="255" indent="1"/>
    </xf>
    <xf numFmtId="0" fontId="4" fillId="4" borderId="29" xfId="0" applyFont="1" applyFill="1" applyBorder="1" applyAlignment="1">
      <alignment horizontal="center" vertical="top" textRotation="255" inden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textRotation="255" indent="1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top" textRotation="255" indent="1"/>
    </xf>
    <xf numFmtId="0" fontId="4" fillId="0" borderId="3" xfId="0" applyFont="1" applyBorder="1" applyAlignment="1">
      <alignment horizontal="center" vertical="top" textRotation="255" indent="1"/>
    </xf>
    <xf numFmtId="0" fontId="4" fillId="0" borderId="4" xfId="0" applyFont="1" applyBorder="1" applyAlignment="1">
      <alignment horizontal="center" vertical="top" textRotation="255" inden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4" borderId="72" xfId="0" applyFont="1" applyFill="1" applyBorder="1" applyAlignment="1">
      <alignment horizontal="center" vertical="top" textRotation="255" indent="1"/>
    </xf>
    <xf numFmtId="0" fontId="4" fillId="7" borderId="2" xfId="0" applyFont="1" applyFill="1" applyBorder="1" applyAlignment="1">
      <alignment horizontal="center" vertical="top" textRotation="255" indent="1"/>
    </xf>
    <xf numFmtId="0" fontId="4" fillId="7" borderId="3" xfId="0" applyFont="1" applyFill="1" applyBorder="1" applyAlignment="1">
      <alignment horizontal="center" vertical="top" textRotation="255" indent="1"/>
    </xf>
    <xf numFmtId="0" fontId="4" fillId="4" borderId="71" xfId="0" applyFont="1" applyFill="1" applyBorder="1" applyAlignment="1">
      <alignment horizontal="center" vertical="top" textRotation="255" indent="1"/>
    </xf>
    <xf numFmtId="0" fontId="4" fillId="4" borderId="2" xfId="0" applyFont="1" applyFill="1" applyBorder="1" applyAlignment="1">
      <alignment horizontal="center" vertical="top" textRotation="255" indent="1"/>
    </xf>
    <xf numFmtId="0" fontId="4" fillId="4" borderId="3" xfId="0" applyFont="1" applyFill="1" applyBorder="1" applyAlignment="1">
      <alignment horizontal="center" vertical="top" textRotation="255" indent="1"/>
    </xf>
    <xf numFmtId="0" fontId="4" fillId="4" borderId="4" xfId="0" applyFont="1" applyFill="1" applyBorder="1" applyAlignment="1">
      <alignment horizontal="center" vertical="top" textRotation="255" indent="1"/>
    </xf>
    <xf numFmtId="0" fontId="4" fillId="0" borderId="13" xfId="0" applyFont="1" applyBorder="1" applyAlignment="1">
      <alignment horizontal="center" vertical="top" textRotation="255" indent="1"/>
    </xf>
    <xf numFmtId="0" fontId="4" fillId="0" borderId="14" xfId="0" applyFont="1" applyBorder="1" applyAlignment="1">
      <alignment horizontal="center" vertical="top" textRotation="255" indent="1"/>
    </xf>
    <xf numFmtId="0" fontId="4" fillId="0" borderId="15" xfId="0" applyFont="1" applyBorder="1" applyAlignment="1">
      <alignment horizontal="center" vertical="top" textRotation="255" indent="1"/>
    </xf>
    <xf numFmtId="0" fontId="4" fillId="6" borderId="2" xfId="0" applyFont="1" applyFill="1" applyBorder="1" applyAlignment="1">
      <alignment horizontal="center" vertical="top" textRotation="255" indent="1"/>
    </xf>
    <xf numFmtId="0" fontId="4" fillId="6" borderId="3" xfId="0" applyFont="1" applyFill="1" applyBorder="1" applyAlignment="1">
      <alignment horizontal="center" vertical="top" textRotation="255" indent="1"/>
    </xf>
    <xf numFmtId="0" fontId="4" fillId="6" borderId="4" xfId="0" applyFont="1" applyFill="1" applyBorder="1" applyAlignment="1">
      <alignment horizontal="center" vertical="top" textRotation="255" indent="1"/>
    </xf>
    <xf numFmtId="49" fontId="8" fillId="0" borderId="1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textRotation="255" indent="1"/>
    </xf>
    <xf numFmtId="0" fontId="10" fillId="0" borderId="3" xfId="0" applyFont="1" applyBorder="1" applyAlignment="1">
      <alignment horizontal="center" vertical="top" textRotation="255" indent="1"/>
    </xf>
    <xf numFmtId="0" fontId="4" fillId="5" borderId="2" xfId="0" applyFont="1" applyFill="1" applyBorder="1" applyAlignment="1">
      <alignment horizontal="center" vertical="top" textRotation="255" indent="1"/>
    </xf>
    <xf numFmtId="0" fontId="4" fillId="5" borderId="3" xfId="0" applyFont="1" applyFill="1" applyBorder="1" applyAlignment="1">
      <alignment horizontal="center" vertical="top" textRotation="255" indent="1"/>
    </xf>
    <xf numFmtId="0" fontId="10" fillId="4" borderId="32" xfId="0" applyFont="1" applyFill="1" applyBorder="1" applyAlignment="1">
      <alignment horizontal="center" vertical="top" textRotation="255" indent="1"/>
    </xf>
    <xf numFmtId="0" fontId="10" fillId="4" borderId="58" xfId="0" applyFont="1" applyFill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center" textRotation="255"/>
    </xf>
    <xf numFmtId="0" fontId="4" fillId="5" borderId="4" xfId="0" applyFont="1" applyFill="1" applyBorder="1" applyAlignment="1">
      <alignment horizontal="center" vertical="top" textRotation="255" indent="1"/>
    </xf>
    <xf numFmtId="0" fontId="30" fillId="4" borderId="32" xfId="0" applyFont="1" applyFill="1" applyBorder="1" applyAlignment="1">
      <alignment horizontal="center" vertical="top" textRotation="255" indent="1"/>
    </xf>
    <xf numFmtId="0" fontId="30" fillId="4" borderId="58" xfId="0" applyFont="1" applyFill="1" applyBorder="1" applyAlignment="1">
      <alignment horizontal="center" vertical="top" textRotation="255" indent="1"/>
    </xf>
    <xf numFmtId="0" fontId="30" fillId="4" borderId="71" xfId="0" applyFont="1" applyFill="1" applyBorder="1" applyAlignment="1">
      <alignment horizontal="center" vertical="top" textRotation="255" indent="1"/>
    </xf>
    <xf numFmtId="0" fontId="30" fillId="4" borderId="31" xfId="0" applyFont="1" applyFill="1" applyBorder="1" applyAlignment="1">
      <alignment horizontal="center" vertical="top" textRotation="255" indent="1"/>
    </xf>
    <xf numFmtId="0" fontId="30" fillId="4" borderId="59" xfId="0" applyFont="1" applyFill="1" applyBorder="1" applyAlignment="1">
      <alignment horizontal="center" vertical="top" textRotation="255" indent="1"/>
    </xf>
    <xf numFmtId="0" fontId="30" fillId="4" borderId="72" xfId="0" applyFont="1" applyFill="1" applyBorder="1" applyAlignment="1">
      <alignment horizontal="center" vertical="top" textRotation="255" indent="1"/>
    </xf>
    <xf numFmtId="0" fontId="21" fillId="0" borderId="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top" textRotation="255" indent="1"/>
    </xf>
    <xf numFmtId="0" fontId="4" fillId="0" borderId="74" xfId="0" applyFont="1" applyBorder="1" applyAlignment="1">
      <alignment horizontal="center" vertical="top" textRotation="255" indent="1"/>
    </xf>
    <xf numFmtId="0" fontId="4" fillId="0" borderId="75" xfId="0" applyFont="1" applyBorder="1" applyAlignment="1">
      <alignment horizontal="center" vertical="top" textRotation="255" indent="1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82" fontId="9" fillId="3" borderId="0" xfId="0" applyNumberFormat="1" applyFont="1" applyFill="1" applyAlignment="1">
      <alignment horizontal="distributed" vertical="distributed" indent="1"/>
    </xf>
    <xf numFmtId="0" fontId="4" fillId="0" borderId="2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top" textRotation="255" indent="1"/>
    </xf>
    <xf numFmtId="0" fontId="31" fillId="7" borderId="3" xfId="0" applyFont="1" applyFill="1" applyBorder="1" applyAlignment="1">
      <alignment horizontal="center" vertical="top" textRotation="255" indent="1"/>
    </xf>
    <xf numFmtId="0" fontId="4" fillId="0" borderId="18" xfId="0" applyFont="1" applyBorder="1">
      <alignment vertical="center"/>
    </xf>
    <xf numFmtId="182" fontId="3" fillId="0" borderId="5" xfId="0" applyNumberFormat="1" applyFont="1" applyBorder="1" applyAlignment="1">
      <alignment horizontal="distributed" vertical="distributed" indent="1"/>
    </xf>
    <xf numFmtId="182" fontId="3" fillId="0" borderId="6" xfId="0" applyNumberFormat="1" applyFont="1" applyBorder="1" applyAlignment="1">
      <alignment horizontal="distributed" vertical="distributed" indent="1"/>
    </xf>
    <xf numFmtId="185" fontId="23" fillId="0" borderId="97" xfId="0" applyNumberFormat="1" applyFont="1" applyBorder="1">
      <alignment vertical="center"/>
    </xf>
    <xf numFmtId="185" fontId="23" fillId="0" borderId="98" xfId="0" applyNumberFormat="1" applyFont="1" applyBorder="1">
      <alignment vertical="center"/>
    </xf>
    <xf numFmtId="185" fontId="23" fillId="0" borderId="87" xfId="0" applyNumberFormat="1" applyFont="1" applyBorder="1">
      <alignment vertical="center"/>
    </xf>
    <xf numFmtId="185" fontId="23" fillId="0" borderId="84" xfId="0" applyNumberFormat="1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2" fillId="3" borderId="84" xfId="0" applyFont="1" applyFill="1" applyBorder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3" borderId="98" xfId="0" applyFont="1" applyFill="1" applyBorder="1" applyAlignment="1">
      <alignment horizontal="center" vertical="center" wrapText="1"/>
    </xf>
    <xf numFmtId="0" fontId="2" fillId="3" borderId="9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textRotation="255"/>
    </xf>
    <xf numFmtId="0" fontId="28" fillId="0" borderId="30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center" vertical="center" textRotation="255"/>
    </xf>
    <xf numFmtId="0" fontId="28" fillId="0" borderId="45" xfId="0" applyFont="1" applyBorder="1" applyAlignment="1">
      <alignment horizontal="center" vertical="center" textRotation="255"/>
    </xf>
    <xf numFmtId="0" fontId="28" fillId="0" borderId="29" xfId="0" applyFont="1" applyBorder="1" applyAlignment="1">
      <alignment horizontal="center" vertical="center" textRotation="255"/>
    </xf>
    <xf numFmtId="0" fontId="28" fillId="0" borderId="5" xfId="0" applyFont="1" applyBorder="1" applyAlignment="1">
      <alignment horizontal="center" vertical="center" textRotation="255"/>
    </xf>
    <xf numFmtId="0" fontId="28" fillId="0" borderId="44" xfId="0" applyFont="1" applyBorder="1" applyAlignment="1">
      <alignment horizontal="center" vertical="center" textRotation="255"/>
    </xf>
    <xf numFmtId="0" fontId="28" fillId="0" borderId="126" xfId="0" applyFont="1" applyBorder="1" applyAlignment="1">
      <alignment horizontal="center" vertical="center" textRotation="255"/>
    </xf>
    <xf numFmtId="0" fontId="2" fillId="3" borderId="89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2" fillId="3" borderId="106" xfId="0" applyFont="1" applyFill="1" applyBorder="1" applyAlignment="1">
      <alignment horizontal="center" vertical="center" wrapText="1"/>
    </xf>
    <xf numFmtId="0" fontId="2" fillId="3" borderId="107" xfId="0" applyFont="1" applyFill="1" applyBorder="1" applyAlignment="1">
      <alignment horizontal="center" vertical="center" wrapText="1"/>
    </xf>
    <xf numFmtId="0" fontId="2" fillId="3" borderId="110" xfId="0" applyFont="1" applyFill="1" applyBorder="1" applyAlignment="1">
      <alignment horizontal="center" vertical="center" wrapText="1"/>
    </xf>
    <xf numFmtId="0" fontId="2" fillId="3" borderId="88" xfId="0" applyFont="1" applyFill="1" applyBorder="1" applyAlignment="1">
      <alignment horizontal="center" vertical="center" wrapText="1"/>
    </xf>
    <xf numFmtId="0" fontId="32" fillId="0" borderId="77" xfId="0" applyFont="1" applyBorder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77" xfId="0" applyFont="1" applyBorder="1" applyAlignment="1">
      <alignment vertical="top"/>
    </xf>
    <xf numFmtId="0" fontId="32" fillId="0" borderId="81" xfId="0" applyFont="1" applyBorder="1" applyAlignment="1">
      <alignment vertical="top"/>
    </xf>
    <xf numFmtId="0" fontId="32" fillId="0" borderId="42" xfId="0" applyFont="1" applyBorder="1" applyAlignment="1">
      <alignment vertical="top"/>
    </xf>
    <xf numFmtId="0" fontId="32" fillId="0" borderId="79" xfId="0" applyFont="1" applyBorder="1" applyAlignment="1">
      <alignment vertical="top"/>
    </xf>
    <xf numFmtId="0" fontId="32" fillId="0" borderId="82" xfId="0" applyFont="1" applyBorder="1" applyAlignment="1">
      <alignment vertical="top"/>
    </xf>
    <xf numFmtId="0" fontId="4" fillId="0" borderId="106" xfId="0" applyFont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wrapText="1"/>
    </xf>
    <xf numFmtId="0" fontId="2" fillId="3" borderId="109" xfId="0" applyFont="1" applyFill="1" applyBorder="1" applyAlignment="1">
      <alignment horizontal="center" vertical="center" wrapText="1"/>
    </xf>
    <xf numFmtId="0" fontId="17" fillId="3" borderId="115" xfId="0" applyFont="1" applyFill="1" applyBorder="1" applyAlignment="1">
      <alignment horizontal="center" vertical="center"/>
    </xf>
    <xf numFmtId="0" fontId="17" fillId="3" borderId="116" xfId="0" applyFont="1" applyFill="1" applyBorder="1" applyAlignment="1">
      <alignment horizontal="center" vertical="center"/>
    </xf>
    <xf numFmtId="0" fontId="17" fillId="3" borderId="117" xfId="0" applyFont="1" applyFill="1" applyBorder="1" applyAlignment="1">
      <alignment horizontal="center" vertical="center"/>
    </xf>
  </cellXfs>
  <cellStyles count="2">
    <cellStyle name="標準" xfId="0" builtinId="0"/>
    <cellStyle name="標準 2 2" xfId="1" xr:uid="{4B926055-ECD1-4B69-86BB-D59BD02215A1}"/>
  </cellStyles>
  <dxfs count="0"/>
  <tableStyles count="0" defaultTableStyle="TableStyleMedium2" defaultPivotStyle="PivotStyleLight16"/>
  <colors>
    <mruColors>
      <color rgb="FF0066FF"/>
      <color rgb="FFFFFFCC"/>
      <color rgb="FFCCFF99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92</xdr:row>
      <xdr:rowOff>0</xdr:rowOff>
    </xdr:from>
    <xdr:to>
      <xdr:col>20</xdr:col>
      <xdr:colOff>0</xdr:colOff>
      <xdr:row>92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B3E57DF-9727-4CA0-8516-D89D8FCA0D5D}"/>
            </a:ext>
          </a:extLst>
        </xdr:cNvPr>
        <xdr:cNvCxnSpPr/>
      </xdr:nvCxnSpPr>
      <xdr:spPr>
        <a:xfrm>
          <a:off x="3857625" y="21240750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164</xdr:row>
      <xdr:rowOff>0</xdr:rowOff>
    </xdr:from>
    <xdr:to>
      <xdr:col>36</xdr:col>
      <xdr:colOff>0</xdr:colOff>
      <xdr:row>164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9BD140B-D7A9-4F59-878C-B5549CEDE39E}"/>
            </a:ext>
          </a:extLst>
        </xdr:cNvPr>
        <xdr:cNvCxnSpPr/>
      </xdr:nvCxnSpPr>
      <xdr:spPr>
        <a:xfrm>
          <a:off x="7667625" y="37585650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182</xdr:row>
      <xdr:rowOff>0</xdr:rowOff>
    </xdr:from>
    <xdr:to>
      <xdr:col>8</xdr:col>
      <xdr:colOff>0</xdr:colOff>
      <xdr:row>182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CAB6096-E773-478B-959A-A944A383D65F}"/>
            </a:ext>
          </a:extLst>
        </xdr:cNvPr>
        <xdr:cNvCxnSpPr/>
      </xdr:nvCxnSpPr>
      <xdr:spPr>
        <a:xfrm>
          <a:off x="1000125" y="41671875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92</xdr:row>
      <xdr:rowOff>0</xdr:rowOff>
    </xdr:from>
    <xdr:to>
      <xdr:col>23</xdr:col>
      <xdr:colOff>0</xdr:colOff>
      <xdr:row>92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133725" y="21269325"/>
          <a:ext cx="2152650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97155</xdr:colOff>
      <xdr:row>75</xdr:row>
      <xdr:rowOff>186690</xdr:rowOff>
    </xdr:from>
    <xdr:to>
      <xdr:col>26</xdr:col>
      <xdr:colOff>161925</xdr:colOff>
      <xdr:row>76</xdr:row>
      <xdr:rowOff>209550</xdr:rowOff>
    </xdr:to>
    <xdr:sp macro="" textlink="">
      <xdr:nvSpPr>
        <xdr:cNvPr id="2" name="矢印: 上カーブ 1">
          <a:extLst>
            <a:ext uri="{FF2B5EF4-FFF2-40B4-BE49-F238E27FC236}">
              <a16:creationId xmlns:a16="http://schemas.microsoft.com/office/drawing/2014/main" id="{47175543-A2EA-4F96-8CF0-F0FC06147BEA}"/>
            </a:ext>
          </a:extLst>
        </xdr:cNvPr>
        <xdr:cNvSpPr/>
      </xdr:nvSpPr>
      <xdr:spPr>
        <a:xfrm>
          <a:off x="5621655" y="17569815"/>
          <a:ext cx="541020" cy="25146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26</xdr:col>
      <xdr:colOff>193713</xdr:colOff>
      <xdr:row>75</xdr:row>
      <xdr:rowOff>69778</xdr:rowOff>
    </xdr:from>
    <xdr:ext cx="498396" cy="363362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32B59E4-944F-496C-A122-D6AA15EB4BD6}"/>
            </a:ext>
          </a:extLst>
        </xdr:cNvPr>
        <xdr:cNvSpPr/>
      </xdr:nvSpPr>
      <xdr:spPr>
        <a:xfrm>
          <a:off x="6194463" y="17452903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twoCellAnchor>
    <xdr:from>
      <xdr:col>32</xdr:col>
      <xdr:colOff>9525</xdr:colOff>
      <xdr:row>164</xdr:row>
      <xdr:rowOff>0</xdr:rowOff>
    </xdr:from>
    <xdr:to>
      <xdr:col>36</xdr:col>
      <xdr:colOff>0</xdr:colOff>
      <xdr:row>164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98EA39A-FC70-4AB4-9D9C-748B30093F96}"/>
            </a:ext>
          </a:extLst>
        </xdr:cNvPr>
        <xdr:cNvCxnSpPr/>
      </xdr:nvCxnSpPr>
      <xdr:spPr>
        <a:xfrm>
          <a:off x="7439025" y="37614225"/>
          <a:ext cx="9429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182</xdr:row>
      <xdr:rowOff>0</xdr:rowOff>
    </xdr:from>
    <xdr:to>
      <xdr:col>10</xdr:col>
      <xdr:colOff>0</xdr:colOff>
      <xdr:row>182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8CF2745-C58A-445A-A592-6F9A007C1F53}"/>
            </a:ext>
          </a:extLst>
        </xdr:cNvPr>
        <xdr:cNvCxnSpPr/>
      </xdr:nvCxnSpPr>
      <xdr:spPr>
        <a:xfrm>
          <a:off x="1000125" y="41700450"/>
          <a:ext cx="1190625" cy="0"/>
        </a:xfrm>
        <a:prstGeom prst="straightConnector1">
          <a:avLst/>
        </a:prstGeom>
        <a:ln w="19050">
          <a:solidFill>
            <a:srgbClr val="C00000"/>
          </a:solidFill>
          <a:headEnd type="none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92286</xdr:colOff>
      <xdr:row>111</xdr:row>
      <xdr:rowOff>163620</xdr:rowOff>
    </xdr:from>
    <xdr:to>
      <xdr:col>35</xdr:col>
      <xdr:colOff>0</xdr:colOff>
      <xdr:row>113</xdr:row>
      <xdr:rowOff>14818</xdr:rowOff>
    </xdr:to>
    <xdr:sp macro="" textlink="">
      <xdr:nvSpPr>
        <xdr:cNvPr id="7" name="矢印: 上カーブ 6">
          <a:extLst>
            <a:ext uri="{FF2B5EF4-FFF2-40B4-BE49-F238E27FC236}">
              <a16:creationId xmlns:a16="http://schemas.microsoft.com/office/drawing/2014/main" id="{745AA75A-4C4C-4249-9700-9750CA80F787}"/>
            </a:ext>
          </a:extLst>
        </xdr:cNvPr>
        <xdr:cNvSpPr/>
      </xdr:nvSpPr>
      <xdr:spPr>
        <a:xfrm rot="21260503">
          <a:off x="5955453" y="26082203"/>
          <a:ext cx="2341880" cy="316865"/>
        </a:xfrm>
        <a:prstGeom prst="curvedUpArrow">
          <a:avLst>
            <a:gd name="adj1" fmla="val 25000"/>
            <a:gd name="adj2" fmla="val 84640"/>
            <a:gd name="adj3" fmla="val 216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34</xdr:col>
      <xdr:colOff>222288</xdr:colOff>
      <xdr:row>111</xdr:row>
      <xdr:rowOff>48823</xdr:rowOff>
    </xdr:from>
    <xdr:ext cx="498396" cy="363362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F2ED276-706F-438A-9E4A-5D7CC6807CEA}"/>
            </a:ext>
          </a:extLst>
        </xdr:cNvPr>
        <xdr:cNvSpPr/>
      </xdr:nvSpPr>
      <xdr:spPr>
        <a:xfrm>
          <a:off x="8128038" y="25604398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oneCellAnchor>
    <xdr:from>
      <xdr:col>15</xdr:col>
      <xdr:colOff>216573</xdr:colOff>
      <xdr:row>110</xdr:row>
      <xdr:rowOff>153598</xdr:rowOff>
    </xdr:from>
    <xdr:ext cx="498396" cy="363362"/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C0E9FF6-3E92-4C9D-93FF-568B53943A33}"/>
            </a:ext>
          </a:extLst>
        </xdr:cNvPr>
        <xdr:cNvSpPr/>
      </xdr:nvSpPr>
      <xdr:spPr>
        <a:xfrm>
          <a:off x="3597948" y="25480573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twoCellAnchor>
    <xdr:from>
      <xdr:col>15</xdr:col>
      <xdr:colOff>26106</xdr:colOff>
      <xdr:row>111</xdr:row>
      <xdr:rowOff>179504</xdr:rowOff>
    </xdr:from>
    <xdr:to>
      <xdr:col>18</xdr:col>
      <xdr:colOff>139830</xdr:colOff>
      <xdr:row>113</xdr:row>
      <xdr:rowOff>9958</xdr:rowOff>
    </xdr:to>
    <xdr:sp macro="" textlink="">
      <xdr:nvSpPr>
        <xdr:cNvPr id="10" name="矢印: 下カーブ 9">
          <a:extLst>
            <a:ext uri="{FF2B5EF4-FFF2-40B4-BE49-F238E27FC236}">
              <a16:creationId xmlns:a16="http://schemas.microsoft.com/office/drawing/2014/main" id="{56FF6988-B490-4EA2-B124-EA1B55459450}"/>
            </a:ext>
          </a:extLst>
        </xdr:cNvPr>
        <xdr:cNvSpPr/>
      </xdr:nvSpPr>
      <xdr:spPr>
        <a:xfrm rot="11373644">
          <a:off x="3455106" y="26098087"/>
          <a:ext cx="843974" cy="296121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52</xdr:col>
      <xdr:colOff>213359</xdr:colOff>
      <xdr:row>26</xdr:row>
      <xdr:rowOff>179070</xdr:rowOff>
    </xdr:from>
    <xdr:ext cx="1736373" cy="328423"/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46893CD1-D00F-4925-B580-C7FC51B11738}"/>
            </a:ext>
          </a:extLst>
        </xdr:cNvPr>
        <xdr:cNvSpPr/>
      </xdr:nvSpPr>
      <xdr:spPr>
        <a:xfrm>
          <a:off x="14234159" y="6408420"/>
          <a:ext cx="1736373" cy="328423"/>
        </a:xfrm>
        <a:prstGeom prst="borderCallout1">
          <a:avLst>
            <a:gd name="adj1" fmla="val 18750"/>
            <a:gd name="adj2" fmla="val -8333"/>
            <a:gd name="adj3" fmla="val -645663"/>
            <a:gd name="adj4" fmla="val -186583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悪天候の休工は含めない</a:t>
          </a:r>
        </a:p>
      </xdr:txBody>
    </xdr:sp>
    <xdr:clientData/>
  </xdr:oneCellAnchor>
  <xdr:oneCellAnchor>
    <xdr:from>
      <xdr:col>52</xdr:col>
      <xdr:colOff>384809</xdr:colOff>
      <xdr:row>20</xdr:row>
      <xdr:rowOff>133350</xdr:rowOff>
    </xdr:from>
    <xdr:ext cx="1595309" cy="328423"/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59861FFD-5530-4BC0-AF8E-0D8CD262023E}"/>
            </a:ext>
          </a:extLst>
        </xdr:cNvPr>
        <xdr:cNvSpPr/>
      </xdr:nvSpPr>
      <xdr:spPr>
        <a:xfrm>
          <a:off x="14405609" y="5029200"/>
          <a:ext cx="1595309" cy="328423"/>
        </a:xfrm>
        <a:prstGeom prst="borderCallout1">
          <a:avLst>
            <a:gd name="adj1" fmla="val 18750"/>
            <a:gd name="adj2" fmla="val -8333"/>
            <a:gd name="adj3" fmla="val -210630"/>
            <a:gd name="adj4" fmla="val -124629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悪天候の休工は含める</a:t>
          </a:r>
        </a:p>
      </xdr:txBody>
    </xdr:sp>
    <xdr:clientData/>
  </xdr:oneCellAnchor>
  <xdr:oneCellAnchor>
    <xdr:from>
      <xdr:col>52</xdr:col>
      <xdr:colOff>400049</xdr:colOff>
      <xdr:row>23</xdr:row>
      <xdr:rowOff>161925</xdr:rowOff>
    </xdr:from>
    <xdr:ext cx="2159566" cy="564514"/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FB614AC7-0F25-4002-AE40-D15EDE8EB3D7}"/>
            </a:ext>
          </a:extLst>
        </xdr:cNvPr>
        <xdr:cNvSpPr/>
      </xdr:nvSpPr>
      <xdr:spPr>
        <a:xfrm>
          <a:off x="14420849" y="5743575"/>
          <a:ext cx="2159566" cy="564514"/>
        </a:xfrm>
        <a:prstGeom prst="borderCallout1">
          <a:avLst>
            <a:gd name="adj1" fmla="val 18750"/>
            <a:gd name="adj2" fmla="val -8333"/>
            <a:gd name="adj3" fmla="val -10888"/>
            <a:gd name="adj4" fmla="val -25909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現場着手日から月末までのに数</a:t>
          </a:r>
          <a:endParaRPr kumimoji="1" lang="en-US" altLang="ja-JP" sz="1100"/>
        </a:p>
        <a:p>
          <a:pPr algn="l"/>
          <a:r>
            <a:rPr kumimoji="1" lang="en-US" altLang="ja-JP" sz="1100"/>
            <a:t>22</a:t>
          </a:r>
          <a:r>
            <a:rPr kumimoji="1" lang="ja-JP" altLang="en-US" sz="1100"/>
            <a:t>日～</a:t>
          </a:r>
          <a:r>
            <a:rPr kumimoji="1" lang="en-US" altLang="ja-JP" sz="1100"/>
            <a:t>30</a:t>
          </a:r>
          <a:r>
            <a:rPr kumimoji="1" lang="ja-JP" altLang="en-US" sz="1100"/>
            <a:t>日までの</a:t>
          </a:r>
          <a:r>
            <a:rPr kumimoji="1" lang="en-US" altLang="ja-JP" sz="1100"/>
            <a:t>9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  <xdr:oneCellAnchor>
    <xdr:from>
      <xdr:col>52</xdr:col>
      <xdr:colOff>245744</xdr:colOff>
      <xdr:row>37</xdr:row>
      <xdr:rowOff>129540</xdr:rowOff>
    </xdr:from>
    <xdr:ext cx="1313180" cy="564514"/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FBEAD175-DBDD-4FA7-9C8E-0DB6779D8836}"/>
            </a:ext>
          </a:extLst>
        </xdr:cNvPr>
        <xdr:cNvSpPr/>
      </xdr:nvSpPr>
      <xdr:spPr>
        <a:xfrm>
          <a:off x="14266544" y="8883015"/>
          <a:ext cx="1313180" cy="564514"/>
        </a:xfrm>
        <a:prstGeom prst="borderCallout1">
          <a:avLst>
            <a:gd name="adj1" fmla="val 18750"/>
            <a:gd name="adj2" fmla="val -8333"/>
            <a:gd name="adj3" fmla="val 152779"/>
            <a:gd name="adj4" fmla="val -30641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月数－対象外日数</a:t>
          </a:r>
          <a:endParaRPr kumimoji="1" lang="en-US" altLang="ja-JP" sz="1100"/>
        </a:p>
        <a:p>
          <a:pPr algn="l"/>
          <a:r>
            <a:rPr kumimoji="1" lang="en-US" altLang="ja-JP" sz="1100"/>
            <a:t>31</a:t>
          </a:r>
          <a:r>
            <a:rPr kumimoji="1" lang="ja-JP" altLang="en-US" sz="1100"/>
            <a:t>日－</a:t>
          </a:r>
          <a:r>
            <a:rPr kumimoji="1" lang="en-US" altLang="ja-JP" sz="1100"/>
            <a:t>0</a:t>
          </a:r>
          <a:r>
            <a:rPr kumimoji="1" lang="ja-JP" altLang="en-US" sz="1100"/>
            <a:t>日＝</a:t>
          </a:r>
          <a:r>
            <a:rPr kumimoji="1" lang="en-US" altLang="ja-JP" sz="1100"/>
            <a:t>31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  <xdr:oneCellAnchor>
    <xdr:from>
      <xdr:col>52</xdr:col>
      <xdr:colOff>171449</xdr:colOff>
      <xdr:row>97</xdr:row>
      <xdr:rowOff>53340</xdr:rowOff>
    </xdr:from>
    <xdr:ext cx="1962151" cy="564514"/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49C523CD-E9CA-4A12-A2EB-C5A31BD7D604}"/>
            </a:ext>
          </a:extLst>
        </xdr:cNvPr>
        <xdr:cNvSpPr/>
      </xdr:nvSpPr>
      <xdr:spPr>
        <a:xfrm>
          <a:off x="14192249" y="22465665"/>
          <a:ext cx="1962151" cy="564514"/>
        </a:xfrm>
        <a:prstGeom prst="borderCallout1">
          <a:avLst>
            <a:gd name="adj1" fmla="val 13688"/>
            <a:gd name="adj2" fmla="val -3964"/>
            <a:gd name="adj3" fmla="val -59819"/>
            <a:gd name="adj4" fmla="val -13690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n-ea"/>
              <a:ea typeface="+mn-ea"/>
            </a:rPr>
            <a:t>月数－対象外日数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en-US" altLang="ja-JP" sz="1100">
              <a:latin typeface="+mn-ea"/>
              <a:ea typeface="+mn-ea"/>
            </a:rPr>
            <a:t>31</a:t>
          </a:r>
          <a:r>
            <a:rPr kumimoji="1" lang="ja-JP" altLang="en-US" sz="1100">
              <a:latin typeface="+mn-ea"/>
              <a:ea typeface="+mn-ea"/>
            </a:rPr>
            <a:t>日－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日－４日＝２４日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  <xdr:oneCellAnchor>
    <xdr:from>
      <xdr:col>54</xdr:col>
      <xdr:colOff>447674</xdr:colOff>
      <xdr:row>31</xdr:row>
      <xdr:rowOff>91440</xdr:rowOff>
    </xdr:from>
    <xdr:ext cx="2967479" cy="1981055"/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ECA59CA6-C2A2-4FC7-BA0A-04CC52BEC543}"/>
            </a:ext>
          </a:extLst>
        </xdr:cNvPr>
        <xdr:cNvSpPr/>
      </xdr:nvSpPr>
      <xdr:spPr>
        <a:xfrm>
          <a:off x="15859124" y="7473315"/>
          <a:ext cx="2967479" cy="1981055"/>
        </a:xfrm>
        <a:prstGeom prst="borderCallout1">
          <a:avLst>
            <a:gd name="adj1" fmla="val 27404"/>
            <a:gd name="adj2" fmla="val -1592"/>
            <a:gd name="adj3" fmla="val -89485"/>
            <a:gd name="adj4" fmla="val -130980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対象期間内の全ての月毎に現場閉所日数の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割合（以下「現場閉所率」という。）が、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（８日／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日）の水準の状態をいう。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ただし、暦上の土曜日・日曜日の閉所では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に満たない月は、その月の土曜日・日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曜日の合計日数以上に閉所を行っている場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合に、４週８休（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）以上を達成してい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るものとみなす。</a:t>
          </a:r>
        </a:p>
      </xdr:txBody>
    </xdr:sp>
    <xdr:clientData/>
  </xdr:oneCellAnchor>
  <xdr:twoCellAnchor>
    <xdr:from>
      <xdr:col>11</xdr:col>
      <xdr:colOff>0</xdr:colOff>
      <xdr:row>23</xdr:row>
      <xdr:rowOff>0</xdr:rowOff>
    </xdr:from>
    <xdr:to>
      <xdr:col>26</xdr:col>
      <xdr:colOff>0</xdr:colOff>
      <xdr:row>23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F9EDD5E-44BD-4FE5-8577-9B382262C89C}"/>
            </a:ext>
          </a:extLst>
        </xdr:cNvPr>
        <xdr:cNvCxnSpPr/>
      </xdr:nvCxnSpPr>
      <xdr:spPr>
        <a:xfrm>
          <a:off x="2455333" y="5640917"/>
          <a:ext cx="3651250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2466</xdr:colOff>
      <xdr:row>21</xdr:row>
      <xdr:rowOff>23353</xdr:rowOff>
    </xdr:from>
    <xdr:ext cx="1482373" cy="363362"/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CE5C1100-865F-40CA-ACD9-7D0B3629C445}"/>
            </a:ext>
          </a:extLst>
        </xdr:cNvPr>
        <xdr:cNvSpPr/>
      </xdr:nvSpPr>
      <xdr:spPr>
        <a:xfrm>
          <a:off x="3431466" y="5198603"/>
          <a:ext cx="1482373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対象期間に含めない</a:t>
          </a:r>
          <a:endParaRPr kumimoji="1" lang="en-US" altLang="ja-JP" sz="1100"/>
        </a:p>
      </xdr:txBody>
    </xdr:sp>
    <xdr:clientData/>
  </xdr:oneCellAnchor>
  <xdr:twoCellAnchor>
    <xdr:from>
      <xdr:col>12</xdr:col>
      <xdr:colOff>0</xdr:colOff>
      <xdr:row>203</xdr:row>
      <xdr:rowOff>0</xdr:rowOff>
    </xdr:from>
    <xdr:to>
      <xdr:col>19</xdr:col>
      <xdr:colOff>0</xdr:colOff>
      <xdr:row>203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78A106C-55F3-4EEF-8132-EF2B70D76A03}"/>
            </a:ext>
          </a:extLst>
        </xdr:cNvPr>
        <xdr:cNvCxnSpPr/>
      </xdr:nvCxnSpPr>
      <xdr:spPr>
        <a:xfrm>
          <a:off x="2698750" y="47127583"/>
          <a:ext cx="1703917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91582</xdr:colOff>
      <xdr:row>200</xdr:row>
      <xdr:rowOff>219776</xdr:rowOff>
    </xdr:from>
    <xdr:ext cx="1482373" cy="363362"/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3DB0D793-35A1-41E7-8356-BF7FB12C8A79}"/>
            </a:ext>
          </a:extLst>
        </xdr:cNvPr>
        <xdr:cNvSpPr/>
      </xdr:nvSpPr>
      <xdr:spPr>
        <a:xfrm>
          <a:off x="2790332" y="46648859"/>
          <a:ext cx="1482373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対象期間に含めない</a:t>
          </a:r>
          <a:endParaRPr kumimoji="1" lang="en-US" altLang="ja-JP" sz="1100"/>
        </a:p>
      </xdr:txBody>
    </xdr:sp>
    <xdr:clientData/>
  </xdr:oneCellAnchor>
  <xdr:twoCellAnchor>
    <xdr:from>
      <xdr:col>47</xdr:col>
      <xdr:colOff>137159</xdr:colOff>
      <xdr:row>2</xdr:row>
      <xdr:rowOff>76201</xdr:rowOff>
    </xdr:from>
    <xdr:to>
      <xdr:col>50</xdr:col>
      <xdr:colOff>380999</xdr:colOff>
      <xdr:row>4</xdr:row>
      <xdr:rowOff>15241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E956F43-A457-48D8-A197-26A07CF850DE}"/>
            </a:ext>
          </a:extLst>
        </xdr:cNvPr>
        <xdr:cNvSpPr/>
      </xdr:nvSpPr>
      <xdr:spPr>
        <a:xfrm>
          <a:off x="12605384" y="533401"/>
          <a:ext cx="1301115" cy="529590"/>
        </a:xfrm>
        <a:prstGeom prst="round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作成事例</a:t>
          </a:r>
        </a:p>
      </xdr:txBody>
    </xdr:sp>
    <xdr:clientData/>
  </xdr:twoCellAnchor>
  <xdr:twoCellAnchor>
    <xdr:from>
      <xdr:col>13</xdr:col>
      <xdr:colOff>230504</xdr:colOff>
      <xdr:row>95</xdr:row>
      <xdr:rowOff>0</xdr:rowOff>
    </xdr:from>
    <xdr:to>
      <xdr:col>16</xdr:col>
      <xdr:colOff>0</xdr:colOff>
      <xdr:row>96</xdr:row>
      <xdr:rowOff>228599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66DC0062-5508-45DE-883D-C2F1569AF86A}"/>
            </a:ext>
          </a:extLst>
        </xdr:cNvPr>
        <xdr:cNvSpPr/>
      </xdr:nvSpPr>
      <xdr:spPr>
        <a:xfrm>
          <a:off x="3135629" y="21955125"/>
          <a:ext cx="483871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0</xdr:colOff>
      <xdr:row>95</xdr:row>
      <xdr:rowOff>0</xdr:rowOff>
    </xdr:from>
    <xdr:to>
      <xdr:col>23</xdr:col>
      <xdr:colOff>7621</xdr:colOff>
      <xdr:row>96</xdr:row>
      <xdr:rowOff>228599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D2F1B156-64CF-4F91-981B-AF45F8962CAA}"/>
            </a:ext>
          </a:extLst>
        </xdr:cNvPr>
        <xdr:cNvSpPr/>
      </xdr:nvSpPr>
      <xdr:spPr>
        <a:xfrm>
          <a:off x="4810125" y="21955125"/>
          <a:ext cx="483871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1</xdr:col>
      <xdr:colOff>95250</xdr:colOff>
      <xdr:row>81</xdr:row>
      <xdr:rowOff>158040</xdr:rowOff>
    </xdr:from>
    <xdr:ext cx="3357086" cy="1051635"/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1EF28279-1667-4AE6-9D0B-124670C05112}"/>
            </a:ext>
          </a:extLst>
        </xdr:cNvPr>
        <xdr:cNvSpPr/>
      </xdr:nvSpPr>
      <xdr:spPr>
        <a:xfrm>
          <a:off x="361950" y="18865140"/>
          <a:ext cx="3357086" cy="1051635"/>
        </a:xfrm>
        <a:prstGeom prst="roundRect">
          <a:avLst/>
        </a:prstGeom>
        <a:solidFill>
          <a:schemeClr val="accent1">
            <a:alpha val="70000"/>
          </a:schemeClr>
        </a:solidFill>
        <a:ln>
          <a:solidFill>
            <a:schemeClr val="accent1">
              <a:shade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ja-JP" altLang="en-US" sz="1000" b="1">
              <a:solidFill>
                <a:srgbClr val="FFFF00"/>
              </a:solidFill>
            </a:rPr>
            <a:t>第三条　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（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）ハ 夏季休暇（３日間）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３日間の夏季休暇に連続して、３日を超えて夏期休暇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を設定する場合で、土曜日及び日曜日が含まれる場合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は、これを休工対象日から除外する。</a:t>
          </a:r>
          <a:endParaRPr kumimoji="1" lang="ja-JP" altLang="en-US" sz="1000" b="1">
            <a:solidFill>
              <a:srgbClr val="FFFF00"/>
            </a:solidFill>
          </a:endParaRPr>
        </a:p>
      </xdr:txBody>
    </xdr:sp>
    <xdr:clientData/>
  </xdr:oneCellAnchor>
  <xdr:twoCellAnchor>
    <xdr:from>
      <xdr:col>9</xdr:col>
      <xdr:colOff>84058</xdr:colOff>
      <xdr:row>86</xdr:row>
      <xdr:rowOff>20955</xdr:rowOff>
    </xdr:from>
    <xdr:to>
      <xdr:col>22</xdr:col>
      <xdr:colOff>4763</xdr:colOff>
      <xdr:row>95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AADEB55-EF23-4ADE-B469-8F02FA378963}"/>
            </a:ext>
          </a:extLst>
        </xdr:cNvPr>
        <xdr:cNvCxnSpPr>
          <a:stCxn id="28" idx="2"/>
          <a:endCxn id="26" idx="0"/>
        </xdr:cNvCxnSpPr>
      </xdr:nvCxnSpPr>
      <xdr:spPr>
        <a:xfrm>
          <a:off x="2036683" y="19918680"/>
          <a:ext cx="3016330" cy="2036445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84058</xdr:colOff>
      <xdr:row>86</xdr:row>
      <xdr:rowOff>20955</xdr:rowOff>
    </xdr:from>
    <xdr:to>
      <xdr:col>14</xdr:col>
      <xdr:colOff>234315</xdr:colOff>
      <xdr:row>95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2129D412-A4C3-4C1D-B9A4-30156BEC2975}"/>
            </a:ext>
          </a:extLst>
        </xdr:cNvPr>
        <xdr:cNvCxnSpPr>
          <a:stCxn id="28" idx="2"/>
          <a:endCxn id="25" idx="0"/>
        </xdr:cNvCxnSpPr>
      </xdr:nvCxnSpPr>
      <xdr:spPr>
        <a:xfrm>
          <a:off x="2036683" y="19918680"/>
          <a:ext cx="1340882" cy="2036445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0</xdr:colOff>
      <xdr:row>172</xdr:row>
      <xdr:rowOff>0</xdr:rowOff>
    </xdr:from>
    <xdr:ext cx="3357086" cy="1051635"/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F31DDDDD-E998-4503-A82E-CB46404BCAA3}"/>
            </a:ext>
          </a:extLst>
        </xdr:cNvPr>
        <xdr:cNvSpPr/>
      </xdr:nvSpPr>
      <xdr:spPr>
        <a:xfrm>
          <a:off x="3619500" y="39328725"/>
          <a:ext cx="3357086" cy="1051635"/>
        </a:xfrm>
        <a:prstGeom prst="roundRect">
          <a:avLst/>
        </a:prstGeom>
        <a:solidFill>
          <a:schemeClr val="accent1">
            <a:alpha val="70000"/>
          </a:schemeClr>
        </a:solidFill>
        <a:ln>
          <a:solidFill>
            <a:schemeClr val="accent1">
              <a:shade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ja-JP" altLang="en-US" sz="1000" b="1">
              <a:solidFill>
                <a:srgbClr val="FFFF00"/>
              </a:solidFill>
            </a:rPr>
            <a:t>第三条　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（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）ニ 年末年始休暇（６日間）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６日間の年末年始休暇に連続して、６日を超えて年末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年始休暇を設定する場合で、土曜日及び日曜日が含ま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れる場合は、これを休工対象日から除外する。</a:t>
          </a:r>
          <a:endParaRPr kumimoji="1" lang="ja-JP" altLang="en-US" sz="1000" b="1">
            <a:solidFill>
              <a:srgbClr val="FFFF00"/>
            </a:solidFill>
          </a:endParaRPr>
        </a:p>
      </xdr:txBody>
    </xdr:sp>
    <xdr:clientData/>
  </xdr:oneCellAnchor>
  <xdr:twoCellAnchor>
    <xdr:from>
      <xdr:col>23</xdr:col>
      <xdr:colOff>0</xdr:colOff>
      <xdr:row>168</xdr:row>
      <xdr:rowOff>0</xdr:rowOff>
    </xdr:from>
    <xdr:to>
      <xdr:col>32</xdr:col>
      <xdr:colOff>0</xdr:colOff>
      <xdr:row>172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F48958D6-9898-4DF8-B148-321B16D13D41}"/>
            </a:ext>
          </a:extLst>
        </xdr:cNvPr>
        <xdr:cNvCxnSpPr/>
      </xdr:nvCxnSpPr>
      <xdr:spPr>
        <a:xfrm flipV="1">
          <a:off x="5286375" y="38528625"/>
          <a:ext cx="2143125" cy="800100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174</xdr:row>
      <xdr:rowOff>0</xdr:rowOff>
    </xdr:from>
    <xdr:to>
      <xdr:col>16</xdr:col>
      <xdr:colOff>0</xdr:colOff>
      <xdr:row>185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4DF3C5E4-3424-482B-9D0E-7C44DAF9B742}"/>
            </a:ext>
          </a:extLst>
        </xdr:cNvPr>
        <xdr:cNvCxnSpPr/>
      </xdr:nvCxnSpPr>
      <xdr:spPr>
        <a:xfrm flipH="1">
          <a:off x="1952626" y="39871650"/>
          <a:ext cx="1666874" cy="2514600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167</xdr:row>
      <xdr:rowOff>0</xdr:rowOff>
    </xdr:from>
    <xdr:to>
      <xdr:col>33</xdr:col>
      <xdr:colOff>0</xdr:colOff>
      <xdr:row>168</xdr:row>
      <xdr:rowOff>228599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1C0A4ED6-D0C4-4BB5-8CE8-BEA381770FCC}"/>
            </a:ext>
          </a:extLst>
        </xdr:cNvPr>
        <xdr:cNvSpPr/>
      </xdr:nvSpPr>
      <xdr:spPr>
        <a:xfrm>
          <a:off x="7429500" y="38300025"/>
          <a:ext cx="238125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0</xdr:colOff>
      <xdr:row>185</xdr:row>
      <xdr:rowOff>0</xdr:rowOff>
    </xdr:from>
    <xdr:to>
      <xdr:col>10</xdr:col>
      <xdr:colOff>0</xdr:colOff>
      <xdr:row>186</xdr:row>
      <xdr:rowOff>228599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C13BEE-4328-433D-B6ED-BEB4AF887F9F}"/>
            </a:ext>
          </a:extLst>
        </xdr:cNvPr>
        <xdr:cNvSpPr/>
      </xdr:nvSpPr>
      <xdr:spPr>
        <a:xfrm>
          <a:off x="1714500" y="42386250"/>
          <a:ext cx="476250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16852</xdr:colOff>
      <xdr:row>11</xdr:row>
      <xdr:rowOff>18462</xdr:rowOff>
    </xdr:from>
    <xdr:to>
      <xdr:col>21</xdr:col>
      <xdr:colOff>17885</xdr:colOff>
      <xdr:row>12</xdr:row>
      <xdr:rowOff>12817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8F684CC-055C-447D-83F0-492D5903E4FC}"/>
            </a:ext>
          </a:extLst>
        </xdr:cNvPr>
        <xdr:cNvSpPr/>
      </xdr:nvSpPr>
      <xdr:spPr>
        <a:xfrm>
          <a:off x="2918314" y="3264289"/>
          <a:ext cx="2243071" cy="280105"/>
        </a:xfrm>
        <a:prstGeom prst="roundRect">
          <a:avLst/>
        </a:prstGeom>
        <a:noFill/>
        <a:ln w="317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13039</xdr:colOff>
      <xdr:row>24</xdr:row>
      <xdr:rowOff>86310</xdr:rowOff>
    </xdr:from>
    <xdr:to>
      <xdr:col>9</xdr:col>
      <xdr:colOff>81400</xdr:colOff>
      <xdr:row>24</xdr:row>
      <xdr:rowOff>315057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5853ED0-B55A-4D92-9BE6-1BC2A23830C2}"/>
            </a:ext>
          </a:extLst>
        </xdr:cNvPr>
        <xdr:cNvGrpSpPr/>
      </xdr:nvGrpSpPr>
      <xdr:grpSpPr>
        <a:xfrm>
          <a:off x="1172862" y="7503974"/>
          <a:ext cx="1067413" cy="234843"/>
          <a:chOff x="6820684" y="735890"/>
          <a:chExt cx="3419700" cy="797411"/>
        </a:xfrm>
      </xdr:grpSpPr>
      <xdr:sp macro="" textlink="">
        <xdr:nvSpPr>
          <xdr:cNvPr id="11" name="フリーフォーム: 図形 10">
            <a:extLst>
              <a:ext uri="{FF2B5EF4-FFF2-40B4-BE49-F238E27FC236}">
                <a16:creationId xmlns:a16="http://schemas.microsoft.com/office/drawing/2014/main" id="{625F76E5-A33A-4A26-807E-9D4AB6B89030}"/>
              </a:ext>
            </a:extLst>
          </xdr:cNvPr>
          <xdr:cNvSpPr/>
        </xdr:nvSpPr>
        <xdr:spPr>
          <a:xfrm>
            <a:off x="6859905" y="771301"/>
            <a:ext cx="229721" cy="14904"/>
          </a:xfrm>
          <a:custGeom>
            <a:avLst/>
            <a:gdLst>
              <a:gd name="connsiteX0" fmla="*/ 0 w 229721"/>
              <a:gd name="connsiteY0" fmla="*/ 0 h 16809"/>
              <a:gd name="connsiteX1" fmla="*/ 0 w 229721"/>
              <a:gd name="connsiteY1" fmla="*/ 0 h 16809"/>
              <a:gd name="connsiteX2" fmla="*/ 89647 w 229721"/>
              <a:gd name="connsiteY2" fmla="*/ 11206 h 16809"/>
              <a:gd name="connsiteX3" fmla="*/ 117662 w 229721"/>
              <a:gd name="connsiteY3" fmla="*/ 16809 h 16809"/>
              <a:gd name="connsiteX4" fmla="*/ 212912 w 229721"/>
              <a:gd name="connsiteY4" fmla="*/ 11206 h 16809"/>
              <a:gd name="connsiteX5" fmla="*/ 229721 w 229721"/>
              <a:gd name="connsiteY5" fmla="*/ 11206 h 16809"/>
              <a:gd name="connsiteX6" fmla="*/ 229721 w 229721"/>
              <a:gd name="connsiteY6" fmla="*/ 11206 h 168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29721" h="16809">
                <a:moveTo>
                  <a:pt x="0" y="0"/>
                </a:moveTo>
                <a:lnTo>
                  <a:pt x="0" y="0"/>
                </a:lnTo>
                <a:lnTo>
                  <a:pt x="89647" y="11206"/>
                </a:lnTo>
                <a:cubicBezTo>
                  <a:pt x="99075" y="12553"/>
                  <a:pt x="108139" y="16809"/>
                  <a:pt x="117662" y="16809"/>
                </a:cubicBezTo>
                <a:cubicBezTo>
                  <a:pt x="149467" y="16809"/>
                  <a:pt x="181147" y="12794"/>
                  <a:pt x="212912" y="11206"/>
                </a:cubicBezTo>
                <a:cubicBezTo>
                  <a:pt x="218508" y="10926"/>
                  <a:pt x="224118" y="11206"/>
                  <a:pt x="229721" y="11206"/>
                </a:cubicBezTo>
                <a:lnTo>
                  <a:pt x="229721" y="11206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フリーフォーム: 図形 11">
            <a:extLst>
              <a:ext uri="{FF2B5EF4-FFF2-40B4-BE49-F238E27FC236}">
                <a16:creationId xmlns:a16="http://schemas.microsoft.com/office/drawing/2014/main" id="{4DCFE789-4B25-4AFD-8405-A8F6A06E15A5}"/>
              </a:ext>
            </a:extLst>
          </xdr:cNvPr>
          <xdr:cNvSpPr/>
        </xdr:nvSpPr>
        <xdr:spPr>
          <a:xfrm>
            <a:off x="6820684" y="911374"/>
            <a:ext cx="274432" cy="15016"/>
          </a:xfrm>
          <a:custGeom>
            <a:avLst/>
            <a:gdLst>
              <a:gd name="connsiteX0" fmla="*/ 0 w 280147"/>
              <a:gd name="connsiteY0" fmla="*/ 11206 h 11206"/>
              <a:gd name="connsiteX1" fmla="*/ 0 w 280147"/>
              <a:gd name="connsiteY1" fmla="*/ 11206 h 11206"/>
              <a:gd name="connsiteX2" fmla="*/ 84045 w 280147"/>
              <a:gd name="connsiteY2" fmla="*/ 5603 h 11206"/>
              <a:gd name="connsiteX3" fmla="*/ 145677 w 280147"/>
              <a:gd name="connsiteY3" fmla="*/ 0 h 11206"/>
              <a:gd name="connsiteX4" fmla="*/ 252133 w 280147"/>
              <a:gd name="connsiteY4" fmla="*/ 5603 h 11206"/>
              <a:gd name="connsiteX5" fmla="*/ 268942 w 280147"/>
              <a:gd name="connsiteY5" fmla="*/ 5603 h 11206"/>
              <a:gd name="connsiteX6" fmla="*/ 280147 w 280147"/>
              <a:gd name="connsiteY6" fmla="*/ 0 h 112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80147" h="11206">
                <a:moveTo>
                  <a:pt x="0" y="11206"/>
                </a:moveTo>
                <a:lnTo>
                  <a:pt x="0" y="11206"/>
                </a:lnTo>
                <a:lnTo>
                  <a:pt x="84045" y="5603"/>
                </a:lnTo>
                <a:cubicBezTo>
                  <a:pt x="104613" y="4021"/>
                  <a:pt x="125048" y="0"/>
                  <a:pt x="145677" y="0"/>
                </a:cubicBezTo>
                <a:cubicBezTo>
                  <a:pt x="181211" y="0"/>
                  <a:pt x="216635" y="3989"/>
                  <a:pt x="252133" y="5603"/>
                </a:cubicBezTo>
                <a:cubicBezTo>
                  <a:pt x="257730" y="5857"/>
                  <a:pt x="263339" y="5603"/>
                  <a:pt x="268942" y="5603"/>
                </a:cubicBezTo>
                <a:lnTo>
                  <a:pt x="280147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フリーフォーム: 図形 12">
            <a:extLst>
              <a:ext uri="{FF2B5EF4-FFF2-40B4-BE49-F238E27FC236}">
                <a16:creationId xmlns:a16="http://schemas.microsoft.com/office/drawing/2014/main" id="{9054DF6C-224F-4A0B-98DC-38790D7134FC}"/>
              </a:ext>
            </a:extLst>
          </xdr:cNvPr>
          <xdr:cNvSpPr/>
        </xdr:nvSpPr>
        <xdr:spPr>
          <a:xfrm>
            <a:off x="6870999" y="1036529"/>
            <a:ext cx="207978" cy="15031"/>
          </a:xfrm>
          <a:custGeom>
            <a:avLst/>
            <a:gdLst>
              <a:gd name="connsiteX0" fmla="*/ 0 w 204168"/>
              <a:gd name="connsiteY0" fmla="*/ 11221 h 11221"/>
              <a:gd name="connsiteX1" fmla="*/ 0 w 204168"/>
              <a:gd name="connsiteY1" fmla="*/ 11221 h 11221"/>
              <a:gd name="connsiteX2" fmla="*/ 162485 w 204168"/>
              <a:gd name="connsiteY2" fmla="*/ 5618 h 11221"/>
              <a:gd name="connsiteX3" fmla="*/ 184897 w 204168"/>
              <a:gd name="connsiteY3" fmla="*/ 15 h 11221"/>
              <a:gd name="connsiteX4" fmla="*/ 184897 w 204168"/>
              <a:gd name="connsiteY4" fmla="*/ 15 h 112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4168" h="11221">
                <a:moveTo>
                  <a:pt x="0" y="11221"/>
                </a:moveTo>
                <a:lnTo>
                  <a:pt x="0" y="11221"/>
                </a:lnTo>
                <a:cubicBezTo>
                  <a:pt x="54162" y="9353"/>
                  <a:pt x="108397" y="8999"/>
                  <a:pt x="162485" y="5618"/>
                </a:cubicBezTo>
                <a:cubicBezTo>
                  <a:pt x="261582" y="-576"/>
                  <a:pt x="147927" y="15"/>
                  <a:pt x="184897" y="15"/>
                </a:cubicBezTo>
                <a:lnTo>
                  <a:pt x="184897" y="15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フリーフォーム: 図形 13">
            <a:extLst>
              <a:ext uri="{FF2B5EF4-FFF2-40B4-BE49-F238E27FC236}">
                <a16:creationId xmlns:a16="http://schemas.microsoft.com/office/drawing/2014/main" id="{39FEBD29-2649-4315-AA71-3EBB837D7214}"/>
              </a:ext>
            </a:extLst>
          </xdr:cNvPr>
          <xdr:cNvSpPr/>
        </xdr:nvSpPr>
        <xdr:spPr>
          <a:xfrm>
            <a:off x="6865396" y="1167317"/>
            <a:ext cx="211119" cy="5603"/>
          </a:xfrm>
          <a:custGeom>
            <a:avLst/>
            <a:gdLst>
              <a:gd name="connsiteX0" fmla="*/ 0 w 207309"/>
              <a:gd name="connsiteY0" fmla="*/ 5603 h 5603"/>
              <a:gd name="connsiteX1" fmla="*/ 0 w 207309"/>
              <a:gd name="connsiteY1" fmla="*/ 5603 h 5603"/>
              <a:gd name="connsiteX2" fmla="*/ 207309 w 207309"/>
              <a:gd name="connsiteY2" fmla="*/ 0 h 5603"/>
              <a:gd name="connsiteX3" fmla="*/ 207309 w 207309"/>
              <a:gd name="connsiteY3" fmla="*/ 0 h 56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7309" h="5603">
                <a:moveTo>
                  <a:pt x="0" y="5603"/>
                </a:moveTo>
                <a:lnTo>
                  <a:pt x="0" y="5603"/>
                </a:lnTo>
                <a:cubicBezTo>
                  <a:pt x="69102" y="3683"/>
                  <a:pt x="138181" y="0"/>
                  <a:pt x="207309" y="0"/>
                </a:cubicBezTo>
                <a:lnTo>
                  <a:pt x="207309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フリーフォーム: 図形 14">
            <a:extLst>
              <a:ext uri="{FF2B5EF4-FFF2-40B4-BE49-F238E27FC236}">
                <a16:creationId xmlns:a16="http://schemas.microsoft.com/office/drawing/2014/main" id="{753C92A4-E88D-4ED3-8822-12AAAF2C8698}"/>
              </a:ext>
            </a:extLst>
          </xdr:cNvPr>
          <xdr:cNvSpPr/>
        </xdr:nvSpPr>
        <xdr:spPr>
          <a:xfrm>
            <a:off x="6867413" y="1271868"/>
            <a:ext cx="201594" cy="253925"/>
          </a:xfrm>
          <a:custGeom>
            <a:avLst/>
            <a:gdLst>
              <a:gd name="connsiteX0" fmla="*/ 11206 w 207309"/>
              <a:gd name="connsiteY0" fmla="*/ 257735 h 257735"/>
              <a:gd name="connsiteX1" fmla="*/ 0 w 207309"/>
              <a:gd name="connsiteY1" fmla="*/ 0 h 257735"/>
              <a:gd name="connsiteX2" fmla="*/ 207309 w 207309"/>
              <a:gd name="connsiteY2" fmla="*/ 0 h 257735"/>
              <a:gd name="connsiteX3" fmla="*/ 207309 w 207309"/>
              <a:gd name="connsiteY3" fmla="*/ 240926 h 2577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7309" h="257735">
                <a:moveTo>
                  <a:pt x="11206" y="257735"/>
                </a:moveTo>
                <a:lnTo>
                  <a:pt x="0" y="0"/>
                </a:lnTo>
                <a:lnTo>
                  <a:pt x="207309" y="0"/>
                </a:lnTo>
                <a:lnTo>
                  <a:pt x="207309" y="240926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フリーフォーム: 図形 15">
            <a:extLst>
              <a:ext uri="{FF2B5EF4-FFF2-40B4-BE49-F238E27FC236}">
                <a16:creationId xmlns:a16="http://schemas.microsoft.com/office/drawing/2014/main" id="{E0B11ECD-EA2C-4B04-96A6-2142A9581ACC}"/>
              </a:ext>
            </a:extLst>
          </xdr:cNvPr>
          <xdr:cNvSpPr/>
        </xdr:nvSpPr>
        <xdr:spPr>
          <a:xfrm>
            <a:off x="6910219" y="1447352"/>
            <a:ext cx="145677" cy="20619"/>
          </a:xfrm>
          <a:custGeom>
            <a:avLst/>
            <a:gdLst>
              <a:gd name="connsiteX0" fmla="*/ 0 w 145677"/>
              <a:gd name="connsiteY0" fmla="*/ 16809 h 16809"/>
              <a:gd name="connsiteX1" fmla="*/ 145677 w 145677"/>
              <a:gd name="connsiteY1" fmla="*/ 0 h 168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45677" h="16809">
                <a:moveTo>
                  <a:pt x="0" y="16809"/>
                </a:moveTo>
                <a:lnTo>
                  <a:pt x="145677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フリーフォーム: 図形 16">
            <a:extLst>
              <a:ext uri="{FF2B5EF4-FFF2-40B4-BE49-F238E27FC236}">
                <a16:creationId xmlns:a16="http://schemas.microsoft.com/office/drawing/2014/main" id="{0D3571C6-6830-4801-8584-8DCFF8644EA0}"/>
              </a:ext>
            </a:extLst>
          </xdr:cNvPr>
          <xdr:cNvSpPr/>
        </xdr:nvSpPr>
        <xdr:spPr>
          <a:xfrm>
            <a:off x="7175575" y="767603"/>
            <a:ext cx="423918" cy="39221"/>
          </a:xfrm>
          <a:custGeom>
            <a:avLst/>
            <a:gdLst>
              <a:gd name="connsiteX0" fmla="*/ 0 w 425823"/>
              <a:gd name="connsiteY0" fmla="*/ 39221 h 39221"/>
              <a:gd name="connsiteX1" fmla="*/ 0 w 425823"/>
              <a:gd name="connsiteY1" fmla="*/ 39221 h 39221"/>
              <a:gd name="connsiteX2" fmla="*/ 78441 w 425823"/>
              <a:gd name="connsiteY2" fmla="*/ 22412 h 39221"/>
              <a:gd name="connsiteX3" fmla="*/ 95250 w 425823"/>
              <a:gd name="connsiteY3" fmla="*/ 16809 h 39221"/>
              <a:gd name="connsiteX4" fmla="*/ 336176 w 425823"/>
              <a:gd name="connsiteY4" fmla="*/ 11206 h 39221"/>
              <a:gd name="connsiteX5" fmla="*/ 420220 w 425823"/>
              <a:gd name="connsiteY5" fmla="*/ 5603 h 39221"/>
              <a:gd name="connsiteX6" fmla="*/ 425823 w 425823"/>
              <a:gd name="connsiteY6" fmla="*/ 0 h 392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25823" h="39221">
                <a:moveTo>
                  <a:pt x="0" y="39221"/>
                </a:moveTo>
                <a:lnTo>
                  <a:pt x="0" y="39221"/>
                </a:lnTo>
                <a:cubicBezTo>
                  <a:pt x="26147" y="33618"/>
                  <a:pt x="52411" y="28537"/>
                  <a:pt x="78441" y="22412"/>
                </a:cubicBezTo>
                <a:cubicBezTo>
                  <a:pt x="84190" y="21059"/>
                  <a:pt x="89349" y="17066"/>
                  <a:pt x="95250" y="16809"/>
                </a:cubicBezTo>
                <a:cubicBezTo>
                  <a:pt x="175505" y="13320"/>
                  <a:pt x="255893" y="13974"/>
                  <a:pt x="336176" y="11206"/>
                </a:cubicBezTo>
                <a:cubicBezTo>
                  <a:pt x="364236" y="10238"/>
                  <a:pt x="392205" y="7471"/>
                  <a:pt x="420220" y="5603"/>
                </a:cubicBezTo>
                <a:lnTo>
                  <a:pt x="425823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フリーフォーム: 図形 17">
            <a:extLst>
              <a:ext uri="{FF2B5EF4-FFF2-40B4-BE49-F238E27FC236}">
                <a16:creationId xmlns:a16="http://schemas.microsoft.com/office/drawing/2014/main" id="{4903FAE7-3F1E-4933-BCF7-3EFB7E7073A8}"/>
              </a:ext>
            </a:extLst>
          </xdr:cNvPr>
          <xdr:cNvSpPr/>
        </xdr:nvSpPr>
        <xdr:spPr>
          <a:xfrm>
            <a:off x="7209192" y="911374"/>
            <a:ext cx="56631" cy="166296"/>
          </a:xfrm>
          <a:custGeom>
            <a:avLst/>
            <a:gdLst>
              <a:gd name="connsiteX0" fmla="*/ 0 w 56631"/>
              <a:gd name="connsiteY0" fmla="*/ 0 h 162486"/>
              <a:gd name="connsiteX1" fmla="*/ 0 w 56631"/>
              <a:gd name="connsiteY1" fmla="*/ 0 h 162486"/>
              <a:gd name="connsiteX2" fmla="*/ 50427 w 56631"/>
              <a:gd name="connsiteY2" fmla="*/ 100853 h 162486"/>
              <a:gd name="connsiteX3" fmla="*/ 56030 w 56631"/>
              <a:gd name="connsiteY3" fmla="*/ 117662 h 162486"/>
              <a:gd name="connsiteX4" fmla="*/ 56030 w 56631"/>
              <a:gd name="connsiteY4" fmla="*/ 162486 h 162486"/>
              <a:gd name="connsiteX5" fmla="*/ 56030 w 56631"/>
              <a:gd name="connsiteY5" fmla="*/ 162486 h 162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6631" h="162486">
                <a:moveTo>
                  <a:pt x="0" y="0"/>
                </a:moveTo>
                <a:lnTo>
                  <a:pt x="0" y="0"/>
                </a:lnTo>
                <a:cubicBezTo>
                  <a:pt x="63925" y="103877"/>
                  <a:pt x="34520" y="37225"/>
                  <a:pt x="50427" y="100853"/>
                </a:cubicBezTo>
                <a:cubicBezTo>
                  <a:pt x="51859" y="106583"/>
                  <a:pt x="55495" y="111780"/>
                  <a:pt x="56030" y="117662"/>
                </a:cubicBezTo>
                <a:cubicBezTo>
                  <a:pt x="57383" y="132542"/>
                  <a:pt x="56030" y="147545"/>
                  <a:pt x="56030" y="162486"/>
                </a:cubicBezTo>
                <a:lnTo>
                  <a:pt x="56030" y="162486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フリーフォーム: 図形 18">
            <a:extLst>
              <a:ext uri="{FF2B5EF4-FFF2-40B4-BE49-F238E27FC236}">
                <a16:creationId xmlns:a16="http://schemas.microsoft.com/office/drawing/2014/main" id="{55690C0F-07F7-44A6-8C78-1044975CCADB}"/>
              </a:ext>
            </a:extLst>
          </xdr:cNvPr>
          <xdr:cNvSpPr/>
        </xdr:nvSpPr>
        <xdr:spPr>
          <a:xfrm>
            <a:off x="7498528" y="898264"/>
            <a:ext cx="59840" cy="179406"/>
          </a:xfrm>
          <a:custGeom>
            <a:avLst/>
            <a:gdLst>
              <a:gd name="connsiteX0" fmla="*/ 56030 w 56030"/>
              <a:gd name="connsiteY0" fmla="*/ 0 h 173691"/>
              <a:gd name="connsiteX1" fmla="*/ 56030 w 56030"/>
              <a:gd name="connsiteY1" fmla="*/ 0 h 173691"/>
              <a:gd name="connsiteX2" fmla="*/ 50427 w 56030"/>
              <a:gd name="connsiteY2" fmla="*/ 67235 h 173691"/>
              <a:gd name="connsiteX3" fmla="*/ 22412 w 56030"/>
              <a:gd name="connsiteY3" fmla="*/ 112058 h 173691"/>
              <a:gd name="connsiteX4" fmla="*/ 11206 w 56030"/>
              <a:gd name="connsiteY4" fmla="*/ 134470 h 173691"/>
              <a:gd name="connsiteX5" fmla="*/ 0 w 56030"/>
              <a:gd name="connsiteY5" fmla="*/ 173691 h 173691"/>
              <a:gd name="connsiteX6" fmla="*/ 0 w 56030"/>
              <a:gd name="connsiteY6" fmla="*/ 173691 h 1736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6030" h="173691">
                <a:moveTo>
                  <a:pt x="56030" y="0"/>
                </a:moveTo>
                <a:lnTo>
                  <a:pt x="56030" y="0"/>
                </a:lnTo>
                <a:cubicBezTo>
                  <a:pt x="54162" y="22412"/>
                  <a:pt x="55578" y="45343"/>
                  <a:pt x="50427" y="67235"/>
                </a:cubicBezTo>
                <a:cubicBezTo>
                  <a:pt x="48313" y="76221"/>
                  <a:pt x="28431" y="101525"/>
                  <a:pt x="22412" y="112058"/>
                </a:cubicBezTo>
                <a:cubicBezTo>
                  <a:pt x="18268" y="119310"/>
                  <a:pt x="14496" y="126793"/>
                  <a:pt x="11206" y="134470"/>
                </a:cubicBezTo>
                <a:cubicBezTo>
                  <a:pt x="6383" y="145723"/>
                  <a:pt x="2843" y="162318"/>
                  <a:pt x="0" y="173691"/>
                </a:cubicBezTo>
                <a:lnTo>
                  <a:pt x="0" y="173691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フリーフォーム: 図形 19">
            <a:extLst>
              <a:ext uri="{FF2B5EF4-FFF2-40B4-BE49-F238E27FC236}">
                <a16:creationId xmlns:a16="http://schemas.microsoft.com/office/drawing/2014/main" id="{FFE722D0-4DB5-403E-8985-E127626E6E4D}"/>
              </a:ext>
            </a:extLst>
          </xdr:cNvPr>
          <xdr:cNvSpPr/>
        </xdr:nvSpPr>
        <xdr:spPr>
          <a:xfrm>
            <a:off x="7147448" y="1238250"/>
            <a:ext cx="470647" cy="7508"/>
          </a:xfrm>
          <a:custGeom>
            <a:avLst/>
            <a:gdLst>
              <a:gd name="connsiteX0" fmla="*/ 0 w 470647"/>
              <a:gd name="connsiteY0" fmla="*/ 0 h 5603"/>
              <a:gd name="connsiteX1" fmla="*/ 0 w 470647"/>
              <a:gd name="connsiteY1" fmla="*/ 0 h 5603"/>
              <a:gd name="connsiteX2" fmla="*/ 470647 w 470647"/>
              <a:gd name="connsiteY2" fmla="*/ 5603 h 5603"/>
              <a:gd name="connsiteX3" fmla="*/ 470647 w 470647"/>
              <a:gd name="connsiteY3" fmla="*/ 5603 h 56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70647" h="5603">
                <a:moveTo>
                  <a:pt x="0" y="0"/>
                </a:moveTo>
                <a:lnTo>
                  <a:pt x="0" y="0"/>
                </a:lnTo>
                <a:lnTo>
                  <a:pt x="470647" y="5603"/>
                </a:lnTo>
                <a:lnTo>
                  <a:pt x="470647" y="5603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フリーフォーム: 図形 20">
            <a:extLst>
              <a:ext uri="{FF2B5EF4-FFF2-40B4-BE49-F238E27FC236}">
                <a16:creationId xmlns:a16="http://schemas.microsoft.com/office/drawing/2014/main" id="{2ADE9359-600B-4E55-ADB0-610723E7C4D7}"/>
              </a:ext>
            </a:extLst>
          </xdr:cNvPr>
          <xdr:cNvSpPr/>
        </xdr:nvSpPr>
        <xdr:spPr>
          <a:xfrm>
            <a:off x="7375376" y="821839"/>
            <a:ext cx="33617" cy="703954"/>
          </a:xfrm>
          <a:custGeom>
            <a:avLst/>
            <a:gdLst>
              <a:gd name="connsiteX0" fmla="*/ 11205 w 33617"/>
              <a:gd name="connsiteY0" fmla="*/ 0 h 711574"/>
              <a:gd name="connsiteX1" fmla="*/ 11205 w 33617"/>
              <a:gd name="connsiteY1" fmla="*/ 0 h 711574"/>
              <a:gd name="connsiteX2" fmla="*/ 5603 w 33617"/>
              <a:gd name="connsiteY2" fmla="*/ 117662 h 711574"/>
              <a:gd name="connsiteX3" fmla="*/ 0 w 33617"/>
              <a:gd name="connsiteY3" fmla="*/ 140074 h 711574"/>
              <a:gd name="connsiteX4" fmla="*/ 5603 w 33617"/>
              <a:gd name="connsiteY4" fmla="*/ 257736 h 711574"/>
              <a:gd name="connsiteX5" fmla="*/ 22411 w 33617"/>
              <a:gd name="connsiteY5" fmla="*/ 358589 h 711574"/>
              <a:gd name="connsiteX6" fmla="*/ 33617 w 33617"/>
              <a:gd name="connsiteY6" fmla="*/ 425824 h 711574"/>
              <a:gd name="connsiteX7" fmla="*/ 28014 w 33617"/>
              <a:gd name="connsiteY7" fmla="*/ 543486 h 711574"/>
              <a:gd name="connsiteX8" fmla="*/ 22411 w 33617"/>
              <a:gd name="connsiteY8" fmla="*/ 577103 h 711574"/>
              <a:gd name="connsiteX9" fmla="*/ 11205 w 33617"/>
              <a:gd name="connsiteY9" fmla="*/ 616324 h 711574"/>
              <a:gd name="connsiteX10" fmla="*/ 11205 w 33617"/>
              <a:gd name="connsiteY10" fmla="*/ 711574 h 711574"/>
              <a:gd name="connsiteX11" fmla="*/ 11205 w 33617"/>
              <a:gd name="connsiteY11" fmla="*/ 711574 h 7115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3617" h="711574">
                <a:moveTo>
                  <a:pt x="11205" y="0"/>
                </a:moveTo>
                <a:lnTo>
                  <a:pt x="11205" y="0"/>
                </a:lnTo>
                <a:cubicBezTo>
                  <a:pt x="9338" y="39221"/>
                  <a:pt x="8734" y="78522"/>
                  <a:pt x="5603" y="117662"/>
                </a:cubicBezTo>
                <a:cubicBezTo>
                  <a:pt x="4989" y="125338"/>
                  <a:pt x="0" y="132373"/>
                  <a:pt x="0" y="140074"/>
                </a:cubicBezTo>
                <a:cubicBezTo>
                  <a:pt x="0" y="179339"/>
                  <a:pt x="2250" y="218614"/>
                  <a:pt x="5603" y="257736"/>
                </a:cubicBezTo>
                <a:cubicBezTo>
                  <a:pt x="17509" y="396650"/>
                  <a:pt x="10515" y="295145"/>
                  <a:pt x="22411" y="358589"/>
                </a:cubicBezTo>
                <a:cubicBezTo>
                  <a:pt x="26598" y="380921"/>
                  <a:pt x="33617" y="425824"/>
                  <a:pt x="33617" y="425824"/>
                </a:cubicBezTo>
                <a:cubicBezTo>
                  <a:pt x="31749" y="465045"/>
                  <a:pt x="30915" y="504328"/>
                  <a:pt x="28014" y="543486"/>
                </a:cubicBezTo>
                <a:cubicBezTo>
                  <a:pt x="27175" y="554815"/>
                  <a:pt x="24965" y="566034"/>
                  <a:pt x="22411" y="577103"/>
                </a:cubicBezTo>
                <a:cubicBezTo>
                  <a:pt x="19354" y="590352"/>
                  <a:pt x="12334" y="602774"/>
                  <a:pt x="11205" y="616324"/>
                </a:cubicBezTo>
                <a:cubicBezTo>
                  <a:pt x="8568" y="647964"/>
                  <a:pt x="11205" y="679824"/>
                  <a:pt x="11205" y="711574"/>
                </a:cubicBezTo>
                <a:lnTo>
                  <a:pt x="11205" y="711574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フリーフォーム: 図形 21">
            <a:extLst>
              <a:ext uri="{FF2B5EF4-FFF2-40B4-BE49-F238E27FC236}">
                <a16:creationId xmlns:a16="http://schemas.microsoft.com/office/drawing/2014/main" id="{98D114F1-C68C-4AF8-B9F4-9C0C0FBF197A}"/>
              </a:ext>
            </a:extLst>
          </xdr:cNvPr>
          <xdr:cNvSpPr/>
        </xdr:nvSpPr>
        <xdr:spPr>
          <a:xfrm>
            <a:off x="7709626" y="735890"/>
            <a:ext cx="198029" cy="341780"/>
          </a:xfrm>
          <a:custGeom>
            <a:avLst/>
            <a:gdLst>
              <a:gd name="connsiteX0" fmla="*/ 196124 w 196124"/>
              <a:gd name="connsiteY0" fmla="*/ 0 h 341780"/>
              <a:gd name="connsiteX1" fmla="*/ 196124 w 196124"/>
              <a:gd name="connsiteY1" fmla="*/ 0 h 341780"/>
              <a:gd name="connsiteX2" fmla="*/ 179315 w 196124"/>
              <a:gd name="connsiteY2" fmla="*/ 100853 h 341780"/>
              <a:gd name="connsiteX3" fmla="*/ 168109 w 196124"/>
              <a:gd name="connsiteY3" fmla="*/ 117662 h 341780"/>
              <a:gd name="connsiteX4" fmla="*/ 156903 w 196124"/>
              <a:gd name="connsiteY4" fmla="*/ 140074 h 341780"/>
              <a:gd name="connsiteX5" fmla="*/ 140095 w 196124"/>
              <a:gd name="connsiteY5" fmla="*/ 156883 h 341780"/>
              <a:gd name="connsiteX6" fmla="*/ 123286 w 196124"/>
              <a:gd name="connsiteY6" fmla="*/ 184897 h 341780"/>
              <a:gd name="connsiteX7" fmla="*/ 84065 w 196124"/>
              <a:gd name="connsiteY7" fmla="*/ 224118 h 341780"/>
              <a:gd name="connsiteX8" fmla="*/ 67256 w 196124"/>
              <a:gd name="connsiteY8" fmla="*/ 246530 h 341780"/>
              <a:gd name="connsiteX9" fmla="*/ 50448 w 196124"/>
              <a:gd name="connsiteY9" fmla="*/ 263339 h 341780"/>
              <a:gd name="connsiteX10" fmla="*/ 22433 w 196124"/>
              <a:gd name="connsiteY10" fmla="*/ 302559 h 341780"/>
              <a:gd name="connsiteX11" fmla="*/ 16830 w 196124"/>
              <a:gd name="connsiteY11" fmla="*/ 319368 h 341780"/>
              <a:gd name="connsiteX12" fmla="*/ 21 w 196124"/>
              <a:gd name="connsiteY12" fmla="*/ 341780 h 341780"/>
              <a:gd name="connsiteX13" fmla="*/ 21 w 196124"/>
              <a:gd name="connsiteY13" fmla="*/ 341780 h 341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96124" h="341780">
                <a:moveTo>
                  <a:pt x="196124" y="0"/>
                </a:moveTo>
                <a:lnTo>
                  <a:pt x="196124" y="0"/>
                </a:lnTo>
                <a:cubicBezTo>
                  <a:pt x="190521" y="33618"/>
                  <a:pt x="198220" y="72496"/>
                  <a:pt x="179315" y="100853"/>
                </a:cubicBezTo>
                <a:cubicBezTo>
                  <a:pt x="175580" y="106456"/>
                  <a:pt x="171450" y="111815"/>
                  <a:pt x="168109" y="117662"/>
                </a:cubicBezTo>
                <a:cubicBezTo>
                  <a:pt x="163965" y="124914"/>
                  <a:pt x="161758" y="133277"/>
                  <a:pt x="156903" y="140074"/>
                </a:cubicBezTo>
                <a:cubicBezTo>
                  <a:pt x="152298" y="146522"/>
                  <a:pt x="144849" y="150544"/>
                  <a:pt x="140095" y="156883"/>
                </a:cubicBezTo>
                <a:cubicBezTo>
                  <a:pt x="133561" y="165595"/>
                  <a:pt x="130258" y="176531"/>
                  <a:pt x="123286" y="184897"/>
                </a:cubicBezTo>
                <a:cubicBezTo>
                  <a:pt x="111450" y="199101"/>
                  <a:pt x="95158" y="209327"/>
                  <a:pt x="84065" y="224118"/>
                </a:cubicBezTo>
                <a:cubicBezTo>
                  <a:pt x="78462" y="231589"/>
                  <a:pt x="73333" y="239440"/>
                  <a:pt x="67256" y="246530"/>
                </a:cubicBezTo>
                <a:cubicBezTo>
                  <a:pt x="62099" y="252546"/>
                  <a:pt x="55053" y="256891"/>
                  <a:pt x="50448" y="263339"/>
                </a:cubicBezTo>
                <a:cubicBezTo>
                  <a:pt x="13578" y="314957"/>
                  <a:pt x="66134" y="258858"/>
                  <a:pt x="22433" y="302559"/>
                </a:cubicBezTo>
                <a:cubicBezTo>
                  <a:pt x="20565" y="308162"/>
                  <a:pt x="20106" y="314454"/>
                  <a:pt x="16830" y="319368"/>
                </a:cubicBezTo>
                <a:cubicBezTo>
                  <a:pt x="-1300" y="346562"/>
                  <a:pt x="21" y="326117"/>
                  <a:pt x="21" y="341780"/>
                </a:cubicBezTo>
                <a:lnTo>
                  <a:pt x="21" y="34178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フリーフォーム: 図形 22">
            <a:extLst>
              <a:ext uri="{FF2B5EF4-FFF2-40B4-BE49-F238E27FC236}">
                <a16:creationId xmlns:a16="http://schemas.microsoft.com/office/drawing/2014/main" id="{D2E20099-9FCE-4B28-9D0D-9371193105AC}"/>
              </a:ext>
            </a:extLst>
          </xdr:cNvPr>
          <xdr:cNvSpPr/>
        </xdr:nvSpPr>
        <xdr:spPr>
          <a:xfrm>
            <a:off x="7805951" y="958103"/>
            <a:ext cx="36374" cy="575198"/>
          </a:xfrm>
          <a:custGeom>
            <a:avLst/>
            <a:gdLst>
              <a:gd name="connsiteX0" fmla="*/ 11945 w 28754"/>
              <a:gd name="connsiteY0" fmla="*/ 0 h 577103"/>
              <a:gd name="connsiteX1" fmla="*/ 11945 w 28754"/>
              <a:gd name="connsiteY1" fmla="*/ 0 h 577103"/>
              <a:gd name="connsiteX2" fmla="*/ 739 w 28754"/>
              <a:gd name="connsiteY2" fmla="*/ 50426 h 577103"/>
              <a:gd name="connsiteX3" fmla="*/ 11945 w 28754"/>
              <a:gd name="connsiteY3" fmla="*/ 224118 h 577103"/>
              <a:gd name="connsiteX4" fmla="*/ 17548 w 28754"/>
              <a:gd name="connsiteY4" fmla="*/ 476250 h 577103"/>
              <a:gd name="connsiteX5" fmla="*/ 28754 w 28754"/>
              <a:gd name="connsiteY5" fmla="*/ 521073 h 577103"/>
              <a:gd name="connsiteX6" fmla="*/ 28754 w 28754"/>
              <a:gd name="connsiteY6" fmla="*/ 577103 h 577103"/>
              <a:gd name="connsiteX7" fmla="*/ 28754 w 28754"/>
              <a:gd name="connsiteY7" fmla="*/ 577103 h 5771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28754" h="577103">
                <a:moveTo>
                  <a:pt x="11945" y="0"/>
                </a:moveTo>
                <a:lnTo>
                  <a:pt x="11945" y="0"/>
                </a:lnTo>
                <a:cubicBezTo>
                  <a:pt x="8210" y="16809"/>
                  <a:pt x="1261" y="33215"/>
                  <a:pt x="739" y="50426"/>
                </a:cubicBezTo>
                <a:cubicBezTo>
                  <a:pt x="-1876" y="136718"/>
                  <a:pt x="2578" y="158552"/>
                  <a:pt x="11945" y="224118"/>
                </a:cubicBezTo>
                <a:cubicBezTo>
                  <a:pt x="13813" y="308162"/>
                  <a:pt x="12797" y="392320"/>
                  <a:pt x="17548" y="476250"/>
                </a:cubicBezTo>
                <a:cubicBezTo>
                  <a:pt x="18418" y="491626"/>
                  <a:pt x="28754" y="505672"/>
                  <a:pt x="28754" y="521073"/>
                </a:cubicBezTo>
                <a:lnTo>
                  <a:pt x="28754" y="577103"/>
                </a:lnTo>
                <a:lnTo>
                  <a:pt x="28754" y="577103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フリーフォーム: 図形 23">
            <a:extLst>
              <a:ext uri="{FF2B5EF4-FFF2-40B4-BE49-F238E27FC236}">
                <a16:creationId xmlns:a16="http://schemas.microsoft.com/office/drawing/2014/main" id="{1B684318-B35A-4CC8-BA7F-EB0F2C8D3303}"/>
              </a:ext>
            </a:extLst>
          </xdr:cNvPr>
          <xdr:cNvSpPr/>
        </xdr:nvSpPr>
        <xdr:spPr>
          <a:xfrm>
            <a:off x="7971192" y="832933"/>
            <a:ext cx="530375" cy="15016"/>
          </a:xfrm>
          <a:custGeom>
            <a:avLst/>
            <a:gdLst>
              <a:gd name="connsiteX0" fmla="*/ 0 w 532280"/>
              <a:gd name="connsiteY0" fmla="*/ 11206 h 11206"/>
              <a:gd name="connsiteX1" fmla="*/ 0 w 532280"/>
              <a:gd name="connsiteY1" fmla="*/ 11206 h 11206"/>
              <a:gd name="connsiteX2" fmla="*/ 358589 w 532280"/>
              <a:gd name="connsiteY2" fmla="*/ 5603 h 11206"/>
              <a:gd name="connsiteX3" fmla="*/ 532280 w 532280"/>
              <a:gd name="connsiteY3" fmla="*/ 0 h 11206"/>
              <a:gd name="connsiteX4" fmla="*/ 532280 w 532280"/>
              <a:gd name="connsiteY4" fmla="*/ 0 h 112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532280" h="11206">
                <a:moveTo>
                  <a:pt x="0" y="11206"/>
                </a:moveTo>
                <a:lnTo>
                  <a:pt x="0" y="11206"/>
                </a:lnTo>
                <a:lnTo>
                  <a:pt x="358589" y="5603"/>
                </a:lnTo>
                <a:cubicBezTo>
                  <a:pt x="416503" y="4384"/>
                  <a:pt x="532280" y="0"/>
                  <a:pt x="532280" y="0"/>
                </a:cubicBezTo>
                <a:lnTo>
                  <a:pt x="532280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フリーフォーム: 図形 24">
            <a:extLst>
              <a:ext uri="{FF2B5EF4-FFF2-40B4-BE49-F238E27FC236}">
                <a16:creationId xmlns:a16="http://schemas.microsoft.com/office/drawing/2014/main" id="{B48F0491-9E5A-4EA5-AC60-31679A309694}"/>
              </a:ext>
            </a:extLst>
          </xdr:cNvPr>
          <xdr:cNvSpPr/>
        </xdr:nvSpPr>
        <xdr:spPr>
          <a:xfrm>
            <a:off x="7963684" y="1049543"/>
            <a:ext cx="31713" cy="431426"/>
          </a:xfrm>
          <a:custGeom>
            <a:avLst/>
            <a:gdLst>
              <a:gd name="connsiteX0" fmla="*/ 0 w 33618"/>
              <a:gd name="connsiteY0" fmla="*/ 0 h 431426"/>
              <a:gd name="connsiteX1" fmla="*/ 0 w 33618"/>
              <a:gd name="connsiteY1" fmla="*/ 0 h 431426"/>
              <a:gd name="connsiteX2" fmla="*/ 16809 w 33618"/>
              <a:gd name="connsiteY2" fmla="*/ 123265 h 431426"/>
              <a:gd name="connsiteX3" fmla="*/ 28015 w 33618"/>
              <a:gd name="connsiteY3" fmla="*/ 140073 h 431426"/>
              <a:gd name="connsiteX4" fmla="*/ 33618 w 33618"/>
              <a:gd name="connsiteY4" fmla="*/ 156882 h 431426"/>
              <a:gd name="connsiteX5" fmla="*/ 28015 w 33618"/>
              <a:gd name="connsiteY5" fmla="*/ 252132 h 431426"/>
              <a:gd name="connsiteX6" fmla="*/ 16809 w 33618"/>
              <a:gd name="connsiteY6" fmla="*/ 319368 h 431426"/>
              <a:gd name="connsiteX7" fmla="*/ 16809 w 33618"/>
              <a:gd name="connsiteY7" fmla="*/ 431426 h 431426"/>
              <a:gd name="connsiteX8" fmla="*/ 16809 w 33618"/>
              <a:gd name="connsiteY8" fmla="*/ 431426 h 4314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3618" h="431426">
                <a:moveTo>
                  <a:pt x="0" y="0"/>
                </a:moveTo>
                <a:lnTo>
                  <a:pt x="0" y="0"/>
                </a:lnTo>
                <a:cubicBezTo>
                  <a:pt x="3767" y="64040"/>
                  <a:pt x="-5442" y="78765"/>
                  <a:pt x="16809" y="123265"/>
                </a:cubicBezTo>
                <a:cubicBezTo>
                  <a:pt x="19820" y="129288"/>
                  <a:pt x="24280" y="134470"/>
                  <a:pt x="28015" y="140073"/>
                </a:cubicBezTo>
                <a:cubicBezTo>
                  <a:pt x="29883" y="145676"/>
                  <a:pt x="33618" y="150976"/>
                  <a:pt x="33618" y="156882"/>
                </a:cubicBezTo>
                <a:cubicBezTo>
                  <a:pt x="33618" y="188687"/>
                  <a:pt x="30895" y="220458"/>
                  <a:pt x="28015" y="252132"/>
                </a:cubicBezTo>
                <a:cubicBezTo>
                  <a:pt x="23014" y="307142"/>
                  <a:pt x="19332" y="251243"/>
                  <a:pt x="16809" y="319368"/>
                </a:cubicBezTo>
                <a:cubicBezTo>
                  <a:pt x="15426" y="356695"/>
                  <a:pt x="16809" y="394073"/>
                  <a:pt x="16809" y="431426"/>
                </a:cubicBezTo>
                <a:lnTo>
                  <a:pt x="16809" y="431426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フリーフォーム: 図形 25">
            <a:extLst>
              <a:ext uri="{FF2B5EF4-FFF2-40B4-BE49-F238E27FC236}">
                <a16:creationId xmlns:a16="http://schemas.microsoft.com/office/drawing/2014/main" id="{605D2202-51C6-4471-9C16-E50B38C3A2A0}"/>
              </a:ext>
            </a:extLst>
          </xdr:cNvPr>
          <xdr:cNvSpPr/>
        </xdr:nvSpPr>
        <xdr:spPr>
          <a:xfrm>
            <a:off x="8013999" y="1055146"/>
            <a:ext cx="495323" cy="459553"/>
          </a:xfrm>
          <a:custGeom>
            <a:avLst/>
            <a:gdLst>
              <a:gd name="connsiteX0" fmla="*/ 0 w 487703"/>
              <a:gd name="connsiteY0" fmla="*/ 0 h 453838"/>
              <a:gd name="connsiteX1" fmla="*/ 0 w 487703"/>
              <a:gd name="connsiteY1" fmla="*/ 0 h 453838"/>
              <a:gd name="connsiteX2" fmla="*/ 95250 w 487703"/>
              <a:gd name="connsiteY2" fmla="*/ 5603 h 453838"/>
              <a:gd name="connsiteX3" fmla="*/ 459441 w 487703"/>
              <a:gd name="connsiteY3" fmla="*/ 11206 h 453838"/>
              <a:gd name="connsiteX4" fmla="*/ 465044 w 487703"/>
              <a:gd name="connsiteY4" fmla="*/ 72838 h 453838"/>
              <a:gd name="connsiteX5" fmla="*/ 470647 w 487703"/>
              <a:gd name="connsiteY5" fmla="*/ 117662 h 453838"/>
              <a:gd name="connsiteX6" fmla="*/ 481853 w 487703"/>
              <a:gd name="connsiteY6" fmla="*/ 207309 h 453838"/>
              <a:gd name="connsiteX7" fmla="*/ 487456 w 487703"/>
              <a:gd name="connsiteY7" fmla="*/ 453838 h 453838"/>
              <a:gd name="connsiteX8" fmla="*/ 487456 w 487703"/>
              <a:gd name="connsiteY8" fmla="*/ 453838 h 4538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87703" h="453838">
                <a:moveTo>
                  <a:pt x="0" y="0"/>
                </a:moveTo>
                <a:lnTo>
                  <a:pt x="0" y="0"/>
                </a:lnTo>
                <a:cubicBezTo>
                  <a:pt x="31750" y="1868"/>
                  <a:pt x="63455" y="4827"/>
                  <a:pt x="95250" y="5603"/>
                </a:cubicBezTo>
                <a:cubicBezTo>
                  <a:pt x="216625" y="8563"/>
                  <a:pt x="339988" y="-10513"/>
                  <a:pt x="459441" y="11206"/>
                </a:cubicBezTo>
                <a:cubicBezTo>
                  <a:pt x="479737" y="14896"/>
                  <a:pt x="462884" y="52323"/>
                  <a:pt x="465044" y="72838"/>
                </a:cubicBezTo>
                <a:cubicBezTo>
                  <a:pt x="466620" y="87813"/>
                  <a:pt x="468984" y="102696"/>
                  <a:pt x="470647" y="117662"/>
                </a:cubicBezTo>
                <a:cubicBezTo>
                  <a:pt x="479625" y="198461"/>
                  <a:pt x="471806" y="147026"/>
                  <a:pt x="481853" y="207309"/>
                </a:cubicBezTo>
                <a:cubicBezTo>
                  <a:pt x="489499" y="367877"/>
                  <a:pt x="487456" y="285705"/>
                  <a:pt x="487456" y="453838"/>
                </a:cubicBezTo>
                <a:lnTo>
                  <a:pt x="487456" y="453838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フリーフォーム: 図形 26">
            <a:extLst>
              <a:ext uri="{FF2B5EF4-FFF2-40B4-BE49-F238E27FC236}">
                <a16:creationId xmlns:a16="http://schemas.microsoft.com/office/drawing/2014/main" id="{E7E04F89-F082-404A-BB5A-0FD8857E91BA}"/>
              </a:ext>
            </a:extLst>
          </xdr:cNvPr>
          <xdr:cNvSpPr/>
        </xdr:nvSpPr>
        <xdr:spPr>
          <a:xfrm>
            <a:off x="8143940" y="879662"/>
            <a:ext cx="36354" cy="567690"/>
          </a:xfrm>
          <a:custGeom>
            <a:avLst/>
            <a:gdLst>
              <a:gd name="connsiteX0" fmla="*/ 8339 w 36354"/>
              <a:gd name="connsiteY0" fmla="*/ 0 h 571500"/>
              <a:gd name="connsiteX1" fmla="*/ 8339 w 36354"/>
              <a:gd name="connsiteY1" fmla="*/ 0 h 571500"/>
              <a:gd name="connsiteX2" fmla="*/ 8339 w 36354"/>
              <a:gd name="connsiteY2" fmla="*/ 302559 h 571500"/>
              <a:gd name="connsiteX3" fmla="*/ 19545 w 36354"/>
              <a:gd name="connsiteY3" fmla="*/ 341779 h 571500"/>
              <a:gd name="connsiteX4" fmla="*/ 36354 w 36354"/>
              <a:gd name="connsiteY4" fmla="*/ 409014 h 571500"/>
              <a:gd name="connsiteX5" fmla="*/ 30751 w 36354"/>
              <a:gd name="connsiteY5" fmla="*/ 493059 h 571500"/>
              <a:gd name="connsiteX6" fmla="*/ 25148 w 36354"/>
              <a:gd name="connsiteY6" fmla="*/ 515470 h 571500"/>
              <a:gd name="connsiteX7" fmla="*/ 19545 w 36354"/>
              <a:gd name="connsiteY7" fmla="*/ 571500 h 571500"/>
              <a:gd name="connsiteX8" fmla="*/ 19545 w 36354"/>
              <a:gd name="connsiteY8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6354" h="571500">
                <a:moveTo>
                  <a:pt x="8339" y="0"/>
                </a:moveTo>
                <a:lnTo>
                  <a:pt x="8339" y="0"/>
                </a:lnTo>
                <a:cubicBezTo>
                  <a:pt x="-2186" y="126302"/>
                  <a:pt x="-3360" y="111478"/>
                  <a:pt x="8339" y="302559"/>
                </a:cubicBezTo>
                <a:cubicBezTo>
                  <a:pt x="9170" y="316130"/>
                  <a:pt x="15546" y="328784"/>
                  <a:pt x="19545" y="341779"/>
                </a:cubicBezTo>
                <a:cubicBezTo>
                  <a:pt x="35689" y="394245"/>
                  <a:pt x="27515" y="355984"/>
                  <a:pt x="36354" y="409014"/>
                </a:cubicBezTo>
                <a:cubicBezTo>
                  <a:pt x="34486" y="437029"/>
                  <a:pt x="33690" y="465136"/>
                  <a:pt x="30751" y="493059"/>
                </a:cubicBezTo>
                <a:cubicBezTo>
                  <a:pt x="29945" y="500717"/>
                  <a:pt x="26237" y="507847"/>
                  <a:pt x="25148" y="515470"/>
                </a:cubicBezTo>
                <a:cubicBezTo>
                  <a:pt x="22494" y="534051"/>
                  <a:pt x="19545" y="571500"/>
                  <a:pt x="19545" y="571500"/>
                </a:cubicBezTo>
                <a:lnTo>
                  <a:pt x="19545" y="57150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フリーフォーム: 図形 27">
            <a:extLst>
              <a:ext uri="{FF2B5EF4-FFF2-40B4-BE49-F238E27FC236}">
                <a16:creationId xmlns:a16="http://schemas.microsoft.com/office/drawing/2014/main" id="{5DD1D4EA-36F0-4F72-B2D7-C58FBDD19587}"/>
              </a:ext>
            </a:extLst>
          </xdr:cNvPr>
          <xdr:cNvSpPr/>
        </xdr:nvSpPr>
        <xdr:spPr>
          <a:xfrm>
            <a:off x="8284845" y="861060"/>
            <a:ext cx="20619" cy="575198"/>
          </a:xfrm>
          <a:custGeom>
            <a:avLst/>
            <a:gdLst>
              <a:gd name="connsiteX0" fmla="*/ 16809 w 16809"/>
              <a:gd name="connsiteY0" fmla="*/ 0 h 577103"/>
              <a:gd name="connsiteX1" fmla="*/ 16809 w 16809"/>
              <a:gd name="connsiteY1" fmla="*/ 0 h 577103"/>
              <a:gd name="connsiteX2" fmla="*/ 11206 w 16809"/>
              <a:gd name="connsiteY2" fmla="*/ 123265 h 577103"/>
              <a:gd name="connsiteX3" fmla="*/ 5603 w 16809"/>
              <a:gd name="connsiteY3" fmla="*/ 145676 h 577103"/>
              <a:gd name="connsiteX4" fmla="*/ 0 w 16809"/>
              <a:gd name="connsiteY4" fmla="*/ 313765 h 577103"/>
              <a:gd name="connsiteX5" fmla="*/ 5603 w 16809"/>
              <a:gd name="connsiteY5" fmla="*/ 577103 h 577103"/>
              <a:gd name="connsiteX6" fmla="*/ 5603 w 16809"/>
              <a:gd name="connsiteY6" fmla="*/ 577103 h 5771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6809" h="577103">
                <a:moveTo>
                  <a:pt x="16809" y="0"/>
                </a:moveTo>
                <a:lnTo>
                  <a:pt x="16809" y="0"/>
                </a:lnTo>
                <a:cubicBezTo>
                  <a:pt x="14941" y="41088"/>
                  <a:pt x="14361" y="82255"/>
                  <a:pt x="11206" y="123265"/>
                </a:cubicBezTo>
                <a:cubicBezTo>
                  <a:pt x="10615" y="130943"/>
                  <a:pt x="6055" y="137989"/>
                  <a:pt x="5603" y="145676"/>
                </a:cubicBezTo>
                <a:cubicBezTo>
                  <a:pt x="2311" y="201640"/>
                  <a:pt x="1868" y="257735"/>
                  <a:pt x="0" y="313765"/>
                </a:cubicBezTo>
                <a:cubicBezTo>
                  <a:pt x="7723" y="483672"/>
                  <a:pt x="5603" y="395899"/>
                  <a:pt x="5603" y="577103"/>
                </a:cubicBezTo>
                <a:lnTo>
                  <a:pt x="5603" y="577103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フリーフォーム: 図形 28">
            <a:extLst>
              <a:ext uri="{FF2B5EF4-FFF2-40B4-BE49-F238E27FC236}">
                <a16:creationId xmlns:a16="http://schemas.microsoft.com/office/drawing/2014/main" id="{59678228-4855-47D6-AA8E-406D36090069}"/>
              </a:ext>
            </a:extLst>
          </xdr:cNvPr>
          <xdr:cNvSpPr/>
        </xdr:nvSpPr>
        <xdr:spPr>
          <a:xfrm>
            <a:off x="8013999" y="1436128"/>
            <a:ext cx="461346" cy="31843"/>
          </a:xfrm>
          <a:custGeom>
            <a:avLst/>
            <a:gdLst>
              <a:gd name="connsiteX0" fmla="*/ 0 w 459441"/>
              <a:gd name="connsiteY0" fmla="*/ 33748 h 33748"/>
              <a:gd name="connsiteX1" fmla="*/ 0 w 459441"/>
              <a:gd name="connsiteY1" fmla="*/ 33748 h 33748"/>
              <a:gd name="connsiteX2" fmla="*/ 190500 w 459441"/>
              <a:gd name="connsiteY2" fmla="*/ 28145 h 33748"/>
              <a:gd name="connsiteX3" fmla="*/ 263338 w 459441"/>
              <a:gd name="connsiteY3" fmla="*/ 16939 h 33748"/>
              <a:gd name="connsiteX4" fmla="*/ 308162 w 459441"/>
              <a:gd name="connsiteY4" fmla="*/ 5733 h 33748"/>
              <a:gd name="connsiteX5" fmla="*/ 459441 w 459441"/>
              <a:gd name="connsiteY5" fmla="*/ 130 h 33748"/>
              <a:gd name="connsiteX6" fmla="*/ 459441 w 459441"/>
              <a:gd name="connsiteY6" fmla="*/ 130 h 337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59441" h="33748">
                <a:moveTo>
                  <a:pt x="0" y="33748"/>
                </a:moveTo>
                <a:lnTo>
                  <a:pt x="0" y="33748"/>
                </a:lnTo>
                <a:lnTo>
                  <a:pt x="190500" y="28145"/>
                </a:lnTo>
                <a:cubicBezTo>
                  <a:pt x="196679" y="27844"/>
                  <a:pt x="254792" y="18770"/>
                  <a:pt x="263338" y="16939"/>
                </a:cubicBezTo>
                <a:cubicBezTo>
                  <a:pt x="278397" y="13712"/>
                  <a:pt x="292795" y="6757"/>
                  <a:pt x="308162" y="5733"/>
                </a:cubicBezTo>
                <a:cubicBezTo>
                  <a:pt x="414568" y="-1361"/>
                  <a:pt x="364129" y="130"/>
                  <a:pt x="459441" y="130"/>
                </a:cubicBezTo>
                <a:lnTo>
                  <a:pt x="459441" y="13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フリーフォーム: 図形 29">
            <a:extLst>
              <a:ext uri="{FF2B5EF4-FFF2-40B4-BE49-F238E27FC236}">
                <a16:creationId xmlns:a16="http://schemas.microsoft.com/office/drawing/2014/main" id="{26F2ED7B-70E4-411F-9AAE-5CE1E01EE63E}"/>
              </a:ext>
            </a:extLst>
          </xdr:cNvPr>
          <xdr:cNvSpPr/>
        </xdr:nvSpPr>
        <xdr:spPr>
          <a:xfrm>
            <a:off x="8688257" y="905771"/>
            <a:ext cx="720986" cy="59840"/>
          </a:xfrm>
          <a:custGeom>
            <a:avLst/>
            <a:gdLst>
              <a:gd name="connsiteX0" fmla="*/ 0 w 717176"/>
              <a:gd name="connsiteY0" fmla="*/ 56030 h 56030"/>
              <a:gd name="connsiteX1" fmla="*/ 0 w 717176"/>
              <a:gd name="connsiteY1" fmla="*/ 56030 h 56030"/>
              <a:gd name="connsiteX2" fmla="*/ 106456 w 717176"/>
              <a:gd name="connsiteY2" fmla="*/ 28015 h 56030"/>
              <a:gd name="connsiteX3" fmla="*/ 319367 w 717176"/>
              <a:gd name="connsiteY3" fmla="*/ 11206 h 56030"/>
              <a:gd name="connsiteX4" fmla="*/ 465044 w 717176"/>
              <a:gd name="connsiteY4" fmla="*/ 0 h 56030"/>
              <a:gd name="connsiteX5" fmla="*/ 677956 w 717176"/>
              <a:gd name="connsiteY5" fmla="*/ 5603 h 56030"/>
              <a:gd name="connsiteX6" fmla="*/ 717176 w 717176"/>
              <a:gd name="connsiteY6" fmla="*/ 16809 h 56030"/>
              <a:gd name="connsiteX7" fmla="*/ 717176 w 717176"/>
              <a:gd name="connsiteY7" fmla="*/ 16809 h 560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717176" h="56030">
                <a:moveTo>
                  <a:pt x="0" y="56030"/>
                </a:moveTo>
                <a:lnTo>
                  <a:pt x="0" y="56030"/>
                </a:lnTo>
                <a:cubicBezTo>
                  <a:pt x="35485" y="46692"/>
                  <a:pt x="70437" y="35019"/>
                  <a:pt x="106456" y="28015"/>
                </a:cubicBezTo>
                <a:cubicBezTo>
                  <a:pt x="172307" y="15210"/>
                  <a:pt x="253776" y="14658"/>
                  <a:pt x="319367" y="11206"/>
                </a:cubicBezTo>
                <a:cubicBezTo>
                  <a:pt x="419627" y="5929"/>
                  <a:pt x="389320" y="8414"/>
                  <a:pt x="465044" y="0"/>
                </a:cubicBezTo>
                <a:cubicBezTo>
                  <a:pt x="536015" y="1868"/>
                  <a:pt x="607118" y="880"/>
                  <a:pt x="677956" y="5603"/>
                </a:cubicBezTo>
                <a:cubicBezTo>
                  <a:pt x="691522" y="6507"/>
                  <a:pt x="717176" y="16809"/>
                  <a:pt x="717176" y="16809"/>
                </a:cubicBezTo>
                <a:lnTo>
                  <a:pt x="717176" y="1680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フリーフォーム: 図形 30">
            <a:extLst>
              <a:ext uri="{FF2B5EF4-FFF2-40B4-BE49-F238E27FC236}">
                <a16:creationId xmlns:a16="http://schemas.microsoft.com/office/drawing/2014/main" id="{9AFB1E1A-BC2A-4A5C-8290-21BF1FF66F14}"/>
              </a:ext>
            </a:extLst>
          </xdr:cNvPr>
          <xdr:cNvSpPr/>
        </xdr:nvSpPr>
        <xdr:spPr>
          <a:xfrm>
            <a:off x="8917209" y="762000"/>
            <a:ext cx="217378" cy="752699"/>
          </a:xfrm>
          <a:custGeom>
            <a:avLst/>
            <a:gdLst>
              <a:gd name="connsiteX0" fmla="*/ 191268 w 219283"/>
              <a:gd name="connsiteY0" fmla="*/ 0 h 750794"/>
              <a:gd name="connsiteX1" fmla="*/ 191268 w 219283"/>
              <a:gd name="connsiteY1" fmla="*/ 0 h 750794"/>
              <a:gd name="connsiteX2" fmla="*/ 196871 w 219283"/>
              <a:gd name="connsiteY2" fmla="*/ 196103 h 750794"/>
              <a:gd name="connsiteX3" fmla="*/ 208077 w 219283"/>
              <a:gd name="connsiteY3" fmla="*/ 235324 h 750794"/>
              <a:gd name="connsiteX4" fmla="*/ 219283 w 219283"/>
              <a:gd name="connsiteY4" fmla="*/ 274544 h 750794"/>
              <a:gd name="connsiteX5" fmla="*/ 213680 w 219283"/>
              <a:gd name="connsiteY5" fmla="*/ 386603 h 750794"/>
              <a:gd name="connsiteX6" fmla="*/ 208077 w 219283"/>
              <a:gd name="connsiteY6" fmla="*/ 403412 h 750794"/>
              <a:gd name="connsiteX7" fmla="*/ 202474 w 219283"/>
              <a:gd name="connsiteY7" fmla="*/ 437029 h 750794"/>
              <a:gd name="connsiteX8" fmla="*/ 196871 w 219283"/>
              <a:gd name="connsiteY8" fmla="*/ 453838 h 750794"/>
              <a:gd name="connsiteX9" fmla="*/ 157651 w 219283"/>
              <a:gd name="connsiteY9" fmla="*/ 493059 h 750794"/>
              <a:gd name="connsiteX10" fmla="*/ 140842 w 219283"/>
              <a:gd name="connsiteY10" fmla="*/ 509868 h 750794"/>
              <a:gd name="connsiteX11" fmla="*/ 112827 w 219283"/>
              <a:gd name="connsiteY11" fmla="*/ 526676 h 750794"/>
              <a:gd name="connsiteX12" fmla="*/ 62401 w 219283"/>
              <a:gd name="connsiteY12" fmla="*/ 515471 h 750794"/>
              <a:gd name="connsiteX13" fmla="*/ 28783 w 219283"/>
              <a:gd name="connsiteY13" fmla="*/ 493059 h 750794"/>
              <a:gd name="connsiteX14" fmla="*/ 6371 w 219283"/>
              <a:gd name="connsiteY14" fmla="*/ 481853 h 750794"/>
              <a:gd name="connsiteX15" fmla="*/ 11974 w 219283"/>
              <a:gd name="connsiteY15" fmla="*/ 381000 h 750794"/>
              <a:gd name="connsiteX16" fmla="*/ 28783 w 219283"/>
              <a:gd name="connsiteY16" fmla="*/ 347382 h 750794"/>
              <a:gd name="connsiteX17" fmla="*/ 45592 w 219283"/>
              <a:gd name="connsiteY17" fmla="*/ 341779 h 750794"/>
              <a:gd name="connsiteX18" fmla="*/ 129636 w 219283"/>
              <a:gd name="connsiteY18" fmla="*/ 347382 h 750794"/>
              <a:gd name="connsiteX19" fmla="*/ 152048 w 219283"/>
              <a:gd name="connsiteY19" fmla="*/ 352985 h 750794"/>
              <a:gd name="connsiteX20" fmla="*/ 174460 w 219283"/>
              <a:gd name="connsiteY20" fmla="*/ 375397 h 750794"/>
              <a:gd name="connsiteX21" fmla="*/ 191268 w 219283"/>
              <a:gd name="connsiteY21" fmla="*/ 431426 h 750794"/>
              <a:gd name="connsiteX22" fmla="*/ 202474 w 219283"/>
              <a:gd name="connsiteY22" fmla="*/ 465044 h 750794"/>
              <a:gd name="connsiteX23" fmla="*/ 191268 w 219283"/>
              <a:gd name="connsiteY23" fmla="*/ 543485 h 750794"/>
              <a:gd name="connsiteX24" fmla="*/ 174460 w 219283"/>
              <a:gd name="connsiteY24" fmla="*/ 565897 h 750794"/>
              <a:gd name="connsiteX25" fmla="*/ 163254 w 219283"/>
              <a:gd name="connsiteY25" fmla="*/ 582706 h 750794"/>
              <a:gd name="connsiteX26" fmla="*/ 146445 w 219283"/>
              <a:gd name="connsiteY26" fmla="*/ 599515 h 750794"/>
              <a:gd name="connsiteX27" fmla="*/ 124033 w 219283"/>
              <a:gd name="connsiteY27" fmla="*/ 627529 h 750794"/>
              <a:gd name="connsiteX28" fmla="*/ 90415 w 219283"/>
              <a:gd name="connsiteY28" fmla="*/ 661147 h 750794"/>
              <a:gd name="connsiteX29" fmla="*/ 23180 w 219283"/>
              <a:gd name="connsiteY29" fmla="*/ 739588 h 750794"/>
              <a:gd name="connsiteX30" fmla="*/ 6371 w 219283"/>
              <a:gd name="connsiteY30" fmla="*/ 750794 h 750794"/>
              <a:gd name="connsiteX31" fmla="*/ 6371 w 219283"/>
              <a:gd name="connsiteY31" fmla="*/ 750794 h 7507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219283" h="750794">
                <a:moveTo>
                  <a:pt x="191268" y="0"/>
                </a:moveTo>
                <a:lnTo>
                  <a:pt x="191268" y="0"/>
                </a:lnTo>
                <a:cubicBezTo>
                  <a:pt x="193136" y="65368"/>
                  <a:pt x="192212" y="130875"/>
                  <a:pt x="196871" y="196103"/>
                </a:cubicBezTo>
                <a:cubicBezTo>
                  <a:pt x="197840" y="209665"/>
                  <a:pt x="204170" y="222301"/>
                  <a:pt x="208077" y="235324"/>
                </a:cubicBezTo>
                <a:cubicBezTo>
                  <a:pt x="220135" y="275518"/>
                  <a:pt x="207006" y="225435"/>
                  <a:pt x="219283" y="274544"/>
                </a:cubicBezTo>
                <a:cubicBezTo>
                  <a:pt x="217415" y="311897"/>
                  <a:pt x="216920" y="349344"/>
                  <a:pt x="213680" y="386603"/>
                </a:cubicBezTo>
                <a:cubicBezTo>
                  <a:pt x="213168" y="392487"/>
                  <a:pt x="209358" y="397647"/>
                  <a:pt x="208077" y="403412"/>
                </a:cubicBezTo>
                <a:cubicBezTo>
                  <a:pt x="205613" y="414502"/>
                  <a:pt x="204938" y="425939"/>
                  <a:pt x="202474" y="437029"/>
                </a:cubicBezTo>
                <a:cubicBezTo>
                  <a:pt x="201193" y="442794"/>
                  <a:pt x="200560" y="449226"/>
                  <a:pt x="196871" y="453838"/>
                </a:cubicBezTo>
                <a:cubicBezTo>
                  <a:pt x="185321" y="468275"/>
                  <a:pt x="170724" y="479985"/>
                  <a:pt x="157651" y="493059"/>
                </a:cubicBezTo>
                <a:cubicBezTo>
                  <a:pt x="152048" y="498662"/>
                  <a:pt x="147637" y="505791"/>
                  <a:pt x="140842" y="509868"/>
                </a:cubicBezTo>
                <a:lnTo>
                  <a:pt x="112827" y="526676"/>
                </a:lnTo>
                <a:cubicBezTo>
                  <a:pt x="96018" y="522941"/>
                  <a:pt x="78388" y="521866"/>
                  <a:pt x="62401" y="515471"/>
                </a:cubicBezTo>
                <a:cubicBezTo>
                  <a:pt x="49896" y="510469"/>
                  <a:pt x="40829" y="499082"/>
                  <a:pt x="28783" y="493059"/>
                </a:cubicBezTo>
                <a:lnTo>
                  <a:pt x="6371" y="481853"/>
                </a:lnTo>
                <a:cubicBezTo>
                  <a:pt x="-3496" y="432519"/>
                  <a:pt x="-2109" y="456107"/>
                  <a:pt x="11974" y="381000"/>
                </a:cubicBezTo>
                <a:cubicBezTo>
                  <a:pt x="13765" y="371447"/>
                  <a:pt x="21075" y="353548"/>
                  <a:pt x="28783" y="347382"/>
                </a:cubicBezTo>
                <a:cubicBezTo>
                  <a:pt x="33395" y="343693"/>
                  <a:pt x="39989" y="343647"/>
                  <a:pt x="45592" y="341779"/>
                </a:cubicBezTo>
                <a:cubicBezTo>
                  <a:pt x="73607" y="343647"/>
                  <a:pt x="101713" y="344443"/>
                  <a:pt x="129636" y="347382"/>
                </a:cubicBezTo>
                <a:cubicBezTo>
                  <a:pt x="137294" y="348188"/>
                  <a:pt x="145518" y="348904"/>
                  <a:pt x="152048" y="352985"/>
                </a:cubicBezTo>
                <a:cubicBezTo>
                  <a:pt x="161007" y="358585"/>
                  <a:pt x="166989" y="367926"/>
                  <a:pt x="174460" y="375397"/>
                </a:cubicBezTo>
                <a:cubicBezTo>
                  <a:pt x="184599" y="436241"/>
                  <a:pt x="172655" y="384895"/>
                  <a:pt x="191268" y="431426"/>
                </a:cubicBezTo>
                <a:cubicBezTo>
                  <a:pt x="195655" y="442393"/>
                  <a:pt x="202474" y="465044"/>
                  <a:pt x="202474" y="465044"/>
                </a:cubicBezTo>
                <a:cubicBezTo>
                  <a:pt x="202060" y="469601"/>
                  <a:pt x="201756" y="525131"/>
                  <a:pt x="191268" y="543485"/>
                </a:cubicBezTo>
                <a:cubicBezTo>
                  <a:pt x="186635" y="551593"/>
                  <a:pt x="179888" y="558298"/>
                  <a:pt x="174460" y="565897"/>
                </a:cubicBezTo>
                <a:cubicBezTo>
                  <a:pt x="170546" y="571377"/>
                  <a:pt x="167565" y="577533"/>
                  <a:pt x="163254" y="582706"/>
                </a:cubicBezTo>
                <a:cubicBezTo>
                  <a:pt x="158181" y="588793"/>
                  <a:pt x="151663" y="593552"/>
                  <a:pt x="146445" y="599515"/>
                </a:cubicBezTo>
                <a:cubicBezTo>
                  <a:pt x="138570" y="608515"/>
                  <a:pt x="132077" y="618680"/>
                  <a:pt x="124033" y="627529"/>
                </a:cubicBezTo>
                <a:cubicBezTo>
                  <a:pt x="113373" y="639255"/>
                  <a:pt x="99205" y="647961"/>
                  <a:pt x="90415" y="661147"/>
                </a:cubicBezTo>
                <a:cubicBezTo>
                  <a:pt x="70137" y="691565"/>
                  <a:pt x="55792" y="717847"/>
                  <a:pt x="23180" y="739588"/>
                </a:cubicBezTo>
                <a:lnTo>
                  <a:pt x="6371" y="750794"/>
                </a:lnTo>
                <a:lnTo>
                  <a:pt x="6371" y="750794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フリーフォーム: 図形 31">
            <a:extLst>
              <a:ext uri="{FF2B5EF4-FFF2-40B4-BE49-F238E27FC236}">
                <a16:creationId xmlns:a16="http://schemas.microsoft.com/office/drawing/2014/main" id="{B72C0E46-4C84-461D-BD67-CAFBB777EC3B}"/>
              </a:ext>
            </a:extLst>
          </xdr:cNvPr>
          <xdr:cNvSpPr/>
        </xdr:nvSpPr>
        <xdr:spPr>
          <a:xfrm>
            <a:off x="9691295" y="786205"/>
            <a:ext cx="549089" cy="694764"/>
          </a:xfrm>
          <a:custGeom>
            <a:avLst/>
            <a:gdLst>
              <a:gd name="connsiteX0" fmla="*/ 56030 w 549089"/>
              <a:gd name="connsiteY0" fmla="*/ 100853 h 694764"/>
              <a:gd name="connsiteX1" fmla="*/ 56030 w 549089"/>
              <a:gd name="connsiteY1" fmla="*/ 100853 h 694764"/>
              <a:gd name="connsiteX2" fmla="*/ 145677 w 549089"/>
              <a:gd name="connsiteY2" fmla="*/ 106456 h 694764"/>
              <a:gd name="connsiteX3" fmla="*/ 179294 w 549089"/>
              <a:gd name="connsiteY3" fmla="*/ 95250 h 694764"/>
              <a:gd name="connsiteX4" fmla="*/ 235324 w 549089"/>
              <a:gd name="connsiteY4" fmla="*/ 72838 h 694764"/>
              <a:gd name="connsiteX5" fmla="*/ 268941 w 549089"/>
              <a:gd name="connsiteY5" fmla="*/ 56029 h 694764"/>
              <a:gd name="connsiteX6" fmla="*/ 308162 w 549089"/>
              <a:gd name="connsiteY6" fmla="*/ 44823 h 694764"/>
              <a:gd name="connsiteX7" fmla="*/ 369794 w 549089"/>
              <a:gd name="connsiteY7" fmla="*/ 22411 h 694764"/>
              <a:gd name="connsiteX8" fmla="*/ 420221 w 549089"/>
              <a:gd name="connsiteY8" fmla="*/ 11206 h 694764"/>
              <a:gd name="connsiteX9" fmla="*/ 459441 w 549089"/>
              <a:gd name="connsiteY9" fmla="*/ 0 h 694764"/>
              <a:gd name="connsiteX10" fmla="*/ 425824 w 549089"/>
              <a:gd name="connsiteY10" fmla="*/ 39220 h 694764"/>
              <a:gd name="connsiteX11" fmla="*/ 409015 w 549089"/>
              <a:gd name="connsiteY11" fmla="*/ 56029 h 694764"/>
              <a:gd name="connsiteX12" fmla="*/ 397809 w 549089"/>
              <a:gd name="connsiteY12" fmla="*/ 72838 h 694764"/>
              <a:gd name="connsiteX13" fmla="*/ 381000 w 549089"/>
              <a:gd name="connsiteY13" fmla="*/ 89647 h 694764"/>
              <a:gd name="connsiteX14" fmla="*/ 364191 w 549089"/>
              <a:gd name="connsiteY14" fmla="*/ 112059 h 694764"/>
              <a:gd name="connsiteX15" fmla="*/ 330574 w 549089"/>
              <a:gd name="connsiteY15" fmla="*/ 128867 h 694764"/>
              <a:gd name="connsiteX16" fmla="*/ 285750 w 549089"/>
              <a:gd name="connsiteY16" fmla="*/ 168088 h 694764"/>
              <a:gd name="connsiteX17" fmla="*/ 263339 w 549089"/>
              <a:gd name="connsiteY17" fmla="*/ 184897 h 694764"/>
              <a:gd name="connsiteX18" fmla="*/ 224118 w 549089"/>
              <a:gd name="connsiteY18" fmla="*/ 224117 h 694764"/>
              <a:gd name="connsiteX19" fmla="*/ 196103 w 549089"/>
              <a:gd name="connsiteY19" fmla="*/ 252132 h 694764"/>
              <a:gd name="connsiteX20" fmla="*/ 179294 w 549089"/>
              <a:gd name="connsiteY20" fmla="*/ 274544 h 694764"/>
              <a:gd name="connsiteX21" fmla="*/ 128868 w 549089"/>
              <a:gd name="connsiteY21" fmla="*/ 324970 h 694764"/>
              <a:gd name="connsiteX22" fmla="*/ 112059 w 549089"/>
              <a:gd name="connsiteY22" fmla="*/ 341779 h 694764"/>
              <a:gd name="connsiteX23" fmla="*/ 95250 w 549089"/>
              <a:gd name="connsiteY23" fmla="*/ 364191 h 694764"/>
              <a:gd name="connsiteX24" fmla="*/ 50427 w 549089"/>
              <a:gd name="connsiteY24" fmla="*/ 409014 h 694764"/>
              <a:gd name="connsiteX25" fmla="*/ 33618 w 549089"/>
              <a:gd name="connsiteY25" fmla="*/ 431426 h 694764"/>
              <a:gd name="connsiteX26" fmla="*/ 16809 w 549089"/>
              <a:gd name="connsiteY26" fmla="*/ 442632 h 694764"/>
              <a:gd name="connsiteX27" fmla="*/ 0 w 549089"/>
              <a:gd name="connsiteY27" fmla="*/ 459441 h 694764"/>
              <a:gd name="connsiteX28" fmla="*/ 33618 w 549089"/>
              <a:gd name="connsiteY28" fmla="*/ 465044 h 694764"/>
              <a:gd name="connsiteX29" fmla="*/ 61633 w 549089"/>
              <a:gd name="connsiteY29" fmla="*/ 448235 h 694764"/>
              <a:gd name="connsiteX30" fmla="*/ 84044 w 549089"/>
              <a:gd name="connsiteY30" fmla="*/ 437029 h 694764"/>
              <a:gd name="connsiteX31" fmla="*/ 128868 w 549089"/>
              <a:gd name="connsiteY31" fmla="*/ 409014 h 694764"/>
              <a:gd name="connsiteX32" fmla="*/ 218515 w 549089"/>
              <a:gd name="connsiteY32" fmla="*/ 358588 h 694764"/>
              <a:gd name="connsiteX33" fmla="*/ 268941 w 549089"/>
              <a:gd name="connsiteY33" fmla="*/ 330573 h 694764"/>
              <a:gd name="connsiteX34" fmla="*/ 425824 w 549089"/>
              <a:gd name="connsiteY34" fmla="*/ 341779 h 694764"/>
              <a:gd name="connsiteX35" fmla="*/ 453839 w 549089"/>
              <a:gd name="connsiteY35" fmla="*/ 347382 h 694764"/>
              <a:gd name="connsiteX36" fmla="*/ 470647 w 549089"/>
              <a:gd name="connsiteY36" fmla="*/ 364191 h 694764"/>
              <a:gd name="connsiteX37" fmla="*/ 509868 w 549089"/>
              <a:gd name="connsiteY37" fmla="*/ 386603 h 694764"/>
              <a:gd name="connsiteX38" fmla="*/ 543486 w 549089"/>
              <a:gd name="connsiteY38" fmla="*/ 431426 h 694764"/>
              <a:gd name="connsiteX39" fmla="*/ 549089 w 549089"/>
              <a:gd name="connsiteY39" fmla="*/ 453838 h 694764"/>
              <a:gd name="connsiteX40" fmla="*/ 543486 w 549089"/>
              <a:gd name="connsiteY40" fmla="*/ 493059 h 694764"/>
              <a:gd name="connsiteX41" fmla="*/ 509868 w 549089"/>
              <a:gd name="connsiteY41" fmla="*/ 549088 h 694764"/>
              <a:gd name="connsiteX42" fmla="*/ 476250 w 549089"/>
              <a:gd name="connsiteY42" fmla="*/ 593911 h 694764"/>
              <a:gd name="connsiteX43" fmla="*/ 453839 w 549089"/>
              <a:gd name="connsiteY43" fmla="*/ 610720 h 694764"/>
              <a:gd name="connsiteX44" fmla="*/ 437030 w 549089"/>
              <a:gd name="connsiteY44" fmla="*/ 633132 h 694764"/>
              <a:gd name="connsiteX45" fmla="*/ 386603 w 549089"/>
              <a:gd name="connsiteY45" fmla="*/ 661147 h 694764"/>
              <a:gd name="connsiteX46" fmla="*/ 369794 w 549089"/>
              <a:gd name="connsiteY46" fmla="*/ 677956 h 694764"/>
              <a:gd name="connsiteX47" fmla="*/ 341780 w 549089"/>
              <a:gd name="connsiteY47" fmla="*/ 683559 h 694764"/>
              <a:gd name="connsiteX48" fmla="*/ 308162 w 549089"/>
              <a:gd name="connsiteY48" fmla="*/ 694764 h 694764"/>
              <a:gd name="connsiteX49" fmla="*/ 229721 w 549089"/>
              <a:gd name="connsiteY49" fmla="*/ 689161 h 694764"/>
              <a:gd name="connsiteX50" fmla="*/ 173691 w 549089"/>
              <a:gd name="connsiteY50" fmla="*/ 666750 h 694764"/>
              <a:gd name="connsiteX51" fmla="*/ 162486 w 549089"/>
              <a:gd name="connsiteY51" fmla="*/ 649941 h 694764"/>
              <a:gd name="connsiteX52" fmla="*/ 179294 w 549089"/>
              <a:gd name="connsiteY52" fmla="*/ 565897 h 694764"/>
              <a:gd name="connsiteX53" fmla="*/ 196103 w 549089"/>
              <a:gd name="connsiteY53" fmla="*/ 549088 h 694764"/>
              <a:gd name="connsiteX54" fmla="*/ 224118 w 549089"/>
              <a:gd name="connsiteY54" fmla="*/ 543485 h 694764"/>
              <a:gd name="connsiteX55" fmla="*/ 263339 w 549089"/>
              <a:gd name="connsiteY55" fmla="*/ 549088 h 694764"/>
              <a:gd name="connsiteX56" fmla="*/ 291353 w 549089"/>
              <a:gd name="connsiteY56" fmla="*/ 554691 h 694764"/>
              <a:gd name="connsiteX57" fmla="*/ 341780 w 549089"/>
              <a:gd name="connsiteY57" fmla="*/ 599514 h 694764"/>
              <a:gd name="connsiteX58" fmla="*/ 352986 w 549089"/>
              <a:gd name="connsiteY58" fmla="*/ 616323 h 694764"/>
              <a:gd name="connsiteX59" fmla="*/ 375397 w 549089"/>
              <a:gd name="connsiteY59" fmla="*/ 649941 h 694764"/>
              <a:gd name="connsiteX60" fmla="*/ 375397 w 549089"/>
              <a:gd name="connsiteY60" fmla="*/ 649941 h 6947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</a:cxnLst>
            <a:rect l="l" t="t" r="r" b="b"/>
            <a:pathLst>
              <a:path w="549089" h="694764">
                <a:moveTo>
                  <a:pt x="56030" y="100853"/>
                </a:moveTo>
                <a:lnTo>
                  <a:pt x="56030" y="100853"/>
                </a:lnTo>
                <a:cubicBezTo>
                  <a:pt x="85912" y="102721"/>
                  <a:pt x="115767" y="107816"/>
                  <a:pt x="145677" y="106456"/>
                </a:cubicBezTo>
                <a:cubicBezTo>
                  <a:pt x="157477" y="105920"/>
                  <a:pt x="168234" y="99397"/>
                  <a:pt x="179294" y="95250"/>
                </a:cubicBezTo>
                <a:cubicBezTo>
                  <a:pt x="198129" y="88187"/>
                  <a:pt x="216895" y="80901"/>
                  <a:pt x="235324" y="72838"/>
                </a:cubicBezTo>
                <a:cubicBezTo>
                  <a:pt x="246802" y="67816"/>
                  <a:pt x="257248" y="60526"/>
                  <a:pt x="268941" y="56029"/>
                </a:cubicBezTo>
                <a:cubicBezTo>
                  <a:pt x="281632" y="51148"/>
                  <a:pt x="295263" y="49123"/>
                  <a:pt x="308162" y="44823"/>
                </a:cubicBezTo>
                <a:cubicBezTo>
                  <a:pt x="328900" y="37910"/>
                  <a:pt x="348856" y="28692"/>
                  <a:pt x="369794" y="22411"/>
                </a:cubicBezTo>
                <a:cubicBezTo>
                  <a:pt x="386287" y="17463"/>
                  <a:pt x="403516" y="15382"/>
                  <a:pt x="420221" y="11206"/>
                </a:cubicBezTo>
                <a:cubicBezTo>
                  <a:pt x="433412" y="7908"/>
                  <a:pt x="446368" y="3735"/>
                  <a:pt x="459441" y="0"/>
                </a:cubicBezTo>
                <a:cubicBezTo>
                  <a:pt x="414473" y="33727"/>
                  <a:pt x="455406" y="-2193"/>
                  <a:pt x="425824" y="39220"/>
                </a:cubicBezTo>
                <a:cubicBezTo>
                  <a:pt x="421218" y="45668"/>
                  <a:pt x="414088" y="49942"/>
                  <a:pt x="409015" y="56029"/>
                </a:cubicBezTo>
                <a:cubicBezTo>
                  <a:pt x="404704" y="61202"/>
                  <a:pt x="402120" y="67665"/>
                  <a:pt x="397809" y="72838"/>
                </a:cubicBezTo>
                <a:cubicBezTo>
                  <a:pt x="392736" y="78925"/>
                  <a:pt x="386157" y="83631"/>
                  <a:pt x="381000" y="89647"/>
                </a:cubicBezTo>
                <a:cubicBezTo>
                  <a:pt x="374923" y="96737"/>
                  <a:pt x="371562" y="106326"/>
                  <a:pt x="364191" y="112059"/>
                </a:cubicBezTo>
                <a:cubicBezTo>
                  <a:pt x="354302" y="119751"/>
                  <a:pt x="340769" y="121585"/>
                  <a:pt x="330574" y="128867"/>
                </a:cubicBezTo>
                <a:cubicBezTo>
                  <a:pt x="314418" y="140407"/>
                  <a:pt x="301002" y="155378"/>
                  <a:pt x="285750" y="168088"/>
                </a:cubicBezTo>
                <a:cubicBezTo>
                  <a:pt x="278576" y="174066"/>
                  <a:pt x="270249" y="178616"/>
                  <a:pt x="263339" y="184897"/>
                </a:cubicBezTo>
                <a:cubicBezTo>
                  <a:pt x="249658" y="197334"/>
                  <a:pt x="237192" y="211044"/>
                  <a:pt x="224118" y="224117"/>
                </a:cubicBezTo>
                <a:cubicBezTo>
                  <a:pt x="214780" y="233455"/>
                  <a:pt x="204027" y="241567"/>
                  <a:pt x="196103" y="252132"/>
                </a:cubicBezTo>
                <a:cubicBezTo>
                  <a:pt x="190500" y="259603"/>
                  <a:pt x="185628" y="267682"/>
                  <a:pt x="179294" y="274544"/>
                </a:cubicBezTo>
                <a:cubicBezTo>
                  <a:pt x="163171" y="292011"/>
                  <a:pt x="145677" y="308161"/>
                  <a:pt x="128868" y="324970"/>
                </a:cubicBezTo>
                <a:cubicBezTo>
                  <a:pt x="123265" y="330573"/>
                  <a:pt x="116813" y="335440"/>
                  <a:pt x="112059" y="341779"/>
                </a:cubicBezTo>
                <a:cubicBezTo>
                  <a:pt x="106456" y="349250"/>
                  <a:pt x="101560" y="357307"/>
                  <a:pt x="95250" y="364191"/>
                </a:cubicBezTo>
                <a:cubicBezTo>
                  <a:pt x="80972" y="379767"/>
                  <a:pt x="63105" y="392110"/>
                  <a:pt x="50427" y="409014"/>
                </a:cubicBezTo>
                <a:cubicBezTo>
                  <a:pt x="44824" y="416485"/>
                  <a:pt x="40221" y="424823"/>
                  <a:pt x="33618" y="431426"/>
                </a:cubicBezTo>
                <a:cubicBezTo>
                  <a:pt x="28856" y="436188"/>
                  <a:pt x="21982" y="438321"/>
                  <a:pt x="16809" y="442632"/>
                </a:cubicBezTo>
                <a:cubicBezTo>
                  <a:pt x="10722" y="447705"/>
                  <a:pt x="5603" y="453838"/>
                  <a:pt x="0" y="459441"/>
                </a:cubicBezTo>
                <a:cubicBezTo>
                  <a:pt x="11206" y="461309"/>
                  <a:pt x="22441" y="467076"/>
                  <a:pt x="33618" y="465044"/>
                </a:cubicBezTo>
                <a:cubicBezTo>
                  <a:pt x="44333" y="463096"/>
                  <a:pt x="52113" y="453524"/>
                  <a:pt x="61633" y="448235"/>
                </a:cubicBezTo>
                <a:cubicBezTo>
                  <a:pt x="68934" y="444179"/>
                  <a:pt x="77095" y="441662"/>
                  <a:pt x="84044" y="437029"/>
                </a:cubicBezTo>
                <a:cubicBezTo>
                  <a:pt x="129720" y="406578"/>
                  <a:pt x="94269" y="420547"/>
                  <a:pt x="128868" y="409014"/>
                </a:cubicBezTo>
                <a:cubicBezTo>
                  <a:pt x="190110" y="363085"/>
                  <a:pt x="92525" y="434182"/>
                  <a:pt x="218515" y="358588"/>
                </a:cubicBezTo>
                <a:cubicBezTo>
                  <a:pt x="253692" y="337482"/>
                  <a:pt x="236790" y="346649"/>
                  <a:pt x="268941" y="330573"/>
                </a:cubicBezTo>
                <a:lnTo>
                  <a:pt x="425824" y="341779"/>
                </a:lnTo>
                <a:cubicBezTo>
                  <a:pt x="435308" y="342641"/>
                  <a:pt x="445321" y="343123"/>
                  <a:pt x="453839" y="347382"/>
                </a:cubicBezTo>
                <a:cubicBezTo>
                  <a:pt x="460926" y="350926"/>
                  <a:pt x="464199" y="359585"/>
                  <a:pt x="470647" y="364191"/>
                </a:cubicBezTo>
                <a:cubicBezTo>
                  <a:pt x="481433" y="371895"/>
                  <a:pt x="500339" y="376015"/>
                  <a:pt x="509868" y="386603"/>
                </a:cubicBezTo>
                <a:cubicBezTo>
                  <a:pt x="522362" y="400485"/>
                  <a:pt x="543486" y="431426"/>
                  <a:pt x="543486" y="431426"/>
                </a:cubicBezTo>
                <a:cubicBezTo>
                  <a:pt x="545354" y="438897"/>
                  <a:pt x="549089" y="446137"/>
                  <a:pt x="549089" y="453838"/>
                </a:cubicBezTo>
                <a:cubicBezTo>
                  <a:pt x="549089" y="467044"/>
                  <a:pt x="546961" y="480318"/>
                  <a:pt x="543486" y="493059"/>
                </a:cubicBezTo>
                <a:cubicBezTo>
                  <a:pt x="539762" y="506714"/>
                  <a:pt x="515136" y="542065"/>
                  <a:pt x="509868" y="549088"/>
                </a:cubicBezTo>
                <a:cubicBezTo>
                  <a:pt x="498662" y="564029"/>
                  <a:pt x="491191" y="582705"/>
                  <a:pt x="476250" y="593911"/>
                </a:cubicBezTo>
                <a:cubicBezTo>
                  <a:pt x="468780" y="599514"/>
                  <a:pt x="460442" y="604117"/>
                  <a:pt x="453839" y="610720"/>
                </a:cubicBezTo>
                <a:cubicBezTo>
                  <a:pt x="447236" y="617323"/>
                  <a:pt x="444058" y="626983"/>
                  <a:pt x="437030" y="633132"/>
                </a:cubicBezTo>
                <a:cubicBezTo>
                  <a:pt x="406149" y="660153"/>
                  <a:pt x="415460" y="640535"/>
                  <a:pt x="386603" y="661147"/>
                </a:cubicBezTo>
                <a:cubicBezTo>
                  <a:pt x="380155" y="665753"/>
                  <a:pt x="376881" y="674412"/>
                  <a:pt x="369794" y="677956"/>
                </a:cubicBezTo>
                <a:cubicBezTo>
                  <a:pt x="361276" y="682215"/>
                  <a:pt x="350967" y="681053"/>
                  <a:pt x="341780" y="683559"/>
                </a:cubicBezTo>
                <a:cubicBezTo>
                  <a:pt x="330384" y="686667"/>
                  <a:pt x="319368" y="691029"/>
                  <a:pt x="308162" y="694764"/>
                </a:cubicBezTo>
                <a:cubicBezTo>
                  <a:pt x="282015" y="692896"/>
                  <a:pt x="255384" y="694507"/>
                  <a:pt x="229721" y="689161"/>
                </a:cubicBezTo>
                <a:cubicBezTo>
                  <a:pt x="210029" y="685059"/>
                  <a:pt x="173691" y="666750"/>
                  <a:pt x="173691" y="666750"/>
                </a:cubicBezTo>
                <a:cubicBezTo>
                  <a:pt x="169956" y="661147"/>
                  <a:pt x="162934" y="656660"/>
                  <a:pt x="162486" y="649941"/>
                </a:cubicBezTo>
                <a:cubicBezTo>
                  <a:pt x="159843" y="610294"/>
                  <a:pt x="158251" y="591149"/>
                  <a:pt x="179294" y="565897"/>
                </a:cubicBezTo>
                <a:cubicBezTo>
                  <a:pt x="184367" y="559810"/>
                  <a:pt x="189016" y="552632"/>
                  <a:pt x="196103" y="549088"/>
                </a:cubicBezTo>
                <a:cubicBezTo>
                  <a:pt x="204621" y="544829"/>
                  <a:pt x="214780" y="545353"/>
                  <a:pt x="224118" y="543485"/>
                </a:cubicBezTo>
                <a:cubicBezTo>
                  <a:pt x="237192" y="545353"/>
                  <a:pt x="250312" y="546917"/>
                  <a:pt x="263339" y="549088"/>
                </a:cubicBezTo>
                <a:cubicBezTo>
                  <a:pt x="272732" y="550654"/>
                  <a:pt x="282993" y="550131"/>
                  <a:pt x="291353" y="554691"/>
                </a:cubicBezTo>
                <a:cubicBezTo>
                  <a:pt x="298334" y="558499"/>
                  <a:pt x="332432" y="588296"/>
                  <a:pt x="341780" y="599514"/>
                </a:cubicBezTo>
                <a:cubicBezTo>
                  <a:pt x="346091" y="604687"/>
                  <a:pt x="348675" y="611150"/>
                  <a:pt x="352986" y="616323"/>
                </a:cubicBezTo>
                <a:cubicBezTo>
                  <a:pt x="376302" y="644303"/>
                  <a:pt x="365551" y="620402"/>
                  <a:pt x="375397" y="649941"/>
                </a:cubicBezTo>
                <a:lnTo>
                  <a:pt x="375397" y="649941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150345</xdr:colOff>
      <xdr:row>24</xdr:row>
      <xdr:rowOff>38247</xdr:rowOff>
    </xdr:from>
    <xdr:to>
      <xdr:col>22</xdr:col>
      <xdr:colOff>168518</xdr:colOff>
      <xdr:row>24</xdr:row>
      <xdr:rowOff>339236</xdr:rowOff>
    </xdr:to>
    <xdr:grpSp>
      <xdr:nvGrpSpPr>
        <xdr:cNvPr id="120" name="グループ化 119">
          <a:extLst>
            <a:ext uri="{FF2B5EF4-FFF2-40B4-BE49-F238E27FC236}">
              <a16:creationId xmlns:a16="http://schemas.microsoft.com/office/drawing/2014/main" id="{7B41E6AF-F47E-4C23-BB0D-89F5ABCC2D28}"/>
            </a:ext>
          </a:extLst>
        </xdr:cNvPr>
        <xdr:cNvGrpSpPr/>
      </xdr:nvGrpSpPr>
      <xdr:grpSpPr>
        <a:xfrm>
          <a:off x="3807035" y="7455911"/>
          <a:ext cx="1763845" cy="308609"/>
          <a:chOff x="5935287" y="2093075"/>
          <a:chExt cx="5197834" cy="851016"/>
        </a:xfrm>
      </xdr:grpSpPr>
      <xdr:sp macro="" textlink="">
        <xdr:nvSpPr>
          <xdr:cNvPr id="121" name="フリーフォーム: 図形 120">
            <a:extLst>
              <a:ext uri="{FF2B5EF4-FFF2-40B4-BE49-F238E27FC236}">
                <a16:creationId xmlns:a16="http://schemas.microsoft.com/office/drawing/2014/main" id="{644DAA6F-2B92-4C53-BE2B-00AF0A30D470}"/>
              </a:ext>
            </a:extLst>
          </xdr:cNvPr>
          <xdr:cNvSpPr/>
        </xdr:nvSpPr>
        <xdr:spPr>
          <a:xfrm>
            <a:off x="5958087" y="2151265"/>
            <a:ext cx="733920" cy="333894"/>
          </a:xfrm>
          <a:custGeom>
            <a:avLst/>
            <a:gdLst>
              <a:gd name="connsiteX0" fmla="*/ 1273 w 735825"/>
              <a:gd name="connsiteY0" fmla="*/ 34636 h 337704"/>
              <a:gd name="connsiteX1" fmla="*/ 1273 w 735825"/>
              <a:gd name="connsiteY1" fmla="*/ 34636 h 337704"/>
              <a:gd name="connsiteX2" fmla="*/ 213420 w 735825"/>
              <a:gd name="connsiteY2" fmla="*/ 34636 h 337704"/>
              <a:gd name="connsiteX3" fmla="*/ 265375 w 735825"/>
              <a:gd name="connsiteY3" fmla="*/ 21647 h 337704"/>
              <a:gd name="connsiteX4" fmla="*/ 295682 w 735825"/>
              <a:gd name="connsiteY4" fmla="*/ 17318 h 337704"/>
              <a:gd name="connsiteX5" fmla="*/ 317329 w 735825"/>
              <a:gd name="connsiteY5" fmla="*/ 12988 h 337704"/>
              <a:gd name="connsiteX6" fmla="*/ 429898 w 735825"/>
              <a:gd name="connsiteY6" fmla="*/ 4329 h 337704"/>
              <a:gd name="connsiteX7" fmla="*/ 473193 w 735825"/>
              <a:gd name="connsiteY7" fmla="*/ 0 h 337704"/>
              <a:gd name="connsiteX8" fmla="*/ 542466 w 735825"/>
              <a:gd name="connsiteY8" fmla="*/ 4329 h 337704"/>
              <a:gd name="connsiteX9" fmla="*/ 564113 w 735825"/>
              <a:gd name="connsiteY9" fmla="*/ 12988 h 337704"/>
              <a:gd name="connsiteX10" fmla="*/ 590091 w 735825"/>
              <a:gd name="connsiteY10" fmla="*/ 21647 h 337704"/>
              <a:gd name="connsiteX11" fmla="*/ 676682 w 735825"/>
              <a:gd name="connsiteY11" fmla="*/ 30306 h 337704"/>
              <a:gd name="connsiteX12" fmla="*/ 663693 w 735825"/>
              <a:gd name="connsiteY12" fmla="*/ 43295 h 337704"/>
              <a:gd name="connsiteX13" fmla="*/ 659363 w 735825"/>
              <a:gd name="connsiteY13" fmla="*/ 60613 h 337704"/>
              <a:gd name="connsiteX14" fmla="*/ 650704 w 735825"/>
              <a:gd name="connsiteY14" fmla="*/ 77931 h 337704"/>
              <a:gd name="connsiteX15" fmla="*/ 620398 w 735825"/>
              <a:gd name="connsiteY15" fmla="*/ 129886 h 337704"/>
              <a:gd name="connsiteX16" fmla="*/ 603079 w 735825"/>
              <a:gd name="connsiteY16" fmla="*/ 125556 h 337704"/>
              <a:gd name="connsiteX17" fmla="*/ 468863 w 735825"/>
              <a:gd name="connsiteY17" fmla="*/ 129886 h 337704"/>
              <a:gd name="connsiteX18" fmla="*/ 442886 w 735825"/>
              <a:gd name="connsiteY18" fmla="*/ 134215 h 337704"/>
              <a:gd name="connsiteX19" fmla="*/ 382273 w 735825"/>
              <a:gd name="connsiteY19" fmla="*/ 147204 h 337704"/>
              <a:gd name="connsiteX20" fmla="*/ 222079 w 735825"/>
              <a:gd name="connsiteY20" fmla="*/ 155863 h 337704"/>
              <a:gd name="connsiteX21" fmla="*/ 135488 w 735825"/>
              <a:gd name="connsiteY21" fmla="*/ 151534 h 337704"/>
              <a:gd name="connsiteX22" fmla="*/ 74875 w 735825"/>
              <a:gd name="connsiteY22" fmla="*/ 147204 h 337704"/>
              <a:gd name="connsiteX23" fmla="*/ 48898 w 735825"/>
              <a:gd name="connsiteY23" fmla="*/ 164522 h 337704"/>
              <a:gd name="connsiteX24" fmla="*/ 35909 w 735825"/>
              <a:gd name="connsiteY24" fmla="*/ 203488 h 337704"/>
              <a:gd name="connsiteX25" fmla="*/ 18591 w 735825"/>
              <a:gd name="connsiteY25" fmla="*/ 238125 h 337704"/>
              <a:gd name="connsiteX26" fmla="*/ 14261 w 735825"/>
              <a:gd name="connsiteY26" fmla="*/ 255443 h 337704"/>
              <a:gd name="connsiteX27" fmla="*/ 1273 w 735825"/>
              <a:gd name="connsiteY27" fmla="*/ 272761 h 337704"/>
              <a:gd name="connsiteX28" fmla="*/ 31579 w 735825"/>
              <a:gd name="connsiteY28" fmla="*/ 268431 h 337704"/>
              <a:gd name="connsiteX29" fmla="*/ 48898 w 735825"/>
              <a:gd name="connsiteY29" fmla="*/ 255443 h 337704"/>
              <a:gd name="connsiteX30" fmla="*/ 74875 w 735825"/>
              <a:gd name="connsiteY30" fmla="*/ 251113 h 337704"/>
              <a:gd name="connsiteX31" fmla="*/ 209091 w 735825"/>
              <a:gd name="connsiteY31" fmla="*/ 242454 h 337704"/>
              <a:gd name="connsiteX32" fmla="*/ 239398 w 735825"/>
              <a:gd name="connsiteY32" fmla="*/ 238125 h 337704"/>
              <a:gd name="connsiteX33" fmla="*/ 269704 w 735825"/>
              <a:gd name="connsiteY33" fmla="*/ 229465 h 337704"/>
              <a:gd name="connsiteX34" fmla="*/ 360625 w 735825"/>
              <a:gd name="connsiteY34" fmla="*/ 233795 h 337704"/>
              <a:gd name="connsiteX35" fmla="*/ 598750 w 735825"/>
              <a:gd name="connsiteY35" fmla="*/ 246784 h 337704"/>
              <a:gd name="connsiteX36" fmla="*/ 611738 w 735825"/>
              <a:gd name="connsiteY36" fmla="*/ 242454 h 337704"/>
              <a:gd name="connsiteX37" fmla="*/ 646375 w 735825"/>
              <a:gd name="connsiteY37" fmla="*/ 233795 h 337704"/>
              <a:gd name="connsiteX38" fmla="*/ 728636 w 735825"/>
              <a:gd name="connsiteY38" fmla="*/ 238125 h 337704"/>
              <a:gd name="connsiteX39" fmla="*/ 711318 w 735825"/>
              <a:gd name="connsiteY39" fmla="*/ 324715 h 337704"/>
              <a:gd name="connsiteX40" fmla="*/ 702659 w 735825"/>
              <a:gd name="connsiteY40" fmla="*/ 333375 h 337704"/>
              <a:gd name="connsiteX41" fmla="*/ 685341 w 735825"/>
              <a:gd name="connsiteY41" fmla="*/ 337704 h 337704"/>
              <a:gd name="connsiteX42" fmla="*/ 637716 w 735825"/>
              <a:gd name="connsiteY42" fmla="*/ 324715 h 337704"/>
              <a:gd name="connsiteX43" fmla="*/ 637716 w 735825"/>
              <a:gd name="connsiteY43" fmla="*/ 324715 h 337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</a:cxnLst>
            <a:rect l="l" t="t" r="r" b="b"/>
            <a:pathLst>
              <a:path w="735825" h="337704">
                <a:moveTo>
                  <a:pt x="1273" y="34636"/>
                </a:moveTo>
                <a:lnTo>
                  <a:pt x="1273" y="34636"/>
                </a:lnTo>
                <a:cubicBezTo>
                  <a:pt x="99301" y="42176"/>
                  <a:pt x="66582" y="41628"/>
                  <a:pt x="213420" y="34636"/>
                </a:cubicBezTo>
                <a:cubicBezTo>
                  <a:pt x="244140" y="33173"/>
                  <a:pt x="235500" y="28541"/>
                  <a:pt x="265375" y="21647"/>
                </a:cubicBezTo>
                <a:cubicBezTo>
                  <a:pt x="275319" y="19352"/>
                  <a:pt x="285616" y="18996"/>
                  <a:pt x="295682" y="17318"/>
                </a:cubicBezTo>
                <a:cubicBezTo>
                  <a:pt x="302940" y="16108"/>
                  <a:pt x="310044" y="14029"/>
                  <a:pt x="317329" y="12988"/>
                </a:cubicBezTo>
                <a:cubicBezTo>
                  <a:pt x="361662" y="6655"/>
                  <a:pt x="379092" y="8092"/>
                  <a:pt x="429898" y="4329"/>
                </a:cubicBezTo>
                <a:cubicBezTo>
                  <a:pt x="444362" y="3258"/>
                  <a:pt x="458761" y="1443"/>
                  <a:pt x="473193" y="0"/>
                </a:cubicBezTo>
                <a:cubicBezTo>
                  <a:pt x="496284" y="1443"/>
                  <a:pt x="519562" y="1057"/>
                  <a:pt x="542466" y="4329"/>
                </a:cubicBezTo>
                <a:cubicBezTo>
                  <a:pt x="550159" y="5428"/>
                  <a:pt x="556809" y="10332"/>
                  <a:pt x="564113" y="12988"/>
                </a:cubicBezTo>
                <a:cubicBezTo>
                  <a:pt x="572691" y="16107"/>
                  <a:pt x="581141" y="19857"/>
                  <a:pt x="590091" y="21647"/>
                </a:cubicBezTo>
                <a:cubicBezTo>
                  <a:pt x="600251" y="23679"/>
                  <a:pt x="670503" y="29744"/>
                  <a:pt x="676682" y="30306"/>
                </a:cubicBezTo>
                <a:cubicBezTo>
                  <a:pt x="672352" y="34636"/>
                  <a:pt x="666731" y="37979"/>
                  <a:pt x="663693" y="43295"/>
                </a:cubicBezTo>
                <a:cubicBezTo>
                  <a:pt x="660741" y="48461"/>
                  <a:pt x="661452" y="55042"/>
                  <a:pt x="659363" y="60613"/>
                </a:cubicBezTo>
                <a:cubicBezTo>
                  <a:pt x="657097" y="66656"/>
                  <a:pt x="653590" y="72158"/>
                  <a:pt x="650704" y="77931"/>
                </a:cubicBezTo>
                <a:cubicBezTo>
                  <a:pt x="645943" y="139832"/>
                  <a:pt x="664823" y="138771"/>
                  <a:pt x="620398" y="129886"/>
                </a:cubicBezTo>
                <a:cubicBezTo>
                  <a:pt x="614563" y="128719"/>
                  <a:pt x="608852" y="126999"/>
                  <a:pt x="603079" y="125556"/>
                </a:cubicBezTo>
                <a:cubicBezTo>
                  <a:pt x="558340" y="126999"/>
                  <a:pt x="513560" y="127470"/>
                  <a:pt x="468863" y="129886"/>
                </a:cubicBezTo>
                <a:cubicBezTo>
                  <a:pt x="460097" y="130360"/>
                  <a:pt x="451470" y="132376"/>
                  <a:pt x="442886" y="134215"/>
                </a:cubicBezTo>
                <a:cubicBezTo>
                  <a:pt x="423339" y="138404"/>
                  <a:pt x="402577" y="145788"/>
                  <a:pt x="382273" y="147204"/>
                </a:cubicBezTo>
                <a:cubicBezTo>
                  <a:pt x="328927" y="150926"/>
                  <a:pt x="222079" y="155863"/>
                  <a:pt x="222079" y="155863"/>
                </a:cubicBezTo>
                <a:lnTo>
                  <a:pt x="135488" y="151534"/>
                </a:lnTo>
                <a:cubicBezTo>
                  <a:pt x="115267" y="150345"/>
                  <a:pt x="94907" y="144199"/>
                  <a:pt x="74875" y="147204"/>
                </a:cubicBezTo>
                <a:cubicBezTo>
                  <a:pt x="64583" y="148748"/>
                  <a:pt x="57557" y="158749"/>
                  <a:pt x="48898" y="164522"/>
                </a:cubicBezTo>
                <a:cubicBezTo>
                  <a:pt x="44568" y="177511"/>
                  <a:pt x="41122" y="190828"/>
                  <a:pt x="35909" y="203488"/>
                </a:cubicBezTo>
                <a:cubicBezTo>
                  <a:pt x="30994" y="215424"/>
                  <a:pt x="21722" y="225602"/>
                  <a:pt x="18591" y="238125"/>
                </a:cubicBezTo>
                <a:cubicBezTo>
                  <a:pt x="17148" y="243898"/>
                  <a:pt x="16922" y="250121"/>
                  <a:pt x="14261" y="255443"/>
                </a:cubicBezTo>
                <a:cubicBezTo>
                  <a:pt x="11034" y="261897"/>
                  <a:pt x="-4500" y="268432"/>
                  <a:pt x="1273" y="272761"/>
                </a:cubicBezTo>
                <a:cubicBezTo>
                  <a:pt x="9437" y="278884"/>
                  <a:pt x="21477" y="269874"/>
                  <a:pt x="31579" y="268431"/>
                </a:cubicBezTo>
                <a:cubicBezTo>
                  <a:pt x="37352" y="264102"/>
                  <a:pt x="42198" y="258123"/>
                  <a:pt x="48898" y="255443"/>
                </a:cubicBezTo>
                <a:cubicBezTo>
                  <a:pt x="57049" y="252183"/>
                  <a:pt x="66125" y="251822"/>
                  <a:pt x="74875" y="251113"/>
                </a:cubicBezTo>
                <a:cubicBezTo>
                  <a:pt x="119560" y="247490"/>
                  <a:pt x="164352" y="245340"/>
                  <a:pt x="209091" y="242454"/>
                </a:cubicBezTo>
                <a:cubicBezTo>
                  <a:pt x="219193" y="241011"/>
                  <a:pt x="229420" y="240263"/>
                  <a:pt x="239398" y="238125"/>
                </a:cubicBezTo>
                <a:cubicBezTo>
                  <a:pt x="249671" y="235924"/>
                  <a:pt x="259204" y="229840"/>
                  <a:pt x="269704" y="229465"/>
                </a:cubicBezTo>
                <a:cubicBezTo>
                  <a:pt x="300026" y="228382"/>
                  <a:pt x="330318" y="232352"/>
                  <a:pt x="360625" y="233795"/>
                </a:cubicBezTo>
                <a:cubicBezTo>
                  <a:pt x="496767" y="261023"/>
                  <a:pt x="417793" y="251954"/>
                  <a:pt x="598750" y="246784"/>
                </a:cubicBezTo>
                <a:cubicBezTo>
                  <a:pt x="603079" y="245341"/>
                  <a:pt x="607335" y="243655"/>
                  <a:pt x="611738" y="242454"/>
                </a:cubicBezTo>
                <a:cubicBezTo>
                  <a:pt x="623220" y="239323"/>
                  <a:pt x="646375" y="233795"/>
                  <a:pt x="646375" y="233795"/>
                </a:cubicBezTo>
                <a:cubicBezTo>
                  <a:pt x="673795" y="235238"/>
                  <a:pt x="709783" y="218162"/>
                  <a:pt x="728636" y="238125"/>
                </a:cubicBezTo>
                <a:cubicBezTo>
                  <a:pt x="746243" y="256768"/>
                  <a:pt x="728020" y="303837"/>
                  <a:pt x="711318" y="324715"/>
                </a:cubicBezTo>
                <a:cubicBezTo>
                  <a:pt x="708768" y="327903"/>
                  <a:pt x="706310" y="331549"/>
                  <a:pt x="702659" y="333375"/>
                </a:cubicBezTo>
                <a:cubicBezTo>
                  <a:pt x="697337" y="336036"/>
                  <a:pt x="691114" y="336261"/>
                  <a:pt x="685341" y="337704"/>
                </a:cubicBezTo>
                <a:cubicBezTo>
                  <a:pt x="648645" y="332462"/>
                  <a:pt x="664161" y="337939"/>
                  <a:pt x="637716" y="324715"/>
                </a:cubicBezTo>
                <a:lnTo>
                  <a:pt x="637716" y="324715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2" name="フリーフォーム: 図形 121">
            <a:extLst>
              <a:ext uri="{FF2B5EF4-FFF2-40B4-BE49-F238E27FC236}">
                <a16:creationId xmlns:a16="http://schemas.microsoft.com/office/drawing/2014/main" id="{90F04B37-CF7C-4F0C-8DE8-1ED9C8F1952A}"/>
              </a:ext>
            </a:extLst>
          </xdr:cNvPr>
          <xdr:cNvSpPr/>
        </xdr:nvSpPr>
        <xdr:spPr>
          <a:xfrm>
            <a:off x="5935287" y="2112299"/>
            <a:ext cx="271376" cy="413731"/>
          </a:xfrm>
          <a:custGeom>
            <a:avLst/>
            <a:gdLst>
              <a:gd name="connsiteX0" fmla="*/ 277091 w 277091"/>
              <a:gd name="connsiteY0" fmla="*/ 0 h 415636"/>
              <a:gd name="connsiteX1" fmla="*/ 277091 w 277091"/>
              <a:gd name="connsiteY1" fmla="*/ 0 h 415636"/>
              <a:gd name="connsiteX2" fmla="*/ 272762 w 277091"/>
              <a:gd name="connsiteY2" fmla="*/ 95250 h 415636"/>
              <a:gd name="connsiteX3" fmla="*/ 264103 w 277091"/>
              <a:gd name="connsiteY3" fmla="*/ 112568 h 415636"/>
              <a:gd name="connsiteX4" fmla="*/ 259773 w 277091"/>
              <a:gd name="connsiteY4" fmla="*/ 134216 h 415636"/>
              <a:gd name="connsiteX5" fmla="*/ 251114 w 277091"/>
              <a:gd name="connsiteY5" fmla="*/ 168852 h 415636"/>
              <a:gd name="connsiteX6" fmla="*/ 242455 w 277091"/>
              <a:gd name="connsiteY6" fmla="*/ 264102 h 415636"/>
              <a:gd name="connsiteX7" fmla="*/ 225137 w 277091"/>
              <a:gd name="connsiteY7" fmla="*/ 294409 h 415636"/>
              <a:gd name="connsiteX8" fmla="*/ 216478 w 277091"/>
              <a:gd name="connsiteY8" fmla="*/ 311727 h 415636"/>
              <a:gd name="connsiteX9" fmla="*/ 168853 w 277091"/>
              <a:gd name="connsiteY9" fmla="*/ 355022 h 415636"/>
              <a:gd name="connsiteX10" fmla="*/ 134216 w 277091"/>
              <a:gd name="connsiteY10" fmla="*/ 372341 h 415636"/>
              <a:gd name="connsiteX11" fmla="*/ 90921 w 277091"/>
              <a:gd name="connsiteY11" fmla="*/ 393988 h 415636"/>
              <a:gd name="connsiteX12" fmla="*/ 56284 w 277091"/>
              <a:gd name="connsiteY12" fmla="*/ 402647 h 415636"/>
              <a:gd name="connsiteX13" fmla="*/ 38966 w 277091"/>
              <a:gd name="connsiteY13" fmla="*/ 406977 h 415636"/>
              <a:gd name="connsiteX14" fmla="*/ 12989 w 277091"/>
              <a:gd name="connsiteY14" fmla="*/ 415636 h 415636"/>
              <a:gd name="connsiteX15" fmla="*/ 0 w 277091"/>
              <a:gd name="connsiteY15" fmla="*/ 415636 h 415636"/>
              <a:gd name="connsiteX16" fmla="*/ 0 w 277091"/>
              <a:gd name="connsiteY16" fmla="*/ 415636 h 4156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277091" h="415636">
                <a:moveTo>
                  <a:pt x="277091" y="0"/>
                </a:moveTo>
                <a:lnTo>
                  <a:pt x="277091" y="0"/>
                </a:lnTo>
                <a:cubicBezTo>
                  <a:pt x="275648" y="31750"/>
                  <a:pt x="276405" y="63677"/>
                  <a:pt x="272762" y="95250"/>
                </a:cubicBezTo>
                <a:cubicBezTo>
                  <a:pt x="272022" y="101662"/>
                  <a:pt x="266144" y="106445"/>
                  <a:pt x="264103" y="112568"/>
                </a:cubicBezTo>
                <a:cubicBezTo>
                  <a:pt x="261776" y="119549"/>
                  <a:pt x="261428" y="127046"/>
                  <a:pt x="259773" y="134216"/>
                </a:cubicBezTo>
                <a:cubicBezTo>
                  <a:pt x="257097" y="145812"/>
                  <a:pt x="251114" y="168852"/>
                  <a:pt x="251114" y="168852"/>
                </a:cubicBezTo>
                <a:cubicBezTo>
                  <a:pt x="248228" y="200602"/>
                  <a:pt x="247303" y="232592"/>
                  <a:pt x="242455" y="264102"/>
                </a:cubicBezTo>
                <a:cubicBezTo>
                  <a:pt x="241078" y="273053"/>
                  <a:pt x="229629" y="286548"/>
                  <a:pt x="225137" y="294409"/>
                </a:cubicBezTo>
                <a:cubicBezTo>
                  <a:pt x="221935" y="300013"/>
                  <a:pt x="220610" y="306769"/>
                  <a:pt x="216478" y="311727"/>
                </a:cubicBezTo>
                <a:cubicBezTo>
                  <a:pt x="205315" y="325123"/>
                  <a:pt x="186773" y="345247"/>
                  <a:pt x="168853" y="355022"/>
                </a:cubicBezTo>
                <a:cubicBezTo>
                  <a:pt x="157521" y="361203"/>
                  <a:pt x="145762" y="366568"/>
                  <a:pt x="134216" y="372341"/>
                </a:cubicBezTo>
                <a:lnTo>
                  <a:pt x="90921" y="393988"/>
                </a:lnTo>
                <a:lnTo>
                  <a:pt x="56284" y="402647"/>
                </a:lnTo>
                <a:cubicBezTo>
                  <a:pt x="50511" y="404090"/>
                  <a:pt x="44611" y="405095"/>
                  <a:pt x="38966" y="406977"/>
                </a:cubicBezTo>
                <a:cubicBezTo>
                  <a:pt x="30307" y="409863"/>
                  <a:pt x="22116" y="415636"/>
                  <a:pt x="12989" y="415636"/>
                </a:cubicBezTo>
                <a:lnTo>
                  <a:pt x="0" y="415636"/>
                </a:lnTo>
                <a:lnTo>
                  <a:pt x="0" y="415636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3" name="フリーフォーム: 図形 122">
            <a:extLst>
              <a:ext uri="{FF2B5EF4-FFF2-40B4-BE49-F238E27FC236}">
                <a16:creationId xmlns:a16="http://schemas.microsoft.com/office/drawing/2014/main" id="{1D1C24E7-99CE-4422-BF39-F4DC5670DC05}"/>
              </a:ext>
            </a:extLst>
          </xdr:cNvPr>
          <xdr:cNvSpPr/>
        </xdr:nvSpPr>
        <xdr:spPr>
          <a:xfrm>
            <a:off x="6389890" y="2093075"/>
            <a:ext cx="12872" cy="381520"/>
          </a:xfrm>
          <a:custGeom>
            <a:avLst/>
            <a:gdLst>
              <a:gd name="connsiteX0" fmla="*/ 12988 w 18587"/>
              <a:gd name="connsiteY0" fmla="*/ 0 h 385330"/>
              <a:gd name="connsiteX1" fmla="*/ 12988 w 18587"/>
              <a:gd name="connsiteY1" fmla="*/ 0 h 385330"/>
              <a:gd name="connsiteX2" fmla="*/ 12988 w 18587"/>
              <a:gd name="connsiteY2" fmla="*/ 177512 h 385330"/>
              <a:gd name="connsiteX3" fmla="*/ 4329 w 18587"/>
              <a:gd name="connsiteY3" fmla="*/ 203489 h 385330"/>
              <a:gd name="connsiteX4" fmla="*/ 0 w 18587"/>
              <a:gd name="connsiteY4" fmla="*/ 290080 h 385330"/>
              <a:gd name="connsiteX5" fmla="*/ 4329 w 18587"/>
              <a:gd name="connsiteY5" fmla="*/ 355023 h 385330"/>
              <a:gd name="connsiteX6" fmla="*/ 4329 w 18587"/>
              <a:gd name="connsiteY6" fmla="*/ 385330 h 385330"/>
              <a:gd name="connsiteX7" fmla="*/ 4329 w 18587"/>
              <a:gd name="connsiteY7" fmla="*/ 385330 h 385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8587" h="385330">
                <a:moveTo>
                  <a:pt x="12988" y="0"/>
                </a:moveTo>
                <a:lnTo>
                  <a:pt x="12988" y="0"/>
                </a:lnTo>
                <a:cubicBezTo>
                  <a:pt x="19298" y="75714"/>
                  <a:pt x="21527" y="77898"/>
                  <a:pt x="12988" y="177512"/>
                </a:cubicBezTo>
                <a:cubicBezTo>
                  <a:pt x="12208" y="186606"/>
                  <a:pt x="7215" y="194830"/>
                  <a:pt x="4329" y="203489"/>
                </a:cubicBezTo>
                <a:cubicBezTo>
                  <a:pt x="2886" y="232353"/>
                  <a:pt x="0" y="261180"/>
                  <a:pt x="0" y="290080"/>
                </a:cubicBezTo>
                <a:cubicBezTo>
                  <a:pt x="0" y="311776"/>
                  <a:pt x="3344" y="333350"/>
                  <a:pt x="4329" y="355023"/>
                </a:cubicBezTo>
                <a:cubicBezTo>
                  <a:pt x="4788" y="365115"/>
                  <a:pt x="4329" y="375228"/>
                  <a:pt x="4329" y="385330"/>
                </a:cubicBezTo>
                <a:lnTo>
                  <a:pt x="4329" y="38533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フリーフォーム: 図形 123">
            <a:extLst>
              <a:ext uri="{FF2B5EF4-FFF2-40B4-BE49-F238E27FC236}">
                <a16:creationId xmlns:a16="http://schemas.microsoft.com/office/drawing/2014/main" id="{E781605F-C398-42F4-816B-D46CC25DF6BA}"/>
              </a:ext>
            </a:extLst>
          </xdr:cNvPr>
          <xdr:cNvSpPr/>
        </xdr:nvSpPr>
        <xdr:spPr>
          <a:xfrm>
            <a:off x="6047855" y="2498667"/>
            <a:ext cx="22245" cy="300124"/>
          </a:xfrm>
          <a:custGeom>
            <a:avLst/>
            <a:gdLst>
              <a:gd name="connsiteX0" fmla="*/ 17319 w 26055"/>
              <a:gd name="connsiteY0" fmla="*/ 0 h 294409"/>
              <a:gd name="connsiteX1" fmla="*/ 17319 w 26055"/>
              <a:gd name="connsiteY1" fmla="*/ 0 h 294409"/>
              <a:gd name="connsiteX2" fmla="*/ 25978 w 26055"/>
              <a:gd name="connsiteY2" fmla="*/ 51955 h 294409"/>
              <a:gd name="connsiteX3" fmla="*/ 17319 w 26055"/>
              <a:gd name="connsiteY3" fmla="*/ 160193 h 294409"/>
              <a:gd name="connsiteX4" fmla="*/ 8660 w 26055"/>
              <a:gd name="connsiteY4" fmla="*/ 194830 h 294409"/>
              <a:gd name="connsiteX5" fmla="*/ 0 w 26055"/>
              <a:gd name="connsiteY5" fmla="*/ 255443 h 294409"/>
              <a:gd name="connsiteX6" fmla="*/ 4330 w 26055"/>
              <a:gd name="connsiteY6" fmla="*/ 294409 h 294409"/>
              <a:gd name="connsiteX7" fmla="*/ 4330 w 26055"/>
              <a:gd name="connsiteY7" fmla="*/ 294409 h 2944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26055" h="294409">
                <a:moveTo>
                  <a:pt x="17319" y="0"/>
                </a:moveTo>
                <a:lnTo>
                  <a:pt x="17319" y="0"/>
                </a:lnTo>
                <a:cubicBezTo>
                  <a:pt x="20205" y="17318"/>
                  <a:pt x="25393" y="34408"/>
                  <a:pt x="25978" y="51955"/>
                </a:cubicBezTo>
                <a:cubicBezTo>
                  <a:pt x="26629" y="71494"/>
                  <a:pt x="23151" y="131030"/>
                  <a:pt x="17319" y="160193"/>
                </a:cubicBezTo>
                <a:cubicBezTo>
                  <a:pt x="14985" y="171863"/>
                  <a:pt x="10343" y="183049"/>
                  <a:pt x="8660" y="194830"/>
                </a:cubicBezTo>
                <a:lnTo>
                  <a:pt x="0" y="255443"/>
                </a:lnTo>
                <a:lnTo>
                  <a:pt x="4330" y="294409"/>
                </a:lnTo>
                <a:lnTo>
                  <a:pt x="4330" y="29440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フリーフォーム: 図形 124">
            <a:extLst>
              <a:ext uri="{FF2B5EF4-FFF2-40B4-BE49-F238E27FC236}">
                <a16:creationId xmlns:a16="http://schemas.microsoft.com/office/drawing/2014/main" id="{F7D58279-936C-42AE-8E4F-EB69ED25D6E9}"/>
              </a:ext>
            </a:extLst>
          </xdr:cNvPr>
          <xdr:cNvSpPr/>
        </xdr:nvSpPr>
        <xdr:spPr>
          <a:xfrm>
            <a:off x="6047855" y="2470265"/>
            <a:ext cx="539411" cy="335800"/>
          </a:xfrm>
          <a:custGeom>
            <a:avLst/>
            <a:gdLst>
              <a:gd name="connsiteX0" fmla="*/ 69273 w 541316"/>
              <a:gd name="connsiteY0" fmla="*/ 17319 h 337705"/>
              <a:gd name="connsiteX1" fmla="*/ 69273 w 541316"/>
              <a:gd name="connsiteY1" fmla="*/ 17319 h 337705"/>
              <a:gd name="connsiteX2" fmla="*/ 350694 w 541316"/>
              <a:gd name="connsiteY2" fmla="*/ 12989 h 337705"/>
              <a:gd name="connsiteX3" fmla="*/ 398319 w 541316"/>
              <a:gd name="connsiteY3" fmla="*/ 4330 h 337705"/>
              <a:gd name="connsiteX4" fmla="*/ 437285 w 541316"/>
              <a:gd name="connsiteY4" fmla="*/ 0 h 337705"/>
              <a:gd name="connsiteX5" fmla="*/ 497898 w 541316"/>
              <a:gd name="connsiteY5" fmla="*/ 8660 h 337705"/>
              <a:gd name="connsiteX6" fmla="*/ 532535 w 541316"/>
              <a:gd name="connsiteY6" fmla="*/ 21648 h 337705"/>
              <a:gd name="connsiteX7" fmla="*/ 541194 w 541316"/>
              <a:gd name="connsiteY7" fmla="*/ 90921 h 337705"/>
              <a:gd name="connsiteX8" fmla="*/ 532535 w 541316"/>
              <a:gd name="connsiteY8" fmla="*/ 155864 h 337705"/>
              <a:gd name="connsiteX9" fmla="*/ 519546 w 541316"/>
              <a:gd name="connsiteY9" fmla="*/ 173182 h 337705"/>
              <a:gd name="connsiteX10" fmla="*/ 497898 w 541316"/>
              <a:gd name="connsiteY10" fmla="*/ 207819 h 337705"/>
              <a:gd name="connsiteX11" fmla="*/ 489239 w 541316"/>
              <a:gd name="connsiteY11" fmla="*/ 242455 h 337705"/>
              <a:gd name="connsiteX12" fmla="*/ 484910 w 541316"/>
              <a:gd name="connsiteY12" fmla="*/ 259773 h 337705"/>
              <a:gd name="connsiteX13" fmla="*/ 480580 w 541316"/>
              <a:gd name="connsiteY13" fmla="*/ 272762 h 337705"/>
              <a:gd name="connsiteX14" fmla="*/ 476250 w 541316"/>
              <a:gd name="connsiteY14" fmla="*/ 307398 h 337705"/>
              <a:gd name="connsiteX15" fmla="*/ 445944 w 541316"/>
              <a:gd name="connsiteY15" fmla="*/ 311728 h 337705"/>
              <a:gd name="connsiteX16" fmla="*/ 432955 w 541316"/>
              <a:gd name="connsiteY16" fmla="*/ 316057 h 337705"/>
              <a:gd name="connsiteX17" fmla="*/ 415637 w 541316"/>
              <a:gd name="connsiteY17" fmla="*/ 320387 h 337705"/>
              <a:gd name="connsiteX18" fmla="*/ 355023 w 541316"/>
              <a:gd name="connsiteY18" fmla="*/ 329046 h 337705"/>
              <a:gd name="connsiteX19" fmla="*/ 60614 w 541316"/>
              <a:gd name="connsiteY19" fmla="*/ 333375 h 337705"/>
              <a:gd name="connsiteX20" fmla="*/ 0 w 541316"/>
              <a:gd name="connsiteY20" fmla="*/ 337705 h 337705"/>
              <a:gd name="connsiteX21" fmla="*/ 0 w 541316"/>
              <a:gd name="connsiteY21" fmla="*/ 337705 h 3377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541316" h="337705">
                <a:moveTo>
                  <a:pt x="69273" y="17319"/>
                </a:moveTo>
                <a:lnTo>
                  <a:pt x="69273" y="17319"/>
                </a:lnTo>
                <a:lnTo>
                  <a:pt x="350694" y="12989"/>
                </a:lnTo>
                <a:cubicBezTo>
                  <a:pt x="435718" y="10660"/>
                  <a:pt x="356304" y="11333"/>
                  <a:pt x="398319" y="4330"/>
                </a:cubicBezTo>
                <a:cubicBezTo>
                  <a:pt x="411210" y="2181"/>
                  <a:pt x="424296" y="1443"/>
                  <a:pt x="437285" y="0"/>
                </a:cubicBezTo>
                <a:cubicBezTo>
                  <a:pt x="457489" y="2887"/>
                  <a:pt x="477799" y="5113"/>
                  <a:pt x="497898" y="8660"/>
                </a:cubicBezTo>
                <a:cubicBezTo>
                  <a:pt x="503975" y="9732"/>
                  <a:pt x="530976" y="21024"/>
                  <a:pt x="532535" y="21648"/>
                </a:cubicBezTo>
                <a:cubicBezTo>
                  <a:pt x="537237" y="45161"/>
                  <a:pt x="542161" y="65786"/>
                  <a:pt x="541194" y="90921"/>
                </a:cubicBezTo>
                <a:cubicBezTo>
                  <a:pt x="540355" y="112744"/>
                  <a:pt x="538093" y="134744"/>
                  <a:pt x="532535" y="155864"/>
                </a:cubicBezTo>
                <a:cubicBezTo>
                  <a:pt x="530699" y="162842"/>
                  <a:pt x="523371" y="167063"/>
                  <a:pt x="519546" y="173182"/>
                </a:cubicBezTo>
                <a:cubicBezTo>
                  <a:pt x="489825" y="220735"/>
                  <a:pt x="534701" y="158748"/>
                  <a:pt x="497898" y="207819"/>
                </a:cubicBezTo>
                <a:lnTo>
                  <a:pt x="489239" y="242455"/>
                </a:lnTo>
                <a:cubicBezTo>
                  <a:pt x="487796" y="248228"/>
                  <a:pt x="486792" y="254128"/>
                  <a:pt x="484910" y="259773"/>
                </a:cubicBezTo>
                <a:lnTo>
                  <a:pt x="480580" y="272762"/>
                </a:lnTo>
                <a:cubicBezTo>
                  <a:pt x="479137" y="284307"/>
                  <a:pt x="483980" y="298702"/>
                  <a:pt x="476250" y="307398"/>
                </a:cubicBezTo>
                <a:cubicBezTo>
                  <a:pt x="469470" y="315025"/>
                  <a:pt x="455950" y="309727"/>
                  <a:pt x="445944" y="311728"/>
                </a:cubicBezTo>
                <a:cubicBezTo>
                  <a:pt x="441469" y="312623"/>
                  <a:pt x="437343" y="314803"/>
                  <a:pt x="432955" y="316057"/>
                </a:cubicBezTo>
                <a:cubicBezTo>
                  <a:pt x="427234" y="317692"/>
                  <a:pt x="421472" y="319220"/>
                  <a:pt x="415637" y="320387"/>
                </a:cubicBezTo>
                <a:cubicBezTo>
                  <a:pt x="403959" y="322723"/>
                  <a:pt x="364205" y="328804"/>
                  <a:pt x="355023" y="329046"/>
                </a:cubicBezTo>
                <a:cubicBezTo>
                  <a:pt x="256910" y="331628"/>
                  <a:pt x="158750" y="331932"/>
                  <a:pt x="60614" y="333375"/>
                </a:cubicBezTo>
                <a:lnTo>
                  <a:pt x="0" y="337705"/>
                </a:lnTo>
                <a:lnTo>
                  <a:pt x="0" y="337705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6" name="フリーフォーム: 図形 125">
            <a:extLst>
              <a:ext uri="{FF2B5EF4-FFF2-40B4-BE49-F238E27FC236}">
                <a16:creationId xmlns:a16="http://schemas.microsoft.com/office/drawing/2014/main" id="{47A0926B-5F14-4449-BC48-F2718E581867}"/>
              </a:ext>
            </a:extLst>
          </xdr:cNvPr>
          <xdr:cNvSpPr/>
        </xdr:nvSpPr>
        <xdr:spPr>
          <a:xfrm>
            <a:off x="6084050" y="2571230"/>
            <a:ext cx="436245" cy="6467"/>
          </a:xfrm>
          <a:custGeom>
            <a:avLst/>
            <a:gdLst>
              <a:gd name="connsiteX0" fmla="*/ 0 w 428625"/>
              <a:gd name="connsiteY0" fmla="*/ 4330 h 17897"/>
              <a:gd name="connsiteX1" fmla="*/ 0 w 428625"/>
              <a:gd name="connsiteY1" fmla="*/ 4330 h 17897"/>
              <a:gd name="connsiteX2" fmla="*/ 47625 w 428625"/>
              <a:gd name="connsiteY2" fmla="*/ 0 h 17897"/>
              <a:gd name="connsiteX3" fmla="*/ 229466 w 428625"/>
              <a:gd name="connsiteY3" fmla="*/ 8660 h 17897"/>
              <a:gd name="connsiteX4" fmla="*/ 251114 w 428625"/>
              <a:gd name="connsiteY4" fmla="*/ 12989 h 17897"/>
              <a:gd name="connsiteX5" fmla="*/ 268432 w 428625"/>
              <a:gd name="connsiteY5" fmla="*/ 17319 h 17897"/>
              <a:gd name="connsiteX6" fmla="*/ 428625 w 428625"/>
              <a:gd name="connsiteY6" fmla="*/ 17319 h 17897"/>
              <a:gd name="connsiteX7" fmla="*/ 424296 w 428625"/>
              <a:gd name="connsiteY7" fmla="*/ 17319 h 17897"/>
              <a:gd name="connsiteX0" fmla="*/ 0 w 428625"/>
              <a:gd name="connsiteY0" fmla="*/ 4330 h 17897"/>
              <a:gd name="connsiteX1" fmla="*/ 0 w 428625"/>
              <a:gd name="connsiteY1" fmla="*/ 4330 h 17897"/>
              <a:gd name="connsiteX2" fmla="*/ 47625 w 428625"/>
              <a:gd name="connsiteY2" fmla="*/ 0 h 17897"/>
              <a:gd name="connsiteX3" fmla="*/ 229466 w 428625"/>
              <a:gd name="connsiteY3" fmla="*/ 8660 h 17897"/>
              <a:gd name="connsiteX4" fmla="*/ 251114 w 428625"/>
              <a:gd name="connsiteY4" fmla="*/ 12989 h 17897"/>
              <a:gd name="connsiteX5" fmla="*/ 268432 w 428625"/>
              <a:gd name="connsiteY5" fmla="*/ 17319 h 17897"/>
              <a:gd name="connsiteX6" fmla="*/ 428625 w 428625"/>
              <a:gd name="connsiteY6" fmla="*/ 17319 h 178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28625" h="17897">
                <a:moveTo>
                  <a:pt x="0" y="4330"/>
                </a:moveTo>
                <a:lnTo>
                  <a:pt x="0" y="4330"/>
                </a:lnTo>
                <a:cubicBezTo>
                  <a:pt x="15875" y="2887"/>
                  <a:pt x="31685" y="0"/>
                  <a:pt x="47625" y="0"/>
                </a:cubicBezTo>
                <a:cubicBezTo>
                  <a:pt x="99814" y="0"/>
                  <a:pt x="174161" y="5203"/>
                  <a:pt x="229466" y="8660"/>
                </a:cubicBezTo>
                <a:cubicBezTo>
                  <a:pt x="236682" y="10103"/>
                  <a:pt x="243930" y="11393"/>
                  <a:pt x="251114" y="12989"/>
                </a:cubicBezTo>
                <a:cubicBezTo>
                  <a:pt x="256923" y="14280"/>
                  <a:pt x="262483" y="17174"/>
                  <a:pt x="268432" y="17319"/>
                </a:cubicBezTo>
                <a:cubicBezTo>
                  <a:pt x="321814" y="18621"/>
                  <a:pt x="375227" y="17319"/>
                  <a:pt x="428625" y="17319"/>
                </a:cubicBez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7" name="フリーフォーム: 図形 126">
            <a:extLst>
              <a:ext uri="{FF2B5EF4-FFF2-40B4-BE49-F238E27FC236}">
                <a16:creationId xmlns:a16="http://schemas.microsoft.com/office/drawing/2014/main" id="{CA8C56C5-37AC-44A9-969B-F057DD8F0B70}"/>
              </a:ext>
            </a:extLst>
          </xdr:cNvPr>
          <xdr:cNvSpPr/>
        </xdr:nvSpPr>
        <xdr:spPr>
          <a:xfrm>
            <a:off x="6060497" y="2681373"/>
            <a:ext cx="441960" cy="8372"/>
          </a:xfrm>
          <a:custGeom>
            <a:avLst/>
            <a:gdLst>
              <a:gd name="connsiteX0" fmla="*/ 0 w 428625"/>
              <a:gd name="connsiteY0" fmla="*/ 4330 h 17897"/>
              <a:gd name="connsiteX1" fmla="*/ 0 w 428625"/>
              <a:gd name="connsiteY1" fmla="*/ 4330 h 17897"/>
              <a:gd name="connsiteX2" fmla="*/ 47625 w 428625"/>
              <a:gd name="connsiteY2" fmla="*/ 0 h 17897"/>
              <a:gd name="connsiteX3" fmla="*/ 229466 w 428625"/>
              <a:gd name="connsiteY3" fmla="*/ 8660 h 17897"/>
              <a:gd name="connsiteX4" fmla="*/ 251114 w 428625"/>
              <a:gd name="connsiteY4" fmla="*/ 12989 h 17897"/>
              <a:gd name="connsiteX5" fmla="*/ 268432 w 428625"/>
              <a:gd name="connsiteY5" fmla="*/ 17319 h 17897"/>
              <a:gd name="connsiteX6" fmla="*/ 428625 w 428625"/>
              <a:gd name="connsiteY6" fmla="*/ 17319 h 17897"/>
              <a:gd name="connsiteX7" fmla="*/ 424296 w 428625"/>
              <a:gd name="connsiteY7" fmla="*/ 17319 h 17897"/>
              <a:gd name="connsiteX0" fmla="*/ 0 w 428625"/>
              <a:gd name="connsiteY0" fmla="*/ 4330 h 17897"/>
              <a:gd name="connsiteX1" fmla="*/ 0 w 428625"/>
              <a:gd name="connsiteY1" fmla="*/ 4330 h 17897"/>
              <a:gd name="connsiteX2" fmla="*/ 47625 w 428625"/>
              <a:gd name="connsiteY2" fmla="*/ 0 h 17897"/>
              <a:gd name="connsiteX3" fmla="*/ 229466 w 428625"/>
              <a:gd name="connsiteY3" fmla="*/ 8660 h 17897"/>
              <a:gd name="connsiteX4" fmla="*/ 251114 w 428625"/>
              <a:gd name="connsiteY4" fmla="*/ 12989 h 17897"/>
              <a:gd name="connsiteX5" fmla="*/ 268432 w 428625"/>
              <a:gd name="connsiteY5" fmla="*/ 17319 h 17897"/>
              <a:gd name="connsiteX6" fmla="*/ 428625 w 428625"/>
              <a:gd name="connsiteY6" fmla="*/ 17319 h 178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28625" h="17897">
                <a:moveTo>
                  <a:pt x="0" y="4330"/>
                </a:moveTo>
                <a:lnTo>
                  <a:pt x="0" y="4330"/>
                </a:lnTo>
                <a:cubicBezTo>
                  <a:pt x="15875" y="2887"/>
                  <a:pt x="31685" y="0"/>
                  <a:pt x="47625" y="0"/>
                </a:cubicBezTo>
                <a:cubicBezTo>
                  <a:pt x="99814" y="0"/>
                  <a:pt x="174161" y="5203"/>
                  <a:pt x="229466" y="8660"/>
                </a:cubicBezTo>
                <a:cubicBezTo>
                  <a:pt x="236682" y="10103"/>
                  <a:pt x="243930" y="11393"/>
                  <a:pt x="251114" y="12989"/>
                </a:cubicBezTo>
                <a:cubicBezTo>
                  <a:pt x="256923" y="14280"/>
                  <a:pt x="262483" y="17174"/>
                  <a:pt x="268432" y="17319"/>
                </a:cubicBezTo>
                <a:cubicBezTo>
                  <a:pt x="321814" y="18621"/>
                  <a:pt x="375227" y="17319"/>
                  <a:pt x="428625" y="17319"/>
                </a:cubicBez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8" name="フリーフォーム: 図形 127">
            <a:extLst>
              <a:ext uri="{FF2B5EF4-FFF2-40B4-BE49-F238E27FC236}">
                <a16:creationId xmlns:a16="http://schemas.microsoft.com/office/drawing/2014/main" id="{507FF295-3C7D-47E5-86CD-E14A97D76149}"/>
              </a:ext>
            </a:extLst>
          </xdr:cNvPr>
          <xdr:cNvSpPr/>
        </xdr:nvSpPr>
        <xdr:spPr>
          <a:xfrm>
            <a:off x="7799697" y="2150288"/>
            <a:ext cx="239888" cy="9858"/>
          </a:xfrm>
          <a:custGeom>
            <a:avLst/>
            <a:gdLst>
              <a:gd name="connsiteX0" fmla="*/ 0 w 229721"/>
              <a:gd name="connsiteY0" fmla="*/ 0 h 16809"/>
              <a:gd name="connsiteX1" fmla="*/ 0 w 229721"/>
              <a:gd name="connsiteY1" fmla="*/ 0 h 16809"/>
              <a:gd name="connsiteX2" fmla="*/ 89647 w 229721"/>
              <a:gd name="connsiteY2" fmla="*/ 11206 h 16809"/>
              <a:gd name="connsiteX3" fmla="*/ 117662 w 229721"/>
              <a:gd name="connsiteY3" fmla="*/ 16809 h 16809"/>
              <a:gd name="connsiteX4" fmla="*/ 212912 w 229721"/>
              <a:gd name="connsiteY4" fmla="*/ 11206 h 16809"/>
              <a:gd name="connsiteX5" fmla="*/ 229721 w 229721"/>
              <a:gd name="connsiteY5" fmla="*/ 11206 h 16809"/>
              <a:gd name="connsiteX6" fmla="*/ 229721 w 229721"/>
              <a:gd name="connsiteY6" fmla="*/ 11206 h 168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29721" h="16809">
                <a:moveTo>
                  <a:pt x="0" y="0"/>
                </a:moveTo>
                <a:lnTo>
                  <a:pt x="0" y="0"/>
                </a:lnTo>
                <a:lnTo>
                  <a:pt x="89647" y="11206"/>
                </a:lnTo>
                <a:cubicBezTo>
                  <a:pt x="99075" y="12553"/>
                  <a:pt x="108139" y="16809"/>
                  <a:pt x="117662" y="16809"/>
                </a:cubicBezTo>
                <a:cubicBezTo>
                  <a:pt x="149467" y="16809"/>
                  <a:pt x="181147" y="12794"/>
                  <a:pt x="212912" y="11206"/>
                </a:cubicBezTo>
                <a:cubicBezTo>
                  <a:pt x="218508" y="10926"/>
                  <a:pt x="224118" y="11206"/>
                  <a:pt x="229721" y="11206"/>
                </a:cubicBezTo>
                <a:lnTo>
                  <a:pt x="229721" y="11206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9" name="フリーフォーム: 図形 128">
            <a:extLst>
              <a:ext uri="{FF2B5EF4-FFF2-40B4-BE49-F238E27FC236}">
                <a16:creationId xmlns:a16="http://schemas.microsoft.com/office/drawing/2014/main" id="{A0101EE6-8177-41FE-8441-E60ACA6A1333}"/>
              </a:ext>
            </a:extLst>
          </xdr:cNvPr>
          <xdr:cNvSpPr/>
        </xdr:nvSpPr>
        <xdr:spPr>
          <a:xfrm>
            <a:off x="7759716" y="2294744"/>
            <a:ext cx="287370" cy="11880"/>
          </a:xfrm>
          <a:custGeom>
            <a:avLst/>
            <a:gdLst>
              <a:gd name="connsiteX0" fmla="*/ 0 w 280147"/>
              <a:gd name="connsiteY0" fmla="*/ 11206 h 11206"/>
              <a:gd name="connsiteX1" fmla="*/ 0 w 280147"/>
              <a:gd name="connsiteY1" fmla="*/ 11206 h 11206"/>
              <a:gd name="connsiteX2" fmla="*/ 84045 w 280147"/>
              <a:gd name="connsiteY2" fmla="*/ 5603 h 11206"/>
              <a:gd name="connsiteX3" fmla="*/ 145677 w 280147"/>
              <a:gd name="connsiteY3" fmla="*/ 0 h 11206"/>
              <a:gd name="connsiteX4" fmla="*/ 252133 w 280147"/>
              <a:gd name="connsiteY4" fmla="*/ 5603 h 11206"/>
              <a:gd name="connsiteX5" fmla="*/ 268942 w 280147"/>
              <a:gd name="connsiteY5" fmla="*/ 5603 h 11206"/>
              <a:gd name="connsiteX6" fmla="*/ 280147 w 280147"/>
              <a:gd name="connsiteY6" fmla="*/ 0 h 112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80147" h="11206">
                <a:moveTo>
                  <a:pt x="0" y="11206"/>
                </a:moveTo>
                <a:lnTo>
                  <a:pt x="0" y="11206"/>
                </a:lnTo>
                <a:lnTo>
                  <a:pt x="84045" y="5603"/>
                </a:lnTo>
                <a:cubicBezTo>
                  <a:pt x="104613" y="4021"/>
                  <a:pt x="125048" y="0"/>
                  <a:pt x="145677" y="0"/>
                </a:cubicBezTo>
                <a:cubicBezTo>
                  <a:pt x="181211" y="0"/>
                  <a:pt x="216635" y="3989"/>
                  <a:pt x="252133" y="5603"/>
                </a:cubicBezTo>
                <a:cubicBezTo>
                  <a:pt x="257730" y="5857"/>
                  <a:pt x="263339" y="5603"/>
                  <a:pt x="268942" y="5603"/>
                </a:cubicBezTo>
                <a:lnTo>
                  <a:pt x="280147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フリーフォーム: 図形 129">
            <a:extLst>
              <a:ext uri="{FF2B5EF4-FFF2-40B4-BE49-F238E27FC236}">
                <a16:creationId xmlns:a16="http://schemas.microsoft.com/office/drawing/2014/main" id="{8FF11A3D-B83F-431A-AACC-B926398180CE}"/>
              </a:ext>
            </a:extLst>
          </xdr:cNvPr>
          <xdr:cNvSpPr/>
        </xdr:nvSpPr>
        <xdr:spPr>
          <a:xfrm>
            <a:off x="7812911" y="2427423"/>
            <a:ext cx="213914" cy="9991"/>
          </a:xfrm>
          <a:custGeom>
            <a:avLst/>
            <a:gdLst>
              <a:gd name="connsiteX0" fmla="*/ 0 w 204168"/>
              <a:gd name="connsiteY0" fmla="*/ 11221 h 11221"/>
              <a:gd name="connsiteX1" fmla="*/ 0 w 204168"/>
              <a:gd name="connsiteY1" fmla="*/ 11221 h 11221"/>
              <a:gd name="connsiteX2" fmla="*/ 162485 w 204168"/>
              <a:gd name="connsiteY2" fmla="*/ 5618 h 11221"/>
              <a:gd name="connsiteX3" fmla="*/ 184897 w 204168"/>
              <a:gd name="connsiteY3" fmla="*/ 15 h 11221"/>
              <a:gd name="connsiteX4" fmla="*/ 184897 w 204168"/>
              <a:gd name="connsiteY4" fmla="*/ 15 h 112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4168" h="11221">
                <a:moveTo>
                  <a:pt x="0" y="11221"/>
                </a:moveTo>
                <a:lnTo>
                  <a:pt x="0" y="11221"/>
                </a:lnTo>
                <a:cubicBezTo>
                  <a:pt x="54162" y="9353"/>
                  <a:pt x="108397" y="8999"/>
                  <a:pt x="162485" y="5618"/>
                </a:cubicBezTo>
                <a:cubicBezTo>
                  <a:pt x="261582" y="-576"/>
                  <a:pt x="147927" y="15"/>
                  <a:pt x="184897" y="15"/>
                </a:cubicBezTo>
                <a:lnTo>
                  <a:pt x="184897" y="15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1" name="フリーフォーム: 図形 130">
            <a:extLst>
              <a:ext uri="{FF2B5EF4-FFF2-40B4-BE49-F238E27FC236}">
                <a16:creationId xmlns:a16="http://schemas.microsoft.com/office/drawing/2014/main" id="{5AF58144-EB0C-4095-9AE8-FC7260034911}"/>
              </a:ext>
            </a:extLst>
          </xdr:cNvPr>
          <xdr:cNvSpPr/>
        </xdr:nvSpPr>
        <xdr:spPr>
          <a:xfrm>
            <a:off x="7807200" y="2560272"/>
            <a:ext cx="215210" cy="7760"/>
          </a:xfrm>
          <a:custGeom>
            <a:avLst/>
            <a:gdLst>
              <a:gd name="connsiteX0" fmla="*/ 0 w 207309"/>
              <a:gd name="connsiteY0" fmla="*/ 5603 h 5603"/>
              <a:gd name="connsiteX1" fmla="*/ 0 w 207309"/>
              <a:gd name="connsiteY1" fmla="*/ 5603 h 5603"/>
              <a:gd name="connsiteX2" fmla="*/ 207309 w 207309"/>
              <a:gd name="connsiteY2" fmla="*/ 0 h 5603"/>
              <a:gd name="connsiteX3" fmla="*/ 207309 w 207309"/>
              <a:gd name="connsiteY3" fmla="*/ 0 h 56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7309" h="5603">
                <a:moveTo>
                  <a:pt x="0" y="5603"/>
                </a:moveTo>
                <a:lnTo>
                  <a:pt x="0" y="5603"/>
                </a:lnTo>
                <a:cubicBezTo>
                  <a:pt x="69102" y="3683"/>
                  <a:pt x="138181" y="0"/>
                  <a:pt x="207309" y="0"/>
                </a:cubicBezTo>
                <a:lnTo>
                  <a:pt x="207309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フリーフォーム: 図形 131">
            <a:extLst>
              <a:ext uri="{FF2B5EF4-FFF2-40B4-BE49-F238E27FC236}">
                <a16:creationId xmlns:a16="http://schemas.microsoft.com/office/drawing/2014/main" id="{7736FF00-FFB6-421E-A089-36C19A1BA148}"/>
              </a:ext>
            </a:extLst>
          </xdr:cNvPr>
          <xdr:cNvSpPr/>
        </xdr:nvSpPr>
        <xdr:spPr>
          <a:xfrm>
            <a:off x="7809256" y="2669517"/>
            <a:ext cx="203596" cy="263419"/>
          </a:xfrm>
          <a:custGeom>
            <a:avLst/>
            <a:gdLst>
              <a:gd name="connsiteX0" fmla="*/ 11206 w 207309"/>
              <a:gd name="connsiteY0" fmla="*/ 257735 h 257735"/>
              <a:gd name="connsiteX1" fmla="*/ 0 w 207309"/>
              <a:gd name="connsiteY1" fmla="*/ 0 h 257735"/>
              <a:gd name="connsiteX2" fmla="*/ 207309 w 207309"/>
              <a:gd name="connsiteY2" fmla="*/ 0 h 257735"/>
              <a:gd name="connsiteX3" fmla="*/ 207309 w 207309"/>
              <a:gd name="connsiteY3" fmla="*/ 240926 h 2577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7309" h="257735">
                <a:moveTo>
                  <a:pt x="11206" y="257735"/>
                </a:moveTo>
                <a:lnTo>
                  <a:pt x="0" y="0"/>
                </a:lnTo>
                <a:lnTo>
                  <a:pt x="207309" y="0"/>
                </a:lnTo>
                <a:lnTo>
                  <a:pt x="207309" y="240926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フリーフォーム: 図形 132">
            <a:extLst>
              <a:ext uri="{FF2B5EF4-FFF2-40B4-BE49-F238E27FC236}">
                <a16:creationId xmlns:a16="http://schemas.microsoft.com/office/drawing/2014/main" id="{7A1140F1-58A5-4BA1-9157-A47F6BC15D67}"/>
              </a:ext>
            </a:extLst>
          </xdr:cNvPr>
          <xdr:cNvSpPr/>
        </xdr:nvSpPr>
        <xdr:spPr>
          <a:xfrm>
            <a:off x="7854796" y="2849069"/>
            <a:ext cx="152310" cy="27260"/>
          </a:xfrm>
          <a:custGeom>
            <a:avLst/>
            <a:gdLst>
              <a:gd name="connsiteX0" fmla="*/ 0 w 145677"/>
              <a:gd name="connsiteY0" fmla="*/ 16809 h 16809"/>
              <a:gd name="connsiteX1" fmla="*/ 145677 w 145677"/>
              <a:gd name="connsiteY1" fmla="*/ 0 h 168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45677" h="16809">
                <a:moveTo>
                  <a:pt x="0" y="16809"/>
                </a:moveTo>
                <a:lnTo>
                  <a:pt x="145677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4" name="フリーフォーム: 図形 133">
            <a:extLst>
              <a:ext uri="{FF2B5EF4-FFF2-40B4-BE49-F238E27FC236}">
                <a16:creationId xmlns:a16="http://schemas.microsoft.com/office/drawing/2014/main" id="{CF67DCE0-3A21-4B09-A702-8CFFAB098785}"/>
              </a:ext>
            </a:extLst>
          </xdr:cNvPr>
          <xdr:cNvSpPr/>
        </xdr:nvSpPr>
        <xdr:spPr>
          <a:xfrm>
            <a:off x="9578796" y="2284559"/>
            <a:ext cx="738769" cy="60621"/>
          </a:xfrm>
          <a:custGeom>
            <a:avLst/>
            <a:gdLst>
              <a:gd name="connsiteX0" fmla="*/ 0 w 717176"/>
              <a:gd name="connsiteY0" fmla="*/ 56030 h 56030"/>
              <a:gd name="connsiteX1" fmla="*/ 0 w 717176"/>
              <a:gd name="connsiteY1" fmla="*/ 56030 h 56030"/>
              <a:gd name="connsiteX2" fmla="*/ 106456 w 717176"/>
              <a:gd name="connsiteY2" fmla="*/ 28015 h 56030"/>
              <a:gd name="connsiteX3" fmla="*/ 319367 w 717176"/>
              <a:gd name="connsiteY3" fmla="*/ 11206 h 56030"/>
              <a:gd name="connsiteX4" fmla="*/ 465044 w 717176"/>
              <a:gd name="connsiteY4" fmla="*/ 0 h 56030"/>
              <a:gd name="connsiteX5" fmla="*/ 677956 w 717176"/>
              <a:gd name="connsiteY5" fmla="*/ 5603 h 56030"/>
              <a:gd name="connsiteX6" fmla="*/ 717176 w 717176"/>
              <a:gd name="connsiteY6" fmla="*/ 16809 h 56030"/>
              <a:gd name="connsiteX7" fmla="*/ 717176 w 717176"/>
              <a:gd name="connsiteY7" fmla="*/ 16809 h 560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717176" h="56030">
                <a:moveTo>
                  <a:pt x="0" y="56030"/>
                </a:moveTo>
                <a:lnTo>
                  <a:pt x="0" y="56030"/>
                </a:lnTo>
                <a:cubicBezTo>
                  <a:pt x="35485" y="46692"/>
                  <a:pt x="70437" y="35019"/>
                  <a:pt x="106456" y="28015"/>
                </a:cubicBezTo>
                <a:cubicBezTo>
                  <a:pt x="172307" y="15210"/>
                  <a:pt x="253776" y="14658"/>
                  <a:pt x="319367" y="11206"/>
                </a:cubicBezTo>
                <a:cubicBezTo>
                  <a:pt x="419627" y="5929"/>
                  <a:pt x="389320" y="8414"/>
                  <a:pt x="465044" y="0"/>
                </a:cubicBezTo>
                <a:cubicBezTo>
                  <a:pt x="536015" y="1868"/>
                  <a:pt x="607118" y="880"/>
                  <a:pt x="677956" y="5603"/>
                </a:cubicBezTo>
                <a:cubicBezTo>
                  <a:pt x="691522" y="6507"/>
                  <a:pt x="717176" y="16809"/>
                  <a:pt x="717176" y="16809"/>
                </a:cubicBezTo>
                <a:lnTo>
                  <a:pt x="717176" y="1680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5" name="フリーフォーム: 図形 134">
            <a:extLst>
              <a:ext uri="{FF2B5EF4-FFF2-40B4-BE49-F238E27FC236}">
                <a16:creationId xmlns:a16="http://schemas.microsoft.com/office/drawing/2014/main" id="{552A30F7-A969-4DDB-880E-F6B47555B3B9}"/>
              </a:ext>
            </a:extLst>
          </xdr:cNvPr>
          <xdr:cNvSpPr/>
        </xdr:nvSpPr>
        <xdr:spPr>
          <a:xfrm>
            <a:off x="9815995" y="2136239"/>
            <a:ext cx="225401" cy="782680"/>
          </a:xfrm>
          <a:custGeom>
            <a:avLst/>
            <a:gdLst>
              <a:gd name="connsiteX0" fmla="*/ 191268 w 219283"/>
              <a:gd name="connsiteY0" fmla="*/ 0 h 750794"/>
              <a:gd name="connsiteX1" fmla="*/ 191268 w 219283"/>
              <a:gd name="connsiteY1" fmla="*/ 0 h 750794"/>
              <a:gd name="connsiteX2" fmla="*/ 196871 w 219283"/>
              <a:gd name="connsiteY2" fmla="*/ 196103 h 750794"/>
              <a:gd name="connsiteX3" fmla="*/ 208077 w 219283"/>
              <a:gd name="connsiteY3" fmla="*/ 235324 h 750794"/>
              <a:gd name="connsiteX4" fmla="*/ 219283 w 219283"/>
              <a:gd name="connsiteY4" fmla="*/ 274544 h 750794"/>
              <a:gd name="connsiteX5" fmla="*/ 213680 w 219283"/>
              <a:gd name="connsiteY5" fmla="*/ 386603 h 750794"/>
              <a:gd name="connsiteX6" fmla="*/ 208077 w 219283"/>
              <a:gd name="connsiteY6" fmla="*/ 403412 h 750794"/>
              <a:gd name="connsiteX7" fmla="*/ 202474 w 219283"/>
              <a:gd name="connsiteY7" fmla="*/ 437029 h 750794"/>
              <a:gd name="connsiteX8" fmla="*/ 196871 w 219283"/>
              <a:gd name="connsiteY8" fmla="*/ 453838 h 750794"/>
              <a:gd name="connsiteX9" fmla="*/ 157651 w 219283"/>
              <a:gd name="connsiteY9" fmla="*/ 493059 h 750794"/>
              <a:gd name="connsiteX10" fmla="*/ 140842 w 219283"/>
              <a:gd name="connsiteY10" fmla="*/ 509868 h 750794"/>
              <a:gd name="connsiteX11" fmla="*/ 112827 w 219283"/>
              <a:gd name="connsiteY11" fmla="*/ 526676 h 750794"/>
              <a:gd name="connsiteX12" fmla="*/ 62401 w 219283"/>
              <a:gd name="connsiteY12" fmla="*/ 515471 h 750794"/>
              <a:gd name="connsiteX13" fmla="*/ 28783 w 219283"/>
              <a:gd name="connsiteY13" fmla="*/ 493059 h 750794"/>
              <a:gd name="connsiteX14" fmla="*/ 6371 w 219283"/>
              <a:gd name="connsiteY14" fmla="*/ 481853 h 750794"/>
              <a:gd name="connsiteX15" fmla="*/ 11974 w 219283"/>
              <a:gd name="connsiteY15" fmla="*/ 381000 h 750794"/>
              <a:gd name="connsiteX16" fmla="*/ 28783 w 219283"/>
              <a:gd name="connsiteY16" fmla="*/ 347382 h 750794"/>
              <a:gd name="connsiteX17" fmla="*/ 45592 w 219283"/>
              <a:gd name="connsiteY17" fmla="*/ 341779 h 750794"/>
              <a:gd name="connsiteX18" fmla="*/ 129636 w 219283"/>
              <a:gd name="connsiteY18" fmla="*/ 347382 h 750794"/>
              <a:gd name="connsiteX19" fmla="*/ 152048 w 219283"/>
              <a:gd name="connsiteY19" fmla="*/ 352985 h 750794"/>
              <a:gd name="connsiteX20" fmla="*/ 174460 w 219283"/>
              <a:gd name="connsiteY20" fmla="*/ 375397 h 750794"/>
              <a:gd name="connsiteX21" fmla="*/ 191268 w 219283"/>
              <a:gd name="connsiteY21" fmla="*/ 431426 h 750794"/>
              <a:gd name="connsiteX22" fmla="*/ 202474 w 219283"/>
              <a:gd name="connsiteY22" fmla="*/ 465044 h 750794"/>
              <a:gd name="connsiteX23" fmla="*/ 191268 w 219283"/>
              <a:gd name="connsiteY23" fmla="*/ 543485 h 750794"/>
              <a:gd name="connsiteX24" fmla="*/ 174460 w 219283"/>
              <a:gd name="connsiteY24" fmla="*/ 565897 h 750794"/>
              <a:gd name="connsiteX25" fmla="*/ 163254 w 219283"/>
              <a:gd name="connsiteY25" fmla="*/ 582706 h 750794"/>
              <a:gd name="connsiteX26" fmla="*/ 146445 w 219283"/>
              <a:gd name="connsiteY26" fmla="*/ 599515 h 750794"/>
              <a:gd name="connsiteX27" fmla="*/ 124033 w 219283"/>
              <a:gd name="connsiteY27" fmla="*/ 627529 h 750794"/>
              <a:gd name="connsiteX28" fmla="*/ 90415 w 219283"/>
              <a:gd name="connsiteY28" fmla="*/ 661147 h 750794"/>
              <a:gd name="connsiteX29" fmla="*/ 23180 w 219283"/>
              <a:gd name="connsiteY29" fmla="*/ 739588 h 750794"/>
              <a:gd name="connsiteX30" fmla="*/ 6371 w 219283"/>
              <a:gd name="connsiteY30" fmla="*/ 750794 h 750794"/>
              <a:gd name="connsiteX31" fmla="*/ 6371 w 219283"/>
              <a:gd name="connsiteY31" fmla="*/ 750794 h 7507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219283" h="750794">
                <a:moveTo>
                  <a:pt x="191268" y="0"/>
                </a:moveTo>
                <a:lnTo>
                  <a:pt x="191268" y="0"/>
                </a:lnTo>
                <a:cubicBezTo>
                  <a:pt x="193136" y="65368"/>
                  <a:pt x="192212" y="130875"/>
                  <a:pt x="196871" y="196103"/>
                </a:cubicBezTo>
                <a:cubicBezTo>
                  <a:pt x="197840" y="209665"/>
                  <a:pt x="204170" y="222301"/>
                  <a:pt x="208077" y="235324"/>
                </a:cubicBezTo>
                <a:cubicBezTo>
                  <a:pt x="220135" y="275518"/>
                  <a:pt x="207006" y="225435"/>
                  <a:pt x="219283" y="274544"/>
                </a:cubicBezTo>
                <a:cubicBezTo>
                  <a:pt x="217415" y="311897"/>
                  <a:pt x="216920" y="349344"/>
                  <a:pt x="213680" y="386603"/>
                </a:cubicBezTo>
                <a:cubicBezTo>
                  <a:pt x="213168" y="392487"/>
                  <a:pt x="209358" y="397647"/>
                  <a:pt x="208077" y="403412"/>
                </a:cubicBezTo>
                <a:cubicBezTo>
                  <a:pt x="205613" y="414502"/>
                  <a:pt x="204938" y="425939"/>
                  <a:pt x="202474" y="437029"/>
                </a:cubicBezTo>
                <a:cubicBezTo>
                  <a:pt x="201193" y="442794"/>
                  <a:pt x="200560" y="449226"/>
                  <a:pt x="196871" y="453838"/>
                </a:cubicBezTo>
                <a:cubicBezTo>
                  <a:pt x="185321" y="468275"/>
                  <a:pt x="170724" y="479985"/>
                  <a:pt x="157651" y="493059"/>
                </a:cubicBezTo>
                <a:cubicBezTo>
                  <a:pt x="152048" y="498662"/>
                  <a:pt x="147637" y="505791"/>
                  <a:pt x="140842" y="509868"/>
                </a:cubicBezTo>
                <a:lnTo>
                  <a:pt x="112827" y="526676"/>
                </a:lnTo>
                <a:cubicBezTo>
                  <a:pt x="96018" y="522941"/>
                  <a:pt x="78388" y="521866"/>
                  <a:pt x="62401" y="515471"/>
                </a:cubicBezTo>
                <a:cubicBezTo>
                  <a:pt x="49896" y="510469"/>
                  <a:pt x="40829" y="499082"/>
                  <a:pt x="28783" y="493059"/>
                </a:cubicBezTo>
                <a:lnTo>
                  <a:pt x="6371" y="481853"/>
                </a:lnTo>
                <a:cubicBezTo>
                  <a:pt x="-3496" y="432519"/>
                  <a:pt x="-2109" y="456107"/>
                  <a:pt x="11974" y="381000"/>
                </a:cubicBezTo>
                <a:cubicBezTo>
                  <a:pt x="13765" y="371447"/>
                  <a:pt x="21075" y="353548"/>
                  <a:pt x="28783" y="347382"/>
                </a:cubicBezTo>
                <a:cubicBezTo>
                  <a:pt x="33395" y="343693"/>
                  <a:pt x="39989" y="343647"/>
                  <a:pt x="45592" y="341779"/>
                </a:cubicBezTo>
                <a:cubicBezTo>
                  <a:pt x="73607" y="343647"/>
                  <a:pt x="101713" y="344443"/>
                  <a:pt x="129636" y="347382"/>
                </a:cubicBezTo>
                <a:cubicBezTo>
                  <a:pt x="137294" y="348188"/>
                  <a:pt x="145518" y="348904"/>
                  <a:pt x="152048" y="352985"/>
                </a:cubicBezTo>
                <a:cubicBezTo>
                  <a:pt x="161007" y="358585"/>
                  <a:pt x="166989" y="367926"/>
                  <a:pt x="174460" y="375397"/>
                </a:cubicBezTo>
                <a:cubicBezTo>
                  <a:pt x="184599" y="436241"/>
                  <a:pt x="172655" y="384895"/>
                  <a:pt x="191268" y="431426"/>
                </a:cubicBezTo>
                <a:cubicBezTo>
                  <a:pt x="195655" y="442393"/>
                  <a:pt x="202474" y="465044"/>
                  <a:pt x="202474" y="465044"/>
                </a:cubicBezTo>
                <a:cubicBezTo>
                  <a:pt x="202060" y="469601"/>
                  <a:pt x="201756" y="525131"/>
                  <a:pt x="191268" y="543485"/>
                </a:cubicBezTo>
                <a:cubicBezTo>
                  <a:pt x="186635" y="551593"/>
                  <a:pt x="179888" y="558298"/>
                  <a:pt x="174460" y="565897"/>
                </a:cubicBezTo>
                <a:cubicBezTo>
                  <a:pt x="170546" y="571377"/>
                  <a:pt x="167565" y="577533"/>
                  <a:pt x="163254" y="582706"/>
                </a:cubicBezTo>
                <a:cubicBezTo>
                  <a:pt x="158181" y="588793"/>
                  <a:pt x="151663" y="593552"/>
                  <a:pt x="146445" y="599515"/>
                </a:cubicBezTo>
                <a:cubicBezTo>
                  <a:pt x="138570" y="608515"/>
                  <a:pt x="132077" y="618680"/>
                  <a:pt x="124033" y="627529"/>
                </a:cubicBezTo>
                <a:cubicBezTo>
                  <a:pt x="113373" y="639255"/>
                  <a:pt x="99205" y="647961"/>
                  <a:pt x="90415" y="661147"/>
                </a:cubicBezTo>
                <a:cubicBezTo>
                  <a:pt x="70137" y="691565"/>
                  <a:pt x="55792" y="717847"/>
                  <a:pt x="23180" y="739588"/>
                </a:cubicBezTo>
                <a:lnTo>
                  <a:pt x="6371" y="750794"/>
                </a:lnTo>
                <a:lnTo>
                  <a:pt x="6371" y="750794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6" name="フリーフォーム: 図形 135">
            <a:extLst>
              <a:ext uri="{FF2B5EF4-FFF2-40B4-BE49-F238E27FC236}">
                <a16:creationId xmlns:a16="http://schemas.microsoft.com/office/drawing/2014/main" id="{D7B8A66F-5C34-406D-9450-ECA8DDADAB65}"/>
              </a:ext>
            </a:extLst>
          </xdr:cNvPr>
          <xdr:cNvSpPr/>
        </xdr:nvSpPr>
        <xdr:spPr>
          <a:xfrm>
            <a:off x="10579106" y="2192877"/>
            <a:ext cx="554015" cy="729764"/>
          </a:xfrm>
          <a:custGeom>
            <a:avLst/>
            <a:gdLst>
              <a:gd name="connsiteX0" fmla="*/ 56030 w 549089"/>
              <a:gd name="connsiteY0" fmla="*/ 100853 h 694764"/>
              <a:gd name="connsiteX1" fmla="*/ 56030 w 549089"/>
              <a:gd name="connsiteY1" fmla="*/ 100853 h 694764"/>
              <a:gd name="connsiteX2" fmla="*/ 145677 w 549089"/>
              <a:gd name="connsiteY2" fmla="*/ 106456 h 694764"/>
              <a:gd name="connsiteX3" fmla="*/ 179294 w 549089"/>
              <a:gd name="connsiteY3" fmla="*/ 95250 h 694764"/>
              <a:gd name="connsiteX4" fmla="*/ 235324 w 549089"/>
              <a:gd name="connsiteY4" fmla="*/ 72838 h 694764"/>
              <a:gd name="connsiteX5" fmla="*/ 268941 w 549089"/>
              <a:gd name="connsiteY5" fmla="*/ 56029 h 694764"/>
              <a:gd name="connsiteX6" fmla="*/ 308162 w 549089"/>
              <a:gd name="connsiteY6" fmla="*/ 44823 h 694764"/>
              <a:gd name="connsiteX7" fmla="*/ 369794 w 549089"/>
              <a:gd name="connsiteY7" fmla="*/ 22411 h 694764"/>
              <a:gd name="connsiteX8" fmla="*/ 420221 w 549089"/>
              <a:gd name="connsiteY8" fmla="*/ 11206 h 694764"/>
              <a:gd name="connsiteX9" fmla="*/ 459441 w 549089"/>
              <a:gd name="connsiteY9" fmla="*/ 0 h 694764"/>
              <a:gd name="connsiteX10" fmla="*/ 425824 w 549089"/>
              <a:gd name="connsiteY10" fmla="*/ 39220 h 694764"/>
              <a:gd name="connsiteX11" fmla="*/ 409015 w 549089"/>
              <a:gd name="connsiteY11" fmla="*/ 56029 h 694764"/>
              <a:gd name="connsiteX12" fmla="*/ 397809 w 549089"/>
              <a:gd name="connsiteY12" fmla="*/ 72838 h 694764"/>
              <a:gd name="connsiteX13" fmla="*/ 381000 w 549089"/>
              <a:gd name="connsiteY13" fmla="*/ 89647 h 694764"/>
              <a:gd name="connsiteX14" fmla="*/ 364191 w 549089"/>
              <a:gd name="connsiteY14" fmla="*/ 112059 h 694764"/>
              <a:gd name="connsiteX15" fmla="*/ 330574 w 549089"/>
              <a:gd name="connsiteY15" fmla="*/ 128867 h 694764"/>
              <a:gd name="connsiteX16" fmla="*/ 285750 w 549089"/>
              <a:gd name="connsiteY16" fmla="*/ 168088 h 694764"/>
              <a:gd name="connsiteX17" fmla="*/ 263339 w 549089"/>
              <a:gd name="connsiteY17" fmla="*/ 184897 h 694764"/>
              <a:gd name="connsiteX18" fmla="*/ 224118 w 549089"/>
              <a:gd name="connsiteY18" fmla="*/ 224117 h 694764"/>
              <a:gd name="connsiteX19" fmla="*/ 196103 w 549089"/>
              <a:gd name="connsiteY19" fmla="*/ 252132 h 694764"/>
              <a:gd name="connsiteX20" fmla="*/ 179294 w 549089"/>
              <a:gd name="connsiteY20" fmla="*/ 274544 h 694764"/>
              <a:gd name="connsiteX21" fmla="*/ 128868 w 549089"/>
              <a:gd name="connsiteY21" fmla="*/ 324970 h 694764"/>
              <a:gd name="connsiteX22" fmla="*/ 112059 w 549089"/>
              <a:gd name="connsiteY22" fmla="*/ 341779 h 694764"/>
              <a:gd name="connsiteX23" fmla="*/ 95250 w 549089"/>
              <a:gd name="connsiteY23" fmla="*/ 364191 h 694764"/>
              <a:gd name="connsiteX24" fmla="*/ 50427 w 549089"/>
              <a:gd name="connsiteY24" fmla="*/ 409014 h 694764"/>
              <a:gd name="connsiteX25" fmla="*/ 33618 w 549089"/>
              <a:gd name="connsiteY25" fmla="*/ 431426 h 694764"/>
              <a:gd name="connsiteX26" fmla="*/ 16809 w 549089"/>
              <a:gd name="connsiteY26" fmla="*/ 442632 h 694764"/>
              <a:gd name="connsiteX27" fmla="*/ 0 w 549089"/>
              <a:gd name="connsiteY27" fmla="*/ 459441 h 694764"/>
              <a:gd name="connsiteX28" fmla="*/ 33618 w 549089"/>
              <a:gd name="connsiteY28" fmla="*/ 465044 h 694764"/>
              <a:gd name="connsiteX29" fmla="*/ 61633 w 549089"/>
              <a:gd name="connsiteY29" fmla="*/ 448235 h 694764"/>
              <a:gd name="connsiteX30" fmla="*/ 84044 w 549089"/>
              <a:gd name="connsiteY30" fmla="*/ 437029 h 694764"/>
              <a:gd name="connsiteX31" fmla="*/ 128868 w 549089"/>
              <a:gd name="connsiteY31" fmla="*/ 409014 h 694764"/>
              <a:gd name="connsiteX32" fmla="*/ 218515 w 549089"/>
              <a:gd name="connsiteY32" fmla="*/ 358588 h 694764"/>
              <a:gd name="connsiteX33" fmla="*/ 268941 w 549089"/>
              <a:gd name="connsiteY33" fmla="*/ 330573 h 694764"/>
              <a:gd name="connsiteX34" fmla="*/ 425824 w 549089"/>
              <a:gd name="connsiteY34" fmla="*/ 341779 h 694764"/>
              <a:gd name="connsiteX35" fmla="*/ 453839 w 549089"/>
              <a:gd name="connsiteY35" fmla="*/ 347382 h 694764"/>
              <a:gd name="connsiteX36" fmla="*/ 470647 w 549089"/>
              <a:gd name="connsiteY36" fmla="*/ 364191 h 694764"/>
              <a:gd name="connsiteX37" fmla="*/ 509868 w 549089"/>
              <a:gd name="connsiteY37" fmla="*/ 386603 h 694764"/>
              <a:gd name="connsiteX38" fmla="*/ 543486 w 549089"/>
              <a:gd name="connsiteY38" fmla="*/ 431426 h 694764"/>
              <a:gd name="connsiteX39" fmla="*/ 549089 w 549089"/>
              <a:gd name="connsiteY39" fmla="*/ 453838 h 694764"/>
              <a:gd name="connsiteX40" fmla="*/ 543486 w 549089"/>
              <a:gd name="connsiteY40" fmla="*/ 493059 h 694764"/>
              <a:gd name="connsiteX41" fmla="*/ 509868 w 549089"/>
              <a:gd name="connsiteY41" fmla="*/ 549088 h 694764"/>
              <a:gd name="connsiteX42" fmla="*/ 476250 w 549089"/>
              <a:gd name="connsiteY42" fmla="*/ 593911 h 694764"/>
              <a:gd name="connsiteX43" fmla="*/ 453839 w 549089"/>
              <a:gd name="connsiteY43" fmla="*/ 610720 h 694764"/>
              <a:gd name="connsiteX44" fmla="*/ 437030 w 549089"/>
              <a:gd name="connsiteY44" fmla="*/ 633132 h 694764"/>
              <a:gd name="connsiteX45" fmla="*/ 386603 w 549089"/>
              <a:gd name="connsiteY45" fmla="*/ 661147 h 694764"/>
              <a:gd name="connsiteX46" fmla="*/ 369794 w 549089"/>
              <a:gd name="connsiteY46" fmla="*/ 677956 h 694764"/>
              <a:gd name="connsiteX47" fmla="*/ 341780 w 549089"/>
              <a:gd name="connsiteY47" fmla="*/ 683559 h 694764"/>
              <a:gd name="connsiteX48" fmla="*/ 308162 w 549089"/>
              <a:gd name="connsiteY48" fmla="*/ 694764 h 694764"/>
              <a:gd name="connsiteX49" fmla="*/ 229721 w 549089"/>
              <a:gd name="connsiteY49" fmla="*/ 689161 h 694764"/>
              <a:gd name="connsiteX50" fmla="*/ 173691 w 549089"/>
              <a:gd name="connsiteY50" fmla="*/ 666750 h 694764"/>
              <a:gd name="connsiteX51" fmla="*/ 162486 w 549089"/>
              <a:gd name="connsiteY51" fmla="*/ 649941 h 694764"/>
              <a:gd name="connsiteX52" fmla="*/ 179294 w 549089"/>
              <a:gd name="connsiteY52" fmla="*/ 565897 h 694764"/>
              <a:gd name="connsiteX53" fmla="*/ 196103 w 549089"/>
              <a:gd name="connsiteY53" fmla="*/ 549088 h 694764"/>
              <a:gd name="connsiteX54" fmla="*/ 224118 w 549089"/>
              <a:gd name="connsiteY54" fmla="*/ 543485 h 694764"/>
              <a:gd name="connsiteX55" fmla="*/ 263339 w 549089"/>
              <a:gd name="connsiteY55" fmla="*/ 549088 h 694764"/>
              <a:gd name="connsiteX56" fmla="*/ 291353 w 549089"/>
              <a:gd name="connsiteY56" fmla="*/ 554691 h 694764"/>
              <a:gd name="connsiteX57" fmla="*/ 341780 w 549089"/>
              <a:gd name="connsiteY57" fmla="*/ 599514 h 694764"/>
              <a:gd name="connsiteX58" fmla="*/ 352986 w 549089"/>
              <a:gd name="connsiteY58" fmla="*/ 616323 h 694764"/>
              <a:gd name="connsiteX59" fmla="*/ 375397 w 549089"/>
              <a:gd name="connsiteY59" fmla="*/ 649941 h 694764"/>
              <a:gd name="connsiteX60" fmla="*/ 375397 w 549089"/>
              <a:gd name="connsiteY60" fmla="*/ 649941 h 6947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</a:cxnLst>
            <a:rect l="l" t="t" r="r" b="b"/>
            <a:pathLst>
              <a:path w="549089" h="694764">
                <a:moveTo>
                  <a:pt x="56030" y="100853"/>
                </a:moveTo>
                <a:lnTo>
                  <a:pt x="56030" y="100853"/>
                </a:lnTo>
                <a:cubicBezTo>
                  <a:pt x="85912" y="102721"/>
                  <a:pt x="115767" y="107816"/>
                  <a:pt x="145677" y="106456"/>
                </a:cubicBezTo>
                <a:cubicBezTo>
                  <a:pt x="157477" y="105920"/>
                  <a:pt x="168234" y="99397"/>
                  <a:pt x="179294" y="95250"/>
                </a:cubicBezTo>
                <a:cubicBezTo>
                  <a:pt x="198129" y="88187"/>
                  <a:pt x="216895" y="80901"/>
                  <a:pt x="235324" y="72838"/>
                </a:cubicBezTo>
                <a:cubicBezTo>
                  <a:pt x="246802" y="67816"/>
                  <a:pt x="257248" y="60526"/>
                  <a:pt x="268941" y="56029"/>
                </a:cubicBezTo>
                <a:cubicBezTo>
                  <a:pt x="281632" y="51148"/>
                  <a:pt x="295263" y="49123"/>
                  <a:pt x="308162" y="44823"/>
                </a:cubicBezTo>
                <a:cubicBezTo>
                  <a:pt x="328900" y="37910"/>
                  <a:pt x="348856" y="28692"/>
                  <a:pt x="369794" y="22411"/>
                </a:cubicBezTo>
                <a:cubicBezTo>
                  <a:pt x="386287" y="17463"/>
                  <a:pt x="403516" y="15382"/>
                  <a:pt x="420221" y="11206"/>
                </a:cubicBezTo>
                <a:cubicBezTo>
                  <a:pt x="433412" y="7908"/>
                  <a:pt x="446368" y="3735"/>
                  <a:pt x="459441" y="0"/>
                </a:cubicBezTo>
                <a:cubicBezTo>
                  <a:pt x="414473" y="33727"/>
                  <a:pt x="455406" y="-2193"/>
                  <a:pt x="425824" y="39220"/>
                </a:cubicBezTo>
                <a:cubicBezTo>
                  <a:pt x="421218" y="45668"/>
                  <a:pt x="414088" y="49942"/>
                  <a:pt x="409015" y="56029"/>
                </a:cubicBezTo>
                <a:cubicBezTo>
                  <a:pt x="404704" y="61202"/>
                  <a:pt x="402120" y="67665"/>
                  <a:pt x="397809" y="72838"/>
                </a:cubicBezTo>
                <a:cubicBezTo>
                  <a:pt x="392736" y="78925"/>
                  <a:pt x="386157" y="83631"/>
                  <a:pt x="381000" y="89647"/>
                </a:cubicBezTo>
                <a:cubicBezTo>
                  <a:pt x="374923" y="96737"/>
                  <a:pt x="371562" y="106326"/>
                  <a:pt x="364191" y="112059"/>
                </a:cubicBezTo>
                <a:cubicBezTo>
                  <a:pt x="354302" y="119751"/>
                  <a:pt x="340769" y="121585"/>
                  <a:pt x="330574" y="128867"/>
                </a:cubicBezTo>
                <a:cubicBezTo>
                  <a:pt x="314418" y="140407"/>
                  <a:pt x="301002" y="155378"/>
                  <a:pt x="285750" y="168088"/>
                </a:cubicBezTo>
                <a:cubicBezTo>
                  <a:pt x="278576" y="174066"/>
                  <a:pt x="270249" y="178616"/>
                  <a:pt x="263339" y="184897"/>
                </a:cubicBezTo>
                <a:cubicBezTo>
                  <a:pt x="249658" y="197334"/>
                  <a:pt x="237192" y="211044"/>
                  <a:pt x="224118" y="224117"/>
                </a:cubicBezTo>
                <a:cubicBezTo>
                  <a:pt x="214780" y="233455"/>
                  <a:pt x="204027" y="241567"/>
                  <a:pt x="196103" y="252132"/>
                </a:cubicBezTo>
                <a:cubicBezTo>
                  <a:pt x="190500" y="259603"/>
                  <a:pt x="185628" y="267682"/>
                  <a:pt x="179294" y="274544"/>
                </a:cubicBezTo>
                <a:cubicBezTo>
                  <a:pt x="163171" y="292011"/>
                  <a:pt x="145677" y="308161"/>
                  <a:pt x="128868" y="324970"/>
                </a:cubicBezTo>
                <a:cubicBezTo>
                  <a:pt x="123265" y="330573"/>
                  <a:pt x="116813" y="335440"/>
                  <a:pt x="112059" y="341779"/>
                </a:cubicBezTo>
                <a:cubicBezTo>
                  <a:pt x="106456" y="349250"/>
                  <a:pt x="101560" y="357307"/>
                  <a:pt x="95250" y="364191"/>
                </a:cubicBezTo>
                <a:cubicBezTo>
                  <a:pt x="80972" y="379767"/>
                  <a:pt x="63105" y="392110"/>
                  <a:pt x="50427" y="409014"/>
                </a:cubicBezTo>
                <a:cubicBezTo>
                  <a:pt x="44824" y="416485"/>
                  <a:pt x="40221" y="424823"/>
                  <a:pt x="33618" y="431426"/>
                </a:cubicBezTo>
                <a:cubicBezTo>
                  <a:pt x="28856" y="436188"/>
                  <a:pt x="21982" y="438321"/>
                  <a:pt x="16809" y="442632"/>
                </a:cubicBezTo>
                <a:cubicBezTo>
                  <a:pt x="10722" y="447705"/>
                  <a:pt x="5603" y="453838"/>
                  <a:pt x="0" y="459441"/>
                </a:cubicBezTo>
                <a:cubicBezTo>
                  <a:pt x="11206" y="461309"/>
                  <a:pt x="22441" y="467076"/>
                  <a:pt x="33618" y="465044"/>
                </a:cubicBezTo>
                <a:cubicBezTo>
                  <a:pt x="44333" y="463096"/>
                  <a:pt x="52113" y="453524"/>
                  <a:pt x="61633" y="448235"/>
                </a:cubicBezTo>
                <a:cubicBezTo>
                  <a:pt x="68934" y="444179"/>
                  <a:pt x="77095" y="441662"/>
                  <a:pt x="84044" y="437029"/>
                </a:cubicBezTo>
                <a:cubicBezTo>
                  <a:pt x="129720" y="406578"/>
                  <a:pt x="94269" y="420547"/>
                  <a:pt x="128868" y="409014"/>
                </a:cubicBezTo>
                <a:cubicBezTo>
                  <a:pt x="190110" y="363085"/>
                  <a:pt x="92525" y="434182"/>
                  <a:pt x="218515" y="358588"/>
                </a:cubicBezTo>
                <a:cubicBezTo>
                  <a:pt x="253692" y="337482"/>
                  <a:pt x="236790" y="346649"/>
                  <a:pt x="268941" y="330573"/>
                </a:cubicBezTo>
                <a:lnTo>
                  <a:pt x="425824" y="341779"/>
                </a:lnTo>
                <a:cubicBezTo>
                  <a:pt x="435308" y="342641"/>
                  <a:pt x="445321" y="343123"/>
                  <a:pt x="453839" y="347382"/>
                </a:cubicBezTo>
                <a:cubicBezTo>
                  <a:pt x="460926" y="350926"/>
                  <a:pt x="464199" y="359585"/>
                  <a:pt x="470647" y="364191"/>
                </a:cubicBezTo>
                <a:cubicBezTo>
                  <a:pt x="481433" y="371895"/>
                  <a:pt x="500339" y="376015"/>
                  <a:pt x="509868" y="386603"/>
                </a:cubicBezTo>
                <a:cubicBezTo>
                  <a:pt x="522362" y="400485"/>
                  <a:pt x="543486" y="431426"/>
                  <a:pt x="543486" y="431426"/>
                </a:cubicBezTo>
                <a:cubicBezTo>
                  <a:pt x="545354" y="438897"/>
                  <a:pt x="549089" y="446137"/>
                  <a:pt x="549089" y="453838"/>
                </a:cubicBezTo>
                <a:cubicBezTo>
                  <a:pt x="549089" y="467044"/>
                  <a:pt x="546961" y="480318"/>
                  <a:pt x="543486" y="493059"/>
                </a:cubicBezTo>
                <a:cubicBezTo>
                  <a:pt x="539762" y="506714"/>
                  <a:pt x="515136" y="542065"/>
                  <a:pt x="509868" y="549088"/>
                </a:cubicBezTo>
                <a:cubicBezTo>
                  <a:pt x="498662" y="564029"/>
                  <a:pt x="491191" y="582705"/>
                  <a:pt x="476250" y="593911"/>
                </a:cubicBezTo>
                <a:cubicBezTo>
                  <a:pt x="468780" y="599514"/>
                  <a:pt x="460442" y="604117"/>
                  <a:pt x="453839" y="610720"/>
                </a:cubicBezTo>
                <a:cubicBezTo>
                  <a:pt x="447236" y="617323"/>
                  <a:pt x="444058" y="626983"/>
                  <a:pt x="437030" y="633132"/>
                </a:cubicBezTo>
                <a:cubicBezTo>
                  <a:pt x="406149" y="660153"/>
                  <a:pt x="415460" y="640535"/>
                  <a:pt x="386603" y="661147"/>
                </a:cubicBezTo>
                <a:cubicBezTo>
                  <a:pt x="380155" y="665753"/>
                  <a:pt x="376881" y="674412"/>
                  <a:pt x="369794" y="677956"/>
                </a:cubicBezTo>
                <a:cubicBezTo>
                  <a:pt x="361276" y="682215"/>
                  <a:pt x="350967" y="681053"/>
                  <a:pt x="341780" y="683559"/>
                </a:cubicBezTo>
                <a:cubicBezTo>
                  <a:pt x="330384" y="686667"/>
                  <a:pt x="319368" y="691029"/>
                  <a:pt x="308162" y="694764"/>
                </a:cubicBezTo>
                <a:cubicBezTo>
                  <a:pt x="282015" y="692896"/>
                  <a:pt x="255384" y="694507"/>
                  <a:pt x="229721" y="689161"/>
                </a:cubicBezTo>
                <a:cubicBezTo>
                  <a:pt x="210029" y="685059"/>
                  <a:pt x="173691" y="666750"/>
                  <a:pt x="173691" y="666750"/>
                </a:cubicBezTo>
                <a:cubicBezTo>
                  <a:pt x="169956" y="661147"/>
                  <a:pt x="162934" y="656660"/>
                  <a:pt x="162486" y="649941"/>
                </a:cubicBezTo>
                <a:cubicBezTo>
                  <a:pt x="159843" y="610294"/>
                  <a:pt x="158251" y="591149"/>
                  <a:pt x="179294" y="565897"/>
                </a:cubicBezTo>
                <a:cubicBezTo>
                  <a:pt x="184367" y="559810"/>
                  <a:pt x="189016" y="552632"/>
                  <a:pt x="196103" y="549088"/>
                </a:cubicBezTo>
                <a:cubicBezTo>
                  <a:pt x="204621" y="544829"/>
                  <a:pt x="214780" y="545353"/>
                  <a:pt x="224118" y="543485"/>
                </a:cubicBezTo>
                <a:cubicBezTo>
                  <a:pt x="237192" y="545353"/>
                  <a:pt x="250312" y="546917"/>
                  <a:pt x="263339" y="549088"/>
                </a:cubicBezTo>
                <a:cubicBezTo>
                  <a:pt x="272732" y="550654"/>
                  <a:pt x="282993" y="550131"/>
                  <a:pt x="291353" y="554691"/>
                </a:cubicBezTo>
                <a:cubicBezTo>
                  <a:pt x="298334" y="558499"/>
                  <a:pt x="332432" y="588296"/>
                  <a:pt x="341780" y="599514"/>
                </a:cubicBezTo>
                <a:cubicBezTo>
                  <a:pt x="346091" y="604687"/>
                  <a:pt x="348675" y="611150"/>
                  <a:pt x="352986" y="616323"/>
                </a:cubicBezTo>
                <a:cubicBezTo>
                  <a:pt x="376302" y="644303"/>
                  <a:pt x="365551" y="620402"/>
                  <a:pt x="375397" y="649941"/>
                </a:cubicBezTo>
                <a:lnTo>
                  <a:pt x="375397" y="649941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7" name="フリーフォーム: 図形 136">
            <a:extLst>
              <a:ext uri="{FF2B5EF4-FFF2-40B4-BE49-F238E27FC236}">
                <a16:creationId xmlns:a16="http://schemas.microsoft.com/office/drawing/2014/main" id="{97BB6C62-BD60-47C1-B7D4-5A69D176BFBA}"/>
              </a:ext>
            </a:extLst>
          </xdr:cNvPr>
          <xdr:cNvSpPr/>
        </xdr:nvSpPr>
        <xdr:spPr>
          <a:xfrm>
            <a:off x="5974253" y="2848321"/>
            <a:ext cx="193444" cy="74642"/>
          </a:xfrm>
          <a:custGeom>
            <a:avLst/>
            <a:gdLst>
              <a:gd name="connsiteX0" fmla="*/ 199159 w 199159"/>
              <a:gd name="connsiteY0" fmla="*/ 0 h 82262"/>
              <a:gd name="connsiteX1" fmla="*/ 199159 w 199159"/>
              <a:gd name="connsiteY1" fmla="*/ 0 h 82262"/>
              <a:gd name="connsiteX2" fmla="*/ 173182 w 199159"/>
              <a:gd name="connsiteY2" fmla="*/ 34637 h 82262"/>
              <a:gd name="connsiteX3" fmla="*/ 151534 w 199159"/>
              <a:gd name="connsiteY3" fmla="*/ 47625 h 82262"/>
              <a:gd name="connsiteX4" fmla="*/ 121227 w 199159"/>
              <a:gd name="connsiteY4" fmla="*/ 64944 h 82262"/>
              <a:gd name="connsiteX5" fmla="*/ 99580 w 199159"/>
              <a:gd name="connsiteY5" fmla="*/ 69273 h 82262"/>
              <a:gd name="connsiteX6" fmla="*/ 86591 w 199159"/>
              <a:gd name="connsiteY6" fmla="*/ 73603 h 82262"/>
              <a:gd name="connsiteX7" fmla="*/ 0 w 199159"/>
              <a:gd name="connsiteY7" fmla="*/ 82262 h 82262"/>
              <a:gd name="connsiteX8" fmla="*/ 0 w 199159"/>
              <a:gd name="connsiteY8" fmla="*/ 82262 h 82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99159" h="82262">
                <a:moveTo>
                  <a:pt x="199159" y="0"/>
                </a:moveTo>
                <a:lnTo>
                  <a:pt x="199159" y="0"/>
                </a:lnTo>
                <a:cubicBezTo>
                  <a:pt x="190500" y="11546"/>
                  <a:pt x="183387" y="24432"/>
                  <a:pt x="173182" y="34637"/>
                </a:cubicBezTo>
                <a:cubicBezTo>
                  <a:pt x="167232" y="40587"/>
                  <a:pt x="158670" y="43165"/>
                  <a:pt x="151534" y="47625"/>
                </a:cubicBezTo>
                <a:cubicBezTo>
                  <a:pt x="140674" y="54412"/>
                  <a:pt x="133898" y="60720"/>
                  <a:pt x="121227" y="64944"/>
                </a:cubicBezTo>
                <a:cubicBezTo>
                  <a:pt x="114246" y="67271"/>
                  <a:pt x="106719" y="67488"/>
                  <a:pt x="99580" y="69273"/>
                </a:cubicBezTo>
                <a:cubicBezTo>
                  <a:pt x="95152" y="70380"/>
                  <a:pt x="91113" y="72986"/>
                  <a:pt x="86591" y="73603"/>
                </a:cubicBezTo>
                <a:cubicBezTo>
                  <a:pt x="21985" y="82413"/>
                  <a:pt x="30902" y="82262"/>
                  <a:pt x="0" y="82262"/>
                </a:cubicBezTo>
                <a:lnTo>
                  <a:pt x="0" y="82262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フリーフォーム: 図形 137">
            <a:extLst>
              <a:ext uri="{FF2B5EF4-FFF2-40B4-BE49-F238E27FC236}">
                <a16:creationId xmlns:a16="http://schemas.microsoft.com/office/drawing/2014/main" id="{858AEC7C-A05D-4F0B-92CD-E0E0C11F3E2C}"/>
              </a:ext>
            </a:extLst>
          </xdr:cNvPr>
          <xdr:cNvSpPr/>
        </xdr:nvSpPr>
        <xdr:spPr>
          <a:xfrm>
            <a:off x="6440459" y="2837757"/>
            <a:ext cx="218382" cy="80876"/>
          </a:xfrm>
          <a:custGeom>
            <a:avLst/>
            <a:gdLst>
              <a:gd name="connsiteX0" fmla="*/ 0 w 216477"/>
              <a:gd name="connsiteY0" fmla="*/ 0 h 86591"/>
              <a:gd name="connsiteX1" fmla="*/ 0 w 216477"/>
              <a:gd name="connsiteY1" fmla="*/ 0 h 86591"/>
              <a:gd name="connsiteX2" fmla="*/ 38966 w 216477"/>
              <a:gd name="connsiteY2" fmla="*/ 38966 h 86591"/>
              <a:gd name="connsiteX3" fmla="*/ 99579 w 216477"/>
              <a:gd name="connsiteY3" fmla="*/ 64943 h 86591"/>
              <a:gd name="connsiteX4" fmla="*/ 129886 w 216477"/>
              <a:gd name="connsiteY4" fmla="*/ 69273 h 86591"/>
              <a:gd name="connsiteX5" fmla="*/ 164522 w 216477"/>
              <a:gd name="connsiteY5" fmla="*/ 73603 h 86591"/>
              <a:gd name="connsiteX6" fmla="*/ 216477 w 216477"/>
              <a:gd name="connsiteY6" fmla="*/ 86591 h 86591"/>
              <a:gd name="connsiteX7" fmla="*/ 216477 w 216477"/>
              <a:gd name="connsiteY7" fmla="*/ 86591 h 86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216477" h="86591">
                <a:moveTo>
                  <a:pt x="0" y="0"/>
                </a:moveTo>
                <a:lnTo>
                  <a:pt x="0" y="0"/>
                </a:lnTo>
                <a:cubicBezTo>
                  <a:pt x="12989" y="12989"/>
                  <a:pt x="24375" y="27808"/>
                  <a:pt x="38966" y="38966"/>
                </a:cubicBezTo>
                <a:cubicBezTo>
                  <a:pt x="46990" y="45102"/>
                  <a:pt x="85947" y="62995"/>
                  <a:pt x="99579" y="64943"/>
                </a:cubicBezTo>
                <a:lnTo>
                  <a:pt x="129886" y="69273"/>
                </a:lnTo>
                <a:cubicBezTo>
                  <a:pt x="141419" y="70811"/>
                  <a:pt x="153029" y="71788"/>
                  <a:pt x="164522" y="73603"/>
                </a:cubicBezTo>
                <a:cubicBezTo>
                  <a:pt x="212745" y="81217"/>
                  <a:pt x="200915" y="71032"/>
                  <a:pt x="216477" y="86591"/>
                </a:cubicBezTo>
                <a:lnTo>
                  <a:pt x="216477" y="86591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9" name="フリーフォーム: 図形 138">
            <a:extLst>
              <a:ext uri="{FF2B5EF4-FFF2-40B4-BE49-F238E27FC236}">
                <a16:creationId xmlns:a16="http://schemas.microsoft.com/office/drawing/2014/main" id="{C39888BD-0FDD-40F1-B32C-D9F0BA020B91}"/>
              </a:ext>
            </a:extLst>
          </xdr:cNvPr>
          <xdr:cNvSpPr/>
        </xdr:nvSpPr>
        <xdr:spPr>
          <a:xfrm>
            <a:off x="6810375" y="2169102"/>
            <a:ext cx="132679" cy="707640"/>
          </a:xfrm>
          <a:custGeom>
            <a:avLst/>
            <a:gdLst>
              <a:gd name="connsiteX0" fmla="*/ 103909 w 128869"/>
              <a:gd name="connsiteY0" fmla="*/ 0 h 705735"/>
              <a:gd name="connsiteX1" fmla="*/ 103909 w 128869"/>
              <a:gd name="connsiteY1" fmla="*/ 0 h 705735"/>
              <a:gd name="connsiteX2" fmla="*/ 121227 w 128869"/>
              <a:gd name="connsiteY2" fmla="*/ 69273 h 705735"/>
              <a:gd name="connsiteX3" fmla="*/ 121227 w 128869"/>
              <a:gd name="connsiteY3" fmla="*/ 316057 h 705735"/>
              <a:gd name="connsiteX4" fmla="*/ 116898 w 128869"/>
              <a:gd name="connsiteY4" fmla="*/ 489239 h 705735"/>
              <a:gd name="connsiteX5" fmla="*/ 112568 w 128869"/>
              <a:gd name="connsiteY5" fmla="*/ 506557 h 705735"/>
              <a:gd name="connsiteX6" fmla="*/ 82261 w 128869"/>
              <a:gd name="connsiteY6" fmla="*/ 562841 h 705735"/>
              <a:gd name="connsiteX7" fmla="*/ 73602 w 128869"/>
              <a:gd name="connsiteY7" fmla="*/ 580159 h 705735"/>
              <a:gd name="connsiteX8" fmla="*/ 69273 w 128869"/>
              <a:gd name="connsiteY8" fmla="*/ 593148 h 705735"/>
              <a:gd name="connsiteX9" fmla="*/ 56284 w 128869"/>
              <a:gd name="connsiteY9" fmla="*/ 606137 h 705735"/>
              <a:gd name="connsiteX10" fmla="*/ 47625 w 128869"/>
              <a:gd name="connsiteY10" fmla="*/ 636443 h 705735"/>
              <a:gd name="connsiteX11" fmla="*/ 38966 w 128869"/>
              <a:gd name="connsiteY11" fmla="*/ 649432 h 705735"/>
              <a:gd name="connsiteX12" fmla="*/ 30307 w 128869"/>
              <a:gd name="connsiteY12" fmla="*/ 666750 h 705735"/>
              <a:gd name="connsiteX13" fmla="*/ 12989 w 128869"/>
              <a:gd name="connsiteY13" fmla="*/ 688398 h 705735"/>
              <a:gd name="connsiteX14" fmla="*/ 0 w 128869"/>
              <a:gd name="connsiteY14" fmla="*/ 705716 h 705735"/>
              <a:gd name="connsiteX15" fmla="*/ 0 w 128869"/>
              <a:gd name="connsiteY15" fmla="*/ 705716 h 7057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128869" h="705735">
                <a:moveTo>
                  <a:pt x="103909" y="0"/>
                </a:moveTo>
                <a:lnTo>
                  <a:pt x="103909" y="0"/>
                </a:lnTo>
                <a:cubicBezTo>
                  <a:pt x="109682" y="23091"/>
                  <a:pt x="115952" y="46063"/>
                  <a:pt x="121227" y="69273"/>
                </a:cubicBezTo>
                <a:cubicBezTo>
                  <a:pt x="138128" y="143638"/>
                  <a:pt x="121808" y="289635"/>
                  <a:pt x="121227" y="316057"/>
                </a:cubicBezTo>
                <a:cubicBezTo>
                  <a:pt x="119958" y="373788"/>
                  <a:pt x="119520" y="431553"/>
                  <a:pt x="116898" y="489239"/>
                </a:cubicBezTo>
                <a:cubicBezTo>
                  <a:pt x="116628" y="495183"/>
                  <a:pt x="114857" y="501064"/>
                  <a:pt x="112568" y="506557"/>
                </a:cubicBezTo>
                <a:cubicBezTo>
                  <a:pt x="98848" y="539485"/>
                  <a:pt x="97092" y="536145"/>
                  <a:pt x="82261" y="562841"/>
                </a:cubicBezTo>
                <a:cubicBezTo>
                  <a:pt x="79127" y="568483"/>
                  <a:pt x="76144" y="574227"/>
                  <a:pt x="73602" y="580159"/>
                </a:cubicBezTo>
                <a:cubicBezTo>
                  <a:pt x="71804" y="584354"/>
                  <a:pt x="71804" y="589351"/>
                  <a:pt x="69273" y="593148"/>
                </a:cubicBezTo>
                <a:cubicBezTo>
                  <a:pt x="65877" y="598243"/>
                  <a:pt x="60614" y="601807"/>
                  <a:pt x="56284" y="606137"/>
                </a:cubicBezTo>
                <a:cubicBezTo>
                  <a:pt x="54895" y="611692"/>
                  <a:pt x="50733" y="630227"/>
                  <a:pt x="47625" y="636443"/>
                </a:cubicBezTo>
                <a:cubicBezTo>
                  <a:pt x="45298" y="641097"/>
                  <a:pt x="41548" y="644914"/>
                  <a:pt x="38966" y="649432"/>
                </a:cubicBezTo>
                <a:cubicBezTo>
                  <a:pt x="35764" y="655036"/>
                  <a:pt x="33887" y="661380"/>
                  <a:pt x="30307" y="666750"/>
                </a:cubicBezTo>
                <a:cubicBezTo>
                  <a:pt x="25181" y="674439"/>
                  <a:pt x="18115" y="680709"/>
                  <a:pt x="12989" y="688398"/>
                </a:cubicBezTo>
                <a:cubicBezTo>
                  <a:pt x="583" y="707007"/>
                  <a:pt x="11478" y="705716"/>
                  <a:pt x="0" y="705716"/>
                </a:cubicBezTo>
                <a:lnTo>
                  <a:pt x="0" y="705716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0" name="フリーフォーム: 図形 139">
            <a:extLst>
              <a:ext uri="{FF2B5EF4-FFF2-40B4-BE49-F238E27FC236}">
                <a16:creationId xmlns:a16="http://schemas.microsoft.com/office/drawing/2014/main" id="{9C6CB20D-2D16-409F-BCF8-888665CB73B7}"/>
              </a:ext>
            </a:extLst>
          </xdr:cNvPr>
          <xdr:cNvSpPr/>
        </xdr:nvSpPr>
        <xdr:spPr>
          <a:xfrm>
            <a:off x="6972473" y="2186940"/>
            <a:ext cx="595362" cy="703772"/>
          </a:xfrm>
          <a:custGeom>
            <a:avLst/>
            <a:gdLst>
              <a:gd name="connsiteX0" fmla="*/ 0 w 601077"/>
              <a:gd name="connsiteY0" fmla="*/ 17318 h 701867"/>
              <a:gd name="connsiteX1" fmla="*/ 0 w 601077"/>
              <a:gd name="connsiteY1" fmla="*/ 17318 h 701867"/>
              <a:gd name="connsiteX2" fmla="*/ 194830 w 601077"/>
              <a:gd name="connsiteY2" fmla="*/ 12989 h 701867"/>
              <a:gd name="connsiteX3" fmla="*/ 212148 w 601077"/>
              <a:gd name="connsiteY3" fmla="*/ 8659 h 701867"/>
              <a:gd name="connsiteX4" fmla="*/ 346364 w 601077"/>
              <a:gd name="connsiteY4" fmla="*/ 0 h 701867"/>
              <a:gd name="connsiteX5" fmla="*/ 519546 w 601077"/>
              <a:gd name="connsiteY5" fmla="*/ 4330 h 701867"/>
              <a:gd name="connsiteX6" fmla="*/ 532534 w 601077"/>
              <a:gd name="connsiteY6" fmla="*/ 8659 h 701867"/>
              <a:gd name="connsiteX7" fmla="*/ 593148 w 601077"/>
              <a:gd name="connsiteY7" fmla="*/ 21648 h 701867"/>
              <a:gd name="connsiteX8" fmla="*/ 593148 w 601077"/>
              <a:gd name="connsiteY8" fmla="*/ 134216 h 701867"/>
              <a:gd name="connsiteX9" fmla="*/ 588818 w 601077"/>
              <a:gd name="connsiteY9" fmla="*/ 194830 h 701867"/>
              <a:gd name="connsiteX10" fmla="*/ 593148 w 601077"/>
              <a:gd name="connsiteY10" fmla="*/ 294409 h 701867"/>
              <a:gd name="connsiteX11" fmla="*/ 597477 w 601077"/>
              <a:gd name="connsiteY11" fmla="*/ 307398 h 701867"/>
              <a:gd name="connsiteX12" fmla="*/ 593148 w 601077"/>
              <a:gd name="connsiteY12" fmla="*/ 489239 h 701867"/>
              <a:gd name="connsiteX13" fmla="*/ 584489 w 601077"/>
              <a:gd name="connsiteY13" fmla="*/ 519545 h 701867"/>
              <a:gd name="connsiteX14" fmla="*/ 580159 w 601077"/>
              <a:gd name="connsiteY14" fmla="*/ 536864 h 701867"/>
              <a:gd name="connsiteX15" fmla="*/ 567171 w 601077"/>
              <a:gd name="connsiteY15" fmla="*/ 575830 h 701867"/>
              <a:gd name="connsiteX16" fmla="*/ 558512 w 601077"/>
              <a:gd name="connsiteY16" fmla="*/ 606136 h 701867"/>
              <a:gd name="connsiteX17" fmla="*/ 549852 w 601077"/>
              <a:gd name="connsiteY17" fmla="*/ 640773 h 701867"/>
              <a:gd name="connsiteX18" fmla="*/ 545523 w 601077"/>
              <a:gd name="connsiteY18" fmla="*/ 658091 h 701867"/>
              <a:gd name="connsiteX19" fmla="*/ 536864 w 601077"/>
              <a:gd name="connsiteY19" fmla="*/ 671080 h 701867"/>
              <a:gd name="connsiteX20" fmla="*/ 523875 w 601077"/>
              <a:gd name="connsiteY20" fmla="*/ 701386 h 701867"/>
              <a:gd name="connsiteX21" fmla="*/ 502227 w 601077"/>
              <a:gd name="connsiteY21" fmla="*/ 697057 h 701867"/>
              <a:gd name="connsiteX22" fmla="*/ 484909 w 601077"/>
              <a:gd name="connsiteY22" fmla="*/ 679739 h 701867"/>
              <a:gd name="connsiteX23" fmla="*/ 463262 w 601077"/>
              <a:gd name="connsiteY23" fmla="*/ 666750 h 701867"/>
              <a:gd name="connsiteX24" fmla="*/ 450273 w 601077"/>
              <a:gd name="connsiteY24" fmla="*/ 658091 h 701867"/>
              <a:gd name="connsiteX25" fmla="*/ 441614 w 601077"/>
              <a:gd name="connsiteY25" fmla="*/ 645102 h 701867"/>
              <a:gd name="connsiteX26" fmla="*/ 441614 w 601077"/>
              <a:gd name="connsiteY26" fmla="*/ 645102 h 7018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601077" h="701867">
                <a:moveTo>
                  <a:pt x="0" y="17318"/>
                </a:moveTo>
                <a:lnTo>
                  <a:pt x="0" y="17318"/>
                </a:lnTo>
                <a:lnTo>
                  <a:pt x="194830" y="12989"/>
                </a:lnTo>
                <a:cubicBezTo>
                  <a:pt x="200775" y="12746"/>
                  <a:pt x="206219" y="9167"/>
                  <a:pt x="212148" y="8659"/>
                </a:cubicBezTo>
                <a:cubicBezTo>
                  <a:pt x="256816" y="4830"/>
                  <a:pt x="301625" y="2886"/>
                  <a:pt x="346364" y="0"/>
                </a:cubicBezTo>
                <a:cubicBezTo>
                  <a:pt x="404091" y="1443"/>
                  <a:pt x="461863" y="1647"/>
                  <a:pt x="519546" y="4330"/>
                </a:cubicBezTo>
                <a:cubicBezTo>
                  <a:pt x="524105" y="4542"/>
                  <a:pt x="528092" y="7614"/>
                  <a:pt x="532534" y="8659"/>
                </a:cubicBezTo>
                <a:cubicBezTo>
                  <a:pt x="552648" y="13392"/>
                  <a:pt x="572943" y="17318"/>
                  <a:pt x="593148" y="21648"/>
                </a:cubicBezTo>
                <a:cubicBezTo>
                  <a:pt x="607853" y="65765"/>
                  <a:pt x="598623" y="32921"/>
                  <a:pt x="593148" y="134216"/>
                </a:cubicBezTo>
                <a:cubicBezTo>
                  <a:pt x="592055" y="154443"/>
                  <a:pt x="590261" y="174625"/>
                  <a:pt x="588818" y="194830"/>
                </a:cubicBezTo>
                <a:cubicBezTo>
                  <a:pt x="590261" y="228023"/>
                  <a:pt x="590600" y="261282"/>
                  <a:pt x="593148" y="294409"/>
                </a:cubicBezTo>
                <a:cubicBezTo>
                  <a:pt x="593498" y="298959"/>
                  <a:pt x="597477" y="302834"/>
                  <a:pt x="597477" y="307398"/>
                </a:cubicBezTo>
                <a:cubicBezTo>
                  <a:pt x="597477" y="368029"/>
                  <a:pt x="596853" y="428721"/>
                  <a:pt x="593148" y="489239"/>
                </a:cubicBezTo>
                <a:cubicBezTo>
                  <a:pt x="592506" y="499726"/>
                  <a:pt x="587253" y="509409"/>
                  <a:pt x="584489" y="519545"/>
                </a:cubicBezTo>
                <a:cubicBezTo>
                  <a:pt x="582923" y="525286"/>
                  <a:pt x="581909" y="531176"/>
                  <a:pt x="580159" y="536864"/>
                </a:cubicBezTo>
                <a:cubicBezTo>
                  <a:pt x="576133" y="549950"/>
                  <a:pt x="570492" y="562548"/>
                  <a:pt x="567171" y="575830"/>
                </a:cubicBezTo>
                <a:cubicBezTo>
                  <a:pt x="545529" y="662389"/>
                  <a:pt x="577151" y="537796"/>
                  <a:pt x="558512" y="606136"/>
                </a:cubicBezTo>
                <a:cubicBezTo>
                  <a:pt x="555381" y="617618"/>
                  <a:pt x="552738" y="629227"/>
                  <a:pt x="549852" y="640773"/>
                </a:cubicBezTo>
                <a:cubicBezTo>
                  <a:pt x="548409" y="646546"/>
                  <a:pt x="548824" y="653140"/>
                  <a:pt x="545523" y="658091"/>
                </a:cubicBezTo>
                <a:lnTo>
                  <a:pt x="536864" y="671080"/>
                </a:lnTo>
                <a:cubicBezTo>
                  <a:pt x="535744" y="675561"/>
                  <a:pt x="531925" y="699086"/>
                  <a:pt x="523875" y="701386"/>
                </a:cubicBezTo>
                <a:cubicBezTo>
                  <a:pt x="516799" y="703408"/>
                  <a:pt x="509443" y="698500"/>
                  <a:pt x="502227" y="697057"/>
                </a:cubicBezTo>
                <a:cubicBezTo>
                  <a:pt x="496454" y="691284"/>
                  <a:pt x="491353" y="684751"/>
                  <a:pt x="484909" y="679739"/>
                </a:cubicBezTo>
                <a:cubicBezTo>
                  <a:pt x="478267" y="674573"/>
                  <a:pt x="470398" y="671210"/>
                  <a:pt x="463262" y="666750"/>
                </a:cubicBezTo>
                <a:cubicBezTo>
                  <a:pt x="458849" y="663992"/>
                  <a:pt x="454603" y="660977"/>
                  <a:pt x="450273" y="658091"/>
                </a:cubicBezTo>
                <a:lnTo>
                  <a:pt x="441614" y="645102"/>
                </a:lnTo>
                <a:lnTo>
                  <a:pt x="441614" y="645102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フリーフォーム: 図形 140">
            <a:extLst>
              <a:ext uri="{FF2B5EF4-FFF2-40B4-BE49-F238E27FC236}">
                <a16:creationId xmlns:a16="http://schemas.microsoft.com/office/drawing/2014/main" id="{2E636871-B89A-495E-83A1-81A36E2E35BB}"/>
              </a:ext>
            </a:extLst>
          </xdr:cNvPr>
          <xdr:cNvSpPr/>
        </xdr:nvSpPr>
        <xdr:spPr>
          <a:xfrm>
            <a:off x="6951345" y="2402898"/>
            <a:ext cx="508981" cy="4420"/>
          </a:xfrm>
          <a:custGeom>
            <a:avLst/>
            <a:gdLst>
              <a:gd name="connsiteX0" fmla="*/ 0 w 510886"/>
              <a:gd name="connsiteY0" fmla="*/ 0 h 4420"/>
              <a:gd name="connsiteX1" fmla="*/ 0 w 510886"/>
              <a:gd name="connsiteY1" fmla="*/ 0 h 4420"/>
              <a:gd name="connsiteX2" fmla="*/ 510886 w 510886"/>
              <a:gd name="connsiteY2" fmla="*/ 4329 h 4420"/>
              <a:gd name="connsiteX3" fmla="*/ 510886 w 510886"/>
              <a:gd name="connsiteY3" fmla="*/ 4329 h 44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10886" h="4420">
                <a:moveTo>
                  <a:pt x="0" y="0"/>
                </a:moveTo>
                <a:lnTo>
                  <a:pt x="0" y="0"/>
                </a:lnTo>
                <a:cubicBezTo>
                  <a:pt x="363674" y="5427"/>
                  <a:pt x="193376" y="4329"/>
                  <a:pt x="510886" y="4329"/>
                </a:cubicBezTo>
                <a:lnTo>
                  <a:pt x="510886" y="432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2" name="フリーフォーム: 図形 141">
            <a:extLst>
              <a:ext uri="{FF2B5EF4-FFF2-40B4-BE49-F238E27FC236}">
                <a16:creationId xmlns:a16="http://schemas.microsoft.com/office/drawing/2014/main" id="{8C564216-34B0-4E9B-B0DF-85B5AFC5D6C2}"/>
              </a:ext>
            </a:extLst>
          </xdr:cNvPr>
          <xdr:cNvSpPr/>
        </xdr:nvSpPr>
        <xdr:spPr>
          <a:xfrm>
            <a:off x="6977842" y="2621800"/>
            <a:ext cx="516601" cy="4420"/>
          </a:xfrm>
          <a:custGeom>
            <a:avLst/>
            <a:gdLst>
              <a:gd name="connsiteX0" fmla="*/ 0 w 510886"/>
              <a:gd name="connsiteY0" fmla="*/ 0 h 4420"/>
              <a:gd name="connsiteX1" fmla="*/ 0 w 510886"/>
              <a:gd name="connsiteY1" fmla="*/ 0 h 4420"/>
              <a:gd name="connsiteX2" fmla="*/ 510886 w 510886"/>
              <a:gd name="connsiteY2" fmla="*/ 4329 h 4420"/>
              <a:gd name="connsiteX3" fmla="*/ 510886 w 510886"/>
              <a:gd name="connsiteY3" fmla="*/ 4329 h 44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10886" h="4420">
                <a:moveTo>
                  <a:pt x="0" y="0"/>
                </a:moveTo>
                <a:lnTo>
                  <a:pt x="0" y="0"/>
                </a:lnTo>
                <a:cubicBezTo>
                  <a:pt x="363674" y="5427"/>
                  <a:pt x="193376" y="4329"/>
                  <a:pt x="510886" y="4329"/>
                </a:cubicBezTo>
                <a:lnTo>
                  <a:pt x="510886" y="432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3" name="フリーフォーム: 図形 142">
            <a:extLst>
              <a:ext uri="{FF2B5EF4-FFF2-40B4-BE49-F238E27FC236}">
                <a16:creationId xmlns:a16="http://schemas.microsoft.com/office/drawing/2014/main" id="{47029D3D-731F-4028-B3AE-5C4622747F89}"/>
              </a:ext>
            </a:extLst>
          </xdr:cNvPr>
          <xdr:cNvSpPr/>
        </xdr:nvSpPr>
        <xdr:spPr>
          <a:xfrm>
            <a:off x="7174576" y="2225906"/>
            <a:ext cx="45201" cy="685454"/>
          </a:xfrm>
          <a:custGeom>
            <a:avLst/>
            <a:gdLst>
              <a:gd name="connsiteX0" fmla="*/ 43296 w 43296"/>
              <a:gd name="connsiteY0" fmla="*/ 0 h 679739"/>
              <a:gd name="connsiteX1" fmla="*/ 43296 w 43296"/>
              <a:gd name="connsiteY1" fmla="*/ 0 h 679739"/>
              <a:gd name="connsiteX2" fmla="*/ 34637 w 43296"/>
              <a:gd name="connsiteY2" fmla="*/ 112568 h 679739"/>
              <a:gd name="connsiteX3" fmla="*/ 30307 w 43296"/>
              <a:gd name="connsiteY3" fmla="*/ 298739 h 679739"/>
              <a:gd name="connsiteX4" fmla="*/ 21648 w 43296"/>
              <a:gd name="connsiteY4" fmla="*/ 342034 h 679739"/>
              <a:gd name="connsiteX5" fmla="*/ 8659 w 43296"/>
              <a:gd name="connsiteY5" fmla="*/ 398318 h 679739"/>
              <a:gd name="connsiteX6" fmla="*/ 12989 w 43296"/>
              <a:gd name="connsiteY6" fmla="*/ 510886 h 679739"/>
              <a:gd name="connsiteX7" fmla="*/ 17319 w 43296"/>
              <a:gd name="connsiteY7" fmla="*/ 528204 h 679739"/>
              <a:gd name="connsiteX8" fmla="*/ 21648 w 43296"/>
              <a:gd name="connsiteY8" fmla="*/ 562841 h 679739"/>
              <a:gd name="connsiteX9" fmla="*/ 8659 w 43296"/>
              <a:gd name="connsiteY9" fmla="*/ 623454 h 679739"/>
              <a:gd name="connsiteX10" fmla="*/ 4330 w 43296"/>
              <a:gd name="connsiteY10" fmla="*/ 640773 h 679739"/>
              <a:gd name="connsiteX11" fmla="*/ 0 w 43296"/>
              <a:gd name="connsiteY11" fmla="*/ 658091 h 679739"/>
              <a:gd name="connsiteX12" fmla="*/ 4330 w 43296"/>
              <a:gd name="connsiteY12" fmla="*/ 679739 h 679739"/>
              <a:gd name="connsiteX13" fmla="*/ 4330 w 43296"/>
              <a:gd name="connsiteY13" fmla="*/ 679739 h 6797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296" h="679739">
                <a:moveTo>
                  <a:pt x="43296" y="0"/>
                </a:moveTo>
                <a:lnTo>
                  <a:pt x="43296" y="0"/>
                </a:lnTo>
                <a:cubicBezTo>
                  <a:pt x="41480" y="21791"/>
                  <a:pt x="35313" y="93307"/>
                  <a:pt x="34637" y="112568"/>
                </a:cubicBezTo>
                <a:cubicBezTo>
                  <a:pt x="32460" y="174604"/>
                  <a:pt x="32838" y="236717"/>
                  <a:pt x="30307" y="298739"/>
                </a:cubicBezTo>
                <a:cubicBezTo>
                  <a:pt x="29415" y="320603"/>
                  <a:pt x="25115" y="322966"/>
                  <a:pt x="21648" y="342034"/>
                </a:cubicBezTo>
                <a:cubicBezTo>
                  <a:pt x="12655" y="391495"/>
                  <a:pt x="23563" y="353610"/>
                  <a:pt x="8659" y="398318"/>
                </a:cubicBezTo>
                <a:cubicBezTo>
                  <a:pt x="10102" y="435841"/>
                  <a:pt x="10491" y="473419"/>
                  <a:pt x="12989" y="510886"/>
                </a:cubicBezTo>
                <a:cubicBezTo>
                  <a:pt x="13385" y="516823"/>
                  <a:pt x="16341" y="522335"/>
                  <a:pt x="17319" y="528204"/>
                </a:cubicBezTo>
                <a:cubicBezTo>
                  <a:pt x="19232" y="539681"/>
                  <a:pt x="20205" y="551295"/>
                  <a:pt x="21648" y="562841"/>
                </a:cubicBezTo>
                <a:cubicBezTo>
                  <a:pt x="15361" y="600566"/>
                  <a:pt x="19450" y="580289"/>
                  <a:pt x="8659" y="623454"/>
                </a:cubicBezTo>
                <a:lnTo>
                  <a:pt x="4330" y="640773"/>
                </a:lnTo>
                <a:lnTo>
                  <a:pt x="0" y="658091"/>
                </a:lnTo>
                <a:lnTo>
                  <a:pt x="4330" y="679739"/>
                </a:lnTo>
                <a:lnTo>
                  <a:pt x="4330" y="67973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4" name="フリーフォーム: 図形 143">
            <a:extLst>
              <a:ext uri="{FF2B5EF4-FFF2-40B4-BE49-F238E27FC236}">
                <a16:creationId xmlns:a16="http://schemas.microsoft.com/office/drawing/2014/main" id="{0A2DAE38-89DF-4B10-AD4E-AF897D648CE8}"/>
              </a:ext>
            </a:extLst>
          </xdr:cNvPr>
          <xdr:cNvSpPr/>
        </xdr:nvSpPr>
        <xdr:spPr>
          <a:xfrm>
            <a:off x="8291599" y="2130656"/>
            <a:ext cx="45719" cy="813435"/>
          </a:xfrm>
          <a:custGeom>
            <a:avLst/>
            <a:gdLst>
              <a:gd name="connsiteX0" fmla="*/ 43296 w 43296"/>
              <a:gd name="connsiteY0" fmla="*/ 0 h 679739"/>
              <a:gd name="connsiteX1" fmla="*/ 43296 w 43296"/>
              <a:gd name="connsiteY1" fmla="*/ 0 h 679739"/>
              <a:gd name="connsiteX2" fmla="*/ 34637 w 43296"/>
              <a:gd name="connsiteY2" fmla="*/ 112568 h 679739"/>
              <a:gd name="connsiteX3" fmla="*/ 30307 w 43296"/>
              <a:gd name="connsiteY3" fmla="*/ 298739 h 679739"/>
              <a:gd name="connsiteX4" fmla="*/ 21648 w 43296"/>
              <a:gd name="connsiteY4" fmla="*/ 342034 h 679739"/>
              <a:gd name="connsiteX5" fmla="*/ 8659 w 43296"/>
              <a:gd name="connsiteY5" fmla="*/ 398318 h 679739"/>
              <a:gd name="connsiteX6" fmla="*/ 12989 w 43296"/>
              <a:gd name="connsiteY6" fmla="*/ 510886 h 679739"/>
              <a:gd name="connsiteX7" fmla="*/ 17319 w 43296"/>
              <a:gd name="connsiteY7" fmla="*/ 528204 h 679739"/>
              <a:gd name="connsiteX8" fmla="*/ 21648 w 43296"/>
              <a:gd name="connsiteY8" fmla="*/ 562841 h 679739"/>
              <a:gd name="connsiteX9" fmla="*/ 8659 w 43296"/>
              <a:gd name="connsiteY9" fmla="*/ 623454 h 679739"/>
              <a:gd name="connsiteX10" fmla="*/ 4330 w 43296"/>
              <a:gd name="connsiteY10" fmla="*/ 640773 h 679739"/>
              <a:gd name="connsiteX11" fmla="*/ 0 w 43296"/>
              <a:gd name="connsiteY11" fmla="*/ 658091 h 679739"/>
              <a:gd name="connsiteX12" fmla="*/ 4330 w 43296"/>
              <a:gd name="connsiteY12" fmla="*/ 679739 h 679739"/>
              <a:gd name="connsiteX13" fmla="*/ 4330 w 43296"/>
              <a:gd name="connsiteY13" fmla="*/ 679739 h 6797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296" h="679739">
                <a:moveTo>
                  <a:pt x="43296" y="0"/>
                </a:moveTo>
                <a:lnTo>
                  <a:pt x="43296" y="0"/>
                </a:lnTo>
                <a:cubicBezTo>
                  <a:pt x="41480" y="21791"/>
                  <a:pt x="35313" y="93307"/>
                  <a:pt x="34637" y="112568"/>
                </a:cubicBezTo>
                <a:cubicBezTo>
                  <a:pt x="32460" y="174604"/>
                  <a:pt x="32838" y="236717"/>
                  <a:pt x="30307" y="298739"/>
                </a:cubicBezTo>
                <a:cubicBezTo>
                  <a:pt x="29415" y="320603"/>
                  <a:pt x="25115" y="322966"/>
                  <a:pt x="21648" y="342034"/>
                </a:cubicBezTo>
                <a:cubicBezTo>
                  <a:pt x="12655" y="391495"/>
                  <a:pt x="23563" y="353610"/>
                  <a:pt x="8659" y="398318"/>
                </a:cubicBezTo>
                <a:cubicBezTo>
                  <a:pt x="10102" y="435841"/>
                  <a:pt x="10491" y="473419"/>
                  <a:pt x="12989" y="510886"/>
                </a:cubicBezTo>
                <a:cubicBezTo>
                  <a:pt x="13385" y="516823"/>
                  <a:pt x="16341" y="522335"/>
                  <a:pt x="17319" y="528204"/>
                </a:cubicBezTo>
                <a:cubicBezTo>
                  <a:pt x="19232" y="539681"/>
                  <a:pt x="20205" y="551295"/>
                  <a:pt x="21648" y="562841"/>
                </a:cubicBezTo>
                <a:cubicBezTo>
                  <a:pt x="15361" y="600566"/>
                  <a:pt x="19450" y="580289"/>
                  <a:pt x="8659" y="623454"/>
                </a:cubicBezTo>
                <a:lnTo>
                  <a:pt x="4330" y="640773"/>
                </a:lnTo>
                <a:lnTo>
                  <a:pt x="0" y="658091"/>
                </a:lnTo>
                <a:lnTo>
                  <a:pt x="4330" y="679739"/>
                </a:lnTo>
                <a:lnTo>
                  <a:pt x="4330" y="67973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5" name="フリーフォーム: 図形 144">
            <a:extLst>
              <a:ext uri="{FF2B5EF4-FFF2-40B4-BE49-F238E27FC236}">
                <a16:creationId xmlns:a16="http://schemas.microsoft.com/office/drawing/2014/main" id="{77446C41-6A19-4553-A900-B148F4837481}"/>
              </a:ext>
            </a:extLst>
          </xdr:cNvPr>
          <xdr:cNvSpPr/>
        </xdr:nvSpPr>
        <xdr:spPr>
          <a:xfrm flipV="1">
            <a:off x="8094865" y="2406709"/>
            <a:ext cx="436245" cy="47624"/>
          </a:xfrm>
          <a:custGeom>
            <a:avLst/>
            <a:gdLst>
              <a:gd name="connsiteX0" fmla="*/ 0 w 510886"/>
              <a:gd name="connsiteY0" fmla="*/ 0 h 4420"/>
              <a:gd name="connsiteX1" fmla="*/ 0 w 510886"/>
              <a:gd name="connsiteY1" fmla="*/ 0 h 4420"/>
              <a:gd name="connsiteX2" fmla="*/ 510886 w 510886"/>
              <a:gd name="connsiteY2" fmla="*/ 4329 h 4420"/>
              <a:gd name="connsiteX3" fmla="*/ 510886 w 510886"/>
              <a:gd name="connsiteY3" fmla="*/ 4329 h 44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10886" h="4420">
                <a:moveTo>
                  <a:pt x="0" y="0"/>
                </a:moveTo>
                <a:lnTo>
                  <a:pt x="0" y="0"/>
                </a:lnTo>
                <a:cubicBezTo>
                  <a:pt x="363674" y="5427"/>
                  <a:pt x="193376" y="4329"/>
                  <a:pt x="510886" y="4329"/>
                </a:cubicBezTo>
                <a:lnTo>
                  <a:pt x="510886" y="432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6" name="フリーフォーム: 図形 145">
            <a:extLst>
              <a:ext uri="{FF2B5EF4-FFF2-40B4-BE49-F238E27FC236}">
                <a16:creationId xmlns:a16="http://schemas.microsoft.com/office/drawing/2014/main" id="{871BF451-D6B6-4D5E-B577-1C8331A29C86}"/>
              </a:ext>
            </a:extLst>
          </xdr:cNvPr>
          <xdr:cNvSpPr/>
        </xdr:nvSpPr>
        <xdr:spPr>
          <a:xfrm>
            <a:off x="9050655" y="2424026"/>
            <a:ext cx="260292" cy="32731"/>
          </a:xfrm>
          <a:custGeom>
            <a:avLst/>
            <a:gdLst>
              <a:gd name="connsiteX0" fmla="*/ 0 w 264102"/>
              <a:gd name="connsiteY0" fmla="*/ 34636 h 34636"/>
              <a:gd name="connsiteX1" fmla="*/ 0 w 264102"/>
              <a:gd name="connsiteY1" fmla="*/ 34636 h 34636"/>
              <a:gd name="connsiteX2" fmla="*/ 216477 w 264102"/>
              <a:gd name="connsiteY2" fmla="*/ 12989 h 34636"/>
              <a:gd name="connsiteX3" fmla="*/ 255443 w 264102"/>
              <a:gd name="connsiteY3" fmla="*/ 4329 h 34636"/>
              <a:gd name="connsiteX4" fmla="*/ 264102 w 264102"/>
              <a:gd name="connsiteY4" fmla="*/ 0 h 34636"/>
              <a:gd name="connsiteX5" fmla="*/ 264102 w 264102"/>
              <a:gd name="connsiteY5" fmla="*/ 0 h 346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64102" h="34636">
                <a:moveTo>
                  <a:pt x="0" y="34636"/>
                </a:moveTo>
                <a:lnTo>
                  <a:pt x="0" y="34636"/>
                </a:lnTo>
                <a:cubicBezTo>
                  <a:pt x="194705" y="24112"/>
                  <a:pt x="102583" y="38298"/>
                  <a:pt x="216477" y="12989"/>
                </a:cubicBezTo>
                <a:cubicBezTo>
                  <a:pt x="226774" y="10701"/>
                  <a:pt x="244882" y="7849"/>
                  <a:pt x="255443" y="4329"/>
                </a:cubicBezTo>
                <a:cubicBezTo>
                  <a:pt x="258504" y="3309"/>
                  <a:pt x="261216" y="1443"/>
                  <a:pt x="264102" y="0"/>
                </a:cubicBezTo>
                <a:lnTo>
                  <a:pt x="264102" y="0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7" name="フリーフォーム: 図形 146">
            <a:extLst>
              <a:ext uri="{FF2B5EF4-FFF2-40B4-BE49-F238E27FC236}">
                <a16:creationId xmlns:a16="http://schemas.microsoft.com/office/drawing/2014/main" id="{311CD2D2-BDDB-4A4C-A026-4F1C0B7191BD}"/>
              </a:ext>
            </a:extLst>
          </xdr:cNvPr>
          <xdr:cNvSpPr/>
        </xdr:nvSpPr>
        <xdr:spPr>
          <a:xfrm>
            <a:off x="8984326" y="2154209"/>
            <a:ext cx="40871" cy="672984"/>
          </a:xfrm>
          <a:custGeom>
            <a:avLst/>
            <a:gdLst>
              <a:gd name="connsiteX0" fmla="*/ 0 w 38966"/>
              <a:gd name="connsiteY0" fmla="*/ 0 h 671079"/>
              <a:gd name="connsiteX1" fmla="*/ 0 w 38966"/>
              <a:gd name="connsiteY1" fmla="*/ 0 h 671079"/>
              <a:gd name="connsiteX2" fmla="*/ 30307 w 38966"/>
              <a:gd name="connsiteY2" fmla="*/ 21647 h 671079"/>
              <a:gd name="connsiteX3" fmla="*/ 17319 w 38966"/>
              <a:gd name="connsiteY3" fmla="*/ 129886 h 671079"/>
              <a:gd name="connsiteX4" fmla="*/ 21648 w 38966"/>
              <a:gd name="connsiteY4" fmla="*/ 290079 h 671079"/>
              <a:gd name="connsiteX5" fmla="*/ 25978 w 38966"/>
              <a:gd name="connsiteY5" fmla="*/ 329045 h 671079"/>
              <a:gd name="connsiteX6" fmla="*/ 38966 w 38966"/>
              <a:gd name="connsiteY6" fmla="*/ 398318 h 671079"/>
              <a:gd name="connsiteX7" fmla="*/ 34637 w 38966"/>
              <a:gd name="connsiteY7" fmla="*/ 484909 h 671079"/>
              <a:gd name="connsiteX8" fmla="*/ 30307 w 38966"/>
              <a:gd name="connsiteY8" fmla="*/ 528204 h 671079"/>
              <a:gd name="connsiteX9" fmla="*/ 25978 w 38966"/>
              <a:gd name="connsiteY9" fmla="*/ 671079 h 671079"/>
              <a:gd name="connsiteX10" fmla="*/ 25978 w 38966"/>
              <a:gd name="connsiteY10" fmla="*/ 671079 h 671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38966" h="671079">
                <a:moveTo>
                  <a:pt x="0" y="0"/>
                </a:moveTo>
                <a:lnTo>
                  <a:pt x="0" y="0"/>
                </a:lnTo>
                <a:cubicBezTo>
                  <a:pt x="10102" y="7216"/>
                  <a:pt x="27173" y="9634"/>
                  <a:pt x="30307" y="21647"/>
                </a:cubicBezTo>
                <a:cubicBezTo>
                  <a:pt x="40020" y="58881"/>
                  <a:pt x="27219" y="95234"/>
                  <a:pt x="17319" y="129886"/>
                </a:cubicBezTo>
                <a:cubicBezTo>
                  <a:pt x="18762" y="183284"/>
                  <a:pt x="19328" y="236712"/>
                  <a:pt x="21648" y="290079"/>
                </a:cubicBezTo>
                <a:cubicBezTo>
                  <a:pt x="22216" y="303135"/>
                  <a:pt x="24130" y="316108"/>
                  <a:pt x="25978" y="329045"/>
                </a:cubicBezTo>
                <a:cubicBezTo>
                  <a:pt x="32403" y="374019"/>
                  <a:pt x="31468" y="368322"/>
                  <a:pt x="38966" y="398318"/>
                </a:cubicBezTo>
                <a:cubicBezTo>
                  <a:pt x="37523" y="427182"/>
                  <a:pt x="36559" y="456073"/>
                  <a:pt x="34637" y="484909"/>
                </a:cubicBezTo>
                <a:cubicBezTo>
                  <a:pt x="33672" y="499381"/>
                  <a:pt x="31184" y="513727"/>
                  <a:pt x="30307" y="528204"/>
                </a:cubicBezTo>
                <a:cubicBezTo>
                  <a:pt x="25351" y="609975"/>
                  <a:pt x="25978" y="608557"/>
                  <a:pt x="25978" y="671079"/>
                </a:cubicBezTo>
                <a:lnTo>
                  <a:pt x="25978" y="671079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8" name="フリーフォーム: 図形 147">
            <a:extLst>
              <a:ext uri="{FF2B5EF4-FFF2-40B4-BE49-F238E27FC236}">
                <a16:creationId xmlns:a16="http://schemas.microsoft.com/office/drawing/2014/main" id="{ADB4F357-F36D-45D1-AF63-5A7CC982DF15}"/>
              </a:ext>
            </a:extLst>
          </xdr:cNvPr>
          <xdr:cNvSpPr/>
        </xdr:nvSpPr>
        <xdr:spPr>
          <a:xfrm>
            <a:off x="8659091" y="2855339"/>
            <a:ext cx="762519" cy="28658"/>
          </a:xfrm>
          <a:custGeom>
            <a:avLst/>
            <a:gdLst>
              <a:gd name="connsiteX0" fmla="*/ 0 w 766329"/>
              <a:gd name="connsiteY0" fmla="*/ 26233 h 30563"/>
              <a:gd name="connsiteX1" fmla="*/ 0 w 766329"/>
              <a:gd name="connsiteY1" fmla="*/ 26233 h 30563"/>
              <a:gd name="connsiteX2" fmla="*/ 64943 w 766329"/>
              <a:gd name="connsiteY2" fmla="*/ 30563 h 30563"/>
              <a:gd name="connsiteX3" fmla="*/ 134216 w 766329"/>
              <a:gd name="connsiteY3" fmla="*/ 21904 h 30563"/>
              <a:gd name="connsiteX4" fmla="*/ 177511 w 766329"/>
              <a:gd name="connsiteY4" fmla="*/ 17574 h 30563"/>
              <a:gd name="connsiteX5" fmla="*/ 251114 w 766329"/>
              <a:gd name="connsiteY5" fmla="*/ 8915 h 30563"/>
              <a:gd name="connsiteX6" fmla="*/ 337704 w 766329"/>
              <a:gd name="connsiteY6" fmla="*/ 256 h 30563"/>
              <a:gd name="connsiteX7" fmla="*/ 562841 w 766329"/>
              <a:gd name="connsiteY7" fmla="*/ 8915 h 30563"/>
              <a:gd name="connsiteX8" fmla="*/ 640773 w 766329"/>
              <a:gd name="connsiteY8" fmla="*/ 21904 h 30563"/>
              <a:gd name="connsiteX9" fmla="*/ 697057 w 766329"/>
              <a:gd name="connsiteY9" fmla="*/ 26233 h 30563"/>
              <a:gd name="connsiteX10" fmla="*/ 766329 w 766329"/>
              <a:gd name="connsiteY10" fmla="*/ 26233 h 30563"/>
              <a:gd name="connsiteX11" fmla="*/ 766329 w 766329"/>
              <a:gd name="connsiteY11" fmla="*/ 26233 h 305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766329" h="30563">
                <a:moveTo>
                  <a:pt x="0" y="26233"/>
                </a:moveTo>
                <a:lnTo>
                  <a:pt x="0" y="26233"/>
                </a:lnTo>
                <a:cubicBezTo>
                  <a:pt x="21648" y="27676"/>
                  <a:pt x="43247" y="30563"/>
                  <a:pt x="64943" y="30563"/>
                </a:cubicBezTo>
                <a:cubicBezTo>
                  <a:pt x="163902" y="30563"/>
                  <a:pt x="85975" y="28796"/>
                  <a:pt x="134216" y="21904"/>
                </a:cubicBezTo>
                <a:cubicBezTo>
                  <a:pt x="148574" y="19853"/>
                  <a:pt x="163087" y="19092"/>
                  <a:pt x="177511" y="17574"/>
                </a:cubicBezTo>
                <a:cubicBezTo>
                  <a:pt x="213113" y="13826"/>
                  <a:pt x="216801" y="13205"/>
                  <a:pt x="251114" y="8915"/>
                </a:cubicBezTo>
                <a:cubicBezTo>
                  <a:pt x="284856" y="-2331"/>
                  <a:pt x="273341" y="256"/>
                  <a:pt x="337704" y="256"/>
                </a:cubicBezTo>
                <a:cubicBezTo>
                  <a:pt x="400467" y="256"/>
                  <a:pt x="495571" y="5552"/>
                  <a:pt x="562841" y="8915"/>
                </a:cubicBezTo>
                <a:cubicBezTo>
                  <a:pt x="595528" y="17088"/>
                  <a:pt x="589467" y="16204"/>
                  <a:pt x="640773" y="21904"/>
                </a:cubicBezTo>
                <a:cubicBezTo>
                  <a:pt x="659475" y="23982"/>
                  <a:pt x="678251" y="25585"/>
                  <a:pt x="697057" y="26233"/>
                </a:cubicBezTo>
                <a:cubicBezTo>
                  <a:pt x="720134" y="27029"/>
                  <a:pt x="743238" y="26233"/>
                  <a:pt x="766329" y="26233"/>
                </a:cubicBezTo>
                <a:lnTo>
                  <a:pt x="766329" y="26233"/>
                </a:lnTo>
              </a:path>
            </a:pathLst>
          </a:cu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175846</xdr:colOff>
      <xdr:row>11</xdr:row>
      <xdr:rowOff>73270</xdr:rowOff>
    </xdr:from>
    <xdr:to>
      <xdr:col>6</xdr:col>
      <xdr:colOff>61585</xdr:colOff>
      <xdr:row>11</xdr:row>
      <xdr:rowOff>208352</xdr:rowOff>
    </xdr:to>
    <xdr:sp macro="" textlink="">
      <xdr:nvSpPr>
        <xdr:cNvPr id="150" name="フリーフォーム: 図形 149">
          <a:extLst>
            <a:ext uri="{FF2B5EF4-FFF2-40B4-BE49-F238E27FC236}">
              <a16:creationId xmlns:a16="http://schemas.microsoft.com/office/drawing/2014/main" id="{9B1D04CD-D1A3-40A4-B537-5ADE336027B8}"/>
            </a:ext>
          </a:extLst>
        </xdr:cNvPr>
        <xdr:cNvSpPr/>
      </xdr:nvSpPr>
      <xdr:spPr>
        <a:xfrm>
          <a:off x="1333500" y="3319097"/>
          <a:ext cx="134854" cy="13508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146425</xdr:colOff>
      <xdr:row>12</xdr:row>
      <xdr:rowOff>80711</xdr:rowOff>
    </xdr:from>
    <xdr:to>
      <xdr:col>6</xdr:col>
      <xdr:colOff>28582</xdr:colOff>
      <xdr:row>12</xdr:row>
      <xdr:rowOff>211755</xdr:rowOff>
    </xdr:to>
    <xdr:sp macro="" textlink="">
      <xdr:nvSpPr>
        <xdr:cNvPr id="151" name="フリーフォーム: 図形 150">
          <a:extLst>
            <a:ext uri="{FF2B5EF4-FFF2-40B4-BE49-F238E27FC236}">
              <a16:creationId xmlns:a16="http://schemas.microsoft.com/office/drawing/2014/main" id="{34304A51-A722-461C-852B-EADBFC5505E2}"/>
            </a:ext>
          </a:extLst>
        </xdr:cNvPr>
        <xdr:cNvSpPr/>
      </xdr:nvSpPr>
      <xdr:spPr>
        <a:xfrm rot="4756590">
          <a:off x="1304193" y="3612174"/>
          <a:ext cx="131044" cy="13127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179251</xdr:colOff>
      <xdr:row>13</xdr:row>
      <xdr:rowOff>84521</xdr:rowOff>
    </xdr:from>
    <xdr:to>
      <xdr:col>6</xdr:col>
      <xdr:colOff>59503</xdr:colOff>
      <xdr:row>13</xdr:row>
      <xdr:rowOff>211755</xdr:rowOff>
    </xdr:to>
    <xdr:sp macro="" textlink="">
      <xdr:nvSpPr>
        <xdr:cNvPr id="152" name="フリーフォーム: 図形 151">
          <a:extLst>
            <a:ext uri="{FF2B5EF4-FFF2-40B4-BE49-F238E27FC236}">
              <a16:creationId xmlns:a16="http://schemas.microsoft.com/office/drawing/2014/main" id="{50120870-5B38-4357-B748-B90C84DA5B57}"/>
            </a:ext>
          </a:extLst>
        </xdr:cNvPr>
        <xdr:cNvSpPr/>
      </xdr:nvSpPr>
      <xdr:spPr>
        <a:xfrm rot="6248802">
          <a:off x="1337972" y="3900781"/>
          <a:ext cx="127234" cy="12936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191998</xdr:colOff>
      <xdr:row>14</xdr:row>
      <xdr:rowOff>88331</xdr:rowOff>
    </xdr:from>
    <xdr:to>
      <xdr:col>6</xdr:col>
      <xdr:colOff>68440</xdr:colOff>
      <xdr:row>14</xdr:row>
      <xdr:rowOff>211755</xdr:rowOff>
    </xdr:to>
    <xdr:sp macro="" textlink="">
      <xdr:nvSpPr>
        <xdr:cNvPr id="153" name="フリーフォーム: 図形 152">
          <a:extLst>
            <a:ext uri="{FF2B5EF4-FFF2-40B4-BE49-F238E27FC236}">
              <a16:creationId xmlns:a16="http://schemas.microsoft.com/office/drawing/2014/main" id="{38A1A319-BB10-4AEC-957A-C756BD95C828}"/>
            </a:ext>
          </a:extLst>
        </xdr:cNvPr>
        <xdr:cNvSpPr/>
      </xdr:nvSpPr>
      <xdr:spPr>
        <a:xfrm rot="7942634">
          <a:off x="1350719" y="4190341"/>
          <a:ext cx="123424" cy="12555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170017</xdr:colOff>
      <xdr:row>15</xdr:row>
      <xdr:rowOff>106794</xdr:rowOff>
    </xdr:from>
    <xdr:to>
      <xdr:col>6</xdr:col>
      <xdr:colOff>44554</xdr:colOff>
      <xdr:row>15</xdr:row>
      <xdr:rowOff>222598</xdr:rowOff>
    </xdr:to>
    <xdr:sp macro="" textlink="">
      <xdr:nvSpPr>
        <xdr:cNvPr id="154" name="フリーフォーム: 図形 153">
          <a:extLst>
            <a:ext uri="{FF2B5EF4-FFF2-40B4-BE49-F238E27FC236}">
              <a16:creationId xmlns:a16="http://schemas.microsoft.com/office/drawing/2014/main" id="{19697DE5-5262-401D-B6FF-E4870E7C59ED}"/>
            </a:ext>
          </a:extLst>
        </xdr:cNvPr>
        <xdr:cNvSpPr/>
      </xdr:nvSpPr>
      <xdr:spPr>
        <a:xfrm rot="7942634">
          <a:off x="1331595" y="4491697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146425</xdr:colOff>
      <xdr:row>16</xdr:row>
      <xdr:rowOff>80711</xdr:rowOff>
    </xdr:from>
    <xdr:to>
      <xdr:col>6</xdr:col>
      <xdr:colOff>28582</xdr:colOff>
      <xdr:row>16</xdr:row>
      <xdr:rowOff>211755</xdr:rowOff>
    </xdr:to>
    <xdr:sp macro="" textlink="">
      <xdr:nvSpPr>
        <xdr:cNvPr id="155" name="フリーフォーム: 図形 154">
          <a:extLst>
            <a:ext uri="{FF2B5EF4-FFF2-40B4-BE49-F238E27FC236}">
              <a16:creationId xmlns:a16="http://schemas.microsoft.com/office/drawing/2014/main" id="{1AEDE2D4-41D8-4F4A-B1D5-4538BE9A78E1}"/>
            </a:ext>
          </a:extLst>
        </xdr:cNvPr>
        <xdr:cNvSpPr/>
      </xdr:nvSpPr>
      <xdr:spPr>
        <a:xfrm rot="4756590">
          <a:off x="1305145" y="3611222"/>
          <a:ext cx="125329" cy="13127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179251</xdr:colOff>
      <xdr:row>17</xdr:row>
      <xdr:rowOff>84521</xdr:rowOff>
    </xdr:from>
    <xdr:to>
      <xdr:col>6</xdr:col>
      <xdr:colOff>59503</xdr:colOff>
      <xdr:row>17</xdr:row>
      <xdr:rowOff>211755</xdr:rowOff>
    </xdr:to>
    <xdr:sp macro="" textlink="">
      <xdr:nvSpPr>
        <xdr:cNvPr id="156" name="フリーフォーム: 図形 155">
          <a:extLst>
            <a:ext uri="{FF2B5EF4-FFF2-40B4-BE49-F238E27FC236}">
              <a16:creationId xmlns:a16="http://schemas.microsoft.com/office/drawing/2014/main" id="{4B5D1EC7-8DB2-4EDC-80A4-16F025FF2851}"/>
            </a:ext>
          </a:extLst>
        </xdr:cNvPr>
        <xdr:cNvSpPr/>
      </xdr:nvSpPr>
      <xdr:spPr>
        <a:xfrm rot="6248802">
          <a:off x="1337971" y="3900782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191998</xdr:colOff>
      <xdr:row>18</xdr:row>
      <xdr:rowOff>88331</xdr:rowOff>
    </xdr:from>
    <xdr:to>
      <xdr:col>6</xdr:col>
      <xdr:colOff>68440</xdr:colOff>
      <xdr:row>18</xdr:row>
      <xdr:rowOff>211755</xdr:rowOff>
    </xdr:to>
    <xdr:sp macro="" textlink="">
      <xdr:nvSpPr>
        <xdr:cNvPr id="157" name="フリーフォーム: 図形 156">
          <a:extLst>
            <a:ext uri="{FF2B5EF4-FFF2-40B4-BE49-F238E27FC236}">
              <a16:creationId xmlns:a16="http://schemas.microsoft.com/office/drawing/2014/main" id="{536C6E2D-9B88-46FE-BC6D-27EFBB2D0B2C}"/>
            </a:ext>
          </a:extLst>
        </xdr:cNvPr>
        <xdr:cNvSpPr/>
      </xdr:nvSpPr>
      <xdr:spPr>
        <a:xfrm rot="7942634">
          <a:off x="1353576" y="4191294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170017</xdr:colOff>
      <xdr:row>19</xdr:row>
      <xdr:rowOff>106794</xdr:rowOff>
    </xdr:from>
    <xdr:to>
      <xdr:col>6</xdr:col>
      <xdr:colOff>44554</xdr:colOff>
      <xdr:row>19</xdr:row>
      <xdr:rowOff>222598</xdr:rowOff>
    </xdr:to>
    <xdr:sp macro="" textlink="">
      <xdr:nvSpPr>
        <xdr:cNvPr id="158" name="フリーフォーム: 図形 157">
          <a:extLst>
            <a:ext uri="{FF2B5EF4-FFF2-40B4-BE49-F238E27FC236}">
              <a16:creationId xmlns:a16="http://schemas.microsoft.com/office/drawing/2014/main" id="{4CAAB37A-6D6E-4495-93D4-C0E847E12014}"/>
            </a:ext>
          </a:extLst>
        </xdr:cNvPr>
        <xdr:cNvSpPr/>
      </xdr:nvSpPr>
      <xdr:spPr>
        <a:xfrm rot="7942634">
          <a:off x="1334453" y="4490744"/>
          <a:ext cx="115804" cy="12174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179251</xdr:colOff>
      <xdr:row>20</xdr:row>
      <xdr:rowOff>84521</xdr:rowOff>
    </xdr:from>
    <xdr:to>
      <xdr:col>6</xdr:col>
      <xdr:colOff>59503</xdr:colOff>
      <xdr:row>20</xdr:row>
      <xdr:rowOff>211755</xdr:rowOff>
    </xdr:to>
    <xdr:sp macro="" textlink="">
      <xdr:nvSpPr>
        <xdr:cNvPr id="159" name="フリーフォーム: 図形 158">
          <a:extLst>
            <a:ext uri="{FF2B5EF4-FFF2-40B4-BE49-F238E27FC236}">
              <a16:creationId xmlns:a16="http://schemas.microsoft.com/office/drawing/2014/main" id="{37EFB90E-7D28-419E-9896-26D45B02AE35}"/>
            </a:ext>
          </a:extLst>
        </xdr:cNvPr>
        <xdr:cNvSpPr/>
      </xdr:nvSpPr>
      <xdr:spPr>
        <a:xfrm rot="6248802">
          <a:off x="1337971" y="5043782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191998</xdr:colOff>
      <xdr:row>21</xdr:row>
      <xdr:rowOff>88331</xdr:rowOff>
    </xdr:from>
    <xdr:to>
      <xdr:col>6</xdr:col>
      <xdr:colOff>68440</xdr:colOff>
      <xdr:row>21</xdr:row>
      <xdr:rowOff>211755</xdr:rowOff>
    </xdr:to>
    <xdr:sp macro="" textlink="">
      <xdr:nvSpPr>
        <xdr:cNvPr id="160" name="フリーフォーム: 図形 159">
          <a:extLst>
            <a:ext uri="{FF2B5EF4-FFF2-40B4-BE49-F238E27FC236}">
              <a16:creationId xmlns:a16="http://schemas.microsoft.com/office/drawing/2014/main" id="{5F06075B-69B0-4E82-99FA-14EB9CA547B1}"/>
            </a:ext>
          </a:extLst>
        </xdr:cNvPr>
        <xdr:cNvSpPr/>
      </xdr:nvSpPr>
      <xdr:spPr>
        <a:xfrm rot="7942634">
          <a:off x="1353576" y="5334294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146425</xdr:colOff>
      <xdr:row>14</xdr:row>
      <xdr:rowOff>80711</xdr:rowOff>
    </xdr:from>
    <xdr:to>
      <xdr:col>11</xdr:col>
      <xdr:colOff>28582</xdr:colOff>
      <xdr:row>14</xdr:row>
      <xdr:rowOff>211755</xdr:rowOff>
    </xdr:to>
    <xdr:sp macro="" textlink="">
      <xdr:nvSpPr>
        <xdr:cNvPr id="161" name="フリーフォーム: 図形 160">
          <a:extLst>
            <a:ext uri="{FF2B5EF4-FFF2-40B4-BE49-F238E27FC236}">
              <a16:creationId xmlns:a16="http://schemas.microsoft.com/office/drawing/2014/main" id="{F77504E1-BABA-4C80-B428-8A87268B4CA2}"/>
            </a:ext>
          </a:extLst>
        </xdr:cNvPr>
        <xdr:cNvSpPr/>
      </xdr:nvSpPr>
      <xdr:spPr>
        <a:xfrm rot="4756590">
          <a:off x="1305145" y="3611222"/>
          <a:ext cx="125329" cy="13127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179251</xdr:colOff>
      <xdr:row>15</xdr:row>
      <xdr:rowOff>84521</xdr:rowOff>
    </xdr:from>
    <xdr:to>
      <xdr:col>11</xdr:col>
      <xdr:colOff>59503</xdr:colOff>
      <xdr:row>15</xdr:row>
      <xdr:rowOff>211755</xdr:rowOff>
    </xdr:to>
    <xdr:sp macro="" textlink="">
      <xdr:nvSpPr>
        <xdr:cNvPr id="162" name="フリーフォーム: 図形 161">
          <a:extLst>
            <a:ext uri="{FF2B5EF4-FFF2-40B4-BE49-F238E27FC236}">
              <a16:creationId xmlns:a16="http://schemas.microsoft.com/office/drawing/2014/main" id="{BB6E171A-7489-475B-9908-F7261319FD4F}"/>
            </a:ext>
          </a:extLst>
        </xdr:cNvPr>
        <xdr:cNvSpPr/>
      </xdr:nvSpPr>
      <xdr:spPr>
        <a:xfrm rot="6248802">
          <a:off x="1337971" y="3900782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191998</xdr:colOff>
      <xdr:row>16</xdr:row>
      <xdr:rowOff>88331</xdr:rowOff>
    </xdr:from>
    <xdr:to>
      <xdr:col>11</xdr:col>
      <xdr:colOff>68440</xdr:colOff>
      <xdr:row>16</xdr:row>
      <xdr:rowOff>211755</xdr:rowOff>
    </xdr:to>
    <xdr:sp macro="" textlink="">
      <xdr:nvSpPr>
        <xdr:cNvPr id="163" name="フリーフォーム: 図形 162">
          <a:extLst>
            <a:ext uri="{FF2B5EF4-FFF2-40B4-BE49-F238E27FC236}">
              <a16:creationId xmlns:a16="http://schemas.microsoft.com/office/drawing/2014/main" id="{FB847288-C363-421D-8AB1-D538ED8DCBD0}"/>
            </a:ext>
          </a:extLst>
        </xdr:cNvPr>
        <xdr:cNvSpPr/>
      </xdr:nvSpPr>
      <xdr:spPr>
        <a:xfrm rot="7942634">
          <a:off x="1353576" y="4191294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170017</xdr:colOff>
      <xdr:row>17</xdr:row>
      <xdr:rowOff>106794</xdr:rowOff>
    </xdr:from>
    <xdr:to>
      <xdr:col>11</xdr:col>
      <xdr:colOff>44554</xdr:colOff>
      <xdr:row>17</xdr:row>
      <xdr:rowOff>222598</xdr:rowOff>
    </xdr:to>
    <xdr:sp macro="" textlink="">
      <xdr:nvSpPr>
        <xdr:cNvPr id="164" name="フリーフォーム: 図形 163">
          <a:extLst>
            <a:ext uri="{FF2B5EF4-FFF2-40B4-BE49-F238E27FC236}">
              <a16:creationId xmlns:a16="http://schemas.microsoft.com/office/drawing/2014/main" id="{7DBD8AED-93D0-49A5-B9F1-1CA1DBC57FCC}"/>
            </a:ext>
          </a:extLst>
        </xdr:cNvPr>
        <xdr:cNvSpPr/>
      </xdr:nvSpPr>
      <xdr:spPr>
        <a:xfrm rot="7942634">
          <a:off x="1334453" y="4490744"/>
          <a:ext cx="115804" cy="12174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146425</xdr:colOff>
      <xdr:row>19</xdr:row>
      <xdr:rowOff>80711</xdr:rowOff>
    </xdr:from>
    <xdr:to>
      <xdr:col>11</xdr:col>
      <xdr:colOff>28582</xdr:colOff>
      <xdr:row>19</xdr:row>
      <xdr:rowOff>211755</xdr:rowOff>
    </xdr:to>
    <xdr:sp macro="" textlink="">
      <xdr:nvSpPr>
        <xdr:cNvPr id="165" name="フリーフォーム: 図形 164">
          <a:extLst>
            <a:ext uri="{FF2B5EF4-FFF2-40B4-BE49-F238E27FC236}">
              <a16:creationId xmlns:a16="http://schemas.microsoft.com/office/drawing/2014/main" id="{0511BBF6-2E68-42D2-B7CE-6E21CF070FD5}"/>
            </a:ext>
          </a:extLst>
        </xdr:cNvPr>
        <xdr:cNvSpPr/>
      </xdr:nvSpPr>
      <xdr:spPr>
        <a:xfrm rot="4756590">
          <a:off x="1305145" y="4754222"/>
          <a:ext cx="125329" cy="13127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179251</xdr:colOff>
      <xdr:row>20</xdr:row>
      <xdr:rowOff>84521</xdr:rowOff>
    </xdr:from>
    <xdr:to>
      <xdr:col>11</xdr:col>
      <xdr:colOff>59503</xdr:colOff>
      <xdr:row>20</xdr:row>
      <xdr:rowOff>211755</xdr:rowOff>
    </xdr:to>
    <xdr:sp macro="" textlink="">
      <xdr:nvSpPr>
        <xdr:cNvPr id="166" name="フリーフォーム: 図形 165">
          <a:extLst>
            <a:ext uri="{FF2B5EF4-FFF2-40B4-BE49-F238E27FC236}">
              <a16:creationId xmlns:a16="http://schemas.microsoft.com/office/drawing/2014/main" id="{45BCC115-0927-40FA-B103-09A9DD848430}"/>
            </a:ext>
          </a:extLst>
        </xdr:cNvPr>
        <xdr:cNvSpPr/>
      </xdr:nvSpPr>
      <xdr:spPr>
        <a:xfrm rot="6248802">
          <a:off x="1337971" y="5043782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191998</xdr:colOff>
      <xdr:row>21</xdr:row>
      <xdr:rowOff>88331</xdr:rowOff>
    </xdr:from>
    <xdr:to>
      <xdr:col>11</xdr:col>
      <xdr:colOff>68440</xdr:colOff>
      <xdr:row>21</xdr:row>
      <xdr:rowOff>211755</xdr:rowOff>
    </xdr:to>
    <xdr:sp macro="" textlink="">
      <xdr:nvSpPr>
        <xdr:cNvPr id="167" name="フリーフォーム: 図形 166">
          <a:extLst>
            <a:ext uri="{FF2B5EF4-FFF2-40B4-BE49-F238E27FC236}">
              <a16:creationId xmlns:a16="http://schemas.microsoft.com/office/drawing/2014/main" id="{B2A005EB-9897-46B7-A430-8A8796554547}"/>
            </a:ext>
          </a:extLst>
        </xdr:cNvPr>
        <xdr:cNvSpPr/>
      </xdr:nvSpPr>
      <xdr:spPr>
        <a:xfrm rot="7942634">
          <a:off x="1353576" y="5334294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170017</xdr:colOff>
      <xdr:row>18</xdr:row>
      <xdr:rowOff>106794</xdr:rowOff>
    </xdr:from>
    <xdr:to>
      <xdr:col>11</xdr:col>
      <xdr:colOff>44554</xdr:colOff>
      <xdr:row>18</xdr:row>
      <xdr:rowOff>222598</xdr:rowOff>
    </xdr:to>
    <xdr:sp macro="" textlink="">
      <xdr:nvSpPr>
        <xdr:cNvPr id="168" name="フリーフォーム: 図形 167">
          <a:extLst>
            <a:ext uri="{FF2B5EF4-FFF2-40B4-BE49-F238E27FC236}">
              <a16:creationId xmlns:a16="http://schemas.microsoft.com/office/drawing/2014/main" id="{2B7129C5-4F98-412C-8484-1ECFD7BB4EA3}"/>
            </a:ext>
          </a:extLst>
        </xdr:cNvPr>
        <xdr:cNvSpPr/>
      </xdr:nvSpPr>
      <xdr:spPr>
        <a:xfrm rot="7942634">
          <a:off x="1334453" y="5633744"/>
          <a:ext cx="115804" cy="12174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146425</xdr:colOff>
      <xdr:row>11</xdr:row>
      <xdr:rowOff>80711</xdr:rowOff>
    </xdr:from>
    <xdr:to>
      <xdr:col>11</xdr:col>
      <xdr:colOff>28582</xdr:colOff>
      <xdr:row>11</xdr:row>
      <xdr:rowOff>211755</xdr:rowOff>
    </xdr:to>
    <xdr:sp macro="" textlink="">
      <xdr:nvSpPr>
        <xdr:cNvPr id="169" name="フリーフォーム: 図形 168">
          <a:extLst>
            <a:ext uri="{FF2B5EF4-FFF2-40B4-BE49-F238E27FC236}">
              <a16:creationId xmlns:a16="http://schemas.microsoft.com/office/drawing/2014/main" id="{4EBE5685-3C03-43FF-ABD5-3DFBE304A1EA}"/>
            </a:ext>
          </a:extLst>
        </xdr:cNvPr>
        <xdr:cNvSpPr/>
      </xdr:nvSpPr>
      <xdr:spPr>
        <a:xfrm rot="4756590">
          <a:off x="1305145" y="3611222"/>
          <a:ext cx="125329" cy="13127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179251</xdr:colOff>
      <xdr:row>12</xdr:row>
      <xdr:rowOff>84521</xdr:rowOff>
    </xdr:from>
    <xdr:to>
      <xdr:col>11</xdr:col>
      <xdr:colOff>59503</xdr:colOff>
      <xdr:row>12</xdr:row>
      <xdr:rowOff>211755</xdr:rowOff>
    </xdr:to>
    <xdr:sp macro="" textlink="">
      <xdr:nvSpPr>
        <xdr:cNvPr id="170" name="フリーフォーム: 図形 169">
          <a:extLst>
            <a:ext uri="{FF2B5EF4-FFF2-40B4-BE49-F238E27FC236}">
              <a16:creationId xmlns:a16="http://schemas.microsoft.com/office/drawing/2014/main" id="{6BA3F8F5-E944-41D3-B4B7-8CDD039EA544}"/>
            </a:ext>
          </a:extLst>
        </xdr:cNvPr>
        <xdr:cNvSpPr/>
      </xdr:nvSpPr>
      <xdr:spPr>
        <a:xfrm rot="6248802">
          <a:off x="1337971" y="3900782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191998</xdr:colOff>
      <xdr:row>13</xdr:row>
      <xdr:rowOff>88331</xdr:rowOff>
    </xdr:from>
    <xdr:to>
      <xdr:col>11</xdr:col>
      <xdr:colOff>68440</xdr:colOff>
      <xdr:row>13</xdr:row>
      <xdr:rowOff>211755</xdr:rowOff>
    </xdr:to>
    <xdr:sp macro="" textlink="">
      <xdr:nvSpPr>
        <xdr:cNvPr id="171" name="フリーフォーム: 図形 170">
          <a:extLst>
            <a:ext uri="{FF2B5EF4-FFF2-40B4-BE49-F238E27FC236}">
              <a16:creationId xmlns:a16="http://schemas.microsoft.com/office/drawing/2014/main" id="{5591EC17-04CF-43AB-8674-599102568D34}"/>
            </a:ext>
          </a:extLst>
        </xdr:cNvPr>
        <xdr:cNvSpPr/>
      </xdr:nvSpPr>
      <xdr:spPr>
        <a:xfrm rot="7942634">
          <a:off x="1353576" y="4191294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184673</xdr:colOff>
      <xdr:row>11</xdr:row>
      <xdr:rowOff>93753</xdr:rowOff>
    </xdr:from>
    <xdr:to>
      <xdr:col>20</xdr:col>
      <xdr:colOff>63019</xdr:colOff>
      <xdr:row>11</xdr:row>
      <xdr:rowOff>215272</xdr:rowOff>
    </xdr:to>
    <xdr:sp macro="" textlink="">
      <xdr:nvSpPr>
        <xdr:cNvPr id="172" name="フリーフォーム: 図形 171">
          <a:extLst>
            <a:ext uri="{FF2B5EF4-FFF2-40B4-BE49-F238E27FC236}">
              <a16:creationId xmlns:a16="http://schemas.microsoft.com/office/drawing/2014/main" id="{592D6DBA-76AF-467C-BF5C-F2FE2700D759}"/>
            </a:ext>
          </a:extLst>
        </xdr:cNvPr>
        <xdr:cNvSpPr/>
      </xdr:nvSpPr>
      <xdr:spPr>
        <a:xfrm rot="6248802">
          <a:off x="4832913" y="3336609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146425</xdr:colOff>
      <xdr:row>14</xdr:row>
      <xdr:rowOff>80711</xdr:rowOff>
    </xdr:from>
    <xdr:to>
      <xdr:col>25</xdr:col>
      <xdr:colOff>28582</xdr:colOff>
      <xdr:row>14</xdr:row>
      <xdr:rowOff>211755</xdr:rowOff>
    </xdr:to>
    <xdr:sp macro="" textlink="">
      <xdr:nvSpPr>
        <xdr:cNvPr id="173" name="フリーフォーム: 図形 172">
          <a:extLst>
            <a:ext uri="{FF2B5EF4-FFF2-40B4-BE49-F238E27FC236}">
              <a16:creationId xmlns:a16="http://schemas.microsoft.com/office/drawing/2014/main" id="{169524C0-F53B-4A6F-AED5-98A88A0C444E}"/>
            </a:ext>
          </a:extLst>
        </xdr:cNvPr>
        <xdr:cNvSpPr/>
      </xdr:nvSpPr>
      <xdr:spPr>
        <a:xfrm rot="4756590">
          <a:off x="2550722" y="4182722"/>
          <a:ext cx="125329" cy="13127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179251</xdr:colOff>
      <xdr:row>15</xdr:row>
      <xdr:rowOff>84521</xdr:rowOff>
    </xdr:from>
    <xdr:to>
      <xdr:col>25</xdr:col>
      <xdr:colOff>59503</xdr:colOff>
      <xdr:row>15</xdr:row>
      <xdr:rowOff>211755</xdr:rowOff>
    </xdr:to>
    <xdr:sp macro="" textlink="">
      <xdr:nvSpPr>
        <xdr:cNvPr id="174" name="フリーフォーム: 図形 173">
          <a:extLst>
            <a:ext uri="{FF2B5EF4-FFF2-40B4-BE49-F238E27FC236}">
              <a16:creationId xmlns:a16="http://schemas.microsoft.com/office/drawing/2014/main" id="{A91301C8-8841-4741-887B-0325CE67559F}"/>
            </a:ext>
          </a:extLst>
        </xdr:cNvPr>
        <xdr:cNvSpPr/>
      </xdr:nvSpPr>
      <xdr:spPr>
        <a:xfrm rot="6248802">
          <a:off x="2583548" y="4472282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191998</xdr:colOff>
      <xdr:row>16</xdr:row>
      <xdr:rowOff>88331</xdr:rowOff>
    </xdr:from>
    <xdr:to>
      <xdr:col>25</xdr:col>
      <xdr:colOff>68440</xdr:colOff>
      <xdr:row>16</xdr:row>
      <xdr:rowOff>211755</xdr:rowOff>
    </xdr:to>
    <xdr:sp macro="" textlink="">
      <xdr:nvSpPr>
        <xdr:cNvPr id="175" name="フリーフォーム: 図形 174">
          <a:extLst>
            <a:ext uri="{FF2B5EF4-FFF2-40B4-BE49-F238E27FC236}">
              <a16:creationId xmlns:a16="http://schemas.microsoft.com/office/drawing/2014/main" id="{5D53F546-C8B2-4308-832C-5455F02967AF}"/>
            </a:ext>
          </a:extLst>
        </xdr:cNvPr>
        <xdr:cNvSpPr/>
      </xdr:nvSpPr>
      <xdr:spPr>
        <a:xfrm rot="7942634">
          <a:off x="2599153" y="4762794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170017</xdr:colOff>
      <xdr:row>17</xdr:row>
      <xdr:rowOff>106794</xdr:rowOff>
    </xdr:from>
    <xdr:to>
      <xdr:col>25</xdr:col>
      <xdr:colOff>44554</xdr:colOff>
      <xdr:row>17</xdr:row>
      <xdr:rowOff>222598</xdr:rowOff>
    </xdr:to>
    <xdr:sp macro="" textlink="">
      <xdr:nvSpPr>
        <xdr:cNvPr id="176" name="フリーフォーム: 図形 175">
          <a:extLst>
            <a:ext uri="{FF2B5EF4-FFF2-40B4-BE49-F238E27FC236}">
              <a16:creationId xmlns:a16="http://schemas.microsoft.com/office/drawing/2014/main" id="{0343C376-0D9C-4B3B-9A75-13E694999FC8}"/>
            </a:ext>
          </a:extLst>
        </xdr:cNvPr>
        <xdr:cNvSpPr/>
      </xdr:nvSpPr>
      <xdr:spPr>
        <a:xfrm rot="7942634">
          <a:off x="2580030" y="5062244"/>
          <a:ext cx="115804" cy="12174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146425</xdr:colOff>
      <xdr:row>19</xdr:row>
      <xdr:rowOff>80711</xdr:rowOff>
    </xdr:from>
    <xdr:to>
      <xdr:col>25</xdr:col>
      <xdr:colOff>28582</xdr:colOff>
      <xdr:row>19</xdr:row>
      <xdr:rowOff>211755</xdr:rowOff>
    </xdr:to>
    <xdr:sp macro="" textlink="">
      <xdr:nvSpPr>
        <xdr:cNvPr id="177" name="フリーフォーム: 図形 176">
          <a:extLst>
            <a:ext uri="{FF2B5EF4-FFF2-40B4-BE49-F238E27FC236}">
              <a16:creationId xmlns:a16="http://schemas.microsoft.com/office/drawing/2014/main" id="{056AB694-C905-4F1E-AAF8-594C086F6A91}"/>
            </a:ext>
          </a:extLst>
        </xdr:cNvPr>
        <xdr:cNvSpPr/>
      </xdr:nvSpPr>
      <xdr:spPr>
        <a:xfrm rot="4756590">
          <a:off x="2550722" y="5611472"/>
          <a:ext cx="125329" cy="13127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179251</xdr:colOff>
      <xdr:row>20</xdr:row>
      <xdr:rowOff>84521</xdr:rowOff>
    </xdr:from>
    <xdr:to>
      <xdr:col>25</xdr:col>
      <xdr:colOff>59503</xdr:colOff>
      <xdr:row>20</xdr:row>
      <xdr:rowOff>211755</xdr:rowOff>
    </xdr:to>
    <xdr:sp macro="" textlink="">
      <xdr:nvSpPr>
        <xdr:cNvPr id="178" name="フリーフォーム: 図形 177">
          <a:extLst>
            <a:ext uri="{FF2B5EF4-FFF2-40B4-BE49-F238E27FC236}">
              <a16:creationId xmlns:a16="http://schemas.microsoft.com/office/drawing/2014/main" id="{8543BDE6-732B-4554-A885-87021BD0F19F}"/>
            </a:ext>
          </a:extLst>
        </xdr:cNvPr>
        <xdr:cNvSpPr/>
      </xdr:nvSpPr>
      <xdr:spPr>
        <a:xfrm rot="6248802">
          <a:off x="2583548" y="5901032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191998</xdr:colOff>
      <xdr:row>21</xdr:row>
      <xdr:rowOff>88331</xdr:rowOff>
    </xdr:from>
    <xdr:to>
      <xdr:col>25</xdr:col>
      <xdr:colOff>68440</xdr:colOff>
      <xdr:row>21</xdr:row>
      <xdr:rowOff>211755</xdr:rowOff>
    </xdr:to>
    <xdr:sp macro="" textlink="">
      <xdr:nvSpPr>
        <xdr:cNvPr id="179" name="フリーフォーム: 図形 178">
          <a:extLst>
            <a:ext uri="{FF2B5EF4-FFF2-40B4-BE49-F238E27FC236}">
              <a16:creationId xmlns:a16="http://schemas.microsoft.com/office/drawing/2014/main" id="{EE35D953-8551-45EF-A376-75A132A9F4B1}"/>
            </a:ext>
          </a:extLst>
        </xdr:cNvPr>
        <xdr:cNvSpPr/>
      </xdr:nvSpPr>
      <xdr:spPr>
        <a:xfrm rot="7942634">
          <a:off x="2599153" y="6191544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170017</xdr:colOff>
      <xdr:row>18</xdr:row>
      <xdr:rowOff>106794</xdr:rowOff>
    </xdr:from>
    <xdr:to>
      <xdr:col>25</xdr:col>
      <xdr:colOff>44554</xdr:colOff>
      <xdr:row>18</xdr:row>
      <xdr:rowOff>222598</xdr:rowOff>
    </xdr:to>
    <xdr:sp macro="" textlink="">
      <xdr:nvSpPr>
        <xdr:cNvPr id="180" name="フリーフォーム: 図形 179">
          <a:extLst>
            <a:ext uri="{FF2B5EF4-FFF2-40B4-BE49-F238E27FC236}">
              <a16:creationId xmlns:a16="http://schemas.microsoft.com/office/drawing/2014/main" id="{BB3393C8-4B42-435E-A16D-C2E3100F6BAE}"/>
            </a:ext>
          </a:extLst>
        </xdr:cNvPr>
        <xdr:cNvSpPr/>
      </xdr:nvSpPr>
      <xdr:spPr>
        <a:xfrm rot="7942634">
          <a:off x="2580030" y="5347994"/>
          <a:ext cx="115804" cy="12174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146425</xdr:colOff>
      <xdr:row>11</xdr:row>
      <xdr:rowOff>80711</xdr:rowOff>
    </xdr:from>
    <xdr:to>
      <xdr:col>25</xdr:col>
      <xdr:colOff>28582</xdr:colOff>
      <xdr:row>11</xdr:row>
      <xdr:rowOff>211755</xdr:rowOff>
    </xdr:to>
    <xdr:sp macro="" textlink="">
      <xdr:nvSpPr>
        <xdr:cNvPr id="181" name="フリーフォーム: 図形 180">
          <a:extLst>
            <a:ext uri="{FF2B5EF4-FFF2-40B4-BE49-F238E27FC236}">
              <a16:creationId xmlns:a16="http://schemas.microsoft.com/office/drawing/2014/main" id="{469F0D50-3078-43F1-81AE-679F7ACFC1CA}"/>
            </a:ext>
          </a:extLst>
        </xdr:cNvPr>
        <xdr:cNvSpPr/>
      </xdr:nvSpPr>
      <xdr:spPr>
        <a:xfrm rot="4756590">
          <a:off x="2550722" y="3325472"/>
          <a:ext cx="125329" cy="13127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179251</xdr:colOff>
      <xdr:row>12</xdr:row>
      <xdr:rowOff>84521</xdr:rowOff>
    </xdr:from>
    <xdr:to>
      <xdr:col>25</xdr:col>
      <xdr:colOff>59503</xdr:colOff>
      <xdr:row>12</xdr:row>
      <xdr:rowOff>211755</xdr:rowOff>
    </xdr:to>
    <xdr:sp macro="" textlink="">
      <xdr:nvSpPr>
        <xdr:cNvPr id="182" name="フリーフォーム: 図形 181">
          <a:extLst>
            <a:ext uri="{FF2B5EF4-FFF2-40B4-BE49-F238E27FC236}">
              <a16:creationId xmlns:a16="http://schemas.microsoft.com/office/drawing/2014/main" id="{67987290-B201-4F6F-B257-8D2DF4DB34C0}"/>
            </a:ext>
          </a:extLst>
        </xdr:cNvPr>
        <xdr:cNvSpPr/>
      </xdr:nvSpPr>
      <xdr:spPr>
        <a:xfrm rot="6248802">
          <a:off x="2583548" y="3615032"/>
          <a:ext cx="121519" cy="12746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191998</xdr:colOff>
      <xdr:row>13</xdr:row>
      <xdr:rowOff>88331</xdr:rowOff>
    </xdr:from>
    <xdr:to>
      <xdr:col>25</xdr:col>
      <xdr:colOff>68440</xdr:colOff>
      <xdr:row>13</xdr:row>
      <xdr:rowOff>211755</xdr:rowOff>
    </xdr:to>
    <xdr:sp macro="" textlink="">
      <xdr:nvSpPr>
        <xdr:cNvPr id="183" name="フリーフォーム: 図形 182">
          <a:extLst>
            <a:ext uri="{FF2B5EF4-FFF2-40B4-BE49-F238E27FC236}">
              <a16:creationId xmlns:a16="http://schemas.microsoft.com/office/drawing/2014/main" id="{35C9D05A-861C-44A8-890F-8E9BAB1F93AA}"/>
            </a:ext>
          </a:extLst>
        </xdr:cNvPr>
        <xdr:cNvSpPr/>
      </xdr:nvSpPr>
      <xdr:spPr>
        <a:xfrm rot="7942634">
          <a:off x="2599153" y="3905544"/>
          <a:ext cx="115804" cy="123652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177344</xdr:colOff>
      <xdr:row>21</xdr:row>
      <xdr:rowOff>99467</xdr:rowOff>
    </xdr:from>
    <xdr:to>
      <xdr:col>31</xdr:col>
      <xdr:colOff>51881</xdr:colOff>
      <xdr:row>21</xdr:row>
      <xdr:rowOff>215271</xdr:rowOff>
    </xdr:to>
    <xdr:sp macro="" textlink="">
      <xdr:nvSpPr>
        <xdr:cNvPr id="184" name="フリーフォーム: 図形 183">
          <a:extLst>
            <a:ext uri="{FF2B5EF4-FFF2-40B4-BE49-F238E27FC236}">
              <a16:creationId xmlns:a16="http://schemas.microsoft.com/office/drawing/2014/main" id="{04A48E1F-135C-479E-AC08-C76C75FAD7E1}"/>
            </a:ext>
          </a:extLst>
        </xdr:cNvPr>
        <xdr:cNvSpPr/>
      </xdr:nvSpPr>
      <xdr:spPr>
        <a:xfrm rot="7942634">
          <a:off x="7566807" y="6198869"/>
          <a:ext cx="115804" cy="123653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115619</xdr:colOff>
      <xdr:row>24</xdr:row>
      <xdr:rowOff>190353</xdr:rowOff>
    </xdr:from>
    <xdr:to>
      <xdr:col>30</xdr:col>
      <xdr:colOff>139212</xdr:colOff>
      <xdr:row>24</xdr:row>
      <xdr:rowOff>228452</xdr:rowOff>
    </xdr:to>
    <xdr:sp macro="" textlink="">
      <xdr:nvSpPr>
        <xdr:cNvPr id="185" name="フリーフォーム: 図形 184">
          <a:extLst>
            <a:ext uri="{FF2B5EF4-FFF2-40B4-BE49-F238E27FC236}">
              <a16:creationId xmlns:a16="http://schemas.microsoft.com/office/drawing/2014/main" id="{26689C7C-D5D7-4D2C-B754-F2D531724152}"/>
            </a:ext>
          </a:extLst>
        </xdr:cNvPr>
        <xdr:cNvSpPr/>
      </xdr:nvSpPr>
      <xdr:spPr>
        <a:xfrm>
          <a:off x="6716444" y="7362678"/>
          <a:ext cx="766543" cy="38099"/>
        </a:xfrm>
        <a:custGeom>
          <a:avLst/>
          <a:gdLst>
            <a:gd name="connsiteX0" fmla="*/ 0 w 776654"/>
            <a:gd name="connsiteY0" fmla="*/ 7327 h 42713"/>
            <a:gd name="connsiteX1" fmla="*/ 0 w 776654"/>
            <a:gd name="connsiteY1" fmla="*/ 7327 h 42713"/>
            <a:gd name="connsiteX2" fmla="*/ 183173 w 776654"/>
            <a:gd name="connsiteY2" fmla="*/ 14654 h 42713"/>
            <a:gd name="connsiteX3" fmla="*/ 366346 w 776654"/>
            <a:gd name="connsiteY3" fmla="*/ 29308 h 42713"/>
            <a:gd name="connsiteX4" fmla="*/ 630116 w 776654"/>
            <a:gd name="connsiteY4" fmla="*/ 29308 h 42713"/>
            <a:gd name="connsiteX5" fmla="*/ 747346 w 776654"/>
            <a:gd name="connsiteY5" fmla="*/ 0 h 42713"/>
            <a:gd name="connsiteX6" fmla="*/ 776654 w 776654"/>
            <a:gd name="connsiteY6" fmla="*/ 0 h 42713"/>
            <a:gd name="connsiteX7" fmla="*/ 776654 w 776654"/>
            <a:gd name="connsiteY7" fmla="*/ 0 h 42713"/>
            <a:gd name="connsiteX8" fmla="*/ 776654 w 776654"/>
            <a:gd name="connsiteY8" fmla="*/ 0 h 427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776654" h="42713">
              <a:moveTo>
                <a:pt x="0" y="7327"/>
              </a:moveTo>
              <a:lnTo>
                <a:pt x="0" y="7327"/>
              </a:lnTo>
              <a:lnTo>
                <a:pt x="183173" y="14654"/>
              </a:lnTo>
              <a:cubicBezTo>
                <a:pt x="244316" y="18323"/>
                <a:pt x="366346" y="29308"/>
                <a:pt x="366346" y="29308"/>
              </a:cubicBezTo>
              <a:cubicBezTo>
                <a:pt x="469606" y="46518"/>
                <a:pt x="459682" y="47834"/>
                <a:pt x="630116" y="29308"/>
              </a:cubicBezTo>
              <a:cubicBezTo>
                <a:pt x="670159" y="24955"/>
                <a:pt x="707067" y="0"/>
                <a:pt x="747346" y="0"/>
              </a:cubicBezTo>
              <a:lnTo>
                <a:pt x="776654" y="0"/>
              </a:lnTo>
              <a:lnTo>
                <a:pt x="776654" y="0"/>
              </a:lnTo>
              <a:lnTo>
                <a:pt x="776654" y="0"/>
              </a:lnTo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45</xdr:row>
      <xdr:rowOff>161925</xdr:rowOff>
    </xdr:from>
    <xdr:to>
      <xdr:col>9</xdr:col>
      <xdr:colOff>15240</xdr:colOff>
      <xdr:row>49</xdr:row>
      <xdr:rowOff>30480</xdr:rowOff>
    </xdr:to>
    <xdr:sp macro="" textlink="">
      <xdr:nvSpPr>
        <xdr:cNvPr id="186" name="楕円 185">
          <a:extLst>
            <a:ext uri="{FF2B5EF4-FFF2-40B4-BE49-F238E27FC236}">
              <a16:creationId xmlns:a16="http://schemas.microsoft.com/office/drawing/2014/main" id="{9FC4E635-CB75-4F3D-A20A-E9BE2036FFC2}"/>
            </a:ext>
          </a:extLst>
        </xdr:cNvPr>
        <xdr:cNvSpPr/>
      </xdr:nvSpPr>
      <xdr:spPr>
        <a:xfrm>
          <a:off x="1628775" y="11049000"/>
          <a:ext cx="529590" cy="55435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228600</xdr:colOff>
      <xdr:row>45</xdr:row>
      <xdr:rowOff>161925</xdr:rowOff>
    </xdr:from>
    <xdr:to>
      <xdr:col>13</xdr:col>
      <xdr:colOff>15240</xdr:colOff>
      <xdr:row>49</xdr:row>
      <xdr:rowOff>30480</xdr:rowOff>
    </xdr:to>
    <xdr:sp macro="" textlink="">
      <xdr:nvSpPr>
        <xdr:cNvPr id="188" name="楕円 187">
          <a:extLst>
            <a:ext uri="{FF2B5EF4-FFF2-40B4-BE49-F238E27FC236}">
              <a16:creationId xmlns:a16="http://schemas.microsoft.com/office/drawing/2014/main" id="{F7F0C696-61CC-449A-B6D9-B5A4ACE79C40}"/>
            </a:ext>
          </a:extLst>
        </xdr:cNvPr>
        <xdr:cNvSpPr/>
      </xdr:nvSpPr>
      <xdr:spPr>
        <a:xfrm>
          <a:off x="16287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228600</xdr:colOff>
      <xdr:row>45</xdr:row>
      <xdr:rowOff>161925</xdr:rowOff>
    </xdr:from>
    <xdr:to>
      <xdr:col>17</xdr:col>
      <xdr:colOff>15240</xdr:colOff>
      <xdr:row>49</xdr:row>
      <xdr:rowOff>30480</xdr:rowOff>
    </xdr:to>
    <xdr:sp macro="" textlink="">
      <xdr:nvSpPr>
        <xdr:cNvPr id="189" name="楕円 188">
          <a:extLst>
            <a:ext uri="{FF2B5EF4-FFF2-40B4-BE49-F238E27FC236}">
              <a16:creationId xmlns:a16="http://schemas.microsoft.com/office/drawing/2014/main" id="{CAC9106E-1D6D-4D9E-AD85-5B7008525B52}"/>
            </a:ext>
          </a:extLst>
        </xdr:cNvPr>
        <xdr:cNvSpPr/>
      </xdr:nvSpPr>
      <xdr:spPr>
        <a:xfrm>
          <a:off x="26193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228600</xdr:colOff>
      <xdr:row>45</xdr:row>
      <xdr:rowOff>161925</xdr:rowOff>
    </xdr:from>
    <xdr:to>
      <xdr:col>21</xdr:col>
      <xdr:colOff>15240</xdr:colOff>
      <xdr:row>49</xdr:row>
      <xdr:rowOff>30480</xdr:rowOff>
    </xdr:to>
    <xdr:sp macro="" textlink="">
      <xdr:nvSpPr>
        <xdr:cNvPr id="190" name="楕円 189">
          <a:extLst>
            <a:ext uri="{FF2B5EF4-FFF2-40B4-BE49-F238E27FC236}">
              <a16:creationId xmlns:a16="http://schemas.microsoft.com/office/drawing/2014/main" id="{2BE3E312-B74D-467B-890A-02C027AF2B7C}"/>
            </a:ext>
          </a:extLst>
        </xdr:cNvPr>
        <xdr:cNvSpPr/>
      </xdr:nvSpPr>
      <xdr:spPr>
        <a:xfrm>
          <a:off x="36099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27</xdr:col>
      <xdr:colOff>228600</xdr:colOff>
      <xdr:row>45</xdr:row>
      <xdr:rowOff>161925</xdr:rowOff>
    </xdr:from>
    <xdr:to>
      <xdr:col>30</xdr:col>
      <xdr:colOff>15240</xdr:colOff>
      <xdr:row>49</xdr:row>
      <xdr:rowOff>30480</xdr:rowOff>
    </xdr:to>
    <xdr:sp macro="" textlink="">
      <xdr:nvSpPr>
        <xdr:cNvPr id="191" name="楕円 190">
          <a:extLst>
            <a:ext uri="{FF2B5EF4-FFF2-40B4-BE49-F238E27FC236}">
              <a16:creationId xmlns:a16="http://schemas.microsoft.com/office/drawing/2014/main" id="{B09F1DEB-093B-4207-A0F1-77A9331DA537}"/>
            </a:ext>
          </a:extLst>
        </xdr:cNvPr>
        <xdr:cNvSpPr/>
      </xdr:nvSpPr>
      <xdr:spPr>
        <a:xfrm>
          <a:off x="46005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228600</xdr:colOff>
      <xdr:row>45</xdr:row>
      <xdr:rowOff>161925</xdr:rowOff>
    </xdr:from>
    <xdr:to>
      <xdr:col>26</xdr:col>
      <xdr:colOff>15240</xdr:colOff>
      <xdr:row>49</xdr:row>
      <xdr:rowOff>30480</xdr:rowOff>
    </xdr:to>
    <xdr:sp macro="" textlink="">
      <xdr:nvSpPr>
        <xdr:cNvPr id="192" name="楕円 191">
          <a:extLst>
            <a:ext uri="{FF2B5EF4-FFF2-40B4-BE49-F238E27FC236}">
              <a16:creationId xmlns:a16="http://schemas.microsoft.com/office/drawing/2014/main" id="{60003A8F-E1A5-456F-90CE-869691EEB93A}"/>
            </a:ext>
          </a:extLst>
        </xdr:cNvPr>
        <xdr:cNvSpPr/>
      </xdr:nvSpPr>
      <xdr:spPr>
        <a:xfrm>
          <a:off x="16287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31</xdr:col>
      <xdr:colOff>190500</xdr:colOff>
      <xdr:row>1</xdr:row>
      <xdr:rowOff>163830</xdr:rowOff>
    </xdr:from>
    <xdr:to>
      <xdr:col>34</xdr:col>
      <xdr:colOff>230505</xdr:colOff>
      <xdr:row>3</xdr:row>
      <xdr:rowOff>59055</xdr:rowOff>
    </xdr:to>
    <xdr:sp macro="" textlink="">
      <xdr:nvSpPr>
        <xdr:cNvPr id="100" name="四角形: 角を丸くする 99">
          <a:extLst>
            <a:ext uri="{FF2B5EF4-FFF2-40B4-BE49-F238E27FC236}">
              <a16:creationId xmlns:a16="http://schemas.microsoft.com/office/drawing/2014/main" id="{6CF9D31E-BFBE-43E9-B8BF-4E683C043ED9}"/>
            </a:ext>
          </a:extLst>
        </xdr:cNvPr>
        <xdr:cNvSpPr/>
      </xdr:nvSpPr>
      <xdr:spPr>
        <a:xfrm>
          <a:off x="7781925" y="335280"/>
          <a:ext cx="1297305" cy="438150"/>
        </a:xfrm>
        <a:prstGeom prst="round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作成事例</a:t>
          </a:r>
        </a:p>
      </xdr:txBody>
    </xdr:sp>
    <xdr:clientData/>
  </xdr:twoCellAnchor>
  <xdr:twoCellAnchor>
    <xdr:from>
      <xdr:col>19</xdr:col>
      <xdr:colOff>179251</xdr:colOff>
      <xdr:row>15</xdr:row>
      <xdr:rowOff>84521</xdr:rowOff>
    </xdr:from>
    <xdr:to>
      <xdr:col>20</xdr:col>
      <xdr:colOff>59503</xdr:colOff>
      <xdr:row>15</xdr:row>
      <xdr:rowOff>211755</xdr:rowOff>
    </xdr:to>
    <xdr:sp macro="" textlink="">
      <xdr:nvSpPr>
        <xdr:cNvPr id="102" name="フリーフォーム: 図形 101">
          <a:extLst>
            <a:ext uri="{FF2B5EF4-FFF2-40B4-BE49-F238E27FC236}">
              <a16:creationId xmlns:a16="http://schemas.microsoft.com/office/drawing/2014/main" id="{7FF2F049-9A98-415C-820D-8223C562905F}"/>
            </a:ext>
          </a:extLst>
        </xdr:cNvPr>
        <xdr:cNvSpPr/>
      </xdr:nvSpPr>
      <xdr:spPr>
        <a:xfrm rot="6248802">
          <a:off x="6037460" y="4684762"/>
          <a:ext cx="121519" cy="12599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179251</xdr:colOff>
      <xdr:row>20</xdr:row>
      <xdr:rowOff>84521</xdr:rowOff>
    </xdr:from>
    <xdr:to>
      <xdr:col>20</xdr:col>
      <xdr:colOff>59503</xdr:colOff>
      <xdr:row>20</xdr:row>
      <xdr:rowOff>211755</xdr:rowOff>
    </xdr:to>
    <xdr:sp macro="" textlink="">
      <xdr:nvSpPr>
        <xdr:cNvPr id="103" name="フリーフォーム: 図形 102">
          <a:extLst>
            <a:ext uri="{FF2B5EF4-FFF2-40B4-BE49-F238E27FC236}">
              <a16:creationId xmlns:a16="http://schemas.microsoft.com/office/drawing/2014/main" id="{DA7ECD00-6E50-49B5-B955-4CE3B95D6B44}"/>
            </a:ext>
          </a:extLst>
        </xdr:cNvPr>
        <xdr:cNvSpPr/>
      </xdr:nvSpPr>
      <xdr:spPr>
        <a:xfrm rot="6248802">
          <a:off x="6037460" y="6113512"/>
          <a:ext cx="121519" cy="12599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255049</xdr:colOff>
      <xdr:row>10</xdr:row>
      <xdr:rowOff>397281</xdr:rowOff>
    </xdr:from>
    <xdr:to>
      <xdr:col>40</xdr:col>
      <xdr:colOff>208377</xdr:colOff>
      <xdr:row>19</xdr:row>
      <xdr:rowOff>163988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62AAB0ED-5F6A-4A8D-9404-8707B17F8A7E}"/>
            </a:ext>
          </a:extLst>
        </xdr:cNvPr>
        <xdr:cNvSpPr/>
      </xdr:nvSpPr>
      <xdr:spPr>
        <a:xfrm>
          <a:off x="8094124" y="3130956"/>
          <a:ext cx="5077778" cy="2776607"/>
        </a:xfrm>
        <a:prstGeom prst="borderCallout1">
          <a:avLst>
            <a:gd name="adj1" fmla="val 429"/>
            <a:gd name="adj2" fmla="val -1593"/>
            <a:gd name="adj3" fmla="val 859"/>
            <a:gd name="adj4" fmla="val -1563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対象期間内の全ての月毎に現場閉所日数の割合（以下「現場閉所率」という。）が、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（８日／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日）の水準の状態をいう。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ただし、暦上の土曜日・日曜日の閉所では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に満たない月は、その月の土曜日・日曜日の合計日数以上に閉所を行っている場合に、４週８休（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）以上を達成しているものとみなす。</a:t>
          </a: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暦上の土曜日・日曜日の閉所率は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22.2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４月の対象期間内の土・日は２日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４月に実際の休工は４日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その月の土日の合計数以上に休工を行っているため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判定に「○」を手書きで書き込む。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21695</xdr:colOff>
      <xdr:row>10</xdr:row>
      <xdr:rowOff>432744</xdr:rowOff>
    </xdr:from>
    <xdr:to>
      <xdr:col>32</xdr:col>
      <xdr:colOff>178243</xdr:colOff>
      <xdr:row>11</xdr:row>
      <xdr:rowOff>153346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1BE93E50-4AA8-4213-9DAF-B5F9C4595C4B}"/>
            </a:ext>
          </a:extLst>
        </xdr:cNvPr>
        <xdr:cNvCxnSpPr>
          <a:endCxn id="2" idx="3"/>
        </xdr:cNvCxnSpPr>
      </xdr:nvCxnSpPr>
      <xdr:spPr>
        <a:xfrm flipH="1">
          <a:off x="5136620" y="3166419"/>
          <a:ext cx="2880698" cy="444502"/>
        </a:xfrm>
        <a:prstGeom prst="straightConnector1">
          <a:avLst/>
        </a:prstGeom>
        <a:ln w="0">
          <a:tailEnd type="oval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125730</xdr:colOff>
      <xdr:row>10</xdr:row>
      <xdr:rowOff>712752</xdr:rowOff>
    </xdr:from>
    <xdr:ext cx="227013" cy="363288"/>
    <xdr:sp macro="" textlink="">
      <xdr:nvSpPr>
        <xdr:cNvPr id="119" name="四角形: 角を丸くする 118">
          <a:extLst>
            <a:ext uri="{FF2B5EF4-FFF2-40B4-BE49-F238E27FC236}">
              <a16:creationId xmlns:a16="http://schemas.microsoft.com/office/drawing/2014/main" id="{D86FBB11-BC6B-4410-93FF-C6FC479E26F5}"/>
            </a:ext>
          </a:extLst>
        </xdr:cNvPr>
        <xdr:cNvSpPr/>
      </xdr:nvSpPr>
      <xdr:spPr>
        <a:xfrm>
          <a:off x="4002405" y="344642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129540</xdr:colOff>
      <xdr:row>14</xdr:row>
      <xdr:rowOff>244122</xdr:rowOff>
    </xdr:from>
    <xdr:ext cx="227013" cy="363288"/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E9472EA8-46B4-4983-A3D8-D10123041E04}"/>
            </a:ext>
          </a:extLst>
        </xdr:cNvPr>
        <xdr:cNvSpPr/>
      </xdr:nvSpPr>
      <xdr:spPr>
        <a:xfrm>
          <a:off x="4006215" y="455894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133350</xdr:colOff>
      <xdr:row>19</xdr:row>
      <xdr:rowOff>257457</xdr:rowOff>
    </xdr:from>
    <xdr:ext cx="227013" cy="363288"/>
    <xdr:sp macro="" textlink="">
      <xdr:nvSpPr>
        <xdr:cNvPr id="187" name="四角形: 角を丸くする 186">
          <a:extLst>
            <a:ext uri="{FF2B5EF4-FFF2-40B4-BE49-F238E27FC236}">
              <a16:creationId xmlns:a16="http://schemas.microsoft.com/office/drawing/2014/main" id="{F05655E6-185D-4D48-A0F4-D2F6B31F0DAE}"/>
            </a:ext>
          </a:extLst>
        </xdr:cNvPr>
        <xdr:cNvSpPr/>
      </xdr:nvSpPr>
      <xdr:spPr>
        <a:xfrm>
          <a:off x="4010025" y="600103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twoCellAnchor>
    <xdr:from>
      <xdr:col>31</xdr:col>
      <xdr:colOff>171450</xdr:colOff>
      <xdr:row>21</xdr:row>
      <xdr:rowOff>129540</xdr:rowOff>
    </xdr:from>
    <xdr:to>
      <xdr:col>40</xdr:col>
      <xdr:colOff>211893</xdr:colOff>
      <xdr:row>24</xdr:row>
      <xdr:rowOff>172036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6CBB4AF6-54BB-4D63-9F7F-CD440A5FAB59}"/>
            </a:ext>
          </a:extLst>
        </xdr:cNvPr>
        <xdr:cNvGrpSpPr/>
      </xdr:nvGrpSpPr>
      <xdr:grpSpPr>
        <a:xfrm>
          <a:off x="7818249" y="6652141"/>
          <a:ext cx="5508574" cy="940607"/>
          <a:chOff x="7759065" y="6440805"/>
          <a:chExt cx="5412543" cy="899746"/>
        </a:xfrm>
      </xdr:grpSpPr>
      <xdr:sp macro="" textlink="">
        <xdr:nvSpPr>
          <xdr:cNvPr id="7" name="吹き出し: 線 6">
            <a:extLst>
              <a:ext uri="{FF2B5EF4-FFF2-40B4-BE49-F238E27FC236}">
                <a16:creationId xmlns:a16="http://schemas.microsoft.com/office/drawing/2014/main" id="{651D5A3B-D81C-4D40-AE8D-6BB9CF86F591}"/>
              </a:ext>
            </a:extLst>
          </xdr:cNvPr>
          <xdr:cNvSpPr/>
        </xdr:nvSpPr>
        <xdr:spPr>
          <a:xfrm>
            <a:off x="8121375" y="6735413"/>
            <a:ext cx="5050233" cy="605138"/>
          </a:xfrm>
          <a:prstGeom prst="borderCallout1">
            <a:avLst>
              <a:gd name="adj1" fmla="val 6254"/>
              <a:gd name="adj2" fmla="val -1161"/>
              <a:gd name="adj3" fmla="val 7605"/>
              <a:gd name="adj4" fmla="val -1104"/>
            </a:avLst>
          </a:prstGeom>
          <a:solidFill>
            <a:schemeClr val="accent1">
              <a:lumMod val="40000"/>
              <a:lumOff val="60000"/>
            </a:schemeClr>
          </a:solidFill>
          <a:ln>
            <a:solidFill>
              <a:schemeClr val="accent1"/>
            </a:solidFill>
            <a:tailEnd type="oval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黄色の着色セルは、監督員が状況を確認し、達成している場合に「○」印を</a:t>
            </a:r>
            <a:endPara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手書きで書き込むこと。</a:t>
            </a:r>
            <a:endPara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3" name="直線矢印コネクタ 192">
            <a:extLst>
              <a:ext uri="{FF2B5EF4-FFF2-40B4-BE49-F238E27FC236}">
                <a16:creationId xmlns:a16="http://schemas.microsoft.com/office/drawing/2014/main" id="{B076F502-1414-4923-842F-15549BF7D71C}"/>
              </a:ext>
            </a:extLst>
          </xdr:cNvPr>
          <xdr:cNvCxnSpPr/>
        </xdr:nvCxnSpPr>
        <xdr:spPr>
          <a:xfrm flipH="1" flipV="1">
            <a:off x="7759065" y="6440805"/>
            <a:ext cx="304801" cy="331470"/>
          </a:xfrm>
          <a:prstGeom prst="straightConnector1">
            <a:avLst/>
          </a:prstGeom>
          <a:ln w="0">
            <a:tailEnd type="oval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167640</xdr:colOff>
      <xdr:row>24</xdr:row>
      <xdr:rowOff>301168</xdr:rowOff>
    </xdr:from>
    <xdr:to>
      <xdr:col>40</xdr:col>
      <xdr:colOff>208083</xdr:colOff>
      <xdr:row>35</xdr:row>
      <xdr:rowOff>36633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D56B0EA-CE1F-44B1-8E75-3462921525C3}"/>
            </a:ext>
          </a:extLst>
        </xdr:cNvPr>
        <xdr:cNvGrpSpPr/>
      </xdr:nvGrpSpPr>
      <xdr:grpSpPr>
        <a:xfrm>
          <a:off x="2826802" y="7724928"/>
          <a:ext cx="10496211" cy="1841198"/>
          <a:chOff x="2806065" y="7477125"/>
          <a:chExt cx="10365543" cy="1827333"/>
        </a:xfrm>
      </xdr:grpSpPr>
      <xdr:sp macro="" textlink="">
        <xdr:nvSpPr>
          <xdr:cNvPr id="9" name="吹き出し: 線 8">
            <a:extLst>
              <a:ext uri="{FF2B5EF4-FFF2-40B4-BE49-F238E27FC236}">
                <a16:creationId xmlns:a16="http://schemas.microsoft.com/office/drawing/2014/main" id="{D8A453DD-20D0-4BE0-9EFC-E282F8FC63DE}"/>
              </a:ext>
            </a:extLst>
          </xdr:cNvPr>
          <xdr:cNvSpPr/>
        </xdr:nvSpPr>
        <xdr:spPr>
          <a:xfrm>
            <a:off x="8121375" y="8414303"/>
            <a:ext cx="5050233" cy="890155"/>
          </a:xfrm>
          <a:prstGeom prst="borderCallout1">
            <a:avLst>
              <a:gd name="adj1" fmla="val 6254"/>
              <a:gd name="adj2" fmla="val -1161"/>
              <a:gd name="adj3" fmla="val 6280"/>
              <a:gd name="adj4" fmla="val -1355"/>
            </a:avLst>
          </a:prstGeom>
          <a:solidFill>
            <a:schemeClr val="accent1">
              <a:lumMod val="40000"/>
              <a:lumOff val="60000"/>
            </a:schemeClr>
          </a:solidFill>
          <a:ln>
            <a:solidFill>
              <a:schemeClr val="accent1"/>
            </a:solidFill>
            <a:tailEnd type="oval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黄色の着色セルは、監督員が状況を確認し、</a:t>
            </a:r>
            <a:endPara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達成している場合に「評価する」、「費用計上する」を手書きで書き込むこと。</a:t>
            </a:r>
            <a:endPara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7" name="直線矢印コネクタ 196">
            <a:extLst>
              <a:ext uri="{FF2B5EF4-FFF2-40B4-BE49-F238E27FC236}">
                <a16:creationId xmlns:a16="http://schemas.microsoft.com/office/drawing/2014/main" id="{8E154A60-667B-4308-94D2-E34B789D9130}"/>
              </a:ext>
            </a:extLst>
          </xdr:cNvPr>
          <xdr:cNvCxnSpPr/>
        </xdr:nvCxnSpPr>
        <xdr:spPr>
          <a:xfrm flipH="1" flipV="1">
            <a:off x="2806065" y="7477125"/>
            <a:ext cx="5261610" cy="1009650"/>
          </a:xfrm>
          <a:prstGeom prst="straightConnector1">
            <a:avLst/>
          </a:prstGeom>
          <a:ln w="0">
            <a:tailEnd type="oval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179251</xdr:colOff>
      <xdr:row>17</xdr:row>
      <xdr:rowOff>84521</xdr:rowOff>
    </xdr:from>
    <xdr:to>
      <xdr:col>20</xdr:col>
      <xdr:colOff>59503</xdr:colOff>
      <xdr:row>17</xdr:row>
      <xdr:rowOff>211755</xdr:rowOff>
    </xdr:to>
    <xdr:sp macro="" textlink="">
      <xdr:nvSpPr>
        <xdr:cNvPr id="200" name="フリーフォーム: 図形 199">
          <a:extLst>
            <a:ext uri="{FF2B5EF4-FFF2-40B4-BE49-F238E27FC236}">
              <a16:creationId xmlns:a16="http://schemas.microsoft.com/office/drawing/2014/main" id="{578492B8-A9C7-4ABF-95A9-CA1EE1BF51EC}"/>
            </a:ext>
          </a:extLst>
        </xdr:cNvPr>
        <xdr:cNvSpPr/>
      </xdr:nvSpPr>
      <xdr:spPr>
        <a:xfrm rot="6248802">
          <a:off x="4799210" y="4684762"/>
          <a:ext cx="121519" cy="12599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133350</xdr:colOff>
      <xdr:row>16</xdr:row>
      <xdr:rowOff>257457</xdr:rowOff>
    </xdr:from>
    <xdr:ext cx="227013" cy="363288"/>
    <xdr:sp macro="" textlink="">
      <xdr:nvSpPr>
        <xdr:cNvPr id="201" name="四角形: 角を丸くする 200">
          <a:extLst>
            <a:ext uri="{FF2B5EF4-FFF2-40B4-BE49-F238E27FC236}">
              <a16:creationId xmlns:a16="http://schemas.microsoft.com/office/drawing/2014/main" id="{FA82D9FC-FFFF-4924-A697-2E27C8F105E8}"/>
            </a:ext>
          </a:extLst>
        </xdr:cNvPr>
        <xdr:cNvSpPr/>
      </xdr:nvSpPr>
      <xdr:spPr>
        <a:xfrm>
          <a:off x="4010025" y="514378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133350</xdr:colOff>
      <xdr:row>13</xdr:row>
      <xdr:rowOff>257457</xdr:rowOff>
    </xdr:from>
    <xdr:ext cx="227013" cy="363288"/>
    <xdr:sp macro="" textlink="">
      <xdr:nvSpPr>
        <xdr:cNvPr id="204" name="四角形: 角を丸くする 203">
          <a:extLst>
            <a:ext uri="{FF2B5EF4-FFF2-40B4-BE49-F238E27FC236}">
              <a16:creationId xmlns:a16="http://schemas.microsoft.com/office/drawing/2014/main" id="{77C044AC-C817-4E62-9721-24BD1D201FAE}"/>
            </a:ext>
          </a:extLst>
        </xdr:cNvPr>
        <xdr:cNvSpPr/>
      </xdr:nvSpPr>
      <xdr:spPr>
        <a:xfrm>
          <a:off x="4010025" y="428653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129540</xdr:colOff>
      <xdr:row>18</xdr:row>
      <xdr:rowOff>255552</xdr:rowOff>
    </xdr:from>
    <xdr:ext cx="227013" cy="363288"/>
    <xdr:sp macro="" textlink="">
      <xdr:nvSpPr>
        <xdr:cNvPr id="205" name="四角形: 角を丸くする 204">
          <a:extLst>
            <a:ext uri="{FF2B5EF4-FFF2-40B4-BE49-F238E27FC236}">
              <a16:creationId xmlns:a16="http://schemas.microsoft.com/office/drawing/2014/main" id="{4D3E1E21-2576-40C0-873C-18A358FAB3C0}"/>
            </a:ext>
          </a:extLst>
        </xdr:cNvPr>
        <xdr:cNvSpPr/>
      </xdr:nvSpPr>
      <xdr:spPr>
        <a:xfrm>
          <a:off x="4006215" y="571337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twoCellAnchor>
    <xdr:from>
      <xdr:col>19</xdr:col>
      <xdr:colOff>179251</xdr:colOff>
      <xdr:row>14</xdr:row>
      <xdr:rowOff>84521</xdr:rowOff>
    </xdr:from>
    <xdr:to>
      <xdr:col>20</xdr:col>
      <xdr:colOff>59503</xdr:colOff>
      <xdr:row>14</xdr:row>
      <xdr:rowOff>211755</xdr:rowOff>
    </xdr:to>
    <xdr:sp macro="" textlink="">
      <xdr:nvSpPr>
        <xdr:cNvPr id="206" name="フリーフォーム: 図形 205">
          <a:extLst>
            <a:ext uri="{FF2B5EF4-FFF2-40B4-BE49-F238E27FC236}">
              <a16:creationId xmlns:a16="http://schemas.microsoft.com/office/drawing/2014/main" id="{A90E9CA7-4B5B-46F7-BA1A-C9913C216A47}"/>
            </a:ext>
          </a:extLst>
        </xdr:cNvPr>
        <xdr:cNvSpPr/>
      </xdr:nvSpPr>
      <xdr:spPr>
        <a:xfrm rot="6248802">
          <a:off x="4799210" y="5256262"/>
          <a:ext cx="121519" cy="12599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179251</xdr:colOff>
      <xdr:row>19</xdr:row>
      <xdr:rowOff>84521</xdr:rowOff>
    </xdr:from>
    <xdr:to>
      <xdr:col>20</xdr:col>
      <xdr:colOff>59503</xdr:colOff>
      <xdr:row>19</xdr:row>
      <xdr:rowOff>211755</xdr:rowOff>
    </xdr:to>
    <xdr:sp macro="" textlink="">
      <xdr:nvSpPr>
        <xdr:cNvPr id="207" name="フリーフォーム: 図形 206">
          <a:extLst>
            <a:ext uri="{FF2B5EF4-FFF2-40B4-BE49-F238E27FC236}">
              <a16:creationId xmlns:a16="http://schemas.microsoft.com/office/drawing/2014/main" id="{A8A4F485-F20E-4D8B-9DA6-7E217219F262}"/>
            </a:ext>
          </a:extLst>
        </xdr:cNvPr>
        <xdr:cNvSpPr/>
      </xdr:nvSpPr>
      <xdr:spPr>
        <a:xfrm rot="6248802">
          <a:off x="4799210" y="5256262"/>
          <a:ext cx="121519" cy="125997"/>
        </a:xfrm>
        <a:custGeom>
          <a:avLst/>
          <a:gdLst>
            <a:gd name="connsiteX0" fmla="*/ 424295 w 787977"/>
            <a:gd name="connsiteY0" fmla="*/ 744682 h 744682"/>
            <a:gd name="connsiteX1" fmla="*/ 424295 w 787977"/>
            <a:gd name="connsiteY1" fmla="*/ 744682 h 744682"/>
            <a:gd name="connsiteX2" fmla="*/ 368011 w 787977"/>
            <a:gd name="connsiteY2" fmla="*/ 718704 h 744682"/>
            <a:gd name="connsiteX3" fmla="*/ 355022 w 787977"/>
            <a:gd name="connsiteY3" fmla="*/ 731693 h 744682"/>
            <a:gd name="connsiteX4" fmla="*/ 342034 w 787977"/>
            <a:gd name="connsiteY4" fmla="*/ 736023 h 744682"/>
            <a:gd name="connsiteX5" fmla="*/ 298738 w 787977"/>
            <a:gd name="connsiteY5" fmla="*/ 727364 h 744682"/>
            <a:gd name="connsiteX6" fmla="*/ 281420 w 787977"/>
            <a:gd name="connsiteY6" fmla="*/ 718704 h 744682"/>
            <a:gd name="connsiteX7" fmla="*/ 229466 w 787977"/>
            <a:gd name="connsiteY7" fmla="*/ 710045 h 744682"/>
            <a:gd name="connsiteX8" fmla="*/ 203488 w 787977"/>
            <a:gd name="connsiteY8" fmla="*/ 705716 h 744682"/>
            <a:gd name="connsiteX9" fmla="*/ 177511 w 787977"/>
            <a:gd name="connsiteY9" fmla="*/ 692727 h 744682"/>
            <a:gd name="connsiteX10" fmla="*/ 138545 w 787977"/>
            <a:gd name="connsiteY10" fmla="*/ 671079 h 744682"/>
            <a:gd name="connsiteX11" fmla="*/ 90920 w 787977"/>
            <a:gd name="connsiteY11" fmla="*/ 632114 h 744682"/>
            <a:gd name="connsiteX12" fmla="*/ 64943 w 787977"/>
            <a:gd name="connsiteY12" fmla="*/ 593148 h 744682"/>
            <a:gd name="connsiteX13" fmla="*/ 43295 w 787977"/>
            <a:gd name="connsiteY13" fmla="*/ 554182 h 744682"/>
            <a:gd name="connsiteX14" fmla="*/ 30306 w 787977"/>
            <a:gd name="connsiteY14" fmla="*/ 532534 h 744682"/>
            <a:gd name="connsiteX15" fmla="*/ 25977 w 787977"/>
            <a:gd name="connsiteY15" fmla="*/ 506557 h 744682"/>
            <a:gd name="connsiteX16" fmla="*/ 8659 w 787977"/>
            <a:gd name="connsiteY16" fmla="*/ 463261 h 744682"/>
            <a:gd name="connsiteX17" fmla="*/ 4329 w 787977"/>
            <a:gd name="connsiteY17" fmla="*/ 424295 h 744682"/>
            <a:gd name="connsiteX18" fmla="*/ 0 w 787977"/>
            <a:gd name="connsiteY18" fmla="*/ 398318 h 744682"/>
            <a:gd name="connsiteX19" fmla="*/ 4329 w 787977"/>
            <a:gd name="connsiteY19" fmla="*/ 381000 h 744682"/>
            <a:gd name="connsiteX20" fmla="*/ 8659 w 787977"/>
            <a:gd name="connsiteY20" fmla="*/ 342034 h 744682"/>
            <a:gd name="connsiteX21" fmla="*/ 21647 w 787977"/>
            <a:gd name="connsiteY21" fmla="*/ 186170 h 744682"/>
            <a:gd name="connsiteX22" fmla="*/ 30306 w 787977"/>
            <a:gd name="connsiteY22" fmla="*/ 173182 h 744682"/>
            <a:gd name="connsiteX23" fmla="*/ 56284 w 787977"/>
            <a:gd name="connsiteY23" fmla="*/ 147204 h 744682"/>
            <a:gd name="connsiteX24" fmla="*/ 77931 w 787977"/>
            <a:gd name="connsiteY24" fmla="*/ 129886 h 744682"/>
            <a:gd name="connsiteX25" fmla="*/ 103909 w 787977"/>
            <a:gd name="connsiteY25" fmla="*/ 103909 h 744682"/>
            <a:gd name="connsiteX26" fmla="*/ 138545 w 787977"/>
            <a:gd name="connsiteY26" fmla="*/ 69273 h 744682"/>
            <a:gd name="connsiteX27" fmla="*/ 147204 w 787977"/>
            <a:gd name="connsiteY27" fmla="*/ 56284 h 744682"/>
            <a:gd name="connsiteX28" fmla="*/ 160193 w 787977"/>
            <a:gd name="connsiteY28" fmla="*/ 51954 h 744682"/>
            <a:gd name="connsiteX29" fmla="*/ 186170 w 787977"/>
            <a:gd name="connsiteY29" fmla="*/ 25977 h 744682"/>
            <a:gd name="connsiteX30" fmla="*/ 220806 w 787977"/>
            <a:gd name="connsiteY30" fmla="*/ 0 h 744682"/>
            <a:gd name="connsiteX31" fmla="*/ 324716 w 787977"/>
            <a:gd name="connsiteY31" fmla="*/ 4329 h 744682"/>
            <a:gd name="connsiteX32" fmla="*/ 376670 w 787977"/>
            <a:gd name="connsiteY32" fmla="*/ 12989 h 744682"/>
            <a:gd name="connsiteX33" fmla="*/ 454602 w 787977"/>
            <a:gd name="connsiteY33" fmla="*/ 21648 h 744682"/>
            <a:gd name="connsiteX34" fmla="*/ 510886 w 787977"/>
            <a:gd name="connsiteY34" fmla="*/ 30307 h 744682"/>
            <a:gd name="connsiteX35" fmla="*/ 536863 w 787977"/>
            <a:gd name="connsiteY35" fmla="*/ 38966 h 744682"/>
            <a:gd name="connsiteX36" fmla="*/ 580159 w 787977"/>
            <a:gd name="connsiteY36" fmla="*/ 56284 h 744682"/>
            <a:gd name="connsiteX37" fmla="*/ 597477 w 787977"/>
            <a:gd name="connsiteY37" fmla="*/ 73602 h 744682"/>
            <a:gd name="connsiteX38" fmla="*/ 619125 w 787977"/>
            <a:gd name="connsiteY38" fmla="*/ 82261 h 744682"/>
            <a:gd name="connsiteX39" fmla="*/ 632113 w 787977"/>
            <a:gd name="connsiteY39" fmla="*/ 95250 h 744682"/>
            <a:gd name="connsiteX40" fmla="*/ 653761 w 787977"/>
            <a:gd name="connsiteY40" fmla="*/ 108239 h 744682"/>
            <a:gd name="connsiteX41" fmla="*/ 688397 w 787977"/>
            <a:gd name="connsiteY41" fmla="*/ 142875 h 744682"/>
            <a:gd name="connsiteX42" fmla="*/ 705716 w 787977"/>
            <a:gd name="connsiteY42" fmla="*/ 160193 h 744682"/>
            <a:gd name="connsiteX43" fmla="*/ 718704 w 787977"/>
            <a:gd name="connsiteY43" fmla="*/ 177511 h 744682"/>
            <a:gd name="connsiteX44" fmla="*/ 749011 w 787977"/>
            <a:gd name="connsiteY44" fmla="*/ 207818 h 744682"/>
            <a:gd name="connsiteX45" fmla="*/ 770659 w 787977"/>
            <a:gd name="connsiteY45" fmla="*/ 259773 h 744682"/>
            <a:gd name="connsiteX46" fmla="*/ 779318 w 787977"/>
            <a:gd name="connsiteY46" fmla="*/ 277091 h 744682"/>
            <a:gd name="connsiteX47" fmla="*/ 787977 w 787977"/>
            <a:gd name="connsiteY47" fmla="*/ 337704 h 744682"/>
            <a:gd name="connsiteX48" fmla="*/ 783647 w 787977"/>
            <a:gd name="connsiteY48" fmla="*/ 441614 h 744682"/>
            <a:gd name="connsiteX49" fmla="*/ 779318 w 787977"/>
            <a:gd name="connsiteY49" fmla="*/ 458932 h 744682"/>
            <a:gd name="connsiteX50" fmla="*/ 757670 w 787977"/>
            <a:gd name="connsiteY50" fmla="*/ 493568 h 744682"/>
            <a:gd name="connsiteX51" fmla="*/ 718704 w 787977"/>
            <a:gd name="connsiteY51" fmla="*/ 536864 h 744682"/>
            <a:gd name="connsiteX52" fmla="*/ 705716 w 787977"/>
            <a:gd name="connsiteY52" fmla="*/ 549852 h 744682"/>
            <a:gd name="connsiteX53" fmla="*/ 697056 w 787977"/>
            <a:gd name="connsiteY53" fmla="*/ 562841 h 744682"/>
            <a:gd name="connsiteX54" fmla="*/ 679738 w 787977"/>
            <a:gd name="connsiteY54" fmla="*/ 575829 h 744682"/>
            <a:gd name="connsiteX55" fmla="*/ 653761 w 787977"/>
            <a:gd name="connsiteY55" fmla="*/ 597477 h 744682"/>
            <a:gd name="connsiteX56" fmla="*/ 623454 w 787977"/>
            <a:gd name="connsiteY56" fmla="*/ 623454 h 744682"/>
            <a:gd name="connsiteX57" fmla="*/ 606136 w 787977"/>
            <a:gd name="connsiteY57" fmla="*/ 640773 h 744682"/>
            <a:gd name="connsiteX58" fmla="*/ 571500 w 787977"/>
            <a:gd name="connsiteY58" fmla="*/ 662420 h 744682"/>
            <a:gd name="connsiteX59" fmla="*/ 528204 w 787977"/>
            <a:gd name="connsiteY59" fmla="*/ 684068 h 744682"/>
            <a:gd name="connsiteX60" fmla="*/ 515216 w 787977"/>
            <a:gd name="connsiteY60" fmla="*/ 692727 h 744682"/>
            <a:gd name="connsiteX61" fmla="*/ 493568 w 787977"/>
            <a:gd name="connsiteY61" fmla="*/ 697057 h 744682"/>
            <a:gd name="connsiteX62" fmla="*/ 476250 w 787977"/>
            <a:gd name="connsiteY62" fmla="*/ 701386 h 744682"/>
            <a:gd name="connsiteX63" fmla="*/ 450272 w 787977"/>
            <a:gd name="connsiteY63" fmla="*/ 714375 h 744682"/>
            <a:gd name="connsiteX64" fmla="*/ 428625 w 787977"/>
            <a:gd name="connsiteY64" fmla="*/ 723034 h 744682"/>
            <a:gd name="connsiteX65" fmla="*/ 424295 w 787977"/>
            <a:gd name="connsiteY65" fmla="*/ 744682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</a:cxnLst>
          <a:rect l="l" t="t" r="r" b="b"/>
          <a:pathLst>
            <a:path w="787977" h="744682">
              <a:moveTo>
                <a:pt x="424295" y="744682"/>
              </a:moveTo>
              <a:lnTo>
                <a:pt x="424295" y="744682"/>
              </a:lnTo>
              <a:cubicBezTo>
                <a:pt x="416720" y="739947"/>
                <a:pt x="385010" y="714454"/>
                <a:pt x="368011" y="718704"/>
              </a:cubicBezTo>
              <a:cubicBezTo>
                <a:pt x="362071" y="720189"/>
                <a:pt x="360117" y="728296"/>
                <a:pt x="355022" y="731693"/>
              </a:cubicBezTo>
              <a:cubicBezTo>
                <a:pt x="351225" y="734225"/>
                <a:pt x="346363" y="734580"/>
                <a:pt x="342034" y="736023"/>
              </a:cubicBezTo>
              <a:cubicBezTo>
                <a:pt x="324118" y="733463"/>
                <a:pt x="313847" y="733839"/>
                <a:pt x="298738" y="727364"/>
              </a:cubicBezTo>
              <a:cubicBezTo>
                <a:pt x="292806" y="724822"/>
                <a:pt x="287681" y="720269"/>
                <a:pt x="281420" y="718704"/>
              </a:cubicBezTo>
              <a:cubicBezTo>
                <a:pt x="264387" y="714446"/>
                <a:pt x="246784" y="712931"/>
                <a:pt x="229466" y="710045"/>
              </a:cubicBezTo>
              <a:lnTo>
                <a:pt x="203488" y="705716"/>
              </a:lnTo>
              <a:cubicBezTo>
                <a:pt x="179674" y="697777"/>
                <a:pt x="201012" y="706156"/>
                <a:pt x="177511" y="692727"/>
              </a:cubicBezTo>
              <a:cubicBezTo>
                <a:pt x="164885" y="685513"/>
                <a:pt x="149795" y="680598"/>
                <a:pt x="138545" y="671079"/>
              </a:cubicBezTo>
              <a:cubicBezTo>
                <a:pt x="89324" y="629431"/>
                <a:pt x="122574" y="642664"/>
                <a:pt x="90920" y="632114"/>
              </a:cubicBezTo>
              <a:cubicBezTo>
                <a:pt x="73470" y="597211"/>
                <a:pt x="92964" y="633177"/>
                <a:pt x="64943" y="593148"/>
              </a:cubicBezTo>
              <a:cubicBezTo>
                <a:pt x="50366" y="572324"/>
                <a:pt x="54389" y="574151"/>
                <a:pt x="43295" y="554182"/>
              </a:cubicBezTo>
              <a:cubicBezTo>
                <a:pt x="39208" y="546826"/>
                <a:pt x="34636" y="539750"/>
                <a:pt x="30306" y="532534"/>
              </a:cubicBezTo>
              <a:cubicBezTo>
                <a:pt x="28863" y="523875"/>
                <a:pt x="28106" y="515073"/>
                <a:pt x="25977" y="506557"/>
              </a:cubicBezTo>
              <a:cubicBezTo>
                <a:pt x="20627" y="485156"/>
                <a:pt x="17617" y="481177"/>
                <a:pt x="8659" y="463261"/>
              </a:cubicBezTo>
              <a:cubicBezTo>
                <a:pt x="7216" y="450272"/>
                <a:pt x="6056" y="437249"/>
                <a:pt x="4329" y="424295"/>
              </a:cubicBezTo>
              <a:cubicBezTo>
                <a:pt x="3169" y="415594"/>
                <a:pt x="0" y="407096"/>
                <a:pt x="0" y="398318"/>
              </a:cubicBezTo>
              <a:cubicBezTo>
                <a:pt x="0" y="392368"/>
                <a:pt x="2886" y="386773"/>
                <a:pt x="4329" y="381000"/>
              </a:cubicBezTo>
              <a:cubicBezTo>
                <a:pt x="5772" y="368011"/>
                <a:pt x="7657" y="355064"/>
                <a:pt x="8659" y="342034"/>
              </a:cubicBezTo>
              <a:cubicBezTo>
                <a:pt x="12441" y="292866"/>
                <a:pt x="12845" y="234581"/>
                <a:pt x="21647" y="186170"/>
              </a:cubicBezTo>
              <a:cubicBezTo>
                <a:pt x="22578" y="181051"/>
                <a:pt x="26849" y="177071"/>
                <a:pt x="30306" y="173182"/>
              </a:cubicBezTo>
              <a:cubicBezTo>
                <a:pt x="38442" y="164029"/>
                <a:pt x="49491" y="157393"/>
                <a:pt x="56284" y="147204"/>
              </a:cubicBezTo>
              <a:cubicBezTo>
                <a:pt x="67474" y="130419"/>
                <a:pt x="60007" y="135862"/>
                <a:pt x="77931" y="129886"/>
              </a:cubicBezTo>
              <a:cubicBezTo>
                <a:pt x="95021" y="104255"/>
                <a:pt x="76289" y="129227"/>
                <a:pt x="103909" y="103909"/>
              </a:cubicBezTo>
              <a:cubicBezTo>
                <a:pt x="115945" y="92876"/>
                <a:pt x="129488" y="82859"/>
                <a:pt x="138545" y="69273"/>
              </a:cubicBezTo>
              <a:cubicBezTo>
                <a:pt x="141431" y="64943"/>
                <a:pt x="143141" y="59535"/>
                <a:pt x="147204" y="56284"/>
              </a:cubicBezTo>
              <a:cubicBezTo>
                <a:pt x="150768" y="53433"/>
                <a:pt x="155863" y="53397"/>
                <a:pt x="160193" y="51954"/>
              </a:cubicBezTo>
              <a:cubicBezTo>
                <a:pt x="168852" y="43295"/>
                <a:pt x="175669" y="32277"/>
                <a:pt x="186170" y="25977"/>
              </a:cubicBezTo>
              <a:cubicBezTo>
                <a:pt x="213068" y="9839"/>
                <a:pt x="201868" y="18940"/>
                <a:pt x="220806" y="0"/>
              </a:cubicBezTo>
              <a:cubicBezTo>
                <a:pt x="255443" y="1443"/>
                <a:pt x="290117" y="2167"/>
                <a:pt x="324716" y="4329"/>
              </a:cubicBezTo>
              <a:cubicBezTo>
                <a:pt x="417014" y="10098"/>
                <a:pt x="321595" y="5479"/>
                <a:pt x="376670" y="12989"/>
              </a:cubicBezTo>
              <a:cubicBezTo>
                <a:pt x="402568" y="16521"/>
                <a:pt x="428625" y="18762"/>
                <a:pt x="454602" y="21648"/>
              </a:cubicBezTo>
              <a:cubicBezTo>
                <a:pt x="490385" y="33574"/>
                <a:pt x="434338" y="15954"/>
                <a:pt x="510886" y="30307"/>
              </a:cubicBezTo>
              <a:cubicBezTo>
                <a:pt x="519857" y="31989"/>
                <a:pt x="528204" y="36080"/>
                <a:pt x="536863" y="38966"/>
              </a:cubicBezTo>
              <a:cubicBezTo>
                <a:pt x="560288" y="46774"/>
                <a:pt x="545637" y="41489"/>
                <a:pt x="580159" y="56284"/>
              </a:cubicBezTo>
              <a:cubicBezTo>
                <a:pt x="585932" y="62057"/>
                <a:pt x="590684" y="69074"/>
                <a:pt x="597477" y="73602"/>
              </a:cubicBezTo>
              <a:cubicBezTo>
                <a:pt x="603944" y="77913"/>
                <a:pt x="612535" y="78142"/>
                <a:pt x="619125" y="82261"/>
              </a:cubicBezTo>
              <a:cubicBezTo>
                <a:pt x="624317" y="85506"/>
                <a:pt x="627215" y="91576"/>
                <a:pt x="632113" y="95250"/>
              </a:cubicBezTo>
              <a:cubicBezTo>
                <a:pt x="638845" y="100299"/>
                <a:pt x="647337" y="102803"/>
                <a:pt x="653761" y="108239"/>
              </a:cubicBezTo>
              <a:cubicBezTo>
                <a:pt x="666225" y="118786"/>
                <a:pt x="676852" y="131330"/>
                <a:pt x="688397" y="142875"/>
              </a:cubicBezTo>
              <a:cubicBezTo>
                <a:pt x="694170" y="148648"/>
                <a:pt x="700818" y="153662"/>
                <a:pt x="705716" y="160193"/>
              </a:cubicBezTo>
              <a:cubicBezTo>
                <a:pt x="710045" y="165966"/>
                <a:pt x="713850" y="172172"/>
                <a:pt x="718704" y="177511"/>
              </a:cubicBezTo>
              <a:cubicBezTo>
                <a:pt x="728314" y="188082"/>
                <a:pt x="742622" y="195039"/>
                <a:pt x="749011" y="207818"/>
              </a:cubicBezTo>
              <a:cubicBezTo>
                <a:pt x="768507" y="246811"/>
                <a:pt x="745234" y="198753"/>
                <a:pt x="770659" y="259773"/>
              </a:cubicBezTo>
              <a:cubicBezTo>
                <a:pt x="773141" y="265731"/>
                <a:pt x="776432" y="271318"/>
                <a:pt x="779318" y="277091"/>
              </a:cubicBezTo>
              <a:cubicBezTo>
                <a:pt x="783314" y="297072"/>
                <a:pt x="787977" y="317142"/>
                <a:pt x="787977" y="337704"/>
              </a:cubicBezTo>
              <a:cubicBezTo>
                <a:pt x="787977" y="372371"/>
                <a:pt x="786117" y="407035"/>
                <a:pt x="783647" y="441614"/>
              </a:cubicBezTo>
              <a:cubicBezTo>
                <a:pt x="783223" y="447549"/>
                <a:pt x="781407" y="453361"/>
                <a:pt x="779318" y="458932"/>
              </a:cubicBezTo>
              <a:cubicBezTo>
                <a:pt x="772894" y="476063"/>
                <a:pt x="768425" y="478512"/>
                <a:pt x="757670" y="493568"/>
              </a:cubicBezTo>
              <a:cubicBezTo>
                <a:pt x="736937" y="522593"/>
                <a:pt x="764081" y="491487"/>
                <a:pt x="718704" y="536864"/>
              </a:cubicBezTo>
              <a:cubicBezTo>
                <a:pt x="714375" y="541193"/>
                <a:pt x="709112" y="544758"/>
                <a:pt x="705716" y="549852"/>
              </a:cubicBezTo>
              <a:cubicBezTo>
                <a:pt x="702829" y="554182"/>
                <a:pt x="700736" y="559161"/>
                <a:pt x="697056" y="562841"/>
              </a:cubicBezTo>
              <a:cubicBezTo>
                <a:pt x="691954" y="567943"/>
                <a:pt x="685281" y="571210"/>
                <a:pt x="679738" y="575829"/>
              </a:cubicBezTo>
              <a:cubicBezTo>
                <a:pt x="638455" y="610232"/>
                <a:pt x="722994" y="545554"/>
                <a:pt x="653761" y="597477"/>
              </a:cubicBezTo>
              <a:cubicBezTo>
                <a:pt x="636459" y="623430"/>
                <a:pt x="655992" y="598146"/>
                <a:pt x="623454" y="623454"/>
              </a:cubicBezTo>
              <a:cubicBezTo>
                <a:pt x="617010" y="628466"/>
                <a:pt x="612280" y="635397"/>
                <a:pt x="606136" y="640773"/>
              </a:cubicBezTo>
              <a:cubicBezTo>
                <a:pt x="584212" y="659957"/>
                <a:pt x="594774" y="648455"/>
                <a:pt x="571500" y="662420"/>
              </a:cubicBezTo>
              <a:cubicBezTo>
                <a:pt x="534680" y="684512"/>
                <a:pt x="558987" y="676373"/>
                <a:pt x="528204" y="684068"/>
              </a:cubicBezTo>
              <a:cubicBezTo>
                <a:pt x="523875" y="686954"/>
                <a:pt x="520088" y="690900"/>
                <a:pt x="515216" y="692727"/>
              </a:cubicBezTo>
              <a:cubicBezTo>
                <a:pt x="508326" y="695311"/>
                <a:pt x="500752" y="695461"/>
                <a:pt x="493568" y="697057"/>
              </a:cubicBezTo>
              <a:cubicBezTo>
                <a:pt x="487759" y="698348"/>
                <a:pt x="482023" y="699943"/>
                <a:pt x="476250" y="701386"/>
              </a:cubicBezTo>
              <a:cubicBezTo>
                <a:pt x="456544" y="714523"/>
                <a:pt x="470758" y="706692"/>
                <a:pt x="450272" y="714375"/>
              </a:cubicBezTo>
              <a:cubicBezTo>
                <a:pt x="442995" y="717104"/>
                <a:pt x="436198" y="721286"/>
                <a:pt x="428625" y="723034"/>
              </a:cubicBezTo>
              <a:cubicBezTo>
                <a:pt x="417287" y="725650"/>
                <a:pt x="425017" y="741074"/>
                <a:pt x="424295" y="744682"/>
              </a:cubicBezTo>
              <a:close/>
            </a:path>
          </a:pathLst>
        </a:cu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0325">
          <a:solidFill>
            <a:srgbClr val="C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4A88-93A5-4FD5-8705-46392C6E8313}">
  <sheetPr>
    <tabColor rgb="FF00B050"/>
  </sheetPr>
  <dimension ref="C2:BE227"/>
  <sheetViews>
    <sheetView showGridLines="0" view="pageBreakPreview" topLeftCell="AH115" zoomScaleNormal="100" zoomScaleSheetLayoutView="100" workbookViewId="0">
      <selection activeCell="BA224" sqref="BA224"/>
    </sheetView>
  </sheetViews>
  <sheetFormatPr defaultColWidth="9.09765625" defaultRowHeight="18" customHeight="1" x14ac:dyDescent="0.45"/>
  <cols>
    <col min="1" max="2" width="3.5" style="149" customWidth="1"/>
    <col min="3" max="3" width="0.8984375" style="149" customWidth="1"/>
    <col min="4" max="5" width="2.59765625" style="149" customWidth="1"/>
    <col min="6" max="27" width="3.09765625" style="149" customWidth="1"/>
    <col min="28" max="28" width="3.09765625" style="180" customWidth="1"/>
    <col min="29" max="36" width="3.09765625" style="149" customWidth="1"/>
    <col min="37" max="37" width="0.5" style="149" customWidth="1"/>
    <col min="38" max="41" width="5.59765625" style="149" customWidth="1"/>
    <col min="42" max="42" width="6.59765625" style="149" customWidth="1"/>
    <col min="43" max="43" width="0.5" style="149" customWidth="1"/>
    <col min="44" max="45" width="5.59765625" style="149" customWidth="1"/>
    <col min="46" max="46" width="6.59765625" style="149" customWidth="1"/>
    <col min="47" max="48" width="5.59765625" style="149" customWidth="1"/>
    <col min="49" max="49" width="6.59765625" style="149" customWidth="1"/>
    <col min="50" max="50" width="1.59765625" style="149" customWidth="1"/>
    <col min="51" max="51" width="5.59765625" style="149" customWidth="1"/>
    <col min="52" max="52" width="0.8984375" style="149" customWidth="1"/>
    <col min="53" max="53" width="9.09765625" style="149"/>
    <col min="54" max="55" width="9.09765625" style="149" customWidth="1"/>
    <col min="56" max="16384" width="9.09765625" style="149"/>
  </cols>
  <sheetData>
    <row r="2" spans="3:55" ht="18" customHeight="1" x14ac:dyDescent="0.45">
      <c r="E2" s="150"/>
      <c r="F2" s="150"/>
      <c r="G2" s="150"/>
      <c r="H2" s="150"/>
      <c r="I2" s="150"/>
      <c r="J2" s="150"/>
      <c r="AB2" s="149"/>
      <c r="AV2" s="273" t="s">
        <v>186</v>
      </c>
      <c r="AW2" s="273"/>
      <c r="AX2" s="273"/>
      <c r="AY2" s="273"/>
    </row>
    <row r="3" spans="3:55" ht="34.950000000000003" customHeight="1" x14ac:dyDescent="0.45">
      <c r="D3" s="349" t="s">
        <v>172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</row>
    <row r="4" spans="3:55" ht="12" x14ac:dyDescent="0.45">
      <c r="AB4" s="149"/>
    </row>
    <row r="5" spans="3:55" ht="25.2" customHeight="1" x14ac:dyDescent="0.45">
      <c r="D5" s="350" t="s">
        <v>104</v>
      </c>
      <c r="E5" s="350"/>
      <c r="F5" s="350"/>
      <c r="G5" s="350"/>
      <c r="H5" s="151" t="s">
        <v>3</v>
      </c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152"/>
      <c r="AR5" s="152"/>
      <c r="AS5" s="152"/>
      <c r="AT5" s="152"/>
      <c r="AU5" s="152"/>
      <c r="AV5" s="152"/>
      <c r="AW5" s="152"/>
      <c r="AX5" s="152"/>
      <c r="AY5" s="152"/>
    </row>
    <row r="6" spans="3:55" ht="25.2" customHeight="1" x14ac:dyDescent="0.45">
      <c r="D6" s="350" t="s">
        <v>105</v>
      </c>
      <c r="E6" s="350"/>
      <c r="F6" s="350"/>
      <c r="G6" s="350"/>
      <c r="H6" s="151" t="s">
        <v>3</v>
      </c>
      <c r="I6" s="352" t="str">
        <f>'休工状況報告書（別紙様式４号）'!F7</f>
        <v>令和　年　月　日（　）</v>
      </c>
      <c r="J6" s="352"/>
      <c r="K6" s="352"/>
      <c r="L6" s="352"/>
      <c r="M6" s="352"/>
      <c r="N6" s="352"/>
      <c r="O6" s="352"/>
      <c r="P6" s="352"/>
      <c r="Q6" s="352"/>
      <c r="R6" s="151"/>
      <c r="S6" s="151" t="s">
        <v>2</v>
      </c>
      <c r="T6" s="152"/>
      <c r="U6" s="352" t="str">
        <f>'休工状況報告書（別紙様式４号）'!R7</f>
        <v>令和　年　月　日（　）</v>
      </c>
      <c r="V6" s="352"/>
      <c r="W6" s="352"/>
      <c r="X6" s="352"/>
      <c r="Y6" s="352"/>
      <c r="Z6" s="352"/>
      <c r="AA6" s="352"/>
      <c r="AB6" s="352"/>
      <c r="AC6" s="3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</row>
    <row r="7" spans="3:55" ht="25.2" customHeight="1" x14ac:dyDescent="0.45">
      <c r="D7" s="350" t="s">
        <v>103</v>
      </c>
      <c r="E7" s="350"/>
      <c r="F7" s="350"/>
      <c r="G7" s="350"/>
      <c r="H7" s="151" t="s">
        <v>3</v>
      </c>
      <c r="I7" s="352" t="s">
        <v>169</v>
      </c>
      <c r="J7" s="352"/>
      <c r="K7" s="352"/>
      <c r="L7" s="352"/>
      <c r="M7" s="352"/>
      <c r="N7" s="352"/>
      <c r="O7" s="352"/>
      <c r="P7" s="352"/>
      <c r="Q7" s="352"/>
      <c r="R7" s="151"/>
      <c r="S7" s="151" t="s">
        <v>2</v>
      </c>
      <c r="T7" s="152"/>
      <c r="U7" s="352" t="s">
        <v>169</v>
      </c>
      <c r="V7" s="352"/>
      <c r="W7" s="352"/>
      <c r="X7" s="352"/>
      <c r="Y7" s="352"/>
      <c r="Z7" s="352"/>
      <c r="AA7" s="352"/>
      <c r="AB7" s="352"/>
      <c r="AC7" s="3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</row>
    <row r="8" spans="3:55" ht="12" x14ac:dyDescent="0.45">
      <c r="U8" s="343"/>
      <c r="V8" s="343"/>
      <c r="W8" s="343"/>
      <c r="X8" s="343"/>
      <c r="Y8" s="343"/>
      <c r="Z8" s="343"/>
      <c r="AA8" s="343"/>
      <c r="AB8" s="343"/>
      <c r="AC8" s="343"/>
    </row>
    <row r="9" spans="3:55" ht="18" customHeight="1" x14ac:dyDescent="0.45">
      <c r="D9" s="278" t="s">
        <v>48</v>
      </c>
      <c r="E9" s="278"/>
      <c r="F9" s="153" t="s">
        <v>31</v>
      </c>
      <c r="G9" s="344" t="s">
        <v>59</v>
      </c>
      <c r="H9" s="345"/>
      <c r="I9" s="345"/>
      <c r="J9" s="345"/>
      <c r="K9" s="345"/>
      <c r="L9" s="346"/>
      <c r="M9" s="153" t="s">
        <v>57</v>
      </c>
      <c r="N9" s="347" t="s">
        <v>58</v>
      </c>
      <c r="O9" s="347"/>
      <c r="P9" s="347"/>
      <c r="Q9" s="347"/>
      <c r="R9" s="347"/>
      <c r="S9" s="348"/>
      <c r="T9" s="154" t="s">
        <v>67</v>
      </c>
      <c r="U9" s="347" t="s">
        <v>68</v>
      </c>
      <c r="V9" s="347"/>
      <c r="W9" s="347"/>
      <c r="X9" s="347"/>
      <c r="Y9" s="347"/>
      <c r="Z9" s="348"/>
      <c r="AA9" s="153" t="s">
        <v>34</v>
      </c>
      <c r="AB9" s="347" t="s">
        <v>107</v>
      </c>
      <c r="AC9" s="347"/>
      <c r="AD9" s="347"/>
      <c r="AE9" s="347"/>
      <c r="AF9" s="347"/>
      <c r="AG9" s="348"/>
    </row>
    <row r="10" spans="3:55" ht="18" customHeight="1" x14ac:dyDescent="0.45">
      <c r="D10" s="278"/>
      <c r="E10" s="278"/>
      <c r="F10" s="153" t="s">
        <v>32</v>
      </c>
      <c r="G10" s="344" t="s">
        <v>60</v>
      </c>
      <c r="H10" s="345"/>
      <c r="I10" s="345"/>
      <c r="J10" s="345"/>
      <c r="K10" s="345"/>
      <c r="L10" s="346"/>
      <c r="M10" s="153" t="s">
        <v>44</v>
      </c>
      <c r="N10" s="347" t="s">
        <v>50</v>
      </c>
      <c r="O10" s="347"/>
      <c r="P10" s="347"/>
      <c r="Q10" s="347"/>
      <c r="R10" s="347"/>
      <c r="S10" s="348"/>
      <c r="T10" s="153" t="s">
        <v>55</v>
      </c>
      <c r="U10" s="347" t="s">
        <v>106</v>
      </c>
      <c r="V10" s="347"/>
      <c r="W10" s="347"/>
      <c r="X10" s="347"/>
      <c r="Y10" s="347"/>
      <c r="Z10" s="348"/>
      <c r="AA10" s="155" t="s">
        <v>52</v>
      </c>
      <c r="AB10" s="347" t="s">
        <v>49</v>
      </c>
      <c r="AC10" s="347"/>
      <c r="AD10" s="347"/>
      <c r="AE10" s="347"/>
      <c r="AF10" s="347"/>
      <c r="AG10" s="348"/>
    </row>
    <row r="11" spans="3:55" ht="12" x14ac:dyDescent="0.45">
      <c r="F11" s="156"/>
      <c r="L11" s="156"/>
      <c r="AB11" s="149"/>
    </row>
    <row r="12" spans="3:55" ht="24.9" customHeight="1" thickBot="1" x14ac:dyDescent="0.5">
      <c r="C12" s="277"/>
      <c r="D12" s="278" t="s">
        <v>4</v>
      </c>
      <c r="E12" s="326"/>
      <c r="F12" s="279" t="s">
        <v>81</v>
      </c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L12" s="280" t="s">
        <v>39</v>
      </c>
      <c r="AM12" s="281"/>
      <c r="AN12" s="281"/>
      <c r="AO12" s="281"/>
      <c r="AP12" s="282"/>
      <c r="AR12" s="283" t="s">
        <v>38</v>
      </c>
      <c r="AS12" s="284"/>
      <c r="AT12" s="284"/>
      <c r="AU12" s="284"/>
      <c r="AV12" s="284"/>
      <c r="AW12" s="285"/>
      <c r="AY12" s="274" t="s">
        <v>163</v>
      </c>
      <c r="BA12" s="277"/>
      <c r="BB12" s="277"/>
      <c r="BC12" s="277"/>
    </row>
    <row r="13" spans="3:55" ht="18" customHeight="1" x14ac:dyDescent="0.45">
      <c r="C13" s="277"/>
      <c r="D13" s="278" t="s">
        <v>5</v>
      </c>
      <c r="E13" s="278"/>
      <c r="F13" s="9">
        <v>45383</v>
      </c>
      <c r="G13" s="9">
        <f t="shared" ref="G13:AI13" si="0">+F13+1</f>
        <v>45384</v>
      </c>
      <c r="H13" s="8">
        <f t="shared" si="0"/>
        <v>45385</v>
      </c>
      <c r="I13" s="8">
        <f t="shared" si="0"/>
        <v>45386</v>
      </c>
      <c r="J13" s="8">
        <f t="shared" si="0"/>
        <v>45387</v>
      </c>
      <c r="K13" s="10">
        <f t="shared" si="0"/>
        <v>45388</v>
      </c>
      <c r="L13" s="11">
        <f t="shared" si="0"/>
        <v>45389</v>
      </c>
      <c r="M13" s="8">
        <f t="shared" si="0"/>
        <v>45390</v>
      </c>
      <c r="N13" s="8">
        <f t="shared" si="0"/>
        <v>45391</v>
      </c>
      <c r="O13" s="8">
        <f t="shared" si="0"/>
        <v>45392</v>
      </c>
      <c r="P13" s="8">
        <f t="shared" si="0"/>
        <v>45393</v>
      </c>
      <c r="Q13" s="8">
        <f t="shared" si="0"/>
        <v>45394</v>
      </c>
      <c r="R13" s="10">
        <f t="shared" si="0"/>
        <v>45395</v>
      </c>
      <c r="S13" s="11">
        <f t="shared" si="0"/>
        <v>45396</v>
      </c>
      <c r="T13" s="8">
        <f t="shared" si="0"/>
        <v>45397</v>
      </c>
      <c r="U13" s="8">
        <f t="shared" si="0"/>
        <v>45398</v>
      </c>
      <c r="V13" s="8">
        <f t="shared" si="0"/>
        <v>45399</v>
      </c>
      <c r="W13" s="8">
        <f t="shared" si="0"/>
        <v>45400</v>
      </c>
      <c r="X13" s="8">
        <f t="shared" si="0"/>
        <v>45401</v>
      </c>
      <c r="Y13" s="10">
        <f t="shared" si="0"/>
        <v>45402</v>
      </c>
      <c r="Z13" s="11">
        <f t="shared" si="0"/>
        <v>45403</v>
      </c>
      <c r="AA13" s="8">
        <f t="shared" si="0"/>
        <v>45404</v>
      </c>
      <c r="AB13" s="8">
        <f t="shared" si="0"/>
        <v>45405</v>
      </c>
      <c r="AC13" s="8">
        <f t="shared" si="0"/>
        <v>45406</v>
      </c>
      <c r="AD13" s="8">
        <f t="shared" si="0"/>
        <v>45407</v>
      </c>
      <c r="AE13" s="8">
        <f t="shared" si="0"/>
        <v>45408</v>
      </c>
      <c r="AF13" s="10">
        <f t="shared" si="0"/>
        <v>45409</v>
      </c>
      <c r="AG13" s="11">
        <f t="shared" si="0"/>
        <v>45410</v>
      </c>
      <c r="AH13" s="8">
        <f t="shared" si="0"/>
        <v>45411</v>
      </c>
      <c r="AI13" s="14">
        <f t="shared" si="0"/>
        <v>45412</v>
      </c>
      <c r="AJ13" s="15"/>
      <c r="AL13" s="296" t="s">
        <v>158</v>
      </c>
      <c r="AM13" s="298" t="s">
        <v>159</v>
      </c>
      <c r="AN13" s="301" t="s">
        <v>181</v>
      </c>
      <c r="AO13" s="287" t="s">
        <v>160</v>
      </c>
      <c r="AP13" s="290" t="s">
        <v>161</v>
      </c>
      <c r="AR13" s="293" t="s">
        <v>37</v>
      </c>
      <c r="AS13" s="294"/>
      <c r="AT13" s="295"/>
      <c r="AU13" s="293" t="s">
        <v>40</v>
      </c>
      <c r="AV13" s="294"/>
      <c r="AW13" s="295"/>
      <c r="AY13" s="275"/>
      <c r="BA13" s="277"/>
      <c r="BB13" s="277"/>
      <c r="BC13" s="277"/>
    </row>
    <row r="14" spans="3:55" ht="18" customHeight="1" x14ac:dyDescent="0.45">
      <c r="C14" s="277"/>
      <c r="D14" s="278" t="s">
        <v>6</v>
      </c>
      <c r="E14" s="278"/>
      <c r="F14" s="158">
        <f t="shared" ref="F14:AI14" si="1">F13</f>
        <v>45383</v>
      </c>
      <c r="G14" s="158">
        <f t="shared" si="1"/>
        <v>45384</v>
      </c>
      <c r="H14" s="159">
        <f t="shared" si="1"/>
        <v>45385</v>
      </c>
      <c r="I14" s="159">
        <f t="shared" si="1"/>
        <v>45386</v>
      </c>
      <c r="J14" s="159">
        <f t="shared" si="1"/>
        <v>45387</v>
      </c>
      <c r="K14" s="18">
        <f t="shared" si="1"/>
        <v>45388</v>
      </c>
      <c r="L14" s="19">
        <f t="shared" si="1"/>
        <v>45389</v>
      </c>
      <c r="M14" s="159">
        <f t="shared" si="1"/>
        <v>45390</v>
      </c>
      <c r="N14" s="159">
        <f t="shared" si="1"/>
        <v>45391</v>
      </c>
      <c r="O14" s="159">
        <f t="shared" si="1"/>
        <v>45392</v>
      </c>
      <c r="P14" s="159">
        <f t="shared" si="1"/>
        <v>45393</v>
      </c>
      <c r="Q14" s="159">
        <f t="shared" si="1"/>
        <v>45394</v>
      </c>
      <c r="R14" s="18">
        <f t="shared" si="1"/>
        <v>45395</v>
      </c>
      <c r="S14" s="19">
        <f t="shared" si="1"/>
        <v>45396</v>
      </c>
      <c r="T14" s="159">
        <f t="shared" si="1"/>
        <v>45397</v>
      </c>
      <c r="U14" s="159">
        <f t="shared" si="1"/>
        <v>45398</v>
      </c>
      <c r="V14" s="159">
        <f t="shared" si="1"/>
        <v>45399</v>
      </c>
      <c r="W14" s="159">
        <f t="shared" si="1"/>
        <v>45400</v>
      </c>
      <c r="X14" s="159">
        <f t="shared" si="1"/>
        <v>45401</v>
      </c>
      <c r="Y14" s="18">
        <f t="shared" si="1"/>
        <v>45402</v>
      </c>
      <c r="Z14" s="19">
        <f t="shared" si="1"/>
        <v>45403</v>
      </c>
      <c r="AA14" s="159">
        <f t="shared" si="1"/>
        <v>45404</v>
      </c>
      <c r="AB14" s="159">
        <f t="shared" si="1"/>
        <v>45405</v>
      </c>
      <c r="AC14" s="159">
        <f t="shared" si="1"/>
        <v>45406</v>
      </c>
      <c r="AD14" s="159">
        <f t="shared" si="1"/>
        <v>45407</v>
      </c>
      <c r="AE14" s="159">
        <f t="shared" si="1"/>
        <v>45408</v>
      </c>
      <c r="AF14" s="18">
        <f t="shared" si="1"/>
        <v>45409</v>
      </c>
      <c r="AG14" s="19">
        <f t="shared" si="1"/>
        <v>45410</v>
      </c>
      <c r="AH14" s="159">
        <f t="shared" si="1"/>
        <v>45411</v>
      </c>
      <c r="AI14" s="160">
        <f t="shared" si="1"/>
        <v>45412</v>
      </c>
      <c r="AJ14" s="161"/>
      <c r="AL14" s="297"/>
      <c r="AM14" s="299"/>
      <c r="AN14" s="302"/>
      <c r="AO14" s="288"/>
      <c r="AP14" s="291"/>
      <c r="AR14" s="265" t="s">
        <v>162</v>
      </c>
      <c r="AS14" s="268" t="s">
        <v>108</v>
      </c>
      <c r="AT14" s="271" t="s">
        <v>42</v>
      </c>
      <c r="AU14" s="265" t="s">
        <v>173</v>
      </c>
      <c r="AV14" s="268" t="s">
        <v>109</v>
      </c>
      <c r="AW14" s="271" t="s">
        <v>43</v>
      </c>
      <c r="AY14" s="275"/>
      <c r="BA14" s="277"/>
      <c r="BB14" s="277"/>
      <c r="BC14" s="277"/>
    </row>
    <row r="15" spans="3:55" ht="18" customHeight="1" x14ac:dyDescent="0.45">
      <c r="C15" s="277"/>
      <c r="D15" s="278" t="s">
        <v>12</v>
      </c>
      <c r="E15" s="278"/>
      <c r="F15" s="162"/>
      <c r="G15" s="162"/>
      <c r="H15" s="145"/>
      <c r="I15" s="145"/>
      <c r="J15" s="145"/>
      <c r="K15" s="25"/>
      <c r="L15" s="26"/>
      <c r="M15" s="145"/>
      <c r="N15" s="145"/>
      <c r="O15" s="145"/>
      <c r="P15" s="145"/>
      <c r="Q15" s="145"/>
      <c r="R15" s="25"/>
      <c r="S15" s="26"/>
      <c r="T15" s="145"/>
      <c r="U15" s="145"/>
      <c r="V15" s="145"/>
      <c r="W15" s="145"/>
      <c r="X15" s="145"/>
      <c r="Y15" s="25"/>
      <c r="Z15" s="26"/>
      <c r="AA15" s="145"/>
      <c r="AB15" s="145"/>
      <c r="AC15" s="145"/>
      <c r="AD15" s="145"/>
      <c r="AE15" s="145"/>
      <c r="AF15" s="25"/>
      <c r="AG15" s="26"/>
      <c r="AH15" s="145"/>
      <c r="AI15" s="157"/>
      <c r="AJ15" s="161"/>
      <c r="AL15" s="297"/>
      <c r="AM15" s="299"/>
      <c r="AN15" s="302"/>
      <c r="AO15" s="288"/>
      <c r="AP15" s="291"/>
      <c r="AR15" s="266"/>
      <c r="AS15" s="269"/>
      <c r="AT15" s="272"/>
      <c r="AU15" s="266"/>
      <c r="AV15" s="269"/>
      <c r="AW15" s="272"/>
      <c r="AY15" s="275"/>
      <c r="BA15" s="277"/>
      <c r="BB15" s="277"/>
      <c r="BC15" s="277"/>
    </row>
    <row r="16" spans="3:55" ht="18" customHeight="1" x14ac:dyDescent="0.45">
      <c r="C16" s="277"/>
      <c r="D16" s="286" t="s">
        <v>11</v>
      </c>
      <c r="E16" s="286"/>
      <c r="F16" s="342"/>
      <c r="G16" s="342"/>
      <c r="H16" s="331"/>
      <c r="I16" s="331"/>
      <c r="J16" s="331"/>
      <c r="K16" s="338"/>
      <c r="L16" s="339"/>
      <c r="M16" s="331"/>
      <c r="N16" s="331"/>
      <c r="O16" s="331"/>
      <c r="P16" s="331"/>
      <c r="Q16" s="331"/>
      <c r="R16" s="338"/>
      <c r="S16" s="339"/>
      <c r="T16" s="331"/>
      <c r="U16" s="331"/>
      <c r="V16" s="331"/>
      <c r="W16" s="331"/>
      <c r="X16" s="331"/>
      <c r="Y16" s="338"/>
      <c r="Z16" s="339"/>
      <c r="AA16" s="331"/>
      <c r="AB16" s="331"/>
      <c r="AC16" s="331"/>
      <c r="AD16" s="331"/>
      <c r="AE16" s="331"/>
      <c r="AF16" s="338"/>
      <c r="AG16" s="339"/>
      <c r="AH16" s="331"/>
      <c r="AI16" s="341"/>
      <c r="AJ16" s="340"/>
      <c r="AL16" s="297"/>
      <c r="AM16" s="299"/>
      <c r="AN16" s="302"/>
      <c r="AO16" s="288"/>
      <c r="AP16" s="291"/>
      <c r="AR16" s="266"/>
      <c r="AS16" s="269"/>
      <c r="AT16" s="272"/>
      <c r="AU16" s="266"/>
      <c r="AV16" s="269"/>
      <c r="AW16" s="272"/>
      <c r="AY16" s="275"/>
      <c r="BA16" s="277"/>
      <c r="BB16" s="277"/>
      <c r="BC16" s="277"/>
    </row>
    <row r="17" spans="3:57" ht="18" customHeight="1" x14ac:dyDescent="0.45">
      <c r="C17" s="277"/>
      <c r="D17" s="286"/>
      <c r="E17" s="286"/>
      <c r="F17" s="342"/>
      <c r="G17" s="342"/>
      <c r="H17" s="331"/>
      <c r="I17" s="331"/>
      <c r="J17" s="331"/>
      <c r="K17" s="338"/>
      <c r="L17" s="339"/>
      <c r="M17" s="331"/>
      <c r="N17" s="331"/>
      <c r="O17" s="331"/>
      <c r="P17" s="331"/>
      <c r="Q17" s="331"/>
      <c r="R17" s="338"/>
      <c r="S17" s="339"/>
      <c r="T17" s="331"/>
      <c r="U17" s="331"/>
      <c r="V17" s="331"/>
      <c r="W17" s="331"/>
      <c r="X17" s="331"/>
      <c r="Y17" s="338"/>
      <c r="Z17" s="339"/>
      <c r="AA17" s="331"/>
      <c r="AB17" s="331"/>
      <c r="AC17" s="331"/>
      <c r="AD17" s="331"/>
      <c r="AE17" s="331"/>
      <c r="AF17" s="338"/>
      <c r="AG17" s="339"/>
      <c r="AH17" s="331"/>
      <c r="AI17" s="341"/>
      <c r="AJ17" s="340"/>
      <c r="AL17" s="297"/>
      <c r="AM17" s="299"/>
      <c r="AN17" s="302"/>
      <c r="AO17" s="288"/>
      <c r="AP17" s="291"/>
      <c r="AR17" s="266"/>
      <c r="AS17" s="269"/>
      <c r="AT17" s="181">
        <v>0.28499999999999998</v>
      </c>
      <c r="AU17" s="266"/>
      <c r="AV17" s="269"/>
      <c r="AW17" s="272"/>
      <c r="AY17" s="275"/>
    </row>
    <row r="18" spans="3:57" ht="18" customHeight="1" x14ac:dyDescent="0.45">
      <c r="C18" s="277"/>
      <c r="D18" s="286"/>
      <c r="E18" s="286"/>
      <c r="F18" s="342"/>
      <c r="G18" s="342"/>
      <c r="H18" s="331"/>
      <c r="I18" s="331"/>
      <c r="J18" s="331"/>
      <c r="K18" s="338"/>
      <c r="L18" s="339"/>
      <c r="M18" s="331"/>
      <c r="N18" s="331"/>
      <c r="O18" s="331"/>
      <c r="P18" s="331"/>
      <c r="Q18" s="331"/>
      <c r="R18" s="338"/>
      <c r="S18" s="339"/>
      <c r="T18" s="331"/>
      <c r="U18" s="331"/>
      <c r="V18" s="331"/>
      <c r="W18" s="331"/>
      <c r="X18" s="331"/>
      <c r="Y18" s="338"/>
      <c r="Z18" s="339"/>
      <c r="AA18" s="331"/>
      <c r="AB18" s="331"/>
      <c r="AC18" s="331"/>
      <c r="AD18" s="331"/>
      <c r="AE18" s="331"/>
      <c r="AF18" s="338"/>
      <c r="AG18" s="339"/>
      <c r="AH18" s="331"/>
      <c r="AI18" s="341"/>
      <c r="AJ18" s="340"/>
      <c r="AL18" s="297"/>
      <c r="AM18" s="299"/>
      <c r="AN18" s="302"/>
      <c r="AO18" s="288"/>
      <c r="AP18" s="291"/>
      <c r="AR18" s="266"/>
      <c r="AS18" s="269"/>
      <c r="AT18" s="263" t="s">
        <v>41</v>
      </c>
      <c r="AU18" s="266"/>
      <c r="AV18" s="269"/>
      <c r="AW18" s="272"/>
      <c r="AY18" s="275"/>
    </row>
    <row r="19" spans="3:57" ht="18" customHeight="1" x14ac:dyDescent="0.45">
      <c r="C19" s="277"/>
      <c r="D19" s="286"/>
      <c r="E19" s="286"/>
      <c r="F19" s="342"/>
      <c r="G19" s="342"/>
      <c r="H19" s="331"/>
      <c r="I19" s="331"/>
      <c r="J19" s="331"/>
      <c r="K19" s="338"/>
      <c r="L19" s="339"/>
      <c r="M19" s="331"/>
      <c r="N19" s="331"/>
      <c r="O19" s="331"/>
      <c r="P19" s="331"/>
      <c r="Q19" s="331"/>
      <c r="R19" s="338"/>
      <c r="S19" s="339"/>
      <c r="T19" s="331"/>
      <c r="U19" s="331"/>
      <c r="V19" s="331"/>
      <c r="W19" s="331"/>
      <c r="X19" s="331"/>
      <c r="Y19" s="338"/>
      <c r="Z19" s="339"/>
      <c r="AA19" s="331"/>
      <c r="AB19" s="331"/>
      <c r="AC19" s="331"/>
      <c r="AD19" s="331"/>
      <c r="AE19" s="331"/>
      <c r="AF19" s="338"/>
      <c r="AG19" s="339"/>
      <c r="AH19" s="331"/>
      <c r="AI19" s="341"/>
      <c r="AJ19" s="340"/>
      <c r="AL19" s="297"/>
      <c r="AM19" s="299"/>
      <c r="AN19" s="302"/>
      <c r="AO19" s="288"/>
      <c r="AP19" s="291"/>
      <c r="AR19" s="266"/>
      <c r="AS19" s="269"/>
      <c r="AT19" s="263"/>
      <c r="AU19" s="266"/>
      <c r="AV19" s="269"/>
      <c r="AW19" s="181">
        <v>0.28499999999999998</v>
      </c>
      <c r="AY19" s="275"/>
    </row>
    <row r="20" spans="3:57" ht="18" customHeight="1" x14ac:dyDescent="0.45">
      <c r="C20" s="277"/>
      <c r="D20" s="286"/>
      <c r="E20" s="286"/>
      <c r="F20" s="342"/>
      <c r="G20" s="342"/>
      <c r="H20" s="331"/>
      <c r="I20" s="331"/>
      <c r="J20" s="331"/>
      <c r="K20" s="338"/>
      <c r="L20" s="339"/>
      <c r="M20" s="331"/>
      <c r="N20" s="331"/>
      <c r="O20" s="331"/>
      <c r="P20" s="331"/>
      <c r="Q20" s="331"/>
      <c r="R20" s="338"/>
      <c r="S20" s="339"/>
      <c r="T20" s="331"/>
      <c r="U20" s="331"/>
      <c r="V20" s="331"/>
      <c r="W20" s="331"/>
      <c r="X20" s="331"/>
      <c r="Y20" s="338"/>
      <c r="Z20" s="339"/>
      <c r="AA20" s="331"/>
      <c r="AB20" s="331"/>
      <c r="AC20" s="331"/>
      <c r="AD20" s="331"/>
      <c r="AE20" s="331"/>
      <c r="AF20" s="338"/>
      <c r="AG20" s="339"/>
      <c r="AH20" s="331"/>
      <c r="AI20" s="341"/>
      <c r="AJ20" s="340"/>
      <c r="AL20" s="297"/>
      <c r="AM20" s="299"/>
      <c r="AN20" s="302"/>
      <c r="AO20" s="288"/>
      <c r="AP20" s="291"/>
      <c r="AR20" s="266"/>
      <c r="AS20" s="269"/>
      <c r="AT20" s="263"/>
      <c r="AU20" s="266"/>
      <c r="AV20" s="269"/>
      <c r="AW20" s="263" t="s">
        <v>41</v>
      </c>
      <c r="AY20" s="275"/>
    </row>
    <row r="21" spans="3:57" ht="18" customHeight="1" x14ac:dyDescent="0.45">
      <c r="C21" s="277"/>
      <c r="D21" s="286"/>
      <c r="E21" s="286"/>
      <c r="F21" s="342"/>
      <c r="G21" s="342"/>
      <c r="H21" s="331"/>
      <c r="I21" s="331"/>
      <c r="J21" s="331"/>
      <c r="K21" s="338"/>
      <c r="L21" s="339"/>
      <c r="M21" s="331"/>
      <c r="N21" s="331"/>
      <c r="O21" s="331"/>
      <c r="P21" s="331"/>
      <c r="Q21" s="331"/>
      <c r="R21" s="338"/>
      <c r="S21" s="339"/>
      <c r="T21" s="331"/>
      <c r="U21" s="331"/>
      <c r="V21" s="331"/>
      <c r="W21" s="331"/>
      <c r="X21" s="331"/>
      <c r="Y21" s="338"/>
      <c r="Z21" s="339"/>
      <c r="AA21" s="331"/>
      <c r="AB21" s="331"/>
      <c r="AC21" s="331"/>
      <c r="AD21" s="331"/>
      <c r="AE21" s="331"/>
      <c r="AF21" s="338"/>
      <c r="AG21" s="339"/>
      <c r="AH21" s="331"/>
      <c r="AI21" s="341"/>
      <c r="AJ21" s="340"/>
      <c r="AL21" s="297"/>
      <c r="AM21" s="299"/>
      <c r="AN21" s="302"/>
      <c r="AO21" s="288"/>
      <c r="AP21" s="291"/>
      <c r="AR21" s="266"/>
      <c r="AS21" s="269"/>
      <c r="AT21" s="263"/>
      <c r="AU21" s="266"/>
      <c r="AV21" s="269"/>
      <c r="AW21" s="263"/>
      <c r="AY21" s="275"/>
    </row>
    <row r="22" spans="3:57" ht="18" customHeight="1" x14ac:dyDescent="0.45">
      <c r="C22" s="277"/>
      <c r="D22" s="286"/>
      <c r="E22" s="286"/>
      <c r="F22" s="342"/>
      <c r="G22" s="342"/>
      <c r="H22" s="331"/>
      <c r="I22" s="331"/>
      <c r="J22" s="331"/>
      <c r="K22" s="338"/>
      <c r="L22" s="339"/>
      <c r="M22" s="331"/>
      <c r="N22" s="331"/>
      <c r="O22" s="331"/>
      <c r="P22" s="331"/>
      <c r="Q22" s="331"/>
      <c r="R22" s="338"/>
      <c r="S22" s="339"/>
      <c r="T22" s="331"/>
      <c r="U22" s="331"/>
      <c r="V22" s="331"/>
      <c r="W22" s="331"/>
      <c r="X22" s="331"/>
      <c r="Y22" s="338"/>
      <c r="Z22" s="339"/>
      <c r="AA22" s="331"/>
      <c r="AB22" s="331"/>
      <c r="AC22" s="331"/>
      <c r="AD22" s="331"/>
      <c r="AE22" s="331"/>
      <c r="AF22" s="338"/>
      <c r="AG22" s="339"/>
      <c r="AH22" s="331"/>
      <c r="AI22" s="341"/>
      <c r="AJ22" s="340"/>
      <c r="AL22" s="297"/>
      <c r="AM22" s="299"/>
      <c r="AN22" s="302"/>
      <c r="AO22" s="288"/>
      <c r="AP22" s="291"/>
      <c r="AR22" s="266"/>
      <c r="AS22" s="269"/>
      <c r="AT22" s="263"/>
      <c r="AU22" s="266"/>
      <c r="AV22" s="269"/>
      <c r="AW22" s="263"/>
      <c r="AY22" s="275"/>
    </row>
    <row r="23" spans="3:57" ht="18" customHeight="1" thickBot="1" x14ac:dyDescent="0.5">
      <c r="C23" s="277"/>
      <c r="D23" s="286"/>
      <c r="E23" s="286"/>
      <c r="F23" s="342"/>
      <c r="G23" s="342"/>
      <c r="H23" s="331"/>
      <c r="I23" s="331"/>
      <c r="J23" s="331"/>
      <c r="K23" s="338"/>
      <c r="L23" s="339"/>
      <c r="M23" s="331"/>
      <c r="N23" s="331"/>
      <c r="O23" s="331"/>
      <c r="P23" s="331"/>
      <c r="Q23" s="331"/>
      <c r="R23" s="338"/>
      <c r="S23" s="339"/>
      <c r="T23" s="331"/>
      <c r="U23" s="331"/>
      <c r="V23" s="331"/>
      <c r="W23" s="331"/>
      <c r="X23" s="331"/>
      <c r="Y23" s="338"/>
      <c r="Z23" s="339"/>
      <c r="AA23" s="331"/>
      <c r="AB23" s="331"/>
      <c r="AC23" s="331"/>
      <c r="AD23" s="331"/>
      <c r="AE23" s="331"/>
      <c r="AF23" s="338"/>
      <c r="AG23" s="339"/>
      <c r="AH23" s="331"/>
      <c r="AI23" s="341"/>
      <c r="AJ23" s="340"/>
      <c r="AL23" s="297"/>
      <c r="AM23" s="300"/>
      <c r="AN23" s="303"/>
      <c r="AO23" s="289"/>
      <c r="AP23" s="292"/>
      <c r="AR23" s="267"/>
      <c r="AS23" s="270"/>
      <c r="AT23" s="263"/>
      <c r="AU23" s="267"/>
      <c r="AV23" s="270"/>
      <c r="AW23" s="264"/>
      <c r="AY23" s="276"/>
    </row>
    <row r="24" spans="3:57" ht="18" customHeight="1" thickBot="1" x14ac:dyDescent="0.5">
      <c r="C24" s="277"/>
      <c r="D24" s="244" t="s">
        <v>7</v>
      </c>
      <c r="E24" s="244"/>
      <c r="F24" s="162"/>
      <c r="G24" s="162"/>
      <c r="H24" s="145"/>
      <c r="I24" s="145"/>
      <c r="J24" s="145"/>
      <c r="K24" s="25"/>
      <c r="L24" s="26"/>
      <c r="M24" s="145"/>
      <c r="N24" s="145"/>
      <c r="O24" s="145"/>
      <c r="P24" s="145"/>
      <c r="Q24" s="145"/>
      <c r="R24" s="25"/>
      <c r="S24" s="26"/>
      <c r="T24" s="145"/>
      <c r="U24" s="145"/>
      <c r="V24" s="145"/>
      <c r="W24" s="145"/>
      <c r="X24" s="145"/>
      <c r="Y24" s="25"/>
      <c r="Z24" s="26"/>
      <c r="AA24" s="145"/>
      <c r="AB24" s="147"/>
      <c r="AC24" s="145"/>
      <c r="AD24" s="145"/>
      <c r="AE24" s="145"/>
      <c r="AF24" s="25"/>
      <c r="AG24" s="26"/>
      <c r="AH24" s="145"/>
      <c r="AI24" s="157"/>
      <c r="AJ24" s="161"/>
      <c r="AL24" s="182"/>
      <c r="AM24" s="183"/>
      <c r="AN24" s="184"/>
      <c r="AO24" s="185"/>
      <c r="AP24" s="186"/>
      <c r="AR24" s="187"/>
      <c r="AS24" s="188"/>
      <c r="AT24" s="189"/>
      <c r="AU24" s="183"/>
      <c r="AV24" s="190"/>
      <c r="AW24" s="191"/>
      <c r="AY24" s="192"/>
    </row>
    <row r="25" spans="3:57" ht="18" customHeight="1" thickBot="1" x14ac:dyDescent="0.5">
      <c r="C25" s="277"/>
      <c r="D25" s="244" t="s">
        <v>8</v>
      </c>
      <c r="E25" s="244"/>
      <c r="F25" s="163"/>
      <c r="G25" s="163"/>
      <c r="H25" s="164"/>
      <c r="I25" s="164"/>
      <c r="J25" s="164"/>
      <c r="K25" s="32"/>
      <c r="L25" s="33"/>
      <c r="M25" s="164"/>
      <c r="N25" s="164"/>
      <c r="O25" s="164"/>
      <c r="P25" s="164"/>
      <c r="Q25" s="164"/>
      <c r="R25" s="32"/>
      <c r="S25" s="33"/>
      <c r="T25" s="164"/>
      <c r="U25" s="164"/>
      <c r="V25" s="164"/>
      <c r="W25" s="164"/>
      <c r="X25" s="164"/>
      <c r="Y25" s="32"/>
      <c r="Z25" s="33"/>
      <c r="AA25" s="164"/>
      <c r="AB25" s="164"/>
      <c r="AC25" s="164"/>
      <c r="AD25" s="164"/>
      <c r="AE25" s="164"/>
      <c r="AF25" s="32"/>
      <c r="AG25" s="33"/>
      <c r="AH25" s="164"/>
      <c r="AI25" s="165"/>
      <c r="AJ25" s="166"/>
      <c r="AL25" s="193"/>
      <c r="AM25" s="157"/>
      <c r="AN25" s="182"/>
      <c r="AO25" s="194"/>
      <c r="AP25" s="195"/>
      <c r="AR25" s="182"/>
      <c r="AS25" s="196"/>
      <c r="AT25" s="195"/>
      <c r="AU25" s="153"/>
      <c r="AV25" s="197"/>
      <c r="AW25" s="195"/>
      <c r="AY25" s="145"/>
    </row>
    <row r="26" spans="3:57" ht="15" customHeight="1" x14ac:dyDescent="0.45">
      <c r="C26" s="277"/>
      <c r="D26" s="245" t="s">
        <v>0</v>
      </c>
      <c r="E26" s="246"/>
      <c r="F26" s="251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3"/>
      <c r="AL26" s="198" t="s">
        <v>69</v>
      </c>
      <c r="AM26" s="199" t="s">
        <v>70</v>
      </c>
      <c r="AN26" s="200" t="s">
        <v>71</v>
      </c>
      <c r="AO26" s="201" t="s">
        <v>85</v>
      </c>
      <c r="AP26" s="202" t="s">
        <v>86</v>
      </c>
      <c r="AQ26" s="156"/>
      <c r="AR26" s="203" t="s">
        <v>72</v>
      </c>
      <c r="AS26" s="204" t="s">
        <v>73</v>
      </c>
      <c r="AT26" s="205" t="s">
        <v>74</v>
      </c>
      <c r="AU26" s="206" t="s">
        <v>75</v>
      </c>
      <c r="AV26" s="204" t="s">
        <v>76</v>
      </c>
      <c r="AW26" s="205" t="s">
        <v>77</v>
      </c>
      <c r="AX26" s="207"/>
      <c r="AY26" s="208" t="s">
        <v>78</v>
      </c>
    </row>
    <row r="27" spans="3:57" ht="15" customHeight="1" x14ac:dyDescent="0.45">
      <c r="C27" s="277"/>
      <c r="D27" s="247"/>
      <c r="E27" s="248"/>
      <c r="F27" s="254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6"/>
      <c r="AL27" s="209"/>
      <c r="AM27" s="210"/>
      <c r="AN27" s="200"/>
      <c r="AO27" s="211"/>
      <c r="AP27" s="202" t="str">
        <f>IF(AP25&gt;=1,"達成","未達成")</f>
        <v>未達成</v>
      </c>
      <c r="AQ27" s="156"/>
      <c r="AR27" s="203"/>
      <c r="AS27" s="212"/>
      <c r="AT27" s="205" t="s">
        <v>91</v>
      </c>
      <c r="AU27" s="203"/>
      <c r="AV27" s="212"/>
      <c r="AW27" s="205"/>
      <c r="AX27" s="207"/>
      <c r="AY27" s="213"/>
    </row>
    <row r="28" spans="3:57" ht="15" customHeight="1" x14ac:dyDescent="0.45">
      <c r="C28" s="277"/>
      <c r="D28" s="249"/>
      <c r="E28" s="250"/>
      <c r="F28" s="131" t="s">
        <v>182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3"/>
      <c r="AL28" s="214"/>
      <c r="AM28" s="215"/>
      <c r="AN28" s="216"/>
      <c r="AO28" s="217" t="s">
        <v>84</v>
      </c>
      <c r="AP28" s="218" t="s">
        <v>83</v>
      </c>
      <c r="AQ28" s="156"/>
      <c r="AR28" s="219"/>
      <c r="AS28" s="220"/>
      <c r="AT28" s="221" t="s">
        <v>92</v>
      </c>
      <c r="AU28" s="219"/>
      <c r="AV28" s="220"/>
      <c r="AW28" s="221" t="s">
        <v>93</v>
      </c>
      <c r="AX28" s="207"/>
      <c r="AY28" s="222"/>
    </row>
    <row r="29" spans="3:57" ht="18" customHeight="1" x14ac:dyDescent="0.45">
      <c r="C29" s="277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67"/>
      <c r="AC29" s="156"/>
      <c r="AD29" s="156"/>
      <c r="AE29" s="156"/>
      <c r="AF29" s="156"/>
      <c r="AG29" s="156"/>
      <c r="AH29" s="156"/>
      <c r="AI29" s="156"/>
      <c r="AJ29" s="156"/>
    </row>
    <row r="30" spans="3:57" ht="24.9" customHeight="1" thickBot="1" x14ac:dyDescent="0.5">
      <c r="C30" s="277"/>
      <c r="D30" s="278" t="s">
        <v>4</v>
      </c>
      <c r="E30" s="326"/>
      <c r="F30" s="279" t="s">
        <v>82</v>
      </c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L30" s="280" t="s">
        <v>39</v>
      </c>
      <c r="AM30" s="281"/>
      <c r="AN30" s="281"/>
      <c r="AO30" s="281"/>
      <c r="AP30" s="282"/>
      <c r="AR30" s="283" t="s">
        <v>38</v>
      </c>
      <c r="AS30" s="284"/>
      <c r="AT30" s="284"/>
      <c r="AU30" s="284"/>
      <c r="AV30" s="284"/>
      <c r="AW30" s="285"/>
      <c r="AY30" s="274" t="s">
        <v>163</v>
      </c>
    </row>
    <row r="31" spans="3:57" ht="18" customHeight="1" x14ac:dyDescent="0.45">
      <c r="C31" s="277"/>
      <c r="D31" s="278" t="s">
        <v>5</v>
      </c>
      <c r="E31" s="278"/>
      <c r="F31" s="57">
        <f>+AI13+1</f>
        <v>45413</v>
      </c>
      <c r="G31" s="57">
        <f t="shared" ref="G31:AJ31" si="2">+F31+1</f>
        <v>45414</v>
      </c>
      <c r="H31" s="58">
        <f t="shared" si="2"/>
        <v>45415</v>
      </c>
      <c r="I31" s="10">
        <f t="shared" si="2"/>
        <v>45416</v>
      </c>
      <c r="J31" s="11">
        <f t="shared" si="2"/>
        <v>45417</v>
      </c>
      <c r="K31" s="58">
        <f t="shared" si="2"/>
        <v>45418</v>
      </c>
      <c r="L31" s="57">
        <f t="shared" si="2"/>
        <v>45419</v>
      </c>
      <c r="M31" s="57">
        <f t="shared" si="2"/>
        <v>45420</v>
      </c>
      <c r="N31" s="57">
        <f t="shared" si="2"/>
        <v>45421</v>
      </c>
      <c r="O31" s="57">
        <f t="shared" si="2"/>
        <v>45422</v>
      </c>
      <c r="P31" s="10">
        <f t="shared" si="2"/>
        <v>45423</v>
      </c>
      <c r="Q31" s="11">
        <f t="shared" si="2"/>
        <v>45424</v>
      </c>
      <c r="R31" s="57">
        <f t="shared" si="2"/>
        <v>45425</v>
      </c>
      <c r="S31" s="57">
        <f t="shared" si="2"/>
        <v>45426</v>
      </c>
      <c r="T31" s="57">
        <f t="shared" si="2"/>
        <v>45427</v>
      </c>
      <c r="U31" s="57">
        <f t="shared" si="2"/>
        <v>45428</v>
      </c>
      <c r="V31" s="57">
        <f t="shared" si="2"/>
        <v>45429</v>
      </c>
      <c r="W31" s="10">
        <f t="shared" si="2"/>
        <v>45430</v>
      </c>
      <c r="X31" s="11">
        <f t="shared" si="2"/>
        <v>45431</v>
      </c>
      <c r="Y31" s="57">
        <f t="shared" si="2"/>
        <v>45432</v>
      </c>
      <c r="Z31" s="57">
        <f t="shared" si="2"/>
        <v>45433</v>
      </c>
      <c r="AA31" s="57">
        <f t="shared" si="2"/>
        <v>45434</v>
      </c>
      <c r="AB31" s="57">
        <f t="shared" si="2"/>
        <v>45435</v>
      </c>
      <c r="AC31" s="57">
        <f t="shared" si="2"/>
        <v>45436</v>
      </c>
      <c r="AD31" s="10">
        <f t="shared" si="2"/>
        <v>45437</v>
      </c>
      <c r="AE31" s="11">
        <f t="shared" si="2"/>
        <v>45438</v>
      </c>
      <c r="AF31" s="57">
        <f t="shared" si="2"/>
        <v>45439</v>
      </c>
      <c r="AG31" s="57">
        <f t="shared" si="2"/>
        <v>45440</v>
      </c>
      <c r="AH31" s="57">
        <f t="shared" si="2"/>
        <v>45441</v>
      </c>
      <c r="AI31" s="57">
        <f t="shared" si="2"/>
        <v>45442</v>
      </c>
      <c r="AJ31" s="57">
        <f t="shared" si="2"/>
        <v>45443</v>
      </c>
      <c r="AL31" s="296" t="s">
        <v>158</v>
      </c>
      <c r="AM31" s="298" t="s">
        <v>159</v>
      </c>
      <c r="AN31" s="301" t="s">
        <v>181</v>
      </c>
      <c r="AO31" s="287" t="s">
        <v>160</v>
      </c>
      <c r="AP31" s="290" t="s">
        <v>161</v>
      </c>
      <c r="AR31" s="293" t="s">
        <v>37</v>
      </c>
      <c r="AS31" s="294"/>
      <c r="AT31" s="295"/>
      <c r="AU31" s="293" t="s">
        <v>40</v>
      </c>
      <c r="AV31" s="294"/>
      <c r="AW31" s="295"/>
      <c r="AY31" s="275"/>
      <c r="BE31" s="223"/>
    </row>
    <row r="32" spans="3:57" ht="18" customHeight="1" x14ac:dyDescent="0.45">
      <c r="C32" s="277"/>
      <c r="D32" s="278" t="s">
        <v>6</v>
      </c>
      <c r="E32" s="278"/>
      <c r="F32" s="159">
        <f t="shared" ref="F32:AJ32" si="3">F31</f>
        <v>45413</v>
      </c>
      <c r="G32" s="159">
        <f t="shared" si="3"/>
        <v>45414</v>
      </c>
      <c r="H32" s="168">
        <f t="shared" si="3"/>
        <v>45415</v>
      </c>
      <c r="I32" s="18">
        <f t="shared" si="3"/>
        <v>45416</v>
      </c>
      <c r="J32" s="19">
        <f t="shared" si="3"/>
        <v>45417</v>
      </c>
      <c r="K32" s="168">
        <f t="shared" si="3"/>
        <v>45418</v>
      </c>
      <c r="L32" s="159">
        <f t="shared" si="3"/>
        <v>45419</v>
      </c>
      <c r="M32" s="159">
        <f t="shared" si="3"/>
        <v>45420</v>
      </c>
      <c r="N32" s="159">
        <f t="shared" si="3"/>
        <v>45421</v>
      </c>
      <c r="O32" s="159">
        <f t="shared" si="3"/>
        <v>45422</v>
      </c>
      <c r="P32" s="18">
        <f t="shared" si="3"/>
        <v>45423</v>
      </c>
      <c r="Q32" s="19">
        <f t="shared" si="3"/>
        <v>45424</v>
      </c>
      <c r="R32" s="159">
        <f t="shared" si="3"/>
        <v>45425</v>
      </c>
      <c r="S32" s="159">
        <f t="shared" si="3"/>
        <v>45426</v>
      </c>
      <c r="T32" s="159">
        <f t="shared" si="3"/>
        <v>45427</v>
      </c>
      <c r="U32" s="159">
        <f t="shared" si="3"/>
        <v>45428</v>
      </c>
      <c r="V32" s="159">
        <f t="shared" si="3"/>
        <v>45429</v>
      </c>
      <c r="W32" s="18">
        <f t="shared" si="3"/>
        <v>45430</v>
      </c>
      <c r="X32" s="19">
        <f t="shared" si="3"/>
        <v>45431</v>
      </c>
      <c r="Y32" s="159">
        <f t="shared" si="3"/>
        <v>45432</v>
      </c>
      <c r="Z32" s="159">
        <f t="shared" si="3"/>
        <v>45433</v>
      </c>
      <c r="AA32" s="159">
        <f t="shared" si="3"/>
        <v>45434</v>
      </c>
      <c r="AB32" s="159">
        <f t="shared" si="3"/>
        <v>45435</v>
      </c>
      <c r="AC32" s="159">
        <f t="shared" si="3"/>
        <v>45436</v>
      </c>
      <c r="AD32" s="18">
        <f t="shared" si="3"/>
        <v>45437</v>
      </c>
      <c r="AE32" s="19">
        <f t="shared" si="3"/>
        <v>45438</v>
      </c>
      <c r="AF32" s="159">
        <f t="shared" si="3"/>
        <v>45439</v>
      </c>
      <c r="AG32" s="159">
        <f t="shared" si="3"/>
        <v>45440</v>
      </c>
      <c r="AH32" s="159">
        <f t="shared" si="3"/>
        <v>45441</v>
      </c>
      <c r="AI32" s="159">
        <f t="shared" si="3"/>
        <v>45442</v>
      </c>
      <c r="AJ32" s="159">
        <f t="shared" si="3"/>
        <v>45443</v>
      </c>
      <c r="AL32" s="297"/>
      <c r="AM32" s="299"/>
      <c r="AN32" s="302"/>
      <c r="AO32" s="288"/>
      <c r="AP32" s="291"/>
      <c r="AR32" s="265" t="s">
        <v>162</v>
      </c>
      <c r="AS32" s="268" t="s">
        <v>108</v>
      </c>
      <c r="AT32" s="271" t="s">
        <v>42</v>
      </c>
      <c r="AU32" s="265" t="s">
        <v>173</v>
      </c>
      <c r="AV32" s="268" t="s">
        <v>109</v>
      </c>
      <c r="AW32" s="271" t="s">
        <v>43</v>
      </c>
      <c r="AY32" s="275"/>
    </row>
    <row r="33" spans="3:51" ht="18" customHeight="1" x14ac:dyDescent="0.45">
      <c r="C33" s="277"/>
      <c r="D33" s="278" t="s">
        <v>12</v>
      </c>
      <c r="E33" s="278"/>
      <c r="F33" s="145"/>
      <c r="G33" s="145"/>
      <c r="H33" s="146"/>
      <c r="I33" s="25"/>
      <c r="J33" s="26"/>
      <c r="K33" s="146"/>
      <c r="L33" s="145"/>
      <c r="M33" s="145"/>
      <c r="N33" s="145"/>
      <c r="O33" s="145"/>
      <c r="P33" s="25"/>
      <c r="Q33" s="26"/>
      <c r="R33" s="145"/>
      <c r="S33" s="145"/>
      <c r="T33" s="145"/>
      <c r="U33" s="145"/>
      <c r="V33" s="145"/>
      <c r="W33" s="25"/>
      <c r="X33" s="26"/>
      <c r="Y33" s="145"/>
      <c r="Z33" s="145"/>
      <c r="AA33" s="145"/>
      <c r="AB33" s="145"/>
      <c r="AC33" s="145"/>
      <c r="AD33" s="25"/>
      <c r="AE33" s="26"/>
      <c r="AF33" s="145"/>
      <c r="AG33" s="145"/>
      <c r="AH33" s="145"/>
      <c r="AI33" s="145"/>
      <c r="AJ33" s="145"/>
      <c r="AL33" s="297"/>
      <c r="AM33" s="299"/>
      <c r="AN33" s="302"/>
      <c r="AO33" s="288"/>
      <c r="AP33" s="291"/>
      <c r="AR33" s="266"/>
      <c r="AS33" s="269"/>
      <c r="AT33" s="272"/>
      <c r="AU33" s="266"/>
      <c r="AV33" s="269"/>
      <c r="AW33" s="272"/>
      <c r="AY33" s="275"/>
    </row>
    <row r="34" spans="3:51" ht="18" customHeight="1" x14ac:dyDescent="0.45">
      <c r="C34" s="277"/>
      <c r="D34" s="286" t="s">
        <v>11</v>
      </c>
      <c r="E34" s="286"/>
      <c r="F34" s="331"/>
      <c r="G34" s="331"/>
      <c r="H34" s="337" t="s">
        <v>17</v>
      </c>
      <c r="I34" s="338" t="s">
        <v>18</v>
      </c>
      <c r="J34" s="339" t="s">
        <v>19</v>
      </c>
      <c r="K34" s="337" t="s">
        <v>20</v>
      </c>
      <c r="L34" s="331"/>
      <c r="M34" s="331"/>
      <c r="N34" s="331"/>
      <c r="O34" s="331"/>
      <c r="P34" s="338"/>
      <c r="Q34" s="339"/>
      <c r="R34" s="331"/>
      <c r="S34" s="331"/>
      <c r="T34" s="331"/>
      <c r="U34" s="331"/>
      <c r="V34" s="331"/>
      <c r="W34" s="338"/>
      <c r="X34" s="339"/>
      <c r="Y34" s="331"/>
      <c r="Z34" s="331"/>
      <c r="AA34" s="331"/>
      <c r="AB34" s="331"/>
      <c r="AC34" s="331"/>
      <c r="AD34" s="338"/>
      <c r="AE34" s="339"/>
      <c r="AF34" s="331"/>
      <c r="AG34" s="331"/>
      <c r="AH34" s="331"/>
      <c r="AI34" s="331"/>
      <c r="AJ34" s="331"/>
      <c r="AL34" s="297"/>
      <c r="AM34" s="299"/>
      <c r="AN34" s="302"/>
      <c r="AO34" s="288"/>
      <c r="AP34" s="291"/>
      <c r="AR34" s="266"/>
      <c r="AS34" s="269"/>
      <c r="AT34" s="272"/>
      <c r="AU34" s="266"/>
      <c r="AV34" s="269"/>
      <c r="AW34" s="272"/>
      <c r="AY34" s="275"/>
    </row>
    <row r="35" spans="3:51" ht="18" customHeight="1" x14ac:dyDescent="0.45">
      <c r="C35" s="277"/>
      <c r="D35" s="286"/>
      <c r="E35" s="286"/>
      <c r="F35" s="331"/>
      <c r="G35" s="331"/>
      <c r="H35" s="337"/>
      <c r="I35" s="338"/>
      <c r="J35" s="339"/>
      <c r="K35" s="337"/>
      <c r="L35" s="331"/>
      <c r="M35" s="331"/>
      <c r="N35" s="331"/>
      <c r="O35" s="331"/>
      <c r="P35" s="338"/>
      <c r="Q35" s="339"/>
      <c r="R35" s="331"/>
      <c r="S35" s="331"/>
      <c r="T35" s="331"/>
      <c r="U35" s="331"/>
      <c r="V35" s="331"/>
      <c r="W35" s="338"/>
      <c r="X35" s="339"/>
      <c r="Y35" s="331"/>
      <c r="Z35" s="331"/>
      <c r="AA35" s="331"/>
      <c r="AB35" s="331"/>
      <c r="AC35" s="331"/>
      <c r="AD35" s="338"/>
      <c r="AE35" s="339"/>
      <c r="AF35" s="331"/>
      <c r="AG35" s="331"/>
      <c r="AH35" s="331"/>
      <c r="AI35" s="331"/>
      <c r="AJ35" s="331"/>
      <c r="AL35" s="297"/>
      <c r="AM35" s="299"/>
      <c r="AN35" s="302"/>
      <c r="AO35" s="288"/>
      <c r="AP35" s="291"/>
      <c r="AR35" s="266"/>
      <c r="AS35" s="269"/>
      <c r="AT35" s="181">
        <v>0.28499999999999998</v>
      </c>
      <c r="AU35" s="266"/>
      <c r="AV35" s="269"/>
      <c r="AW35" s="272"/>
      <c r="AY35" s="275"/>
    </row>
    <row r="36" spans="3:51" ht="18" customHeight="1" x14ac:dyDescent="0.45">
      <c r="C36" s="277"/>
      <c r="D36" s="286"/>
      <c r="E36" s="286"/>
      <c r="F36" s="331"/>
      <c r="G36" s="331"/>
      <c r="H36" s="337"/>
      <c r="I36" s="338"/>
      <c r="J36" s="339"/>
      <c r="K36" s="337"/>
      <c r="L36" s="331"/>
      <c r="M36" s="331"/>
      <c r="N36" s="331"/>
      <c r="O36" s="331"/>
      <c r="P36" s="338"/>
      <c r="Q36" s="339"/>
      <c r="R36" s="331"/>
      <c r="S36" s="331"/>
      <c r="T36" s="331"/>
      <c r="U36" s="331"/>
      <c r="V36" s="331"/>
      <c r="W36" s="338"/>
      <c r="X36" s="339"/>
      <c r="Y36" s="331"/>
      <c r="Z36" s="331"/>
      <c r="AA36" s="331"/>
      <c r="AB36" s="331"/>
      <c r="AC36" s="331"/>
      <c r="AD36" s="338"/>
      <c r="AE36" s="339"/>
      <c r="AF36" s="331"/>
      <c r="AG36" s="331"/>
      <c r="AH36" s="331"/>
      <c r="AI36" s="331"/>
      <c r="AJ36" s="331"/>
      <c r="AL36" s="297"/>
      <c r="AM36" s="299"/>
      <c r="AN36" s="302"/>
      <c r="AO36" s="288"/>
      <c r="AP36" s="291"/>
      <c r="AR36" s="266"/>
      <c r="AS36" s="269"/>
      <c r="AT36" s="263" t="s">
        <v>41</v>
      </c>
      <c r="AU36" s="266"/>
      <c r="AV36" s="269"/>
      <c r="AW36" s="272"/>
      <c r="AY36" s="275"/>
    </row>
    <row r="37" spans="3:51" ht="18" customHeight="1" x14ac:dyDescent="0.45">
      <c r="C37" s="277"/>
      <c r="D37" s="286"/>
      <c r="E37" s="286"/>
      <c r="F37" s="331"/>
      <c r="G37" s="331"/>
      <c r="H37" s="337"/>
      <c r="I37" s="338"/>
      <c r="J37" s="339"/>
      <c r="K37" s="337"/>
      <c r="L37" s="331"/>
      <c r="M37" s="331"/>
      <c r="N37" s="331"/>
      <c r="O37" s="331"/>
      <c r="P37" s="338"/>
      <c r="Q37" s="339"/>
      <c r="R37" s="331"/>
      <c r="S37" s="331"/>
      <c r="T37" s="331"/>
      <c r="U37" s="331"/>
      <c r="V37" s="331"/>
      <c r="W37" s="338"/>
      <c r="X37" s="339"/>
      <c r="Y37" s="331"/>
      <c r="Z37" s="331"/>
      <c r="AA37" s="331"/>
      <c r="AB37" s="331"/>
      <c r="AC37" s="331"/>
      <c r="AD37" s="338"/>
      <c r="AE37" s="339"/>
      <c r="AF37" s="331"/>
      <c r="AG37" s="331"/>
      <c r="AH37" s="331"/>
      <c r="AI37" s="331"/>
      <c r="AJ37" s="331"/>
      <c r="AL37" s="297"/>
      <c r="AM37" s="299"/>
      <c r="AN37" s="302"/>
      <c r="AO37" s="288"/>
      <c r="AP37" s="291"/>
      <c r="AR37" s="266"/>
      <c r="AS37" s="269"/>
      <c r="AT37" s="263"/>
      <c r="AU37" s="266"/>
      <c r="AV37" s="269"/>
      <c r="AW37" s="181">
        <v>0.28499999999999998</v>
      </c>
      <c r="AY37" s="275"/>
    </row>
    <row r="38" spans="3:51" ht="18" customHeight="1" x14ac:dyDescent="0.45">
      <c r="C38" s="277"/>
      <c r="D38" s="286"/>
      <c r="E38" s="286"/>
      <c r="F38" s="331"/>
      <c r="G38" s="331"/>
      <c r="H38" s="337"/>
      <c r="I38" s="338"/>
      <c r="J38" s="339"/>
      <c r="K38" s="337"/>
      <c r="L38" s="331"/>
      <c r="M38" s="331"/>
      <c r="N38" s="331"/>
      <c r="O38" s="331"/>
      <c r="P38" s="338"/>
      <c r="Q38" s="339"/>
      <c r="R38" s="331"/>
      <c r="S38" s="331"/>
      <c r="T38" s="331"/>
      <c r="U38" s="331"/>
      <c r="V38" s="331"/>
      <c r="W38" s="338"/>
      <c r="X38" s="339"/>
      <c r="Y38" s="331"/>
      <c r="Z38" s="331"/>
      <c r="AA38" s="331"/>
      <c r="AB38" s="331"/>
      <c r="AC38" s="331"/>
      <c r="AD38" s="338"/>
      <c r="AE38" s="339"/>
      <c r="AF38" s="331"/>
      <c r="AG38" s="331"/>
      <c r="AH38" s="331"/>
      <c r="AI38" s="331"/>
      <c r="AJ38" s="331"/>
      <c r="AL38" s="297"/>
      <c r="AM38" s="299"/>
      <c r="AN38" s="302"/>
      <c r="AO38" s="288"/>
      <c r="AP38" s="291"/>
      <c r="AR38" s="266"/>
      <c r="AS38" s="269"/>
      <c r="AT38" s="263"/>
      <c r="AU38" s="266"/>
      <c r="AV38" s="269"/>
      <c r="AW38" s="263" t="s">
        <v>41</v>
      </c>
      <c r="AY38" s="275"/>
    </row>
    <row r="39" spans="3:51" ht="18" customHeight="1" x14ac:dyDescent="0.45">
      <c r="C39" s="277"/>
      <c r="D39" s="286"/>
      <c r="E39" s="286"/>
      <c r="F39" s="331"/>
      <c r="G39" s="331"/>
      <c r="H39" s="337"/>
      <c r="I39" s="338"/>
      <c r="J39" s="339"/>
      <c r="K39" s="337"/>
      <c r="L39" s="331"/>
      <c r="M39" s="331"/>
      <c r="N39" s="331"/>
      <c r="O39" s="331"/>
      <c r="P39" s="338"/>
      <c r="Q39" s="339"/>
      <c r="R39" s="331"/>
      <c r="S39" s="331"/>
      <c r="T39" s="331"/>
      <c r="U39" s="331"/>
      <c r="V39" s="331"/>
      <c r="W39" s="338"/>
      <c r="X39" s="339"/>
      <c r="Y39" s="331"/>
      <c r="Z39" s="331"/>
      <c r="AA39" s="331"/>
      <c r="AB39" s="331"/>
      <c r="AC39" s="331"/>
      <c r="AD39" s="338"/>
      <c r="AE39" s="339"/>
      <c r="AF39" s="331"/>
      <c r="AG39" s="331"/>
      <c r="AH39" s="331"/>
      <c r="AI39" s="331"/>
      <c r="AJ39" s="331"/>
      <c r="AL39" s="297"/>
      <c r="AM39" s="299"/>
      <c r="AN39" s="302"/>
      <c r="AO39" s="288"/>
      <c r="AP39" s="291"/>
      <c r="AR39" s="266"/>
      <c r="AS39" s="269"/>
      <c r="AT39" s="263"/>
      <c r="AU39" s="266"/>
      <c r="AV39" s="269"/>
      <c r="AW39" s="263"/>
      <c r="AY39" s="275"/>
    </row>
    <row r="40" spans="3:51" ht="18" customHeight="1" x14ac:dyDescent="0.45">
      <c r="C40" s="277"/>
      <c r="D40" s="286"/>
      <c r="E40" s="286"/>
      <c r="F40" s="331"/>
      <c r="G40" s="331"/>
      <c r="H40" s="337"/>
      <c r="I40" s="338"/>
      <c r="J40" s="339"/>
      <c r="K40" s="337"/>
      <c r="L40" s="331"/>
      <c r="M40" s="331"/>
      <c r="N40" s="331"/>
      <c r="O40" s="331"/>
      <c r="P40" s="338"/>
      <c r="Q40" s="339"/>
      <c r="R40" s="331"/>
      <c r="S40" s="331"/>
      <c r="T40" s="331"/>
      <c r="U40" s="331"/>
      <c r="V40" s="331"/>
      <c r="W40" s="338"/>
      <c r="X40" s="339"/>
      <c r="Y40" s="331"/>
      <c r="Z40" s="331"/>
      <c r="AA40" s="331"/>
      <c r="AB40" s="331"/>
      <c r="AC40" s="331"/>
      <c r="AD40" s="338"/>
      <c r="AE40" s="339"/>
      <c r="AF40" s="331"/>
      <c r="AG40" s="331"/>
      <c r="AH40" s="331"/>
      <c r="AI40" s="331"/>
      <c r="AJ40" s="331"/>
      <c r="AL40" s="297"/>
      <c r="AM40" s="299"/>
      <c r="AN40" s="302"/>
      <c r="AO40" s="288"/>
      <c r="AP40" s="291"/>
      <c r="AR40" s="266"/>
      <c r="AS40" s="269"/>
      <c r="AT40" s="263"/>
      <c r="AU40" s="266"/>
      <c r="AV40" s="269"/>
      <c r="AW40" s="263"/>
      <c r="AY40" s="275"/>
    </row>
    <row r="41" spans="3:51" ht="18" customHeight="1" thickBot="1" x14ac:dyDescent="0.5">
      <c r="C41" s="277"/>
      <c r="D41" s="286"/>
      <c r="E41" s="286"/>
      <c r="F41" s="331"/>
      <c r="G41" s="331"/>
      <c r="H41" s="337"/>
      <c r="I41" s="338"/>
      <c r="J41" s="339"/>
      <c r="K41" s="337"/>
      <c r="L41" s="331"/>
      <c r="M41" s="331"/>
      <c r="N41" s="331"/>
      <c r="O41" s="331"/>
      <c r="P41" s="338"/>
      <c r="Q41" s="339"/>
      <c r="R41" s="331"/>
      <c r="S41" s="331"/>
      <c r="T41" s="331"/>
      <c r="U41" s="331"/>
      <c r="V41" s="331"/>
      <c r="W41" s="338"/>
      <c r="X41" s="339"/>
      <c r="Y41" s="331"/>
      <c r="Z41" s="331"/>
      <c r="AA41" s="331"/>
      <c r="AB41" s="331"/>
      <c r="AC41" s="331"/>
      <c r="AD41" s="338"/>
      <c r="AE41" s="339"/>
      <c r="AF41" s="331"/>
      <c r="AG41" s="331"/>
      <c r="AH41" s="331"/>
      <c r="AI41" s="331"/>
      <c r="AJ41" s="331"/>
      <c r="AL41" s="297"/>
      <c r="AM41" s="300"/>
      <c r="AN41" s="303"/>
      <c r="AO41" s="289"/>
      <c r="AP41" s="292"/>
      <c r="AR41" s="267"/>
      <c r="AS41" s="270"/>
      <c r="AT41" s="263"/>
      <c r="AU41" s="267"/>
      <c r="AV41" s="270"/>
      <c r="AW41" s="264"/>
      <c r="AY41" s="276"/>
    </row>
    <row r="42" spans="3:51" ht="18" customHeight="1" thickBot="1" x14ac:dyDescent="0.5">
      <c r="C42" s="277"/>
      <c r="D42" s="244" t="s">
        <v>7</v>
      </c>
      <c r="E42" s="244"/>
      <c r="F42" s="145"/>
      <c r="G42" s="145"/>
      <c r="H42" s="146"/>
      <c r="I42" s="25"/>
      <c r="J42" s="26"/>
      <c r="K42" s="146"/>
      <c r="L42" s="145"/>
      <c r="M42" s="145"/>
      <c r="N42" s="145"/>
      <c r="O42" s="145"/>
      <c r="P42" s="25"/>
      <c r="Q42" s="26"/>
      <c r="R42" s="145"/>
      <c r="S42" s="145"/>
      <c r="T42" s="145"/>
      <c r="U42" s="145"/>
      <c r="V42" s="145"/>
      <c r="W42" s="25"/>
      <c r="X42" s="26"/>
      <c r="Y42" s="145"/>
      <c r="Z42" s="147"/>
      <c r="AA42" s="145"/>
      <c r="AB42" s="145"/>
      <c r="AC42" s="145"/>
      <c r="AD42" s="25"/>
      <c r="AE42" s="26"/>
      <c r="AF42" s="145"/>
      <c r="AG42" s="145"/>
      <c r="AH42" s="145"/>
      <c r="AI42" s="145"/>
      <c r="AJ42" s="145"/>
      <c r="AL42" s="182"/>
      <c r="AM42" s="183"/>
      <c r="AN42" s="184"/>
      <c r="AO42" s="185"/>
      <c r="AP42" s="186"/>
      <c r="AR42" s="187"/>
      <c r="AS42" s="188"/>
      <c r="AT42" s="189"/>
      <c r="AU42" s="183"/>
      <c r="AV42" s="190"/>
      <c r="AW42" s="191"/>
      <c r="AY42" s="192"/>
    </row>
    <row r="43" spans="3:51" ht="18" customHeight="1" thickBot="1" x14ac:dyDescent="0.5">
      <c r="C43" s="277"/>
      <c r="D43" s="244" t="s">
        <v>8</v>
      </c>
      <c r="E43" s="244"/>
      <c r="F43" s="148"/>
      <c r="G43" s="148"/>
      <c r="H43" s="169"/>
      <c r="I43" s="81"/>
      <c r="J43" s="82"/>
      <c r="K43" s="169"/>
      <c r="L43" s="148"/>
      <c r="M43" s="148"/>
      <c r="N43" s="148"/>
      <c r="O43" s="148"/>
      <c r="P43" s="81"/>
      <c r="Q43" s="82"/>
      <c r="R43" s="148"/>
      <c r="S43" s="148"/>
      <c r="T43" s="148"/>
      <c r="U43" s="148"/>
      <c r="V43" s="148"/>
      <c r="W43" s="81"/>
      <c r="X43" s="82"/>
      <c r="Y43" s="148"/>
      <c r="Z43" s="148"/>
      <c r="AA43" s="148"/>
      <c r="AB43" s="148"/>
      <c r="AC43" s="148"/>
      <c r="AD43" s="81"/>
      <c r="AE43" s="82"/>
      <c r="AF43" s="148"/>
      <c r="AG43" s="148"/>
      <c r="AH43" s="148"/>
      <c r="AI43" s="148"/>
      <c r="AJ43" s="148"/>
      <c r="AL43" s="193"/>
      <c r="AM43" s="157"/>
      <c r="AN43" s="182"/>
      <c r="AO43" s="194"/>
      <c r="AP43" s="195"/>
      <c r="AR43" s="182"/>
      <c r="AS43" s="196"/>
      <c r="AT43" s="195"/>
      <c r="AU43" s="153"/>
      <c r="AV43" s="197"/>
      <c r="AW43" s="195"/>
      <c r="AY43" s="145"/>
    </row>
    <row r="44" spans="3:51" ht="15" customHeight="1" x14ac:dyDescent="0.45">
      <c r="C44" s="277"/>
      <c r="D44" s="245" t="s">
        <v>0</v>
      </c>
      <c r="E44" s="246"/>
      <c r="F44" s="251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3"/>
      <c r="AL44" s="198" t="s">
        <v>69</v>
      </c>
      <c r="AM44" s="199" t="s">
        <v>70</v>
      </c>
      <c r="AN44" s="200" t="s">
        <v>71</v>
      </c>
      <c r="AO44" s="201" t="s">
        <v>85</v>
      </c>
      <c r="AP44" s="202" t="s">
        <v>86</v>
      </c>
      <c r="AQ44" s="156"/>
      <c r="AR44" s="203" t="s">
        <v>72</v>
      </c>
      <c r="AS44" s="204" t="s">
        <v>73</v>
      </c>
      <c r="AT44" s="205" t="s">
        <v>74</v>
      </c>
      <c r="AU44" s="206" t="s">
        <v>75</v>
      </c>
      <c r="AV44" s="204" t="s">
        <v>76</v>
      </c>
      <c r="AW44" s="205" t="s">
        <v>77</v>
      </c>
      <c r="AX44" s="207"/>
      <c r="AY44" s="208" t="s">
        <v>78</v>
      </c>
    </row>
    <row r="45" spans="3:51" ht="15" customHeight="1" x14ac:dyDescent="0.45">
      <c r="C45" s="277"/>
      <c r="D45" s="247"/>
      <c r="E45" s="248"/>
      <c r="F45" s="254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6"/>
      <c r="AL45" s="209"/>
      <c r="AM45" s="210"/>
      <c r="AN45" s="200"/>
      <c r="AO45" s="211"/>
      <c r="AP45" s="202"/>
      <c r="AQ45" s="156"/>
      <c r="AR45" s="203"/>
      <c r="AS45" s="212"/>
      <c r="AT45" s="205" t="s">
        <v>91</v>
      </c>
      <c r="AU45" s="203"/>
      <c r="AV45" s="212"/>
      <c r="AW45" s="205"/>
      <c r="AX45" s="207"/>
      <c r="AY45" s="213"/>
    </row>
    <row r="46" spans="3:51" ht="15" customHeight="1" x14ac:dyDescent="0.45">
      <c r="C46" s="277"/>
      <c r="D46" s="249"/>
      <c r="E46" s="250"/>
      <c r="F46" s="131" t="s">
        <v>182</v>
      </c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3"/>
      <c r="AL46" s="214"/>
      <c r="AM46" s="215"/>
      <c r="AN46" s="216"/>
      <c r="AO46" s="217" t="s">
        <v>84</v>
      </c>
      <c r="AP46" s="218" t="s">
        <v>83</v>
      </c>
      <c r="AQ46" s="156"/>
      <c r="AR46" s="219"/>
      <c r="AS46" s="220"/>
      <c r="AT46" s="221" t="s">
        <v>92</v>
      </c>
      <c r="AU46" s="219"/>
      <c r="AV46" s="220"/>
      <c r="AW46" s="221" t="s">
        <v>93</v>
      </c>
      <c r="AX46" s="207"/>
      <c r="AY46" s="222"/>
    </row>
    <row r="47" spans="3:51" ht="18" customHeight="1" x14ac:dyDescent="0.45">
      <c r="C47" s="277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67"/>
      <c r="AC47" s="156"/>
      <c r="AD47" s="156"/>
      <c r="AE47" s="156"/>
      <c r="AF47" s="156"/>
      <c r="AG47" s="156"/>
      <c r="AH47" s="156"/>
      <c r="AI47" s="156"/>
      <c r="AJ47" s="156"/>
    </row>
    <row r="48" spans="3:51" ht="24.9" customHeight="1" thickBot="1" x14ac:dyDescent="0.5">
      <c r="C48" s="277"/>
      <c r="D48" s="278" t="s">
        <v>4</v>
      </c>
      <c r="E48" s="278"/>
      <c r="F48" s="279" t="s">
        <v>87</v>
      </c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48"/>
      <c r="AL48" s="280" t="s">
        <v>39</v>
      </c>
      <c r="AM48" s="281"/>
      <c r="AN48" s="281"/>
      <c r="AO48" s="281"/>
      <c r="AP48" s="282"/>
      <c r="AR48" s="283" t="s">
        <v>38</v>
      </c>
      <c r="AS48" s="284"/>
      <c r="AT48" s="284"/>
      <c r="AU48" s="284"/>
      <c r="AV48" s="284"/>
      <c r="AW48" s="285"/>
      <c r="AY48" s="274" t="s">
        <v>163</v>
      </c>
    </row>
    <row r="49" spans="3:53" ht="18" customHeight="1" x14ac:dyDescent="0.45">
      <c r="C49" s="277"/>
      <c r="D49" s="278" t="s">
        <v>5</v>
      </c>
      <c r="E49" s="278"/>
      <c r="F49" s="10">
        <f>+AJ31+1</f>
        <v>45444</v>
      </c>
      <c r="G49" s="11">
        <f t="shared" ref="G49:AI49" si="4">+F49+1</f>
        <v>45445</v>
      </c>
      <c r="H49" s="40">
        <f t="shared" si="4"/>
        <v>45446</v>
      </c>
      <c r="I49" s="40">
        <f t="shared" si="4"/>
        <v>45447</v>
      </c>
      <c r="J49" s="40">
        <f t="shared" si="4"/>
        <v>45448</v>
      </c>
      <c r="K49" s="40">
        <f t="shared" si="4"/>
        <v>45449</v>
      </c>
      <c r="L49" s="40">
        <f t="shared" si="4"/>
        <v>45450</v>
      </c>
      <c r="M49" s="10">
        <f t="shared" si="4"/>
        <v>45451</v>
      </c>
      <c r="N49" s="11">
        <f t="shared" si="4"/>
        <v>45452</v>
      </c>
      <c r="O49" s="40">
        <f t="shared" si="4"/>
        <v>45453</v>
      </c>
      <c r="P49" s="40">
        <f t="shared" si="4"/>
        <v>45454</v>
      </c>
      <c r="Q49" s="40">
        <f t="shared" si="4"/>
        <v>45455</v>
      </c>
      <c r="R49" s="40">
        <f t="shared" si="4"/>
        <v>45456</v>
      </c>
      <c r="S49" s="40">
        <f t="shared" si="4"/>
        <v>45457</v>
      </c>
      <c r="T49" s="10">
        <f t="shared" si="4"/>
        <v>45458</v>
      </c>
      <c r="U49" s="11">
        <f t="shared" si="4"/>
        <v>45459</v>
      </c>
      <c r="V49" s="40">
        <f t="shared" si="4"/>
        <v>45460</v>
      </c>
      <c r="W49" s="40">
        <f t="shared" si="4"/>
        <v>45461</v>
      </c>
      <c r="X49" s="40">
        <f t="shared" si="4"/>
        <v>45462</v>
      </c>
      <c r="Y49" s="40">
        <f t="shared" si="4"/>
        <v>45463</v>
      </c>
      <c r="Z49" s="40">
        <f t="shared" si="4"/>
        <v>45464</v>
      </c>
      <c r="AA49" s="10">
        <f t="shared" si="4"/>
        <v>45465</v>
      </c>
      <c r="AB49" s="11">
        <f t="shared" si="4"/>
        <v>45466</v>
      </c>
      <c r="AC49" s="40">
        <f t="shared" si="4"/>
        <v>45467</v>
      </c>
      <c r="AD49" s="40">
        <f t="shared" si="4"/>
        <v>45468</v>
      </c>
      <c r="AE49" s="40">
        <f t="shared" si="4"/>
        <v>45469</v>
      </c>
      <c r="AF49" s="40">
        <f t="shared" si="4"/>
        <v>45470</v>
      </c>
      <c r="AG49" s="40">
        <f t="shared" si="4"/>
        <v>45471</v>
      </c>
      <c r="AH49" s="10">
        <f t="shared" si="4"/>
        <v>45472</v>
      </c>
      <c r="AI49" s="11">
        <f t="shared" si="4"/>
        <v>45473</v>
      </c>
      <c r="AJ49" s="47"/>
      <c r="AK49" s="48"/>
      <c r="AL49" s="296" t="s">
        <v>158</v>
      </c>
      <c r="AM49" s="298" t="s">
        <v>159</v>
      </c>
      <c r="AN49" s="301" t="s">
        <v>181</v>
      </c>
      <c r="AO49" s="287" t="s">
        <v>160</v>
      </c>
      <c r="AP49" s="290" t="s">
        <v>161</v>
      </c>
      <c r="AR49" s="293" t="s">
        <v>37</v>
      </c>
      <c r="AS49" s="294"/>
      <c r="AT49" s="295"/>
      <c r="AU49" s="293" t="s">
        <v>40</v>
      </c>
      <c r="AV49" s="294"/>
      <c r="AW49" s="295"/>
      <c r="AY49" s="275"/>
    </row>
    <row r="50" spans="3:53" ht="18" customHeight="1" x14ac:dyDescent="0.45">
      <c r="C50" s="277"/>
      <c r="D50" s="278" t="s">
        <v>6</v>
      </c>
      <c r="E50" s="278"/>
      <c r="F50" s="18">
        <f t="shared" ref="F50:AI50" si="5">F49</f>
        <v>45444</v>
      </c>
      <c r="G50" s="19">
        <f t="shared" si="5"/>
        <v>45445</v>
      </c>
      <c r="H50" s="159">
        <f t="shared" si="5"/>
        <v>45446</v>
      </c>
      <c r="I50" s="159">
        <f t="shared" si="5"/>
        <v>45447</v>
      </c>
      <c r="J50" s="159">
        <f t="shared" si="5"/>
        <v>45448</v>
      </c>
      <c r="K50" s="159">
        <f t="shared" si="5"/>
        <v>45449</v>
      </c>
      <c r="L50" s="159">
        <f t="shared" si="5"/>
        <v>45450</v>
      </c>
      <c r="M50" s="18">
        <f t="shared" si="5"/>
        <v>45451</v>
      </c>
      <c r="N50" s="19">
        <f t="shared" si="5"/>
        <v>45452</v>
      </c>
      <c r="O50" s="159">
        <f t="shared" si="5"/>
        <v>45453</v>
      </c>
      <c r="P50" s="159">
        <f t="shared" si="5"/>
        <v>45454</v>
      </c>
      <c r="Q50" s="159">
        <f t="shared" si="5"/>
        <v>45455</v>
      </c>
      <c r="R50" s="159">
        <f t="shared" si="5"/>
        <v>45456</v>
      </c>
      <c r="S50" s="159">
        <f t="shared" si="5"/>
        <v>45457</v>
      </c>
      <c r="T50" s="18">
        <f t="shared" si="5"/>
        <v>45458</v>
      </c>
      <c r="U50" s="19">
        <f t="shared" si="5"/>
        <v>45459</v>
      </c>
      <c r="V50" s="159">
        <f t="shared" si="5"/>
        <v>45460</v>
      </c>
      <c r="W50" s="159">
        <f t="shared" si="5"/>
        <v>45461</v>
      </c>
      <c r="X50" s="159">
        <f t="shared" si="5"/>
        <v>45462</v>
      </c>
      <c r="Y50" s="159">
        <f t="shared" si="5"/>
        <v>45463</v>
      </c>
      <c r="Z50" s="159">
        <f t="shared" si="5"/>
        <v>45464</v>
      </c>
      <c r="AA50" s="18">
        <f t="shared" si="5"/>
        <v>45465</v>
      </c>
      <c r="AB50" s="19">
        <f t="shared" si="5"/>
        <v>45466</v>
      </c>
      <c r="AC50" s="159">
        <f t="shared" si="5"/>
        <v>45467</v>
      </c>
      <c r="AD50" s="159">
        <f t="shared" si="5"/>
        <v>45468</v>
      </c>
      <c r="AE50" s="159">
        <f t="shared" si="5"/>
        <v>45469</v>
      </c>
      <c r="AF50" s="159">
        <f t="shared" si="5"/>
        <v>45470</v>
      </c>
      <c r="AG50" s="159">
        <f t="shared" si="5"/>
        <v>45471</v>
      </c>
      <c r="AH50" s="18">
        <f t="shared" si="5"/>
        <v>45472</v>
      </c>
      <c r="AI50" s="19">
        <f t="shared" si="5"/>
        <v>45473</v>
      </c>
      <c r="AJ50" s="170"/>
      <c r="AK50" s="224"/>
      <c r="AL50" s="297"/>
      <c r="AM50" s="299"/>
      <c r="AN50" s="302"/>
      <c r="AO50" s="288"/>
      <c r="AP50" s="291"/>
      <c r="AR50" s="265" t="s">
        <v>162</v>
      </c>
      <c r="AS50" s="268" t="s">
        <v>108</v>
      </c>
      <c r="AT50" s="271" t="s">
        <v>42</v>
      </c>
      <c r="AU50" s="265" t="s">
        <v>173</v>
      </c>
      <c r="AV50" s="268" t="s">
        <v>109</v>
      </c>
      <c r="AW50" s="271" t="s">
        <v>43</v>
      </c>
      <c r="AY50" s="275"/>
    </row>
    <row r="51" spans="3:53" ht="18" customHeight="1" x14ac:dyDescent="0.45">
      <c r="C51" s="277"/>
      <c r="D51" s="278" t="s">
        <v>12</v>
      </c>
      <c r="E51" s="278"/>
      <c r="F51" s="25"/>
      <c r="G51" s="26"/>
      <c r="H51" s="145"/>
      <c r="I51" s="145"/>
      <c r="J51" s="145"/>
      <c r="K51" s="145"/>
      <c r="L51" s="145"/>
      <c r="M51" s="25"/>
      <c r="N51" s="26"/>
      <c r="O51" s="145"/>
      <c r="P51" s="145"/>
      <c r="Q51" s="145"/>
      <c r="R51" s="145"/>
      <c r="S51" s="145"/>
      <c r="T51" s="25"/>
      <c r="U51" s="26"/>
      <c r="V51" s="145"/>
      <c r="W51" s="145"/>
      <c r="X51" s="145"/>
      <c r="Y51" s="145"/>
      <c r="Z51" s="145"/>
      <c r="AA51" s="25"/>
      <c r="AB51" s="26"/>
      <c r="AC51" s="145"/>
      <c r="AD51" s="145"/>
      <c r="AE51" s="145"/>
      <c r="AF51" s="145"/>
      <c r="AG51" s="145"/>
      <c r="AH51" s="25"/>
      <c r="AI51" s="26"/>
      <c r="AJ51" s="161"/>
      <c r="AK51" s="156"/>
      <c r="AL51" s="297"/>
      <c r="AM51" s="299"/>
      <c r="AN51" s="302"/>
      <c r="AO51" s="288"/>
      <c r="AP51" s="291"/>
      <c r="AR51" s="266"/>
      <c r="AS51" s="269"/>
      <c r="AT51" s="272"/>
      <c r="AU51" s="266"/>
      <c r="AV51" s="269"/>
      <c r="AW51" s="272"/>
      <c r="AY51" s="275"/>
    </row>
    <row r="52" spans="3:53" ht="18" customHeight="1" x14ac:dyDescent="0.45">
      <c r="C52" s="277"/>
      <c r="D52" s="286" t="s">
        <v>11</v>
      </c>
      <c r="E52" s="286"/>
      <c r="F52" s="338"/>
      <c r="G52" s="339"/>
      <c r="H52" s="331"/>
      <c r="I52" s="331"/>
      <c r="J52" s="331"/>
      <c r="K52" s="331"/>
      <c r="L52" s="331"/>
      <c r="M52" s="338"/>
      <c r="N52" s="339"/>
      <c r="O52" s="331"/>
      <c r="P52" s="331"/>
      <c r="Q52" s="331"/>
      <c r="R52" s="331"/>
      <c r="S52" s="331"/>
      <c r="T52" s="338"/>
      <c r="U52" s="339"/>
      <c r="V52" s="331"/>
      <c r="W52" s="331"/>
      <c r="X52" s="331"/>
      <c r="Y52" s="331"/>
      <c r="Z52" s="331"/>
      <c r="AA52" s="338"/>
      <c r="AB52" s="339"/>
      <c r="AC52" s="331"/>
      <c r="AD52" s="331"/>
      <c r="AE52" s="331"/>
      <c r="AF52" s="331"/>
      <c r="AG52" s="331"/>
      <c r="AH52" s="338"/>
      <c r="AI52" s="339"/>
      <c r="AJ52" s="340"/>
      <c r="AK52" s="225"/>
      <c r="AL52" s="297"/>
      <c r="AM52" s="299"/>
      <c r="AN52" s="302"/>
      <c r="AO52" s="288"/>
      <c r="AP52" s="291"/>
      <c r="AR52" s="266"/>
      <c r="AS52" s="269"/>
      <c r="AT52" s="272"/>
      <c r="AU52" s="266"/>
      <c r="AV52" s="269"/>
      <c r="AW52" s="272"/>
      <c r="AY52" s="275"/>
    </row>
    <row r="53" spans="3:53" ht="18" customHeight="1" x14ac:dyDescent="0.45">
      <c r="C53" s="277"/>
      <c r="D53" s="286"/>
      <c r="E53" s="286"/>
      <c r="F53" s="338"/>
      <c r="G53" s="339"/>
      <c r="H53" s="331"/>
      <c r="I53" s="331"/>
      <c r="J53" s="331"/>
      <c r="K53" s="331"/>
      <c r="L53" s="331"/>
      <c r="M53" s="338"/>
      <c r="N53" s="339"/>
      <c r="O53" s="331"/>
      <c r="P53" s="331"/>
      <c r="Q53" s="331"/>
      <c r="R53" s="331"/>
      <c r="S53" s="331"/>
      <c r="T53" s="338"/>
      <c r="U53" s="339"/>
      <c r="V53" s="331"/>
      <c r="W53" s="331"/>
      <c r="X53" s="331"/>
      <c r="Y53" s="331"/>
      <c r="Z53" s="331"/>
      <c r="AA53" s="338"/>
      <c r="AB53" s="339"/>
      <c r="AC53" s="331"/>
      <c r="AD53" s="331"/>
      <c r="AE53" s="331"/>
      <c r="AF53" s="331"/>
      <c r="AG53" s="331"/>
      <c r="AH53" s="338"/>
      <c r="AI53" s="339"/>
      <c r="AJ53" s="340"/>
      <c r="AK53" s="225"/>
      <c r="AL53" s="297"/>
      <c r="AM53" s="299"/>
      <c r="AN53" s="302"/>
      <c r="AO53" s="288"/>
      <c r="AP53" s="291"/>
      <c r="AR53" s="266"/>
      <c r="AS53" s="269"/>
      <c r="AT53" s="181">
        <v>0.28499999999999998</v>
      </c>
      <c r="AU53" s="266"/>
      <c r="AV53" s="269"/>
      <c r="AW53" s="272"/>
      <c r="AY53" s="275"/>
    </row>
    <row r="54" spans="3:53" ht="18" customHeight="1" x14ac:dyDescent="0.45">
      <c r="C54" s="277"/>
      <c r="D54" s="286"/>
      <c r="E54" s="286"/>
      <c r="F54" s="338"/>
      <c r="G54" s="339"/>
      <c r="H54" s="331"/>
      <c r="I54" s="331"/>
      <c r="J54" s="331"/>
      <c r="K54" s="331"/>
      <c r="L54" s="331"/>
      <c r="M54" s="338"/>
      <c r="N54" s="339"/>
      <c r="O54" s="331"/>
      <c r="P54" s="331"/>
      <c r="Q54" s="331"/>
      <c r="R54" s="331"/>
      <c r="S54" s="331"/>
      <c r="T54" s="338"/>
      <c r="U54" s="339"/>
      <c r="V54" s="331"/>
      <c r="W54" s="331"/>
      <c r="X54" s="331"/>
      <c r="Y54" s="331"/>
      <c r="Z54" s="331"/>
      <c r="AA54" s="338"/>
      <c r="AB54" s="339"/>
      <c r="AC54" s="331"/>
      <c r="AD54" s="331"/>
      <c r="AE54" s="331"/>
      <c r="AF54" s="331"/>
      <c r="AG54" s="331"/>
      <c r="AH54" s="338"/>
      <c r="AI54" s="339"/>
      <c r="AJ54" s="340"/>
      <c r="AK54" s="225"/>
      <c r="AL54" s="297"/>
      <c r="AM54" s="299"/>
      <c r="AN54" s="302"/>
      <c r="AO54" s="288"/>
      <c r="AP54" s="291"/>
      <c r="AR54" s="266"/>
      <c r="AS54" s="269"/>
      <c r="AT54" s="263" t="s">
        <v>41</v>
      </c>
      <c r="AU54" s="266"/>
      <c r="AV54" s="269"/>
      <c r="AW54" s="272"/>
      <c r="AY54" s="275"/>
    </row>
    <row r="55" spans="3:53" ht="18" customHeight="1" x14ac:dyDescent="0.45">
      <c r="C55" s="277"/>
      <c r="D55" s="286"/>
      <c r="E55" s="286"/>
      <c r="F55" s="338"/>
      <c r="G55" s="339"/>
      <c r="H55" s="331"/>
      <c r="I55" s="331"/>
      <c r="J55" s="331"/>
      <c r="K55" s="331"/>
      <c r="L55" s="331"/>
      <c r="M55" s="338"/>
      <c r="N55" s="339"/>
      <c r="O55" s="331"/>
      <c r="P55" s="331"/>
      <c r="Q55" s="331"/>
      <c r="R55" s="331"/>
      <c r="S55" s="331"/>
      <c r="T55" s="338"/>
      <c r="U55" s="339"/>
      <c r="V55" s="331"/>
      <c r="W55" s="331"/>
      <c r="X55" s="331"/>
      <c r="Y55" s="331"/>
      <c r="Z55" s="331"/>
      <c r="AA55" s="338"/>
      <c r="AB55" s="339"/>
      <c r="AC55" s="331"/>
      <c r="AD55" s="331"/>
      <c r="AE55" s="331"/>
      <c r="AF55" s="331"/>
      <c r="AG55" s="331"/>
      <c r="AH55" s="338"/>
      <c r="AI55" s="339"/>
      <c r="AJ55" s="340"/>
      <c r="AK55" s="225"/>
      <c r="AL55" s="297"/>
      <c r="AM55" s="299"/>
      <c r="AN55" s="302"/>
      <c r="AO55" s="288"/>
      <c r="AP55" s="291"/>
      <c r="AR55" s="266"/>
      <c r="AS55" s="269"/>
      <c r="AT55" s="263"/>
      <c r="AU55" s="266"/>
      <c r="AV55" s="269"/>
      <c r="AW55" s="181">
        <v>0.28499999999999998</v>
      </c>
      <c r="AY55" s="275"/>
    </row>
    <row r="56" spans="3:53" ht="18" customHeight="1" x14ac:dyDescent="0.45">
      <c r="C56" s="277"/>
      <c r="D56" s="286"/>
      <c r="E56" s="286"/>
      <c r="F56" s="338"/>
      <c r="G56" s="339"/>
      <c r="H56" s="331"/>
      <c r="I56" s="331"/>
      <c r="J56" s="331"/>
      <c r="K56" s="331"/>
      <c r="L56" s="331"/>
      <c r="M56" s="338"/>
      <c r="N56" s="339"/>
      <c r="O56" s="331"/>
      <c r="P56" s="331"/>
      <c r="Q56" s="331"/>
      <c r="R56" s="331"/>
      <c r="S56" s="331"/>
      <c r="T56" s="338"/>
      <c r="U56" s="339"/>
      <c r="V56" s="331"/>
      <c r="W56" s="331"/>
      <c r="X56" s="331"/>
      <c r="Y56" s="331"/>
      <c r="Z56" s="331"/>
      <c r="AA56" s="338"/>
      <c r="AB56" s="339"/>
      <c r="AC56" s="331"/>
      <c r="AD56" s="331"/>
      <c r="AE56" s="331"/>
      <c r="AF56" s="331"/>
      <c r="AG56" s="331"/>
      <c r="AH56" s="338"/>
      <c r="AI56" s="339"/>
      <c r="AJ56" s="340"/>
      <c r="AK56" s="225"/>
      <c r="AL56" s="297"/>
      <c r="AM56" s="299"/>
      <c r="AN56" s="302"/>
      <c r="AO56" s="288"/>
      <c r="AP56" s="291"/>
      <c r="AR56" s="266"/>
      <c r="AS56" s="269"/>
      <c r="AT56" s="263"/>
      <c r="AU56" s="266"/>
      <c r="AV56" s="269"/>
      <c r="AW56" s="263" t="s">
        <v>41</v>
      </c>
      <c r="AY56" s="275"/>
    </row>
    <row r="57" spans="3:53" ht="18" customHeight="1" x14ac:dyDescent="0.45">
      <c r="C57" s="277"/>
      <c r="D57" s="286"/>
      <c r="E57" s="286"/>
      <c r="F57" s="338"/>
      <c r="G57" s="339"/>
      <c r="H57" s="331"/>
      <c r="I57" s="331"/>
      <c r="J57" s="331"/>
      <c r="K57" s="331"/>
      <c r="L57" s="331"/>
      <c r="M57" s="338"/>
      <c r="N57" s="339"/>
      <c r="O57" s="331"/>
      <c r="P57" s="331"/>
      <c r="Q57" s="331"/>
      <c r="R57" s="331"/>
      <c r="S57" s="331"/>
      <c r="T57" s="338"/>
      <c r="U57" s="339"/>
      <c r="V57" s="331"/>
      <c r="W57" s="331"/>
      <c r="X57" s="331"/>
      <c r="Y57" s="331"/>
      <c r="Z57" s="331"/>
      <c r="AA57" s="338"/>
      <c r="AB57" s="339"/>
      <c r="AC57" s="331"/>
      <c r="AD57" s="331"/>
      <c r="AE57" s="331"/>
      <c r="AF57" s="331"/>
      <c r="AG57" s="331"/>
      <c r="AH57" s="338"/>
      <c r="AI57" s="339"/>
      <c r="AJ57" s="340"/>
      <c r="AK57" s="225"/>
      <c r="AL57" s="297"/>
      <c r="AM57" s="299"/>
      <c r="AN57" s="302"/>
      <c r="AO57" s="288"/>
      <c r="AP57" s="291"/>
      <c r="AR57" s="266"/>
      <c r="AS57" s="269"/>
      <c r="AT57" s="263"/>
      <c r="AU57" s="266"/>
      <c r="AV57" s="269"/>
      <c r="AW57" s="263"/>
      <c r="AY57" s="275"/>
    </row>
    <row r="58" spans="3:53" ht="18" customHeight="1" x14ac:dyDescent="0.45">
      <c r="C58" s="277"/>
      <c r="D58" s="286"/>
      <c r="E58" s="286"/>
      <c r="F58" s="338"/>
      <c r="G58" s="339"/>
      <c r="H58" s="331"/>
      <c r="I58" s="331"/>
      <c r="J58" s="331"/>
      <c r="K58" s="331"/>
      <c r="L58" s="331"/>
      <c r="M58" s="338"/>
      <c r="N58" s="339"/>
      <c r="O58" s="331"/>
      <c r="P58" s="331"/>
      <c r="Q58" s="331"/>
      <c r="R58" s="331"/>
      <c r="S58" s="331"/>
      <c r="T58" s="338"/>
      <c r="U58" s="339"/>
      <c r="V58" s="331"/>
      <c r="W58" s="331"/>
      <c r="X58" s="331"/>
      <c r="Y58" s="331"/>
      <c r="Z58" s="331"/>
      <c r="AA58" s="338"/>
      <c r="AB58" s="339"/>
      <c r="AC58" s="331"/>
      <c r="AD58" s="331"/>
      <c r="AE58" s="331"/>
      <c r="AF58" s="331"/>
      <c r="AG58" s="331"/>
      <c r="AH58" s="338"/>
      <c r="AI58" s="339"/>
      <c r="AJ58" s="340"/>
      <c r="AK58" s="225"/>
      <c r="AL58" s="297"/>
      <c r="AM58" s="299"/>
      <c r="AN58" s="302"/>
      <c r="AO58" s="288"/>
      <c r="AP58" s="291"/>
      <c r="AR58" s="266"/>
      <c r="AS58" s="269"/>
      <c r="AT58" s="263"/>
      <c r="AU58" s="266"/>
      <c r="AV58" s="269"/>
      <c r="AW58" s="263"/>
      <c r="AY58" s="275"/>
    </row>
    <row r="59" spans="3:53" ht="18" customHeight="1" thickBot="1" x14ac:dyDescent="0.5">
      <c r="C59" s="277"/>
      <c r="D59" s="286"/>
      <c r="E59" s="286"/>
      <c r="F59" s="338"/>
      <c r="G59" s="339"/>
      <c r="H59" s="331"/>
      <c r="I59" s="331"/>
      <c r="J59" s="331"/>
      <c r="K59" s="331"/>
      <c r="L59" s="331"/>
      <c r="M59" s="338"/>
      <c r="N59" s="339"/>
      <c r="O59" s="331"/>
      <c r="P59" s="331"/>
      <c r="Q59" s="331"/>
      <c r="R59" s="331"/>
      <c r="S59" s="331"/>
      <c r="T59" s="338"/>
      <c r="U59" s="339"/>
      <c r="V59" s="331"/>
      <c r="W59" s="331"/>
      <c r="X59" s="331"/>
      <c r="Y59" s="331"/>
      <c r="Z59" s="331"/>
      <c r="AA59" s="338"/>
      <c r="AB59" s="339"/>
      <c r="AC59" s="331"/>
      <c r="AD59" s="331"/>
      <c r="AE59" s="331"/>
      <c r="AF59" s="331"/>
      <c r="AG59" s="331"/>
      <c r="AH59" s="338"/>
      <c r="AI59" s="339"/>
      <c r="AJ59" s="340"/>
      <c r="AK59" s="225"/>
      <c r="AL59" s="297"/>
      <c r="AM59" s="300"/>
      <c r="AN59" s="303"/>
      <c r="AO59" s="289"/>
      <c r="AP59" s="292"/>
      <c r="AR59" s="267"/>
      <c r="AS59" s="270"/>
      <c r="AT59" s="263"/>
      <c r="AU59" s="267"/>
      <c r="AV59" s="270"/>
      <c r="AW59" s="264"/>
      <c r="AY59" s="276"/>
    </row>
    <row r="60" spans="3:53" ht="18" customHeight="1" thickBot="1" x14ac:dyDescent="0.5">
      <c r="C60" s="277"/>
      <c r="D60" s="244" t="s">
        <v>7</v>
      </c>
      <c r="E60" s="244"/>
      <c r="F60" s="25"/>
      <c r="G60" s="26"/>
      <c r="H60" s="145"/>
      <c r="I60" s="145"/>
      <c r="J60" s="145"/>
      <c r="K60" s="145"/>
      <c r="L60" s="145"/>
      <c r="M60" s="25"/>
      <c r="N60" s="26"/>
      <c r="O60" s="145"/>
      <c r="P60" s="145"/>
      <c r="Q60" s="145"/>
      <c r="R60" s="145"/>
      <c r="S60" s="145"/>
      <c r="T60" s="25"/>
      <c r="U60" s="26"/>
      <c r="V60" s="145"/>
      <c r="W60" s="145"/>
      <c r="X60" s="145"/>
      <c r="Y60" s="145"/>
      <c r="Z60" s="145"/>
      <c r="AA60" s="25"/>
      <c r="AB60" s="26"/>
      <c r="AC60" s="145"/>
      <c r="AD60" s="145"/>
      <c r="AE60" s="145"/>
      <c r="AF60" s="145"/>
      <c r="AG60" s="145"/>
      <c r="AH60" s="25"/>
      <c r="AI60" s="26"/>
      <c r="AJ60" s="161"/>
      <c r="AK60" s="156"/>
      <c r="AL60" s="182"/>
      <c r="AM60" s="183"/>
      <c r="AN60" s="184"/>
      <c r="AO60" s="185"/>
      <c r="AP60" s="186"/>
      <c r="AR60" s="187"/>
      <c r="AS60" s="188"/>
      <c r="AT60" s="189"/>
      <c r="AU60" s="183"/>
      <c r="AV60" s="190"/>
      <c r="AW60" s="191"/>
      <c r="AY60" s="192"/>
      <c r="BA60" s="149" t="s">
        <v>79</v>
      </c>
    </row>
    <row r="61" spans="3:53" ht="18" customHeight="1" thickBot="1" x14ac:dyDescent="0.5">
      <c r="C61" s="277"/>
      <c r="D61" s="244" t="s">
        <v>8</v>
      </c>
      <c r="E61" s="244"/>
      <c r="F61" s="81"/>
      <c r="G61" s="82"/>
      <c r="H61" s="171"/>
      <c r="I61" s="171"/>
      <c r="J61" s="148"/>
      <c r="K61" s="148"/>
      <c r="L61" s="171"/>
      <c r="M61" s="81"/>
      <c r="N61" s="82"/>
      <c r="O61" s="145"/>
      <c r="P61" s="148"/>
      <c r="Q61" s="145"/>
      <c r="R61" s="145"/>
      <c r="S61" s="148"/>
      <c r="T61" s="81"/>
      <c r="U61" s="82"/>
      <c r="V61" s="145"/>
      <c r="W61" s="145"/>
      <c r="X61" s="145"/>
      <c r="Y61" s="145"/>
      <c r="Z61" s="148"/>
      <c r="AA61" s="81"/>
      <c r="AB61" s="82"/>
      <c r="AC61" s="145"/>
      <c r="AD61" s="148"/>
      <c r="AE61" s="145"/>
      <c r="AF61" s="145"/>
      <c r="AG61" s="145"/>
      <c r="AH61" s="81"/>
      <c r="AI61" s="82"/>
      <c r="AJ61" s="161"/>
      <c r="AK61" s="156"/>
      <c r="AL61" s="193"/>
      <c r="AM61" s="157"/>
      <c r="AN61" s="182"/>
      <c r="AO61" s="194"/>
      <c r="AP61" s="195"/>
      <c r="AR61" s="182"/>
      <c r="AS61" s="196"/>
      <c r="AT61" s="226"/>
      <c r="AU61" s="153"/>
      <c r="AV61" s="197"/>
      <c r="AW61" s="195"/>
      <c r="AY61" s="145"/>
    </row>
    <row r="62" spans="3:53" ht="15" customHeight="1" x14ac:dyDescent="0.45">
      <c r="C62" s="277"/>
      <c r="D62" s="245" t="s">
        <v>0</v>
      </c>
      <c r="E62" s="246"/>
      <c r="F62" s="251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3"/>
      <c r="AL62" s="198" t="s">
        <v>69</v>
      </c>
      <c r="AM62" s="199" t="s">
        <v>70</v>
      </c>
      <c r="AN62" s="200" t="s">
        <v>71</v>
      </c>
      <c r="AO62" s="201" t="s">
        <v>85</v>
      </c>
      <c r="AP62" s="202" t="s">
        <v>86</v>
      </c>
      <c r="AQ62" s="156"/>
      <c r="AR62" s="203" t="s">
        <v>72</v>
      </c>
      <c r="AS62" s="204" t="s">
        <v>73</v>
      </c>
      <c r="AT62" s="205" t="s">
        <v>74</v>
      </c>
      <c r="AU62" s="206" t="s">
        <v>75</v>
      </c>
      <c r="AV62" s="204" t="s">
        <v>76</v>
      </c>
      <c r="AW62" s="205" t="s">
        <v>77</v>
      </c>
      <c r="AX62" s="207"/>
      <c r="AY62" s="208" t="s">
        <v>78</v>
      </c>
    </row>
    <row r="63" spans="3:53" ht="15" customHeight="1" x14ac:dyDescent="0.45">
      <c r="C63" s="277"/>
      <c r="D63" s="247"/>
      <c r="E63" s="248"/>
      <c r="F63" s="254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6"/>
      <c r="AL63" s="209"/>
      <c r="AM63" s="210"/>
      <c r="AN63" s="200"/>
      <c r="AO63" s="211"/>
      <c r="AP63" s="202"/>
      <c r="AQ63" s="156"/>
      <c r="AR63" s="203"/>
      <c r="AS63" s="212"/>
      <c r="AT63" s="205" t="s">
        <v>91</v>
      </c>
      <c r="AU63" s="203"/>
      <c r="AV63" s="212"/>
      <c r="AW63" s="205"/>
      <c r="AX63" s="207"/>
      <c r="AY63" s="213"/>
    </row>
    <row r="64" spans="3:53" ht="15" customHeight="1" x14ac:dyDescent="0.45">
      <c r="C64" s="277"/>
      <c r="D64" s="249"/>
      <c r="E64" s="250"/>
      <c r="F64" s="131" t="s">
        <v>182</v>
      </c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3"/>
      <c r="AL64" s="214"/>
      <c r="AM64" s="215"/>
      <c r="AN64" s="216"/>
      <c r="AO64" s="217" t="s">
        <v>84</v>
      </c>
      <c r="AP64" s="218" t="s">
        <v>83</v>
      </c>
      <c r="AQ64" s="156"/>
      <c r="AR64" s="219"/>
      <c r="AS64" s="220"/>
      <c r="AT64" s="221" t="s">
        <v>92</v>
      </c>
      <c r="AU64" s="219"/>
      <c r="AV64" s="220"/>
      <c r="AW64" s="221" t="s">
        <v>93</v>
      </c>
      <c r="AX64" s="207"/>
      <c r="AY64" s="222"/>
    </row>
    <row r="65" spans="3:53" ht="18" customHeight="1" x14ac:dyDescent="0.45">
      <c r="C65" s="277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67"/>
      <c r="AC65" s="156"/>
      <c r="AD65" s="156"/>
      <c r="AE65" s="156"/>
      <c r="AF65" s="156"/>
      <c r="AG65" s="156"/>
      <c r="AH65" s="156"/>
      <c r="AI65" s="156"/>
      <c r="AJ65" s="156"/>
    </row>
    <row r="66" spans="3:53" ht="24.9" customHeight="1" thickBot="1" x14ac:dyDescent="0.5">
      <c r="C66" s="277"/>
      <c r="D66" s="278" t="s">
        <v>4</v>
      </c>
      <c r="E66" s="278"/>
      <c r="F66" s="279" t="s">
        <v>88</v>
      </c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48"/>
      <c r="AL66" s="280" t="s">
        <v>39</v>
      </c>
      <c r="AM66" s="281"/>
      <c r="AN66" s="281"/>
      <c r="AO66" s="281"/>
      <c r="AP66" s="282"/>
      <c r="AR66" s="283" t="s">
        <v>38</v>
      </c>
      <c r="AS66" s="284"/>
      <c r="AT66" s="284"/>
      <c r="AU66" s="284"/>
      <c r="AV66" s="284"/>
      <c r="AW66" s="285"/>
      <c r="AY66" s="274" t="s">
        <v>163</v>
      </c>
    </row>
    <row r="67" spans="3:53" ht="18" customHeight="1" x14ac:dyDescent="0.45">
      <c r="C67" s="277"/>
      <c r="D67" s="278" t="s">
        <v>5</v>
      </c>
      <c r="E67" s="278"/>
      <c r="F67" s="40">
        <f>+AI49+1</f>
        <v>45474</v>
      </c>
      <c r="G67" s="40">
        <f t="shared" ref="G67:AJ67" si="6">+F67+1</f>
        <v>45475</v>
      </c>
      <c r="H67" s="40">
        <f t="shared" si="6"/>
        <v>45476</v>
      </c>
      <c r="I67" s="40">
        <f t="shared" si="6"/>
        <v>45477</v>
      </c>
      <c r="J67" s="40">
        <f t="shared" si="6"/>
        <v>45478</v>
      </c>
      <c r="K67" s="10">
        <f t="shared" si="6"/>
        <v>45479</v>
      </c>
      <c r="L67" s="11">
        <f t="shared" si="6"/>
        <v>45480</v>
      </c>
      <c r="M67" s="40">
        <f t="shared" si="6"/>
        <v>45481</v>
      </c>
      <c r="N67" s="40">
        <f t="shared" si="6"/>
        <v>45482</v>
      </c>
      <c r="O67" s="40">
        <f t="shared" si="6"/>
        <v>45483</v>
      </c>
      <c r="P67" s="40">
        <f t="shared" si="6"/>
        <v>45484</v>
      </c>
      <c r="Q67" s="40">
        <f t="shared" si="6"/>
        <v>45485</v>
      </c>
      <c r="R67" s="10">
        <f t="shared" si="6"/>
        <v>45486</v>
      </c>
      <c r="S67" s="11">
        <f t="shared" si="6"/>
        <v>45487</v>
      </c>
      <c r="T67" s="53">
        <f t="shared" si="6"/>
        <v>45488</v>
      </c>
      <c r="U67" s="40">
        <f t="shared" si="6"/>
        <v>45489</v>
      </c>
      <c r="V67" s="40">
        <f t="shared" si="6"/>
        <v>45490</v>
      </c>
      <c r="W67" s="40">
        <f t="shared" si="6"/>
        <v>45491</v>
      </c>
      <c r="X67" s="40">
        <f t="shared" si="6"/>
        <v>45492</v>
      </c>
      <c r="Y67" s="10">
        <f t="shared" si="6"/>
        <v>45493</v>
      </c>
      <c r="Z67" s="11">
        <f t="shared" si="6"/>
        <v>45494</v>
      </c>
      <c r="AA67" s="40">
        <f t="shared" si="6"/>
        <v>45495</v>
      </c>
      <c r="AB67" s="40">
        <f t="shared" si="6"/>
        <v>45496</v>
      </c>
      <c r="AC67" s="40">
        <f t="shared" si="6"/>
        <v>45497</v>
      </c>
      <c r="AD67" s="40">
        <f t="shared" si="6"/>
        <v>45498</v>
      </c>
      <c r="AE67" s="40">
        <f t="shared" si="6"/>
        <v>45499</v>
      </c>
      <c r="AF67" s="10">
        <f t="shared" si="6"/>
        <v>45500</v>
      </c>
      <c r="AG67" s="11">
        <f t="shared" si="6"/>
        <v>45501</v>
      </c>
      <c r="AH67" s="40">
        <f t="shared" si="6"/>
        <v>45502</v>
      </c>
      <c r="AI67" s="40">
        <f t="shared" si="6"/>
        <v>45503</v>
      </c>
      <c r="AJ67" s="40">
        <f t="shared" si="6"/>
        <v>45504</v>
      </c>
      <c r="AK67" s="48"/>
      <c r="AL67" s="296" t="s">
        <v>158</v>
      </c>
      <c r="AM67" s="298" t="s">
        <v>159</v>
      </c>
      <c r="AN67" s="301" t="s">
        <v>181</v>
      </c>
      <c r="AO67" s="287" t="s">
        <v>160</v>
      </c>
      <c r="AP67" s="290" t="s">
        <v>161</v>
      </c>
      <c r="AR67" s="293" t="s">
        <v>37</v>
      </c>
      <c r="AS67" s="294"/>
      <c r="AT67" s="295"/>
      <c r="AU67" s="293" t="s">
        <v>40</v>
      </c>
      <c r="AV67" s="294"/>
      <c r="AW67" s="295"/>
      <c r="AY67" s="275"/>
    </row>
    <row r="68" spans="3:53" ht="18" customHeight="1" x14ac:dyDescent="0.45">
      <c r="C68" s="277"/>
      <c r="D68" s="278" t="s">
        <v>6</v>
      </c>
      <c r="E68" s="278"/>
      <c r="F68" s="159">
        <f t="shared" ref="F68:AJ68" si="7">F67</f>
        <v>45474</v>
      </c>
      <c r="G68" s="159">
        <f t="shared" si="7"/>
        <v>45475</v>
      </c>
      <c r="H68" s="159">
        <f t="shared" si="7"/>
        <v>45476</v>
      </c>
      <c r="I68" s="159">
        <f t="shared" si="7"/>
        <v>45477</v>
      </c>
      <c r="J68" s="159">
        <f t="shared" si="7"/>
        <v>45478</v>
      </c>
      <c r="K68" s="18">
        <f t="shared" si="7"/>
        <v>45479</v>
      </c>
      <c r="L68" s="19">
        <f t="shared" si="7"/>
        <v>45480</v>
      </c>
      <c r="M68" s="159">
        <f t="shared" si="7"/>
        <v>45481</v>
      </c>
      <c r="N68" s="159">
        <f t="shared" si="7"/>
        <v>45482</v>
      </c>
      <c r="O68" s="159">
        <f t="shared" si="7"/>
        <v>45483</v>
      </c>
      <c r="P68" s="159">
        <f t="shared" si="7"/>
        <v>45484</v>
      </c>
      <c r="Q68" s="159">
        <f t="shared" si="7"/>
        <v>45485</v>
      </c>
      <c r="R68" s="18">
        <f t="shared" si="7"/>
        <v>45486</v>
      </c>
      <c r="S68" s="19">
        <f t="shared" si="7"/>
        <v>45487</v>
      </c>
      <c r="T68" s="168">
        <f t="shared" si="7"/>
        <v>45488</v>
      </c>
      <c r="U68" s="159">
        <f t="shared" si="7"/>
        <v>45489</v>
      </c>
      <c r="V68" s="159">
        <f t="shared" si="7"/>
        <v>45490</v>
      </c>
      <c r="W68" s="159">
        <f t="shared" si="7"/>
        <v>45491</v>
      </c>
      <c r="X68" s="159">
        <f t="shared" si="7"/>
        <v>45492</v>
      </c>
      <c r="Y68" s="18">
        <f t="shared" si="7"/>
        <v>45493</v>
      </c>
      <c r="Z68" s="19">
        <f t="shared" si="7"/>
        <v>45494</v>
      </c>
      <c r="AA68" s="159">
        <f t="shared" si="7"/>
        <v>45495</v>
      </c>
      <c r="AB68" s="159">
        <f t="shared" si="7"/>
        <v>45496</v>
      </c>
      <c r="AC68" s="159">
        <f t="shared" si="7"/>
        <v>45497</v>
      </c>
      <c r="AD68" s="159">
        <f t="shared" si="7"/>
        <v>45498</v>
      </c>
      <c r="AE68" s="159">
        <f t="shared" si="7"/>
        <v>45499</v>
      </c>
      <c r="AF68" s="18">
        <f t="shared" si="7"/>
        <v>45500</v>
      </c>
      <c r="AG68" s="19">
        <f t="shared" si="7"/>
        <v>45501</v>
      </c>
      <c r="AH68" s="159">
        <f t="shared" si="7"/>
        <v>45502</v>
      </c>
      <c r="AI68" s="159">
        <f t="shared" si="7"/>
        <v>45503</v>
      </c>
      <c r="AJ68" s="159">
        <f t="shared" si="7"/>
        <v>45504</v>
      </c>
      <c r="AK68" s="224"/>
      <c r="AL68" s="297"/>
      <c r="AM68" s="299"/>
      <c r="AN68" s="302"/>
      <c r="AO68" s="288"/>
      <c r="AP68" s="291"/>
      <c r="AR68" s="265" t="s">
        <v>162</v>
      </c>
      <c r="AS68" s="268" t="s">
        <v>108</v>
      </c>
      <c r="AT68" s="271" t="s">
        <v>42</v>
      </c>
      <c r="AU68" s="265" t="s">
        <v>173</v>
      </c>
      <c r="AV68" s="268" t="s">
        <v>109</v>
      </c>
      <c r="AW68" s="271" t="s">
        <v>43</v>
      </c>
      <c r="AY68" s="275"/>
    </row>
    <row r="69" spans="3:53" ht="18" customHeight="1" x14ac:dyDescent="0.45">
      <c r="C69" s="277"/>
      <c r="D69" s="278" t="s">
        <v>12</v>
      </c>
      <c r="E69" s="278"/>
      <c r="F69" s="145"/>
      <c r="G69" s="145"/>
      <c r="H69" s="145"/>
      <c r="I69" s="145"/>
      <c r="J69" s="145"/>
      <c r="K69" s="25"/>
      <c r="L69" s="26"/>
      <c r="M69" s="145"/>
      <c r="N69" s="145"/>
      <c r="O69" s="145"/>
      <c r="P69" s="145"/>
      <c r="Q69" s="145"/>
      <c r="R69" s="25"/>
      <c r="S69" s="26"/>
      <c r="T69" s="146"/>
      <c r="U69" s="145"/>
      <c r="V69" s="145"/>
      <c r="W69" s="145"/>
      <c r="X69" s="145"/>
      <c r="Y69" s="25"/>
      <c r="Z69" s="26"/>
      <c r="AA69" s="145"/>
      <c r="AB69" s="145"/>
      <c r="AC69" s="145"/>
      <c r="AD69" s="145"/>
      <c r="AE69" s="145"/>
      <c r="AF69" s="25"/>
      <c r="AG69" s="26"/>
      <c r="AH69" s="145"/>
      <c r="AI69" s="145"/>
      <c r="AJ69" s="145"/>
      <c r="AK69" s="156"/>
      <c r="AL69" s="297"/>
      <c r="AM69" s="299"/>
      <c r="AN69" s="302"/>
      <c r="AO69" s="288"/>
      <c r="AP69" s="291"/>
      <c r="AR69" s="266"/>
      <c r="AS69" s="269"/>
      <c r="AT69" s="272"/>
      <c r="AU69" s="266"/>
      <c r="AV69" s="269"/>
      <c r="AW69" s="272"/>
      <c r="AY69" s="275"/>
    </row>
    <row r="70" spans="3:53" ht="18" customHeight="1" x14ac:dyDescent="0.45">
      <c r="C70" s="277"/>
      <c r="D70" s="286" t="s">
        <v>11</v>
      </c>
      <c r="E70" s="286"/>
      <c r="F70" s="257"/>
      <c r="G70" s="257"/>
      <c r="H70" s="257"/>
      <c r="I70" s="331"/>
      <c r="J70" s="331"/>
      <c r="K70" s="307"/>
      <c r="L70" s="310"/>
      <c r="M70" s="257"/>
      <c r="N70" s="257"/>
      <c r="O70" s="257"/>
      <c r="P70" s="257"/>
      <c r="Q70" s="331"/>
      <c r="R70" s="307"/>
      <c r="S70" s="310"/>
      <c r="T70" s="313"/>
      <c r="U70" s="257"/>
      <c r="V70" s="257"/>
      <c r="W70" s="257"/>
      <c r="X70" s="257"/>
      <c r="Y70" s="307"/>
      <c r="Z70" s="310"/>
      <c r="AA70" s="257"/>
      <c r="AB70" s="257"/>
      <c r="AC70" s="257"/>
      <c r="AD70" s="257"/>
      <c r="AE70" s="257"/>
      <c r="AF70" s="307"/>
      <c r="AG70" s="310"/>
      <c r="AH70" s="257"/>
      <c r="AI70" s="257"/>
      <c r="AJ70" s="257"/>
      <c r="AK70" s="225"/>
      <c r="AL70" s="297"/>
      <c r="AM70" s="299"/>
      <c r="AN70" s="302"/>
      <c r="AO70" s="288"/>
      <c r="AP70" s="291"/>
      <c r="AR70" s="266"/>
      <c r="AS70" s="269"/>
      <c r="AT70" s="272"/>
      <c r="AU70" s="266"/>
      <c r="AV70" s="269"/>
      <c r="AW70" s="272"/>
      <c r="AY70" s="275"/>
    </row>
    <row r="71" spans="3:53" ht="18" customHeight="1" x14ac:dyDescent="0.45">
      <c r="C71" s="277"/>
      <c r="D71" s="286"/>
      <c r="E71" s="286"/>
      <c r="F71" s="258"/>
      <c r="G71" s="258"/>
      <c r="H71" s="258"/>
      <c r="I71" s="331"/>
      <c r="J71" s="331"/>
      <c r="K71" s="308"/>
      <c r="L71" s="311"/>
      <c r="M71" s="258"/>
      <c r="N71" s="258"/>
      <c r="O71" s="258"/>
      <c r="P71" s="258"/>
      <c r="Q71" s="331"/>
      <c r="R71" s="308"/>
      <c r="S71" s="311"/>
      <c r="T71" s="314"/>
      <c r="U71" s="258"/>
      <c r="V71" s="258"/>
      <c r="W71" s="258"/>
      <c r="X71" s="258"/>
      <c r="Y71" s="308"/>
      <c r="Z71" s="311"/>
      <c r="AA71" s="258"/>
      <c r="AB71" s="258"/>
      <c r="AC71" s="258"/>
      <c r="AD71" s="258"/>
      <c r="AE71" s="258"/>
      <c r="AF71" s="308"/>
      <c r="AG71" s="311"/>
      <c r="AH71" s="258"/>
      <c r="AI71" s="258"/>
      <c r="AJ71" s="258"/>
      <c r="AK71" s="225"/>
      <c r="AL71" s="297"/>
      <c r="AM71" s="299"/>
      <c r="AN71" s="302"/>
      <c r="AO71" s="288"/>
      <c r="AP71" s="291"/>
      <c r="AR71" s="266"/>
      <c r="AS71" s="269"/>
      <c r="AT71" s="181">
        <v>0.28499999999999998</v>
      </c>
      <c r="AU71" s="266"/>
      <c r="AV71" s="269"/>
      <c r="AW71" s="272"/>
      <c r="AY71" s="275"/>
    </row>
    <row r="72" spans="3:53" ht="18" customHeight="1" x14ac:dyDescent="0.45">
      <c r="C72" s="277"/>
      <c r="D72" s="286"/>
      <c r="E72" s="286"/>
      <c r="F72" s="258"/>
      <c r="G72" s="258"/>
      <c r="H72" s="258"/>
      <c r="I72" s="331"/>
      <c r="J72" s="331"/>
      <c r="K72" s="308"/>
      <c r="L72" s="311"/>
      <c r="M72" s="258"/>
      <c r="N72" s="258"/>
      <c r="O72" s="258"/>
      <c r="P72" s="258"/>
      <c r="Q72" s="331"/>
      <c r="R72" s="308"/>
      <c r="S72" s="311"/>
      <c r="T72" s="314"/>
      <c r="U72" s="258"/>
      <c r="V72" s="258"/>
      <c r="W72" s="258"/>
      <c r="X72" s="258"/>
      <c r="Y72" s="308"/>
      <c r="Z72" s="311"/>
      <c r="AA72" s="258"/>
      <c r="AB72" s="258"/>
      <c r="AC72" s="258"/>
      <c r="AD72" s="258"/>
      <c r="AE72" s="258"/>
      <c r="AF72" s="308"/>
      <c r="AG72" s="311"/>
      <c r="AH72" s="258"/>
      <c r="AI72" s="258"/>
      <c r="AJ72" s="258"/>
      <c r="AK72" s="225"/>
      <c r="AL72" s="297"/>
      <c r="AM72" s="299"/>
      <c r="AN72" s="302"/>
      <c r="AO72" s="288"/>
      <c r="AP72" s="291"/>
      <c r="AR72" s="266"/>
      <c r="AS72" s="269"/>
      <c r="AT72" s="263" t="s">
        <v>41</v>
      </c>
      <c r="AU72" s="266"/>
      <c r="AV72" s="269"/>
      <c r="AW72" s="272"/>
      <c r="AY72" s="275"/>
    </row>
    <row r="73" spans="3:53" ht="18" customHeight="1" x14ac:dyDescent="0.45">
      <c r="C73" s="277"/>
      <c r="D73" s="286"/>
      <c r="E73" s="286"/>
      <c r="F73" s="258"/>
      <c r="G73" s="258"/>
      <c r="H73" s="258"/>
      <c r="I73" s="331"/>
      <c r="J73" s="331"/>
      <c r="K73" s="308"/>
      <c r="L73" s="311"/>
      <c r="M73" s="258"/>
      <c r="N73" s="258"/>
      <c r="O73" s="258"/>
      <c r="P73" s="258"/>
      <c r="Q73" s="331"/>
      <c r="R73" s="308"/>
      <c r="S73" s="311"/>
      <c r="T73" s="314"/>
      <c r="U73" s="258"/>
      <c r="V73" s="258"/>
      <c r="W73" s="258"/>
      <c r="X73" s="258"/>
      <c r="Y73" s="308"/>
      <c r="Z73" s="311"/>
      <c r="AA73" s="258"/>
      <c r="AB73" s="258"/>
      <c r="AC73" s="258"/>
      <c r="AD73" s="258"/>
      <c r="AE73" s="258"/>
      <c r="AF73" s="308"/>
      <c r="AG73" s="311"/>
      <c r="AH73" s="258"/>
      <c r="AI73" s="258"/>
      <c r="AJ73" s="258"/>
      <c r="AK73" s="225"/>
      <c r="AL73" s="297"/>
      <c r="AM73" s="299"/>
      <c r="AN73" s="302"/>
      <c r="AO73" s="288"/>
      <c r="AP73" s="291"/>
      <c r="AR73" s="266"/>
      <c r="AS73" s="269"/>
      <c r="AT73" s="263"/>
      <c r="AU73" s="266"/>
      <c r="AV73" s="269"/>
      <c r="AW73" s="181">
        <v>0.28499999999999998</v>
      </c>
      <c r="AY73" s="275"/>
    </row>
    <row r="74" spans="3:53" ht="18" customHeight="1" x14ac:dyDescent="0.45">
      <c r="C74" s="277"/>
      <c r="D74" s="286"/>
      <c r="E74" s="286"/>
      <c r="F74" s="258"/>
      <c r="G74" s="258"/>
      <c r="H74" s="258"/>
      <c r="I74" s="331"/>
      <c r="J74" s="331"/>
      <c r="K74" s="308"/>
      <c r="L74" s="311"/>
      <c r="M74" s="258"/>
      <c r="N74" s="258"/>
      <c r="O74" s="258"/>
      <c r="P74" s="258"/>
      <c r="Q74" s="331"/>
      <c r="R74" s="308"/>
      <c r="S74" s="311"/>
      <c r="T74" s="314"/>
      <c r="U74" s="258"/>
      <c r="V74" s="258"/>
      <c r="W74" s="258"/>
      <c r="X74" s="258"/>
      <c r="Y74" s="308"/>
      <c r="Z74" s="311"/>
      <c r="AA74" s="258"/>
      <c r="AB74" s="258"/>
      <c r="AC74" s="258"/>
      <c r="AD74" s="258"/>
      <c r="AE74" s="258"/>
      <c r="AF74" s="308"/>
      <c r="AG74" s="311"/>
      <c r="AH74" s="258"/>
      <c r="AI74" s="258"/>
      <c r="AJ74" s="258"/>
      <c r="AK74" s="225"/>
      <c r="AL74" s="297"/>
      <c r="AM74" s="299"/>
      <c r="AN74" s="302"/>
      <c r="AO74" s="288"/>
      <c r="AP74" s="291"/>
      <c r="AR74" s="266"/>
      <c r="AS74" s="269"/>
      <c r="AT74" s="263"/>
      <c r="AU74" s="266"/>
      <c r="AV74" s="269"/>
      <c r="AW74" s="263" t="s">
        <v>41</v>
      </c>
      <c r="AY74" s="275"/>
    </row>
    <row r="75" spans="3:53" ht="18" customHeight="1" x14ac:dyDescent="0.45">
      <c r="C75" s="277"/>
      <c r="D75" s="286"/>
      <c r="E75" s="286"/>
      <c r="F75" s="258"/>
      <c r="G75" s="258"/>
      <c r="H75" s="258"/>
      <c r="I75" s="331"/>
      <c r="J75" s="331"/>
      <c r="K75" s="308"/>
      <c r="L75" s="311"/>
      <c r="M75" s="258"/>
      <c r="N75" s="258"/>
      <c r="O75" s="258"/>
      <c r="P75" s="258"/>
      <c r="Q75" s="331"/>
      <c r="R75" s="308"/>
      <c r="S75" s="311"/>
      <c r="T75" s="314"/>
      <c r="U75" s="258"/>
      <c r="V75" s="258"/>
      <c r="W75" s="258"/>
      <c r="X75" s="258"/>
      <c r="Y75" s="308"/>
      <c r="Z75" s="311"/>
      <c r="AA75" s="258"/>
      <c r="AB75" s="258"/>
      <c r="AC75" s="258"/>
      <c r="AD75" s="258"/>
      <c r="AE75" s="258"/>
      <c r="AF75" s="308"/>
      <c r="AG75" s="311"/>
      <c r="AH75" s="258"/>
      <c r="AI75" s="258"/>
      <c r="AJ75" s="258"/>
      <c r="AK75" s="225"/>
      <c r="AL75" s="297"/>
      <c r="AM75" s="299"/>
      <c r="AN75" s="302"/>
      <c r="AO75" s="288"/>
      <c r="AP75" s="291"/>
      <c r="AR75" s="266"/>
      <c r="AS75" s="269"/>
      <c r="AT75" s="263"/>
      <c r="AU75" s="266"/>
      <c r="AV75" s="269"/>
      <c r="AW75" s="263"/>
      <c r="AY75" s="275"/>
    </row>
    <row r="76" spans="3:53" ht="18" customHeight="1" x14ac:dyDescent="0.45">
      <c r="C76" s="277"/>
      <c r="D76" s="286"/>
      <c r="E76" s="286"/>
      <c r="F76" s="258"/>
      <c r="G76" s="258"/>
      <c r="H76" s="258"/>
      <c r="I76" s="331"/>
      <c r="J76" s="331"/>
      <c r="K76" s="308"/>
      <c r="L76" s="311"/>
      <c r="M76" s="258"/>
      <c r="N76" s="258"/>
      <c r="O76" s="258"/>
      <c r="P76" s="258"/>
      <c r="Q76" s="331"/>
      <c r="R76" s="308"/>
      <c r="S76" s="311"/>
      <c r="T76" s="314"/>
      <c r="U76" s="258"/>
      <c r="V76" s="258"/>
      <c r="W76" s="258"/>
      <c r="X76" s="258"/>
      <c r="Y76" s="308"/>
      <c r="Z76" s="311"/>
      <c r="AA76" s="258"/>
      <c r="AB76" s="258"/>
      <c r="AC76" s="258"/>
      <c r="AD76" s="258"/>
      <c r="AE76" s="258"/>
      <c r="AF76" s="308"/>
      <c r="AG76" s="311"/>
      <c r="AH76" s="258"/>
      <c r="AI76" s="258"/>
      <c r="AJ76" s="258"/>
      <c r="AK76" s="225"/>
      <c r="AL76" s="297"/>
      <c r="AM76" s="299"/>
      <c r="AN76" s="302"/>
      <c r="AO76" s="288"/>
      <c r="AP76" s="291"/>
      <c r="AR76" s="266"/>
      <c r="AS76" s="269"/>
      <c r="AT76" s="263"/>
      <c r="AU76" s="266"/>
      <c r="AV76" s="269"/>
      <c r="AW76" s="263"/>
      <c r="AY76" s="275"/>
    </row>
    <row r="77" spans="3:53" ht="18" customHeight="1" thickBot="1" x14ac:dyDescent="0.5">
      <c r="C77" s="277"/>
      <c r="D77" s="286"/>
      <c r="E77" s="286"/>
      <c r="F77" s="258"/>
      <c r="G77" s="258"/>
      <c r="H77" s="258"/>
      <c r="I77" s="331"/>
      <c r="J77" s="331"/>
      <c r="K77" s="308"/>
      <c r="L77" s="311"/>
      <c r="M77" s="258"/>
      <c r="N77" s="258"/>
      <c r="O77" s="258"/>
      <c r="P77" s="258"/>
      <c r="Q77" s="331"/>
      <c r="R77" s="308"/>
      <c r="S77" s="311"/>
      <c r="T77" s="314"/>
      <c r="U77" s="258"/>
      <c r="V77" s="258"/>
      <c r="W77" s="258"/>
      <c r="X77" s="258"/>
      <c r="Y77" s="308"/>
      <c r="Z77" s="311"/>
      <c r="AA77" s="258"/>
      <c r="AB77" s="258"/>
      <c r="AC77" s="258"/>
      <c r="AD77" s="258"/>
      <c r="AE77" s="258"/>
      <c r="AF77" s="308"/>
      <c r="AG77" s="311"/>
      <c r="AH77" s="258"/>
      <c r="AI77" s="258"/>
      <c r="AJ77" s="258"/>
      <c r="AK77" s="225"/>
      <c r="AL77" s="297"/>
      <c r="AM77" s="300"/>
      <c r="AN77" s="303"/>
      <c r="AO77" s="289"/>
      <c r="AP77" s="292"/>
      <c r="AR77" s="267"/>
      <c r="AS77" s="270"/>
      <c r="AT77" s="263"/>
      <c r="AU77" s="267"/>
      <c r="AV77" s="270"/>
      <c r="AW77" s="264"/>
      <c r="AY77" s="276"/>
    </row>
    <row r="78" spans="3:53" ht="18" customHeight="1" thickBot="1" x14ac:dyDescent="0.5">
      <c r="C78" s="277"/>
      <c r="D78" s="244" t="s">
        <v>7</v>
      </c>
      <c r="E78" s="244"/>
      <c r="F78" s="145"/>
      <c r="G78" s="145"/>
      <c r="H78" s="145"/>
      <c r="I78" s="145"/>
      <c r="J78" s="145"/>
      <c r="K78" s="25"/>
      <c r="L78" s="26"/>
      <c r="M78" s="145"/>
      <c r="N78" s="145"/>
      <c r="O78" s="145"/>
      <c r="P78" s="145"/>
      <c r="Q78" s="145"/>
      <c r="R78" s="25"/>
      <c r="S78" s="26"/>
      <c r="T78" s="146"/>
      <c r="U78" s="145"/>
      <c r="V78" s="145"/>
      <c r="W78" s="145"/>
      <c r="X78" s="145"/>
      <c r="Y78" s="25"/>
      <c r="Z78" s="26"/>
      <c r="AA78" s="145"/>
      <c r="AB78" s="147"/>
      <c r="AC78" s="145"/>
      <c r="AD78" s="145"/>
      <c r="AE78" s="145"/>
      <c r="AF78" s="25"/>
      <c r="AG78" s="26"/>
      <c r="AH78" s="145"/>
      <c r="AI78" s="145"/>
      <c r="AJ78" s="145"/>
      <c r="AK78" s="156"/>
      <c r="AL78" s="182"/>
      <c r="AM78" s="183"/>
      <c r="AN78" s="184"/>
      <c r="AO78" s="185"/>
      <c r="AP78" s="186"/>
      <c r="AR78" s="187"/>
      <c r="AS78" s="188"/>
      <c r="AT78" s="189"/>
      <c r="AU78" s="183"/>
      <c r="AV78" s="190"/>
      <c r="AW78" s="191"/>
      <c r="AY78" s="192"/>
      <c r="BA78" s="149" t="s">
        <v>79</v>
      </c>
    </row>
    <row r="79" spans="3:53" ht="18" customHeight="1" thickBot="1" x14ac:dyDescent="0.5">
      <c r="C79" s="277"/>
      <c r="D79" s="244" t="s">
        <v>8</v>
      </c>
      <c r="E79" s="244"/>
      <c r="F79" s="145"/>
      <c r="G79" s="145"/>
      <c r="H79" s="145"/>
      <c r="I79" s="148"/>
      <c r="J79" s="148"/>
      <c r="K79" s="81"/>
      <c r="L79" s="82"/>
      <c r="M79" s="145"/>
      <c r="N79" s="145"/>
      <c r="O79" s="145"/>
      <c r="P79" s="145"/>
      <c r="Q79" s="148"/>
      <c r="R79" s="81"/>
      <c r="S79" s="82"/>
      <c r="T79" s="146"/>
      <c r="U79" s="145"/>
      <c r="V79" s="145"/>
      <c r="W79" s="145"/>
      <c r="X79" s="145"/>
      <c r="Y79" s="81"/>
      <c r="Z79" s="82"/>
      <c r="AA79" s="145"/>
      <c r="AB79" s="147"/>
      <c r="AC79" s="145"/>
      <c r="AD79" s="145"/>
      <c r="AE79" s="145"/>
      <c r="AF79" s="81"/>
      <c r="AG79" s="82"/>
      <c r="AH79" s="145"/>
      <c r="AI79" s="145"/>
      <c r="AJ79" s="145"/>
      <c r="AK79" s="156"/>
      <c r="AL79" s="193"/>
      <c r="AM79" s="157"/>
      <c r="AN79" s="182"/>
      <c r="AO79" s="194"/>
      <c r="AP79" s="195"/>
      <c r="AR79" s="182"/>
      <c r="AS79" s="196"/>
      <c r="AT79" s="226"/>
      <c r="AU79" s="153"/>
      <c r="AV79" s="197"/>
      <c r="AW79" s="195"/>
      <c r="AY79" s="145"/>
    </row>
    <row r="80" spans="3:53" ht="15" customHeight="1" x14ac:dyDescent="0.45">
      <c r="C80" s="277"/>
      <c r="D80" s="245" t="s">
        <v>0</v>
      </c>
      <c r="E80" s="246"/>
      <c r="F80" s="251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3"/>
      <c r="AL80" s="198" t="s">
        <v>69</v>
      </c>
      <c r="AM80" s="199" t="s">
        <v>70</v>
      </c>
      <c r="AN80" s="200" t="s">
        <v>71</v>
      </c>
      <c r="AO80" s="201" t="s">
        <v>85</v>
      </c>
      <c r="AP80" s="202" t="s">
        <v>86</v>
      </c>
      <c r="AQ80" s="156"/>
      <c r="AR80" s="203" t="s">
        <v>72</v>
      </c>
      <c r="AS80" s="204" t="s">
        <v>73</v>
      </c>
      <c r="AT80" s="205" t="s">
        <v>74</v>
      </c>
      <c r="AU80" s="206" t="s">
        <v>75</v>
      </c>
      <c r="AV80" s="204" t="s">
        <v>76</v>
      </c>
      <c r="AW80" s="205" t="s">
        <v>77</v>
      </c>
      <c r="AX80" s="207"/>
      <c r="AY80" s="208" t="s">
        <v>78</v>
      </c>
    </row>
    <row r="81" spans="3:53" ht="15" customHeight="1" x14ac:dyDescent="0.45">
      <c r="C81" s="277"/>
      <c r="D81" s="247"/>
      <c r="E81" s="248"/>
      <c r="F81" s="254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6"/>
      <c r="AL81" s="209"/>
      <c r="AM81" s="210"/>
      <c r="AN81" s="200"/>
      <c r="AO81" s="211"/>
      <c r="AP81" s="202"/>
      <c r="AQ81" s="156"/>
      <c r="AR81" s="203"/>
      <c r="AS81" s="212"/>
      <c r="AT81" s="205" t="s">
        <v>91</v>
      </c>
      <c r="AU81" s="203"/>
      <c r="AV81" s="212"/>
      <c r="AW81" s="205"/>
      <c r="AX81" s="207"/>
      <c r="AY81" s="213"/>
    </row>
    <row r="82" spans="3:53" ht="15" customHeight="1" x14ac:dyDescent="0.45">
      <c r="C82" s="277"/>
      <c r="D82" s="249"/>
      <c r="E82" s="250"/>
      <c r="F82" s="131" t="s">
        <v>182</v>
      </c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3"/>
      <c r="AL82" s="214"/>
      <c r="AM82" s="215"/>
      <c r="AN82" s="216"/>
      <c r="AO82" s="217" t="s">
        <v>84</v>
      </c>
      <c r="AP82" s="218" t="s">
        <v>83</v>
      </c>
      <c r="AQ82" s="156"/>
      <c r="AR82" s="219"/>
      <c r="AS82" s="220"/>
      <c r="AT82" s="221" t="s">
        <v>92</v>
      </c>
      <c r="AU82" s="219"/>
      <c r="AV82" s="220"/>
      <c r="AW82" s="221" t="s">
        <v>93</v>
      </c>
      <c r="AX82" s="207"/>
      <c r="AY82" s="222"/>
    </row>
    <row r="83" spans="3:53" ht="18" customHeight="1" x14ac:dyDescent="0.45">
      <c r="C83" s="277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67"/>
      <c r="AC83" s="156"/>
      <c r="AD83" s="156"/>
      <c r="AE83" s="156"/>
      <c r="AF83" s="156"/>
      <c r="AG83" s="156"/>
      <c r="AH83" s="156"/>
      <c r="AI83" s="156"/>
      <c r="AJ83" s="156"/>
    </row>
    <row r="84" spans="3:53" ht="24.9" customHeight="1" thickBot="1" x14ac:dyDescent="0.5">
      <c r="C84" s="277"/>
      <c r="D84" s="278" t="s">
        <v>4</v>
      </c>
      <c r="E84" s="278"/>
      <c r="F84" s="279" t="s">
        <v>89</v>
      </c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156"/>
      <c r="AL84" s="280" t="s">
        <v>39</v>
      </c>
      <c r="AM84" s="281"/>
      <c r="AN84" s="281"/>
      <c r="AO84" s="281"/>
      <c r="AP84" s="282"/>
      <c r="AR84" s="283" t="s">
        <v>38</v>
      </c>
      <c r="AS84" s="284"/>
      <c r="AT84" s="284"/>
      <c r="AU84" s="284"/>
      <c r="AV84" s="284"/>
      <c r="AW84" s="285"/>
      <c r="AY84" s="274" t="s">
        <v>163</v>
      </c>
    </row>
    <row r="85" spans="3:53" ht="18" customHeight="1" x14ac:dyDescent="0.45">
      <c r="C85" s="277"/>
      <c r="D85" s="278" t="s">
        <v>5</v>
      </c>
      <c r="E85" s="278"/>
      <c r="F85" s="40">
        <f>+AJ67+1</f>
        <v>45505</v>
      </c>
      <c r="G85" s="40">
        <f t="shared" ref="G85:AJ85" si="8">+F85+1</f>
        <v>45506</v>
      </c>
      <c r="H85" s="10">
        <f t="shared" si="8"/>
        <v>45507</v>
      </c>
      <c r="I85" s="11">
        <f t="shared" si="8"/>
        <v>45508</v>
      </c>
      <c r="J85" s="40">
        <f t="shared" si="8"/>
        <v>45509</v>
      </c>
      <c r="K85" s="40">
        <f t="shared" si="8"/>
        <v>45510</v>
      </c>
      <c r="L85" s="40">
        <f t="shared" si="8"/>
        <v>45511</v>
      </c>
      <c r="M85" s="40">
        <f t="shared" si="8"/>
        <v>45512</v>
      </c>
      <c r="N85" s="40">
        <f t="shared" si="8"/>
        <v>45513</v>
      </c>
      <c r="O85" s="10">
        <f t="shared" si="8"/>
        <v>45514</v>
      </c>
      <c r="P85" s="11">
        <f t="shared" si="8"/>
        <v>45515</v>
      </c>
      <c r="Q85" s="53">
        <f t="shared" si="8"/>
        <v>45516</v>
      </c>
      <c r="R85" s="66">
        <f t="shared" si="8"/>
        <v>45517</v>
      </c>
      <c r="S85" s="66">
        <f t="shared" si="8"/>
        <v>45518</v>
      </c>
      <c r="T85" s="66">
        <f t="shared" si="8"/>
        <v>45519</v>
      </c>
      <c r="U85" s="40">
        <f t="shared" si="8"/>
        <v>45520</v>
      </c>
      <c r="V85" s="10">
        <f t="shared" si="8"/>
        <v>45521</v>
      </c>
      <c r="W85" s="11">
        <f t="shared" si="8"/>
        <v>45522</v>
      </c>
      <c r="X85" s="40">
        <f t="shared" si="8"/>
        <v>45523</v>
      </c>
      <c r="Y85" s="40">
        <f t="shared" si="8"/>
        <v>45524</v>
      </c>
      <c r="Z85" s="40">
        <f t="shared" si="8"/>
        <v>45525</v>
      </c>
      <c r="AA85" s="40">
        <f t="shared" si="8"/>
        <v>45526</v>
      </c>
      <c r="AB85" s="40">
        <f t="shared" si="8"/>
        <v>45527</v>
      </c>
      <c r="AC85" s="10">
        <f t="shared" si="8"/>
        <v>45528</v>
      </c>
      <c r="AD85" s="11">
        <f t="shared" si="8"/>
        <v>45529</v>
      </c>
      <c r="AE85" s="40">
        <f t="shared" si="8"/>
        <v>45530</v>
      </c>
      <c r="AF85" s="40">
        <f t="shared" si="8"/>
        <v>45531</v>
      </c>
      <c r="AG85" s="40">
        <f t="shared" si="8"/>
        <v>45532</v>
      </c>
      <c r="AH85" s="40">
        <f t="shared" si="8"/>
        <v>45533</v>
      </c>
      <c r="AI85" s="40">
        <f t="shared" si="8"/>
        <v>45534</v>
      </c>
      <c r="AJ85" s="10">
        <f t="shared" si="8"/>
        <v>45535</v>
      </c>
      <c r="AK85" s="156"/>
      <c r="AL85" s="296" t="s">
        <v>158</v>
      </c>
      <c r="AM85" s="298" t="s">
        <v>159</v>
      </c>
      <c r="AN85" s="301" t="s">
        <v>181</v>
      </c>
      <c r="AO85" s="287" t="s">
        <v>160</v>
      </c>
      <c r="AP85" s="290" t="s">
        <v>161</v>
      </c>
      <c r="AR85" s="293" t="s">
        <v>37</v>
      </c>
      <c r="AS85" s="294"/>
      <c r="AT85" s="295"/>
      <c r="AU85" s="293" t="s">
        <v>40</v>
      </c>
      <c r="AV85" s="294"/>
      <c r="AW85" s="295"/>
      <c r="AY85" s="275"/>
    </row>
    <row r="86" spans="3:53" ht="18" customHeight="1" x14ac:dyDescent="0.45">
      <c r="C86" s="277"/>
      <c r="D86" s="278" t="s">
        <v>6</v>
      </c>
      <c r="E86" s="278"/>
      <c r="F86" s="159">
        <f t="shared" ref="F86:AJ86" si="9">F85</f>
        <v>45505</v>
      </c>
      <c r="G86" s="159">
        <f t="shared" si="9"/>
        <v>45506</v>
      </c>
      <c r="H86" s="18">
        <f t="shared" si="9"/>
        <v>45507</v>
      </c>
      <c r="I86" s="19">
        <f t="shared" si="9"/>
        <v>45508</v>
      </c>
      <c r="J86" s="159">
        <f t="shared" si="9"/>
        <v>45509</v>
      </c>
      <c r="K86" s="159">
        <f t="shared" si="9"/>
        <v>45510</v>
      </c>
      <c r="L86" s="159">
        <f t="shared" si="9"/>
        <v>45511</v>
      </c>
      <c r="M86" s="159">
        <f t="shared" si="9"/>
        <v>45512</v>
      </c>
      <c r="N86" s="159">
        <f t="shared" si="9"/>
        <v>45513</v>
      </c>
      <c r="O86" s="18">
        <f t="shared" si="9"/>
        <v>45514</v>
      </c>
      <c r="P86" s="19">
        <f t="shared" si="9"/>
        <v>45515</v>
      </c>
      <c r="Q86" s="168">
        <f t="shared" si="9"/>
        <v>45516</v>
      </c>
      <c r="R86" s="172">
        <f t="shared" si="9"/>
        <v>45517</v>
      </c>
      <c r="S86" s="172">
        <f t="shared" si="9"/>
        <v>45518</v>
      </c>
      <c r="T86" s="172">
        <f t="shared" si="9"/>
        <v>45519</v>
      </c>
      <c r="U86" s="159">
        <f t="shared" si="9"/>
        <v>45520</v>
      </c>
      <c r="V86" s="18">
        <f t="shared" si="9"/>
        <v>45521</v>
      </c>
      <c r="W86" s="19">
        <f t="shared" si="9"/>
        <v>45522</v>
      </c>
      <c r="X86" s="159">
        <f t="shared" si="9"/>
        <v>45523</v>
      </c>
      <c r="Y86" s="159">
        <f t="shared" si="9"/>
        <v>45524</v>
      </c>
      <c r="Z86" s="159">
        <f t="shared" si="9"/>
        <v>45525</v>
      </c>
      <c r="AA86" s="159">
        <f t="shared" si="9"/>
        <v>45526</v>
      </c>
      <c r="AB86" s="159">
        <f t="shared" si="9"/>
        <v>45527</v>
      </c>
      <c r="AC86" s="18">
        <f t="shared" si="9"/>
        <v>45528</v>
      </c>
      <c r="AD86" s="19">
        <f t="shared" si="9"/>
        <v>45529</v>
      </c>
      <c r="AE86" s="159">
        <f t="shared" si="9"/>
        <v>45530</v>
      </c>
      <c r="AF86" s="159">
        <f t="shared" si="9"/>
        <v>45531</v>
      </c>
      <c r="AG86" s="159">
        <f t="shared" si="9"/>
        <v>45532</v>
      </c>
      <c r="AH86" s="159">
        <f t="shared" si="9"/>
        <v>45533</v>
      </c>
      <c r="AI86" s="159">
        <f t="shared" si="9"/>
        <v>45534</v>
      </c>
      <c r="AJ86" s="18">
        <f t="shared" si="9"/>
        <v>45535</v>
      </c>
      <c r="AK86" s="156"/>
      <c r="AL86" s="297"/>
      <c r="AM86" s="299"/>
      <c r="AN86" s="302"/>
      <c r="AO86" s="288"/>
      <c r="AP86" s="291"/>
      <c r="AR86" s="265" t="s">
        <v>162</v>
      </c>
      <c r="AS86" s="268" t="s">
        <v>108</v>
      </c>
      <c r="AT86" s="271" t="s">
        <v>42</v>
      </c>
      <c r="AU86" s="265" t="s">
        <v>173</v>
      </c>
      <c r="AV86" s="268" t="s">
        <v>109</v>
      </c>
      <c r="AW86" s="271" t="s">
        <v>43</v>
      </c>
      <c r="AY86" s="275"/>
    </row>
    <row r="87" spans="3:53" ht="18" customHeight="1" x14ac:dyDescent="0.45">
      <c r="C87" s="277"/>
      <c r="D87" s="278" t="s">
        <v>12</v>
      </c>
      <c r="E87" s="278"/>
      <c r="F87" s="145"/>
      <c r="G87" s="145"/>
      <c r="H87" s="25"/>
      <c r="I87" s="26"/>
      <c r="J87" s="145"/>
      <c r="K87" s="145"/>
      <c r="L87" s="145"/>
      <c r="M87" s="145"/>
      <c r="N87" s="145"/>
      <c r="O87" s="25"/>
      <c r="P87" s="26"/>
      <c r="Q87" s="146"/>
      <c r="R87" s="83"/>
      <c r="S87" s="83"/>
      <c r="T87" s="83"/>
      <c r="U87" s="145"/>
      <c r="V87" s="25"/>
      <c r="W87" s="26"/>
      <c r="X87" s="145"/>
      <c r="Y87" s="145"/>
      <c r="Z87" s="145"/>
      <c r="AA87" s="145"/>
      <c r="AB87" s="145"/>
      <c r="AC87" s="25"/>
      <c r="AD87" s="26"/>
      <c r="AE87" s="145"/>
      <c r="AF87" s="145"/>
      <c r="AG87" s="145"/>
      <c r="AH87" s="145"/>
      <c r="AI87" s="145"/>
      <c r="AJ87" s="25"/>
      <c r="AK87" s="156"/>
      <c r="AL87" s="297"/>
      <c r="AM87" s="299"/>
      <c r="AN87" s="302"/>
      <c r="AO87" s="288"/>
      <c r="AP87" s="291"/>
      <c r="AR87" s="266"/>
      <c r="AS87" s="269"/>
      <c r="AT87" s="272"/>
      <c r="AU87" s="266"/>
      <c r="AV87" s="269"/>
      <c r="AW87" s="272"/>
      <c r="AY87" s="275"/>
    </row>
    <row r="88" spans="3:53" ht="18" customHeight="1" x14ac:dyDescent="0.45">
      <c r="C88" s="277"/>
      <c r="D88" s="286" t="s">
        <v>11</v>
      </c>
      <c r="E88" s="286"/>
      <c r="F88" s="257"/>
      <c r="G88" s="257"/>
      <c r="H88" s="307"/>
      <c r="I88" s="310"/>
      <c r="J88" s="257"/>
      <c r="K88" s="331"/>
      <c r="L88" s="257"/>
      <c r="M88" s="257"/>
      <c r="N88" s="257"/>
      <c r="O88" s="307"/>
      <c r="P88" s="310" t="s">
        <v>22</v>
      </c>
      <c r="Q88" s="337" t="s">
        <v>20</v>
      </c>
      <c r="R88" s="323" t="s">
        <v>63</v>
      </c>
      <c r="S88" s="323" t="s">
        <v>64</v>
      </c>
      <c r="T88" s="323" t="s">
        <v>65</v>
      </c>
      <c r="U88" s="257"/>
      <c r="V88" s="307"/>
      <c r="W88" s="310"/>
      <c r="X88" s="257"/>
      <c r="Y88" s="331"/>
      <c r="Z88" s="257"/>
      <c r="AA88" s="331"/>
      <c r="AB88" s="257"/>
      <c r="AC88" s="307"/>
      <c r="AD88" s="310"/>
      <c r="AE88" s="257"/>
      <c r="AF88" s="257"/>
      <c r="AG88" s="257"/>
      <c r="AH88" s="257"/>
      <c r="AI88" s="331"/>
      <c r="AJ88" s="307"/>
      <c r="AK88" s="156"/>
      <c r="AL88" s="297"/>
      <c r="AM88" s="299"/>
      <c r="AN88" s="302"/>
      <c r="AO88" s="288"/>
      <c r="AP88" s="291"/>
      <c r="AR88" s="266"/>
      <c r="AS88" s="269"/>
      <c r="AT88" s="272"/>
      <c r="AU88" s="266"/>
      <c r="AV88" s="269"/>
      <c r="AW88" s="272"/>
      <c r="AY88" s="275"/>
    </row>
    <row r="89" spans="3:53" ht="18" customHeight="1" x14ac:dyDescent="0.45">
      <c r="C89" s="277"/>
      <c r="D89" s="286"/>
      <c r="E89" s="286"/>
      <c r="F89" s="258"/>
      <c r="G89" s="258"/>
      <c r="H89" s="308"/>
      <c r="I89" s="311"/>
      <c r="J89" s="258"/>
      <c r="K89" s="331"/>
      <c r="L89" s="258"/>
      <c r="M89" s="258"/>
      <c r="N89" s="258"/>
      <c r="O89" s="308"/>
      <c r="P89" s="311"/>
      <c r="Q89" s="337"/>
      <c r="R89" s="324"/>
      <c r="S89" s="324"/>
      <c r="T89" s="324"/>
      <c r="U89" s="258"/>
      <c r="V89" s="308"/>
      <c r="W89" s="311"/>
      <c r="X89" s="258"/>
      <c r="Y89" s="331"/>
      <c r="Z89" s="258"/>
      <c r="AA89" s="331"/>
      <c r="AB89" s="258"/>
      <c r="AC89" s="308"/>
      <c r="AD89" s="311"/>
      <c r="AE89" s="258"/>
      <c r="AF89" s="258"/>
      <c r="AG89" s="258"/>
      <c r="AH89" s="258"/>
      <c r="AI89" s="331"/>
      <c r="AJ89" s="308"/>
      <c r="AK89" s="156"/>
      <c r="AL89" s="297"/>
      <c r="AM89" s="299"/>
      <c r="AN89" s="302"/>
      <c r="AO89" s="288"/>
      <c r="AP89" s="291"/>
      <c r="AR89" s="266"/>
      <c r="AS89" s="269"/>
      <c r="AT89" s="181">
        <v>0.28499999999999998</v>
      </c>
      <c r="AU89" s="266"/>
      <c r="AV89" s="269"/>
      <c r="AW89" s="272"/>
      <c r="AY89" s="275"/>
    </row>
    <row r="90" spans="3:53" ht="18" customHeight="1" x14ac:dyDescent="0.45">
      <c r="C90" s="277"/>
      <c r="D90" s="286"/>
      <c r="E90" s="286"/>
      <c r="F90" s="258"/>
      <c r="G90" s="258"/>
      <c r="H90" s="308"/>
      <c r="I90" s="311"/>
      <c r="J90" s="258"/>
      <c r="K90" s="331"/>
      <c r="L90" s="258"/>
      <c r="M90" s="258"/>
      <c r="N90" s="258"/>
      <c r="O90" s="308"/>
      <c r="P90" s="311"/>
      <c r="Q90" s="337"/>
      <c r="R90" s="324"/>
      <c r="S90" s="324"/>
      <c r="T90" s="324"/>
      <c r="U90" s="258"/>
      <c r="V90" s="308"/>
      <c r="W90" s="311"/>
      <c r="X90" s="258"/>
      <c r="Y90" s="331"/>
      <c r="Z90" s="258"/>
      <c r="AA90" s="331"/>
      <c r="AB90" s="258"/>
      <c r="AC90" s="308"/>
      <c r="AD90" s="311"/>
      <c r="AE90" s="258"/>
      <c r="AF90" s="258"/>
      <c r="AG90" s="258"/>
      <c r="AH90" s="258"/>
      <c r="AI90" s="331"/>
      <c r="AJ90" s="308"/>
      <c r="AK90" s="156"/>
      <c r="AL90" s="297"/>
      <c r="AM90" s="299"/>
      <c r="AN90" s="302"/>
      <c r="AO90" s="288"/>
      <c r="AP90" s="291"/>
      <c r="AR90" s="266"/>
      <c r="AS90" s="269"/>
      <c r="AT90" s="263" t="s">
        <v>41</v>
      </c>
      <c r="AU90" s="266"/>
      <c r="AV90" s="269"/>
      <c r="AW90" s="272"/>
      <c r="AY90" s="275"/>
    </row>
    <row r="91" spans="3:53" ht="18" customHeight="1" x14ac:dyDescent="0.45">
      <c r="C91" s="277"/>
      <c r="D91" s="286"/>
      <c r="E91" s="286"/>
      <c r="F91" s="258"/>
      <c r="G91" s="258"/>
      <c r="H91" s="308"/>
      <c r="I91" s="311"/>
      <c r="J91" s="258"/>
      <c r="K91" s="331"/>
      <c r="L91" s="258"/>
      <c r="M91" s="258"/>
      <c r="N91" s="258"/>
      <c r="O91" s="308"/>
      <c r="P91" s="311"/>
      <c r="Q91" s="337"/>
      <c r="R91" s="324"/>
      <c r="S91" s="324"/>
      <c r="T91" s="324"/>
      <c r="U91" s="258"/>
      <c r="V91" s="308"/>
      <c r="W91" s="311"/>
      <c r="X91" s="258"/>
      <c r="Y91" s="331"/>
      <c r="Z91" s="258"/>
      <c r="AA91" s="331"/>
      <c r="AB91" s="258"/>
      <c r="AC91" s="308"/>
      <c r="AD91" s="311"/>
      <c r="AE91" s="258"/>
      <c r="AF91" s="258"/>
      <c r="AG91" s="258"/>
      <c r="AH91" s="258"/>
      <c r="AI91" s="331"/>
      <c r="AJ91" s="308"/>
      <c r="AK91" s="156"/>
      <c r="AL91" s="297"/>
      <c r="AM91" s="299"/>
      <c r="AN91" s="302"/>
      <c r="AO91" s="288"/>
      <c r="AP91" s="291"/>
      <c r="AR91" s="266"/>
      <c r="AS91" s="269"/>
      <c r="AT91" s="263"/>
      <c r="AU91" s="266"/>
      <c r="AV91" s="269"/>
      <c r="AW91" s="181">
        <v>0.28499999999999998</v>
      </c>
      <c r="AY91" s="275"/>
    </row>
    <row r="92" spans="3:53" ht="18" customHeight="1" x14ac:dyDescent="0.45">
      <c r="C92" s="277"/>
      <c r="D92" s="286"/>
      <c r="E92" s="286"/>
      <c r="F92" s="258"/>
      <c r="G92" s="258"/>
      <c r="H92" s="308"/>
      <c r="I92" s="311"/>
      <c r="J92" s="258"/>
      <c r="K92" s="331"/>
      <c r="L92" s="258"/>
      <c r="M92" s="258"/>
      <c r="N92" s="258"/>
      <c r="O92" s="308"/>
      <c r="P92" s="311"/>
      <c r="Q92" s="337"/>
      <c r="R92" s="324"/>
      <c r="S92" s="324"/>
      <c r="T92" s="324"/>
      <c r="U92" s="258"/>
      <c r="V92" s="308"/>
      <c r="W92" s="311"/>
      <c r="X92" s="258"/>
      <c r="Y92" s="331"/>
      <c r="Z92" s="258"/>
      <c r="AA92" s="331"/>
      <c r="AB92" s="258"/>
      <c r="AC92" s="308"/>
      <c r="AD92" s="311"/>
      <c r="AE92" s="258"/>
      <c r="AF92" s="258"/>
      <c r="AG92" s="258"/>
      <c r="AH92" s="258"/>
      <c r="AI92" s="331"/>
      <c r="AJ92" s="308"/>
      <c r="AK92" s="156"/>
      <c r="AL92" s="297"/>
      <c r="AM92" s="299"/>
      <c r="AN92" s="302"/>
      <c r="AO92" s="288"/>
      <c r="AP92" s="291"/>
      <c r="AR92" s="266"/>
      <c r="AS92" s="269"/>
      <c r="AT92" s="263"/>
      <c r="AU92" s="266"/>
      <c r="AV92" s="269"/>
      <c r="AW92" s="263" t="s">
        <v>41</v>
      </c>
      <c r="AY92" s="275"/>
    </row>
    <row r="93" spans="3:53" ht="18" customHeight="1" x14ac:dyDescent="0.45">
      <c r="C93" s="277"/>
      <c r="D93" s="286"/>
      <c r="E93" s="286"/>
      <c r="F93" s="258"/>
      <c r="G93" s="258"/>
      <c r="H93" s="308"/>
      <c r="I93" s="311"/>
      <c r="J93" s="258"/>
      <c r="K93" s="331"/>
      <c r="L93" s="258"/>
      <c r="M93" s="258"/>
      <c r="N93" s="258"/>
      <c r="O93" s="308"/>
      <c r="P93" s="311"/>
      <c r="Q93" s="337"/>
      <c r="R93" s="316" t="s">
        <v>114</v>
      </c>
      <c r="S93" s="332"/>
      <c r="T93" s="333"/>
      <c r="U93" s="258"/>
      <c r="V93" s="308"/>
      <c r="W93" s="311"/>
      <c r="X93" s="258"/>
      <c r="Y93" s="331"/>
      <c r="Z93" s="258"/>
      <c r="AA93" s="331"/>
      <c r="AB93" s="258"/>
      <c r="AC93" s="308"/>
      <c r="AD93" s="311"/>
      <c r="AE93" s="258"/>
      <c r="AF93" s="258"/>
      <c r="AG93" s="258"/>
      <c r="AH93" s="258"/>
      <c r="AI93" s="331"/>
      <c r="AJ93" s="308"/>
      <c r="AK93" s="156"/>
      <c r="AL93" s="297"/>
      <c r="AM93" s="299"/>
      <c r="AN93" s="302"/>
      <c r="AO93" s="288"/>
      <c r="AP93" s="291"/>
      <c r="AR93" s="266"/>
      <c r="AS93" s="269"/>
      <c r="AT93" s="263"/>
      <c r="AU93" s="266"/>
      <c r="AV93" s="269"/>
      <c r="AW93" s="263"/>
      <c r="AY93" s="275"/>
    </row>
    <row r="94" spans="3:53" ht="18" customHeight="1" x14ac:dyDescent="0.45">
      <c r="C94" s="277"/>
      <c r="D94" s="286"/>
      <c r="E94" s="286"/>
      <c r="F94" s="258"/>
      <c r="G94" s="258"/>
      <c r="H94" s="308"/>
      <c r="I94" s="311"/>
      <c r="J94" s="258"/>
      <c r="K94" s="331"/>
      <c r="L94" s="258"/>
      <c r="M94" s="258"/>
      <c r="N94" s="258"/>
      <c r="O94" s="308"/>
      <c r="P94" s="311"/>
      <c r="Q94" s="337"/>
      <c r="R94" s="316"/>
      <c r="S94" s="332"/>
      <c r="T94" s="333"/>
      <c r="U94" s="258"/>
      <c r="V94" s="308"/>
      <c r="W94" s="311"/>
      <c r="X94" s="258"/>
      <c r="Y94" s="331"/>
      <c r="Z94" s="258"/>
      <c r="AA94" s="331"/>
      <c r="AB94" s="258"/>
      <c r="AC94" s="308"/>
      <c r="AD94" s="311"/>
      <c r="AE94" s="258"/>
      <c r="AF94" s="258"/>
      <c r="AG94" s="258"/>
      <c r="AH94" s="258"/>
      <c r="AI94" s="331"/>
      <c r="AJ94" s="308"/>
      <c r="AK94" s="156"/>
      <c r="AL94" s="297"/>
      <c r="AM94" s="299"/>
      <c r="AN94" s="302"/>
      <c r="AO94" s="288"/>
      <c r="AP94" s="291"/>
      <c r="AR94" s="266"/>
      <c r="AS94" s="269"/>
      <c r="AT94" s="263"/>
      <c r="AU94" s="266"/>
      <c r="AV94" s="269"/>
      <c r="AW94" s="263"/>
      <c r="AY94" s="275"/>
    </row>
    <row r="95" spans="3:53" ht="18" customHeight="1" thickBot="1" x14ac:dyDescent="0.5">
      <c r="C95" s="277"/>
      <c r="D95" s="286"/>
      <c r="E95" s="286"/>
      <c r="F95" s="259"/>
      <c r="G95" s="259"/>
      <c r="H95" s="309"/>
      <c r="I95" s="312"/>
      <c r="J95" s="259"/>
      <c r="K95" s="331"/>
      <c r="L95" s="259"/>
      <c r="M95" s="259"/>
      <c r="N95" s="259"/>
      <c r="O95" s="309"/>
      <c r="P95" s="312"/>
      <c r="Q95" s="337"/>
      <c r="R95" s="334"/>
      <c r="S95" s="335"/>
      <c r="T95" s="336"/>
      <c r="U95" s="259"/>
      <c r="V95" s="309"/>
      <c r="W95" s="312"/>
      <c r="X95" s="259"/>
      <c r="Y95" s="331"/>
      <c r="Z95" s="259"/>
      <c r="AA95" s="331"/>
      <c r="AB95" s="259"/>
      <c r="AC95" s="309"/>
      <c r="AD95" s="312"/>
      <c r="AE95" s="259"/>
      <c r="AF95" s="259"/>
      <c r="AG95" s="259"/>
      <c r="AH95" s="259"/>
      <c r="AI95" s="331"/>
      <c r="AJ95" s="309"/>
      <c r="AK95" s="156"/>
      <c r="AL95" s="297"/>
      <c r="AM95" s="300"/>
      <c r="AN95" s="303"/>
      <c r="AO95" s="289"/>
      <c r="AP95" s="292"/>
      <c r="AR95" s="267"/>
      <c r="AS95" s="270"/>
      <c r="AT95" s="263"/>
      <c r="AU95" s="267"/>
      <c r="AV95" s="270"/>
      <c r="AW95" s="264"/>
      <c r="AY95" s="276"/>
    </row>
    <row r="96" spans="3:53" ht="18" customHeight="1" thickBot="1" x14ac:dyDescent="0.5">
      <c r="C96" s="277"/>
      <c r="D96" s="244" t="s">
        <v>7</v>
      </c>
      <c r="E96" s="244"/>
      <c r="F96" s="145"/>
      <c r="G96" s="145"/>
      <c r="H96" s="25"/>
      <c r="I96" s="26"/>
      <c r="J96" s="145"/>
      <c r="K96" s="145"/>
      <c r="L96" s="145"/>
      <c r="M96" s="145"/>
      <c r="N96" s="145"/>
      <c r="O96" s="25"/>
      <c r="P96" s="26"/>
      <c r="Q96" s="146"/>
      <c r="R96" s="83" t="s">
        <v>66</v>
      </c>
      <c r="S96" s="83" t="s">
        <v>66</v>
      </c>
      <c r="T96" s="83" t="s">
        <v>66</v>
      </c>
      <c r="U96" s="145"/>
      <c r="V96" s="25"/>
      <c r="W96" s="26"/>
      <c r="X96" s="145"/>
      <c r="Y96" s="145"/>
      <c r="Z96" s="145"/>
      <c r="AA96" s="145"/>
      <c r="AB96" s="147"/>
      <c r="AC96" s="25"/>
      <c r="AD96" s="26"/>
      <c r="AE96" s="145"/>
      <c r="AF96" s="145"/>
      <c r="AG96" s="145"/>
      <c r="AH96" s="145"/>
      <c r="AI96" s="145"/>
      <c r="AJ96" s="25"/>
      <c r="AK96" s="156"/>
      <c r="AL96" s="227"/>
      <c r="AM96" s="228"/>
      <c r="AN96" s="184"/>
      <c r="AO96" s="185"/>
      <c r="AP96" s="186"/>
      <c r="AR96" s="187"/>
      <c r="AS96" s="188"/>
      <c r="AT96" s="189"/>
      <c r="AU96" s="183"/>
      <c r="AV96" s="190"/>
      <c r="AW96" s="191"/>
      <c r="AY96" s="192"/>
      <c r="BA96" s="149" t="s">
        <v>79</v>
      </c>
    </row>
    <row r="97" spans="3:51" ht="18" customHeight="1" thickBot="1" x14ac:dyDescent="0.5">
      <c r="C97" s="277"/>
      <c r="D97" s="244" t="s">
        <v>8</v>
      </c>
      <c r="E97" s="244"/>
      <c r="F97" s="145"/>
      <c r="G97" s="145"/>
      <c r="H97" s="81"/>
      <c r="I97" s="82"/>
      <c r="J97" s="147"/>
      <c r="K97" s="148"/>
      <c r="L97" s="147"/>
      <c r="M97" s="147"/>
      <c r="N97" s="147"/>
      <c r="O97" s="81"/>
      <c r="P97" s="82"/>
      <c r="Q97" s="146"/>
      <c r="R97" s="83" t="s">
        <v>66</v>
      </c>
      <c r="S97" s="83" t="s">
        <v>66</v>
      </c>
      <c r="T97" s="83" t="s">
        <v>66</v>
      </c>
      <c r="U97" s="145"/>
      <c r="V97" s="81"/>
      <c r="W97" s="82"/>
      <c r="X97" s="147"/>
      <c r="Y97" s="148"/>
      <c r="Z97" s="147"/>
      <c r="AA97" s="148"/>
      <c r="AB97" s="147"/>
      <c r="AC97" s="81"/>
      <c r="AD97" s="82"/>
      <c r="AE97" s="147"/>
      <c r="AF97" s="147"/>
      <c r="AG97" s="147"/>
      <c r="AH97" s="147"/>
      <c r="AI97" s="148"/>
      <c r="AJ97" s="81"/>
      <c r="AK97" s="156"/>
      <c r="AL97" s="193"/>
      <c r="AM97" s="157"/>
      <c r="AN97" s="182"/>
      <c r="AO97" s="194"/>
      <c r="AP97" s="195"/>
      <c r="AR97" s="182"/>
      <c r="AS97" s="196"/>
      <c r="AT97" s="226"/>
      <c r="AU97" s="153"/>
      <c r="AV97" s="197"/>
      <c r="AW97" s="195"/>
      <c r="AY97" s="145"/>
    </row>
    <row r="98" spans="3:51" ht="15" customHeight="1" x14ac:dyDescent="0.45">
      <c r="C98" s="277"/>
      <c r="D98" s="245" t="s">
        <v>0</v>
      </c>
      <c r="E98" s="246"/>
      <c r="F98" s="251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3"/>
      <c r="AL98" s="198" t="s">
        <v>69</v>
      </c>
      <c r="AM98" s="199" t="s">
        <v>70</v>
      </c>
      <c r="AN98" s="200" t="s">
        <v>71</v>
      </c>
      <c r="AO98" s="201" t="s">
        <v>85</v>
      </c>
      <c r="AP98" s="202" t="s">
        <v>86</v>
      </c>
      <c r="AQ98" s="156"/>
      <c r="AR98" s="203" t="s">
        <v>72</v>
      </c>
      <c r="AS98" s="204" t="s">
        <v>73</v>
      </c>
      <c r="AT98" s="205" t="s">
        <v>74</v>
      </c>
      <c r="AU98" s="206" t="s">
        <v>75</v>
      </c>
      <c r="AV98" s="204" t="s">
        <v>76</v>
      </c>
      <c r="AW98" s="205" t="s">
        <v>77</v>
      </c>
      <c r="AX98" s="207"/>
      <c r="AY98" s="208" t="s">
        <v>78</v>
      </c>
    </row>
    <row r="99" spans="3:51" ht="15" customHeight="1" x14ac:dyDescent="0.45">
      <c r="C99" s="277"/>
      <c r="D99" s="247"/>
      <c r="E99" s="248"/>
      <c r="F99" s="254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6"/>
      <c r="AL99" s="209"/>
      <c r="AM99" s="210"/>
      <c r="AN99" s="200"/>
      <c r="AO99" s="211"/>
      <c r="AP99" s="202"/>
      <c r="AQ99" s="156"/>
      <c r="AR99" s="203"/>
      <c r="AS99" s="212"/>
      <c r="AT99" s="205" t="s">
        <v>91</v>
      </c>
      <c r="AU99" s="203"/>
      <c r="AV99" s="212"/>
      <c r="AW99" s="205"/>
      <c r="AX99" s="207"/>
      <c r="AY99" s="213"/>
    </row>
    <row r="100" spans="3:51" ht="15" customHeight="1" x14ac:dyDescent="0.45">
      <c r="C100" s="277"/>
      <c r="D100" s="249"/>
      <c r="E100" s="250"/>
      <c r="F100" s="131" t="s">
        <v>182</v>
      </c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3"/>
      <c r="AL100" s="214"/>
      <c r="AM100" s="215"/>
      <c r="AN100" s="216"/>
      <c r="AO100" s="217" t="s">
        <v>84</v>
      </c>
      <c r="AP100" s="218" t="s">
        <v>83</v>
      </c>
      <c r="AQ100" s="156"/>
      <c r="AR100" s="219"/>
      <c r="AS100" s="220"/>
      <c r="AT100" s="221" t="s">
        <v>92</v>
      </c>
      <c r="AU100" s="219"/>
      <c r="AV100" s="220"/>
      <c r="AW100" s="221" t="s">
        <v>93</v>
      </c>
      <c r="AX100" s="207"/>
      <c r="AY100" s="222"/>
    </row>
    <row r="101" spans="3:51" ht="18" customHeight="1" x14ac:dyDescent="0.45">
      <c r="C101" s="277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67"/>
      <c r="AC101" s="156"/>
      <c r="AD101" s="156"/>
      <c r="AE101" s="156"/>
      <c r="AF101" s="156"/>
      <c r="AG101" s="156"/>
      <c r="AH101" s="156"/>
      <c r="AI101" s="156"/>
      <c r="AJ101" s="156"/>
    </row>
    <row r="102" spans="3:51" ht="24.9" customHeight="1" thickBot="1" x14ac:dyDescent="0.5">
      <c r="C102" s="277"/>
      <c r="D102" s="278" t="s">
        <v>4</v>
      </c>
      <c r="E102" s="278"/>
      <c r="F102" s="279" t="s">
        <v>94</v>
      </c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48"/>
      <c r="AL102" s="280" t="s">
        <v>39</v>
      </c>
      <c r="AM102" s="281"/>
      <c r="AN102" s="281"/>
      <c r="AO102" s="281"/>
      <c r="AP102" s="282"/>
      <c r="AR102" s="283" t="s">
        <v>38</v>
      </c>
      <c r="AS102" s="284"/>
      <c r="AT102" s="284"/>
      <c r="AU102" s="284"/>
      <c r="AV102" s="284"/>
      <c r="AW102" s="285"/>
      <c r="AY102" s="274" t="s">
        <v>163</v>
      </c>
    </row>
    <row r="103" spans="3:51" ht="18" customHeight="1" x14ac:dyDescent="0.45">
      <c r="C103" s="277"/>
      <c r="D103" s="278" t="s">
        <v>5</v>
      </c>
      <c r="E103" s="326"/>
      <c r="F103" s="11">
        <f>+AJ85+1</f>
        <v>45536</v>
      </c>
      <c r="G103" s="40">
        <f t="shared" ref="G103:AI103" si="10">+F103+1</f>
        <v>45537</v>
      </c>
      <c r="H103" s="40">
        <f t="shared" si="10"/>
        <v>45538</v>
      </c>
      <c r="I103" s="40">
        <f t="shared" si="10"/>
        <v>45539</v>
      </c>
      <c r="J103" s="40">
        <f t="shared" si="10"/>
        <v>45540</v>
      </c>
      <c r="K103" s="40">
        <f t="shared" si="10"/>
        <v>45541</v>
      </c>
      <c r="L103" s="10">
        <f t="shared" si="10"/>
        <v>45542</v>
      </c>
      <c r="M103" s="11">
        <f t="shared" si="10"/>
        <v>45543</v>
      </c>
      <c r="N103" s="40">
        <f t="shared" si="10"/>
        <v>45544</v>
      </c>
      <c r="O103" s="40">
        <f t="shared" si="10"/>
        <v>45545</v>
      </c>
      <c r="P103" s="40">
        <f t="shared" si="10"/>
        <v>45546</v>
      </c>
      <c r="Q103" s="40">
        <f t="shared" si="10"/>
        <v>45547</v>
      </c>
      <c r="R103" s="40">
        <f t="shared" si="10"/>
        <v>45548</v>
      </c>
      <c r="S103" s="10">
        <f t="shared" si="10"/>
        <v>45549</v>
      </c>
      <c r="T103" s="11">
        <f t="shared" si="10"/>
        <v>45550</v>
      </c>
      <c r="U103" s="53">
        <f t="shared" si="10"/>
        <v>45551</v>
      </c>
      <c r="V103" s="40">
        <f t="shared" si="10"/>
        <v>45552</v>
      </c>
      <c r="W103" s="40">
        <f t="shared" si="10"/>
        <v>45553</v>
      </c>
      <c r="X103" s="40">
        <f t="shared" si="10"/>
        <v>45554</v>
      </c>
      <c r="Y103" s="40">
        <f t="shared" si="10"/>
        <v>45555</v>
      </c>
      <c r="Z103" s="10">
        <f t="shared" si="10"/>
        <v>45556</v>
      </c>
      <c r="AA103" s="11">
        <f t="shared" si="10"/>
        <v>45557</v>
      </c>
      <c r="AB103" s="53">
        <f t="shared" si="10"/>
        <v>45558</v>
      </c>
      <c r="AC103" s="40">
        <f t="shared" si="10"/>
        <v>45559</v>
      </c>
      <c r="AD103" s="40">
        <f t="shared" si="10"/>
        <v>45560</v>
      </c>
      <c r="AE103" s="40">
        <f t="shared" si="10"/>
        <v>45561</v>
      </c>
      <c r="AF103" s="40">
        <f t="shared" si="10"/>
        <v>45562</v>
      </c>
      <c r="AG103" s="10">
        <f t="shared" si="10"/>
        <v>45563</v>
      </c>
      <c r="AH103" s="11">
        <f t="shared" si="10"/>
        <v>45564</v>
      </c>
      <c r="AI103" s="40">
        <f t="shared" si="10"/>
        <v>45565</v>
      </c>
      <c r="AJ103" s="47"/>
      <c r="AK103" s="48"/>
      <c r="AL103" s="296" t="s">
        <v>158</v>
      </c>
      <c r="AM103" s="298" t="s">
        <v>159</v>
      </c>
      <c r="AN103" s="301" t="s">
        <v>181</v>
      </c>
      <c r="AO103" s="287" t="s">
        <v>160</v>
      </c>
      <c r="AP103" s="290" t="s">
        <v>161</v>
      </c>
      <c r="AR103" s="293" t="s">
        <v>37</v>
      </c>
      <c r="AS103" s="294"/>
      <c r="AT103" s="295"/>
      <c r="AU103" s="293" t="s">
        <v>40</v>
      </c>
      <c r="AV103" s="294"/>
      <c r="AW103" s="295"/>
      <c r="AY103" s="275"/>
    </row>
    <row r="104" spans="3:51" ht="18" customHeight="1" x14ac:dyDescent="0.45">
      <c r="C104" s="277"/>
      <c r="D104" s="278" t="s">
        <v>6</v>
      </c>
      <c r="E104" s="326"/>
      <c r="F104" s="19">
        <f t="shared" ref="F104:AI104" si="11">F103</f>
        <v>45536</v>
      </c>
      <c r="G104" s="159">
        <f t="shared" si="11"/>
        <v>45537</v>
      </c>
      <c r="H104" s="159">
        <f t="shared" si="11"/>
        <v>45538</v>
      </c>
      <c r="I104" s="159">
        <f t="shared" si="11"/>
        <v>45539</v>
      </c>
      <c r="J104" s="159">
        <f t="shared" si="11"/>
        <v>45540</v>
      </c>
      <c r="K104" s="159">
        <f t="shared" si="11"/>
        <v>45541</v>
      </c>
      <c r="L104" s="18">
        <f t="shared" si="11"/>
        <v>45542</v>
      </c>
      <c r="M104" s="19">
        <f t="shared" si="11"/>
        <v>45543</v>
      </c>
      <c r="N104" s="159">
        <f t="shared" si="11"/>
        <v>45544</v>
      </c>
      <c r="O104" s="159">
        <f t="shared" si="11"/>
        <v>45545</v>
      </c>
      <c r="P104" s="159">
        <f t="shared" si="11"/>
        <v>45546</v>
      </c>
      <c r="Q104" s="159">
        <f t="shared" si="11"/>
        <v>45547</v>
      </c>
      <c r="R104" s="159">
        <f t="shared" si="11"/>
        <v>45548</v>
      </c>
      <c r="S104" s="18">
        <f t="shared" si="11"/>
        <v>45549</v>
      </c>
      <c r="T104" s="19">
        <f t="shared" si="11"/>
        <v>45550</v>
      </c>
      <c r="U104" s="168">
        <f t="shared" si="11"/>
        <v>45551</v>
      </c>
      <c r="V104" s="159">
        <f t="shared" si="11"/>
        <v>45552</v>
      </c>
      <c r="W104" s="159">
        <f t="shared" si="11"/>
        <v>45553</v>
      </c>
      <c r="X104" s="159">
        <f t="shared" si="11"/>
        <v>45554</v>
      </c>
      <c r="Y104" s="159">
        <f t="shared" si="11"/>
        <v>45555</v>
      </c>
      <c r="Z104" s="18">
        <f t="shared" si="11"/>
        <v>45556</v>
      </c>
      <c r="AA104" s="19">
        <f t="shared" si="11"/>
        <v>45557</v>
      </c>
      <c r="AB104" s="168">
        <f t="shared" si="11"/>
        <v>45558</v>
      </c>
      <c r="AC104" s="159">
        <f t="shared" si="11"/>
        <v>45559</v>
      </c>
      <c r="AD104" s="159">
        <f t="shared" si="11"/>
        <v>45560</v>
      </c>
      <c r="AE104" s="159">
        <f t="shared" si="11"/>
        <v>45561</v>
      </c>
      <c r="AF104" s="159">
        <f t="shared" si="11"/>
        <v>45562</v>
      </c>
      <c r="AG104" s="18">
        <f t="shared" si="11"/>
        <v>45563</v>
      </c>
      <c r="AH104" s="19">
        <f t="shared" si="11"/>
        <v>45564</v>
      </c>
      <c r="AI104" s="159">
        <f t="shared" si="11"/>
        <v>45565</v>
      </c>
      <c r="AJ104" s="170"/>
      <c r="AK104" s="224"/>
      <c r="AL104" s="297"/>
      <c r="AM104" s="299"/>
      <c r="AN104" s="302"/>
      <c r="AO104" s="288"/>
      <c r="AP104" s="291"/>
      <c r="AR104" s="265" t="s">
        <v>162</v>
      </c>
      <c r="AS104" s="268" t="s">
        <v>108</v>
      </c>
      <c r="AT104" s="271" t="s">
        <v>42</v>
      </c>
      <c r="AU104" s="265" t="s">
        <v>173</v>
      </c>
      <c r="AV104" s="268" t="s">
        <v>109</v>
      </c>
      <c r="AW104" s="271" t="s">
        <v>43</v>
      </c>
      <c r="AY104" s="275"/>
    </row>
    <row r="105" spans="3:51" ht="18" customHeight="1" x14ac:dyDescent="0.45">
      <c r="C105" s="277"/>
      <c r="D105" s="278" t="s">
        <v>12</v>
      </c>
      <c r="E105" s="326"/>
      <c r="F105" s="26"/>
      <c r="G105" s="145"/>
      <c r="H105" s="145"/>
      <c r="I105" s="145"/>
      <c r="J105" s="145"/>
      <c r="K105" s="145"/>
      <c r="L105" s="25"/>
      <c r="M105" s="26"/>
      <c r="N105" s="145"/>
      <c r="O105" s="145"/>
      <c r="P105" s="145"/>
      <c r="Q105" s="145"/>
      <c r="R105" s="145"/>
      <c r="S105" s="25"/>
      <c r="T105" s="26"/>
      <c r="U105" s="146"/>
      <c r="V105" s="145"/>
      <c r="W105" s="145"/>
      <c r="X105" s="145"/>
      <c r="Y105" s="145"/>
      <c r="Z105" s="25"/>
      <c r="AA105" s="26"/>
      <c r="AB105" s="146"/>
      <c r="AC105" s="145"/>
      <c r="AD105" s="145"/>
      <c r="AE105" s="145"/>
      <c r="AF105" s="145"/>
      <c r="AG105" s="25"/>
      <c r="AH105" s="26"/>
      <c r="AI105" s="145"/>
      <c r="AJ105" s="161"/>
      <c r="AK105" s="156"/>
      <c r="AL105" s="297"/>
      <c r="AM105" s="299"/>
      <c r="AN105" s="302"/>
      <c r="AO105" s="288"/>
      <c r="AP105" s="291"/>
      <c r="AR105" s="266"/>
      <c r="AS105" s="269"/>
      <c r="AT105" s="272"/>
      <c r="AU105" s="266"/>
      <c r="AV105" s="269"/>
      <c r="AW105" s="272"/>
      <c r="AY105" s="275"/>
    </row>
    <row r="106" spans="3:51" ht="18" customHeight="1" x14ac:dyDescent="0.45">
      <c r="C106" s="277"/>
      <c r="D106" s="286" t="s">
        <v>11</v>
      </c>
      <c r="E106" s="327"/>
      <c r="F106" s="310"/>
      <c r="G106" s="257"/>
      <c r="H106" s="257"/>
      <c r="I106" s="257"/>
      <c r="J106" s="257"/>
      <c r="K106" s="257"/>
      <c r="L106" s="307"/>
      <c r="M106" s="310"/>
      <c r="N106" s="331"/>
      <c r="O106" s="331"/>
      <c r="P106" s="257"/>
      <c r="Q106" s="257"/>
      <c r="R106" s="257"/>
      <c r="S106" s="307"/>
      <c r="T106" s="310"/>
      <c r="U106" s="313" t="s">
        <v>23</v>
      </c>
      <c r="V106" s="257"/>
      <c r="W106" s="257"/>
      <c r="X106" s="331"/>
      <c r="Y106" s="257"/>
      <c r="Z106" s="307"/>
      <c r="AA106" s="310" t="s">
        <v>24</v>
      </c>
      <c r="AB106" s="313" t="s">
        <v>20</v>
      </c>
      <c r="AC106" s="257"/>
      <c r="AD106" s="257"/>
      <c r="AE106" s="257"/>
      <c r="AF106" s="331"/>
      <c r="AG106" s="307"/>
      <c r="AH106" s="310"/>
      <c r="AI106" s="257"/>
      <c r="AJ106" s="304"/>
      <c r="AK106" s="225"/>
      <c r="AL106" s="297"/>
      <c r="AM106" s="299"/>
      <c r="AN106" s="302"/>
      <c r="AO106" s="288"/>
      <c r="AP106" s="291"/>
      <c r="AR106" s="266"/>
      <c r="AS106" s="269"/>
      <c r="AT106" s="272"/>
      <c r="AU106" s="266"/>
      <c r="AV106" s="269"/>
      <c r="AW106" s="272"/>
      <c r="AY106" s="275"/>
    </row>
    <row r="107" spans="3:51" ht="18" customHeight="1" x14ac:dyDescent="0.45">
      <c r="C107" s="277"/>
      <c r="D107" s="286"/>
      <c r="E107" s="327"/>
      <c r="F107" s="311"/>
      <c r="G107" s="258"/>
      <c r="H107" s="258"/>
      <c r="I107" s="258"/>
      <c r="J107" s="258"/>
      <c r="K107" s="258"/>
      <c r="L107" s="308"/>
      <c r="M107" s="311"/>
      <c r="N107" s="331"/>
      <c r="O107" s="331"/>
      <c r="P107" s="258"/>
      <c r="Q107" s="258"/>
      <c r="R107" s="258"/>
      <c r="S107" s="308"/>
      <c r="T107" s="311"/>
      <c r="U107" s="314"/>
      <c r="V107" s="258"/>
      <c r="W107" s="258"/>
      <c r="X107" s="331"/>
      <c r="Y107" s="258"/>
      <c r="Z107" s="308"/>
      <c r="AA107" s="311"/>
      <c r="AB107" s="314"/>
      <c r="AC107" s="258"/>
      <c r="AD107" s="258"/>
      <c r="AE107" s="258"/>
      <c r="AF107" s="331"/>
      <c r="AG107" s="308"/>
      <c r="AH107" s="311"/>
      <c r="AI107" s="258"/>
      <c r="AJ107" s="305"/>
      <c r="AK107" s="225"/>
      <c r="AL107" s="297"/>
      <c r="AM107" s="299"/>
      <c r="AN107" s="302"/>
      <c r="AO107" s="288"/>
      <c r="AP107" s="291"/>
      <c r="AR107" s="266"/>
      <c r="AS107" s="269"/>
      <c r="AT107" s="181">
        <v>0.28499999999999998</v>
      </c>
      <c r="AU107" s="266"/>
      <c r="AV107" s="269"/>
      <c r="AW107" s="272"/>
      <c r="AY107" s="275"/>
    </row>
    <row r="108" spans="3:51" ht="18" customHeight="1" x14ac:dyDescent="0.45">
      <c r="C108" s="277"/>
      <c r="D108" s="286"/>
      <c r="E108" s="327"/>
      <c r="F108" s="311"/>
      <c r="G108" s="258"/>
      <c r="H108" s="258"/>
      <c r="I108" s="258"/>
      <c r="J108" s="258"/>
      <c r="K108" s="258"/>
      <c r="L108" s="308"/>
      <c r="M108" s="311"/>
      <c r="N108" s="331"/>
      <c r="O108" s="331"/>
      <c r="P108" s="258"/>
      <c r="Q108" s="258"/>
      <c r="R108" s="258"/>
      <c r="S108" s="308"/>
      <c r="T108" s="311"/>
      <c r="U108" s="314"/>
      <c r="V108" s="258"/>
      <c r="W108" s="258"/>
      <c r="X108" s="331"/>
      <c r="Y108" s="258"/>
      <c r="Z108" s="308"/>
      <c r="AA108" s="311"/>
      <c r="AB108" s="314"/>
      <c r="AC108" s="258"/>
      <c r="AD108" s="258"/>
      <c r="AE108" s="258"/>
      <c r="AF108" s="331"/>
      <c r="AG108" s="308"/>
      <c r="AH108" s="311"/>
      <c r="AI108" s="258"/>
      <c r="AJ108" s="305"/>
      <c r="AK108" s="225"/>
      <c r="AL108" s="297"/>
      <c r="AM108" s="299"/>
      <c r="AN108" s="302"/>
      <c r="AO108" s="288"/>
      <c r="AP108" s="291"/>
      <c r="AR108" s="266"/>
      <c r="AS108" s="269"/>
      <c r="AT108" s="263" t="s">
        <v>41</v>
      </c>
      <c r="AU108" s="266"/>
      <c r="AV108" s="269"/>
      <c r="AW108" s="272"/>
      <c r="AY108" s="275"/>
    </row>
    <row r="109" spans="3:51" ht="18" customHeight="1" x14ac:dyDescent="0.45">
      <c r="C109" s="277"/>
      <c r="D109" s="286"/>
      <c r="E109" s="327"/>
      <c r="F109" s="311"/>
      <c r="G109" s="258"/>
      <c r="H109" s="258"/>
      <c r="I109" s="258"/>
      <c r="J109" s="258"/>
      <c r="K109" s="258"/>
      <c r="L109" s="308"/>
      <c r="M109" s="311"/>
      <c r="N109" s="331"/>
      <c r="O109" s="331"/>
      <c r="P109" s="258"/>
      <c r="Q109" s="258"/>
      <c r="R109" s="258"/>
      <c r="S109" s="308"/>
      <c r="T109" s="311"/>
      <c r="U109" s="314"/>
      <c r="V109" s="258"/>
      <c r="W109" s="258"/>
      <c r="X109" s="331"/>
      <c r="Y109" s="258"/>
      <c r="Z109" s="308"/>
      <c r="AA109" s="311"/>
      <c r="AB109" s="314"/>
      <c r="AC109" s="258"/>
      <c r="AD109" s="258"/>
      <c r="AE109" s="258"/>
      <c r="AF109" s="331"/>
      <c r="AG109" s="308"/>
      <c r="AH109" s="311"/>
      <c r="AI109" s="258"/>
      <c r="AJ109" s="305"/>
      <c r="AK109" s="225"/>
      <c r="AL109" s="297"/>
      <c r="AM109" s="299"/>
      <c r="AN109" s="302"/>
      <c r="AO109" s="288"/>
      <c r="AP109" s="291"/>
      <c r="AR109" s="266"/>
      <c r="AS109" s="269"/>
      <c r="AT109" s="263"/>
      <c r="AU109" s="266"/>
      <c r="AV109" s="269"/>
      <c r="AW109" s="181">
        <v>0.28499999999999998</v>
      </c>
      <c r="AY109" s="275"/>
    </row>
    <row r="110" spans="3:51" ht="18" customHeight="1" x14ac:dyDescent="0.45">
      <c r="C110" s="277"/>
      <c r="D110" s="286"/>
      <c r="E110" s="327"/>
      <c r="F110" s="311"/>
      <c r="G110" s="258"/>
      <c r="H110" s="258"/>
      <c r="I110" s="258"/>
      <c r="J110" s="258"/>
      <c r="K110" s="258"/>
      <c r="L110" s="308"/>
      <c r="M110" s="311"/>
      <c r="N110" s="331"/>
      <c r="O110" s="331"/>
      <c r="P110" s="258"/>
      <c r="Q110" s="258"/>
      <c r="R110" s="258"/>
      <c r="S110" s="308"/>
      <c r="T110" s="311"/>
      <c r="U110" s="314"/>
      <c r="V110" s="258"/>
      <c r="W110" s="258"/>
      <c r="X110" s="331"/>
      <c r="Y110" s="258"/>
      <c r="Z110" s="308"/>
      <c r="AA110" s="311"/>
      <c r="AB110" s="314"/>
      <c r="AC110" s="258"/>
      <c r="AD110" s="258"/>
      <c r="AE110" s="258"/>
      <c r="AF110" s="331"/>
      <c r="AG110" s="308"/>
      <c r="AH110" s="311"/>
      <c r="AI110" s="258"/>
      <c r="AJ110" s="305"/>
      <c r="AK110" s="225"/>
      <c r="AL110" s="297"/>
      <c r="AM110" s="299"/>
      <c r="AN110" s="302"/>
      <c r="AO110" s="288"/>
      <c r="AP110" s="291"/>
      <c r="AR110" s="266"/>
      <c r="AS110" s="269"/>
      <c r="AT110" s="263"/>
      <c r="AU110" s="266"/>
      <c r="AV110" s="269"/>
      <c r="AW110" s="263" t="s">
        <v>41</v>
      </c>
      <c r="AY110" s="275"/>
    </row>
    <row r="111" spans="3:51" ht="18" customHeight="1" x14ac:dyDescent="0.45">
      <c r="C111" s="277"/>
      <c r="D111" s="286"/>
      <c r="E111" s="327"/>
      <c r="F111" s="311"/>
      <c r="G111" s="258"/>
      <c r="H111" s="258"/>
      <c r="I111" s="258"/>
      <c r="J111" s="258"/>
      <c r="K111" s="258"/>
      <c r="L111" s="308"/>
      <c r="M111" s="311"/>
      <c r="N111" s="331"/>
      <c r="O111" s="331"/>
      <c r="P111" s="258"/>
      <c r="Q111" s="258"/>
      <c r="R111" s="258"/>
      <c r="S111" s="308"/>
      <c r="T111" s="311"/>
      <c r="U111" s="314"/>
      <c r="V111" s="258"/>
      <c r="W111" s="258"/>
      <c r="X111" s="331"/>
      <c r="Y111" s="258"/>
      <c r="Z111" s="308"/>
      <c r="AA111" s="311"/>
      <c r="AB111" s="314"/>
      <c r="AC111" s="258"/>
      <c r="AD111" s="258"/>
      <c r="AE111" s="258"/>
      <c r="AF111" s="331"/>
      <c r="AG111" s="308"/>
      <c r="AH111" s="311"/>
      <c r="AI111" s="258"/>
      <c r="AJ111" s="305"/>
      <c r="AK111" s="225"/>
      <c r="AL111" s="297"/>
      <c r="AM111" s="299"/>
      <c r="AN111" s="302"/>
      <c r="AO111" s="288"/>
      <c r="AP111" s="291"/>
      <c r="AR111" s="266"/>
      <c r="AS111" s="269"/>
      <c r="AT111" s="263"/>
      <c r="AU111" s="266"/>
      <c r="AV111" s="269"/>
      <c r="AW111" s="263"/>
      <c r="AY111" s="275"/>
    </row>
    <row r="112" spans="3:51" ht="18" customHeight="1" x14ac:dyDescent="0.45">
      <c r="C112" s="277"/>
      <c r="D112" s="286"/>
      <c r="E112" s="327"/>
      <c r="F112" s="311"/>
      <c r="G112" s="258"/>
      <c r="H112" s="258"/>
      <c r="I112" s="258"/>
      <c r="J112" s="258"/>
      <c r="K112" s="258"/>
      <c r="L112" s="308"/>
      <c r="M112" s="311"/>
      <c r="N112" s="331"/>
      <c r="O112" s="331"/>
      <c r="P112" s="258"/>
      <c r="Q112" s="258"/>
      <c r="R112" s="258"/>
      <c r="S112" s="308"/>
      <c r="T112" s="311"/>
      <c r="U112" s="314"/>
      <c r="V112" s="258"/>
      <c r="W112" s="258"/>
      <c r="X112" s="331"/>
      <c r="Y112" s="258"/>
      <c r="Z112" s="308"/>
      <c r="AA112" s="311"/>
      <c r="AB112" s="314"/>
      <c r="AC112" s="258"/>
      <c r="AD112" s="258"/>
      <c r="AE112" s="258"/>
      <c r="AF112" s="331"/>
      <c r="AG112" s="308"/>
      <c r="AH112" s="311"/>
      <c r="AI112" s="258"/>
      <c r="AJ112" s="305"/>
      <c r="AK112" s="225"/>
      <c r="AL112" s="297"/>
      <c r="AM112" s="299"/>
      <c r="AN112" s="302"/>
      <c r="AO112" s="288"/>
      <c r="AP112" s="291"/>
      <c r="AR112" s="266"/>
      <c r="AS112" s="269"/>
      <c r="AT112" s="263"/>
      <c r="AU112" s="266"/>
      <c r="AV112" s="269"/>
      <c r="AW112" s="263"/>
      <c r="AY112" s="275"/>
    </row>
    <row r="113" spans="3:53" ht="18" customHeight="1" thickBot="1" x14ac:dyDescent="0.5">
      <c r="C113" s="277"/>
      <c r="D113" s="286"/>
      <c r="E113" s="327"/>
      <c r="F113" s="312"/>
      <c r="G113" s="259"/>
      <c r="H113" s="259"/>
      <c r="I113" s="259"/>
      <c r="J113" s="259"/>
      <c r="K113" s="259"/>
      <c r="L113" s="309"/>
      <c r="M113" s="312"/>
      <c r="N113" s="331"/>
      <c r="O113" s="331"/>
      <c r="P113" s="258"/>
      <c r="Q113" s="259"/>
      <c r="R113" s="259"/>
      <c r="S113" s="308"/>
      <c r="T113" s="312"/>
      <c r="U113" s="315"/>
      <c r="V113" s="259"/>
      <c r="W113" s="259"/>
      <c r="X113" s="331"/>
      <c r="Y113" s="259"/>
      <c r="Z113" s="308"/>
      <c r="AA113" s="312"/>
      <c r="AB113" s="315"/>
      <c r="AC113" s="259"/>
      <c r="AD113" s="259"/>
      <c r="AE113" s="259"/>
      <c r="AF113" s="331"/>
      <c r="AG113" s="309"/>
      <c r="AH113" s="312"/>
      <c r="AI113" s="258"/>
      <c r="AJ113" s="306"/>
      <c r="AK113" s="225"/>
      <c r="AL113" s="297"/>
      <c r="AM113" s="300"/>
      <c r="AN113" s="303"/>
      <c r="AO113" s="289"/>
      <c r="AP113" s="292"/>
      <c r="AR113" s="267"/>
      <c r="AS113" s="270"/>
      <c r="AT113" s="263"/>
      <c r="AU113" s="267"/>
      <c r="AV113" s="270"/>
      <c r="AW113" s="264"/>
      <c r="AY113" s="276"/>
    </row>
    <row r="114" spans="3:53" ht="18" customHeight="1" thickBot="1" x14ac:dyDescent="0.5">
      <c r="C114" s="277"/>
      <c r="D114" s="244" t="s">
        <v>7</v>
      </c>
      <c r="E114" s="325"/>
      <c r="F114" s="26"/>
      <c r="G114" s="145"/>
      <c r="H114" s="145"/>
      <c r="I114" s="145"/>
      <c r="J114" s="145"/>
      <c r="K114" s="145"/>
      <c r="L114" s="25"/>
      <c r="M114" s="26"/>
      <c r="N114" s="145"/>
      <c r="O114" s="145"/>
      <c r="P114" s="145"/>
      <c r="Q114" s="145"/>
      <c r="R114" s="145"/>
      <c r="S114" s="25"/>
      <c r="T114" s="26"/>
      <c r="U114" s="146"/>
      <c r="V114" s="145"/>
      <c r="W114" s="145"/>
      <c r="X114" s="145"/>
      <c r="Y114" s="145"/>
      <c r="Z114" s="25"/>
      <c r="AA114" s="26"/>
      <c r="AB114" s="173"/>
      <c r="AC114" s="145"/>
      <c r="AD114" s="145"/>
      <c r="AE114" s="145"/>
      <c r="AF114" s="145"/>
      <c r="AG114" s="25"/>
      <c r="AH114" s="26"/>
      <c r="AI114" s="145"/>
      <c r="AJ114" s="161"/>
      <c r="AK114" s="156"/>
      <c r="AL114" s="182"/>
      <c r="AM114" s="183"/>
      <c r="AN114" s="184"/>
      <c r="AO114" s="185"/>
      <c r="AP114" s="186"/>
      <c r="AR114" s="187"/>
      <c r="AS114" s="188"/>
      <c r="AT114" s="189"/>
      <c r="AU114" s="183"/>
      <c r="AV114" s="190"/>
      <c r="AW114" s="191"/>
      <c r="AY114" s="192"/>
      <c r="BA114" s="149" t="s">
        <v>79</v>
      </c>
    </row>
    <row r="115" spans="3:53" ht="18" customHeight="1" thickBot="1" x14ac:dyDescent="0.5">
      <c r="C115" s="277"/>
      <c r="D115" s="244" t="s">
        <v>8</v>
      </c>
      <c r="E115" s="325"/>
      <c r="F115" s="82"/>
      <c r="G115" s="145"/>
      <c r="H115" s="145"/>
      <c r="I115" s="145"/>
      <c r="J115" s="145"/>
      <c r="K115" s="145"/>
      <c r="L115" s="81"/>
      <c r="M115" s="82"/>
      <c r="N115" s="148"/>
      <c r="O115" s="148"/>
      <c r="P115" s="145"/>
      <c r="Q115" s="145"/>
      <c r="R115" s="145"/>
      <c r="S115" s="81"/>
      <c r="T115" s="82"/>
      <c r="U115" s="146"/>
      <c r="V115" s="148"/>
      <c r="W115" s="145"/>
      <c r="X115" s="148"/>
      <c r="Y115" s="145"/>
      <c r="Z115" s="81"/>
      <c r="AA115" s="82"/>
      <c r="AB115" s="173"/>
      <c r="AC115" s="145"/>
      <c r="AD115" s="145"/>
      <c r="AE115" s="145"/>
      <c r="AF115" s="148"/>
      <c r="AG115" s="81"/>
      <c r="AH115" s="82"/>
      <c r="AI115" s="145"/>
      <c r="AJ115" s="161"/>
      <c r="AK115" s="156"/>
      <c r="AL115" s="193"/>
      <c r="AM115" s="157"/>
      <c r="AN115" s="182"/>
      <c r="AO115" s="194"/>
      <c r="AP115" s="195"/>
      <c r="AR115" s="182"/>
      <c r="AS115" s="196"/>
      <c r="AT115" s="226"/>
      <c r="AU115" s="153"/>
      <c r="AV115" s="197"/>
      <c r="AW115" s="195"/>
      <c r="AY115" s="145"/>
    </row>
    <row r="116" spans="3:53" ht="15" customHeight="1" x14ac:dyDescent="0.45">
      <c r="C116" s="277"/>
      <c r="D116" s="245" t="s">
        <v>0</v>
      </c>
      <c r="E116" s="246"/>
      <c r="F116" s="251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3"/>
      <c r="AL116" s="198" t="s">
        <v>69</v>
      </c>
      <c r="AM116" s="199" t="s">
        <v>70</v>
      </c>
      <c r="AN116" s="200" t="s">
        <v>71</v>
      </c>
      <c r="AO116" s="201" t="s">
        <v>85</v>
      </c>
      <c r="AP116" s="202" t="s">
        <v>86</v>
      </c>
      <c r="AQ116" s="156"/>
      <c r="AR116" s="203" t="s">
        <v>72</v>
      </c>
      <c r="AS116" s="204" t="s">
        <v>73</v>
      </c>
      <c r="AT116" s="205" t="s">
        <v>74</v>
      </c>
      <c r="AU116" s="206" t="s">
        <v>75</v>
      </c>
      <c r="AV116" s="204" t="s">
        <v>76</v>
      </c>
      <c r="AW116" s="205" t="s">
        <v>77</v>
      </c>
      <c r="AX116" s="207"/>
      <c r="AY116" s="208" t="s">
        <v>78</v>
      </c>
    </row>
    <row r="117" spans="3:53" ht="15" customHeight="1" x14ac:dyDescent="0.45">
      <c r="C117" s="277"/>
      <c r="D117" s="247"/>
      <c r="E117" s="248"/>
      <c r="F117" s="254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6"/>
      <c r="AL117" s="209"/>
      <c r="AM117" s="210"/>
      <c r="AN117" s="200"/>
      <c r="AO117" s="211"/>
      <c r="AP117" s="202"/>
      <c r="AQ117" s="156"/>
      <c r="AR117" s="203"/>
      <c r="AS117" s="212"/>
      <c r="AT117" s="205" t="s">
        <v>91</v>
      </c>
      <c r="AU117" s="203"/>
      <c r="AV117" s="212"/>
      <c r="AW117" s="205"/>
      <c r="AX117" s="207"/>
      <c r="AY117" s="213"/>
    </row>
    <row r="118" spans="3:53" ht="15" customHeight="1" x14ac:dyDescent="0.45">
      <c r="C118" s="277"/>
      <c r="D118" s="249"/>
      <c r="E118" s="250"/>
      <c r="F118" s="131" t="s">
        <v>182</v>
      </c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3"/>
      <c r="AL118" s="214"/>
      <c r="AM118" s="215"/>
      <c r="AN118" s="216"/>
      <c r="AO118" s="217" t="s">
        <v>84</v>
      </c>
      <c r="AP118" s="218" t="s">
        <v>83</v>
      </c>
      <c r="AQ118" s="156"/>
      <c r="AR118" s="219"/>
      <c r="AS118" s="220"/>
      <c r="AT118" s="221" t="s">
        <v>92</v>
      </c>
      <c r="AU118" s="219"/>
      <c r="AV118" s="220"/>
      <c r="AW118" s="221" t="s">
        <v>93</v>
      </c>
      <c r="AX118" s="207"/>
      <c r="AY118" s="222"/>
    </row>
    <row r="119" spans="3:53" ht="18" customHeight="1" x14ac:dyDescent="0.45">
      <c r="C119" s="277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67"/>
      <c r="AC119" s="156"/>
      <c r="AD119" s="156"/>
      <c r="AE119" s="156"/>
      <c r="AF119" s="156"/>
      <c r="AG119" s="156"/>
      <c r="AH119" s="156"/>
      <c r="AI119" s="156"/>
      <c r="AJ119" s="156"/>
    </row>
    <row r="120" spans="3:53" ht="24.9" customHeight="1" thickBot="1" x14ac:dyDescent="0.5">
      <c r="C120" s="277"/>
      <c r="D120" s="278" t="s">
        <v>4</v>
      </c>
      <c r="E120" s="278"/>
      <c r="F120" s="279" t="s">
        <v>95</v>
      </c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48"/>
      <c r="AL120" s="280" t="s">
        <v>39</v>
      </c>
      <c r="AM120" s="281"/>
      <c r="AN120" s="281"/>
      <c r="AO120" s="281"/>
      <c r="AP120" s="282"/>
      <c r="AR120" s="283" t="s">
        <v>38</v>
      </c>
      <c r="AS120" s="284"/>
      <c r="AT120" s="284"/>
      <c r="AU120" s="284"/>
      <c r="AV120" s="284"/>
      <c r="AW120" s="285"/>
      <c r="AY120" s="274" t="s">
        <v>163</v>
      </c>
    </row>
    <row r="121" spans="3:53" ht="18" customHeight="1" x14ac:dyDescent="0.45">
      <c r="C121" s="277"/>
      <c r="D121" s="278" t="s">
        <v>5</v>
      </c>
      <c r="E121" s="278"/>
      <c r="F121" s="40">
        <f>+AI103+1</f>
        <v>45566</v>
      </c>
      <c r="G121" s="40">
        <f t="shared" ref="G121:AJ121" si="12">+F121+1</f>
        <v>45567</v>
      </c>
      <c r="H121" s="40">
        <f t="shared" si="12"/>
        <v>45568</v>
      </c>
      <c r="I121" s="40">
        <f t="shared" si="12"/>
        <v>45569</v>
      </c>
      <c r="J121" s="10">
        <f t="shared" si="12"/>
        <v>45570</v>
      </c>
      <c r="K121" s="11">
        <f t="shared" si="12"/>
        <v>45571</v>
      </c>
      <c r="L121" s="40">
        <f t="shared" si="12"/>
        <v>45572</v>
      </c>
      <c r="M121" s="40">
        <f t="shared" si="12"/>
        <v>45573</v>
      </c>
      <c r="N121" s="40">
        <f t="shared" si="12"/>
        <v>45574</v>
      </c>
      <c r="O121" s="40">
        <f t="shared" si="12"/>
        <v>45575</v>
      </c>
      <c r="P121" s="40">
        <f t="shared" si="12"/>
        <v>45576</v>
      </c>
      <c r="Q121" s="10">
        <f t="shared" si="12"/>
        <v>45577</v>
      </c>
      <c r="R121" s="11">
        <f t="shared" si="12"/>
        <v>45578</v>
      </c>
      <c r="S121" s="53">
        <f t="shared" si="12"/>
        <v>45579</v>
      </c>
      <c r="T121" s="40">
        <f t="shared" si="12"/>
        <v>45580</v>
      </c>
      <c r="U121" s="40">
        <f t="shared" si="12"/>
        <v>45581</v>
      </c>
      <c r="V121" s="40">
        <f t="shared" si="12"/>
        <v>45582</v>
      </c>
      <c r="W121" s="40">
        <f t="shared" si="12"/>
        <v>45583</v>
      </c>
      <c r="X121" s="10">
        <f t="shared" si="12"/>
        <v>45584</v>
      </c>
      <c r="Y121" s="11">
        <f t="shared" si="12"/>
        <v>45585</v>
      </c>
      <c r="Z121" s="40">
        <f t="shared" si="12"/>
        <v>45586</v>
      </c>
      <c r="AA121" s="40">
        <f t="shared" si="12"/>
        <v>45587</v>
      </c>
      <c r="AB121" s="40">
        <f t="shared" si="12"/>
        <v>45588</v>
      </c>
      <c r="AC121" s="40">
        <f t="shared" si="12"/>
        <v>45589</v>
      </c>
      <c r="AD121" s="40">
        <f t="shared" si="12"/>
        <v>45590</v>
      </c>
      <c r="AE121" s="10">
        <f t="shared" si="12"/>
        <v>45591</v>
      </c>
      <c r="AF121" s="11">
        <f t="shared" si="12"/>
        <v>45592</v>
      </c>
      <c r="AG121" s="40">
        <f t="shared" si="12"/>
        <v>45593</v>
      </c>
      <c r="AH121" s="40">
        <f t="shared" si="12"/>
        <v>45594</v>
      </c>
      <c r="AI121" s="40">
        <f t="shared" si="12"/>
        <v>45595</v>
      </c>
      <c r="AJ121" s="40">
        <f t="shared" si="12"/>
        <v>45596</v>
      </c>
      <c r="AK121" s="48"/>
      <c r="AL121" s="296" t="s">
        <v>158</v>
      </c>
      <c r="AM121" s="298" t="s">
        <v>159</v>
      </c>
      <c r="AN121" s="301" t="s">
        <v>181</v>
      </c>
      <c r="AO121" s="287" t="s">
        <v>160</v>
      </c>
      <c r="AP121" s="290" t="s">
        <v>161</v>
      </c>
      <c r="AR121" s="293" t="s">
        <v>37</v>
      </c>
      <c r="AS121" s="294"/>
      <c r="AT121" s="295"/>
      <c r="AU121" s="293" t="s">
        <v>40</v>
      </c>
      <c r="AV121" s="294"/>
      <c r="AW121" s="295"/>
      <c r="AY121" s="275"/>
    </row>
    <row r="122" spans="3:53" ht="18" customHeight="1" x14ac:dyDescent="0.45">
      <c r="C122" s="277"/>
      <c r="D122" s="278" t="s">
        <v>6</v>
      </c>
      <c r="E122" s="278"/>
      <c r="F122" s="159">
        <f t="shared" ref="F122:AJ122" si="13">F121</f>
        <v>45566</v>
      </c>
      <c r="G122" s="159">
        <f t="shared" si="13"/>
        <v>45567</v>
      </c>
      <c r="H122" s="159">
        <f t="shared" si="13"/>
        <v>45568</v>
      </c>
      <c r="I122" s="159">
        <f t="shared" si="13"/>
        <v>45569</v>
      </c>
      <c r="J122" s="18">
        <f t="shared" si="13"/>
        <v>45570</v>
      </c>
      <c r="K122" s="19">
        <f t="shared" si="13"/>
        <v>45571</v>
      </c>
      <c r="L122" s="159">
        <f t="shared" si="13"/>
        <v>45572</v>
      </c>
      <c r="M122" s="159">
        <f t="shared" si="13"/>
        <v>45573</v>
      </c>
      <c r="N122" s="159">
        <f t="shared" si="13"/>
        <v>45574</v>
      </c>
      <c r="O122" s="159">
        <f t="shared" si="13"/>
        <v>45575</v>
      </c>
      <c r="P122" s="159">
        <f t="shared" si="13"/>
        <v>45576</v>
      </c>
      <c r="Q122" s="18">
        <f t="shared" si="13"/>
        <v>45577</v>
      </c>
      <c r="R122" s="19">
        <f t="shared" si="13"/>
        <v>45578</v>
      </c>
      <c r="S122" s="168">
        <f t="shared" si="13"/>
        <v>45579</v>
      </c>
      <c r="T122" s="159">
        <f t="shared" si="13"/>
        <v>45580</v>
      </c>
      <c r="U122" s="159">
        <f t="shared" si="13"/>
        <v>45581</v>
      </c>
      <c r="V122" s="159">
        <f t="shared" si="13"/>
        <v>45582</v>
      </c>
      <c r="W122" s="159">
        <f t="shared" si="13"/>
        <v>45583</v>
      </c>
      <c r="X122" s="18">
        <f t="shared" si="13"/>
        <v>45584</v>
      </c>
      <c r="Y122" s="19">
        <f t="shared" si="13"/>
        <v>45585</v>
      </c>
      <c r="Z122" s="159">
        <f t="shared" si="13"/>
        <v>45586</v>
      </c>
      <c r="AA122" s="159">
        <f t="shared" si="13"/>
        <v>45587</v>
      </c>
      <c r="AB122" s="159">
        <f t="shared" si="13"/>
        <v>45588</v>
      </c>
      <c r="AC122" s="159">
        <f t="shared" si="13"/>
        <v>45589</v>
      </c>
      <c r="AD122" s="159">
        <f t="shared" si="13"/>
        <v>45590</v>
      </c>
      <c r="AE122" s="18">
        <f t="shared" si="13"/>
        <v>45591</v>
      </c>
      <c r="AF122" s="19">
        <f t="shared" si="13"/>
        <v>45592</v>
      </c>
      <c r="AG122" s="159">
        <f t="shared" si="13"/>
        <v>45593</v>
      </c>
      <c r="AH122" s="159">
        <f t="shared" si="13"/>
        <v>45594</v>
      </c>
      <c r="AI122" s="159">
        <f t="shared" si="13"/>
        <v>45595</v>
      </c>
      <c r="AJ122" s="159">
        <f t="shared" si="13"/>
        <v>45596</v>
      </c>
      <c r="AK122" s="224"/>
      <c r="AL122" s="297"/>
      <c r="AM122" s="299"/>
      <c r="AN122" s="302"/>
      <c r="AO122" s="288"/>
      <c r="AP122" s="291"/>
      <c r="AR122" s="265" t="s">
        <v>162</v>
      </c>
      <c r="AS122" s="268" t="s">
        <v>108</v>
      </c>
      <c r="AT122" s="271" t="s">
        <v>42</v>
      </c>
      <c r="AU122" s="265" t="s">
        <v>173</v>
      </c>
      <c r="AV122" s="268" t="s">
        <v>109</v>
      </c>
      <c r="AW122" s="271" t="s">
        <v>43</v>
      </c>
      <c r="AY122" s="275"/>
    </row>
    <row r="123" spans="3:53" ht="18" customHeight="1" x14ac:dyDescent="0.45">
      <c r="C123" s="277"/>
      <c r="D123" s="278" t="s">
        <v>12</v>
      </c>
      <c r="E123" s="278"/>
      <c r="F123" s="145"/>
      <c r="G123" s="145"/>
      <c r="H123" s="145"/>
      <c r="I123" s="145"/>
      <c r="J123" s="25"/>
      <c r="K123" s="26"/>
      <c r="L123" s="145"/>
      <c r="M123" s="145"/>
      <c r="N123" s="145"/>
      <c r="O123" s="145"/>
      <c r="P123" s="145"/>
      <c r="Q123" s="25"/>
      <c r="R123" s="26"/>
      <c r="S123" s="146"/>
      <c r="T123" s="145"/>
      <c r="U123" s="145"/>
      <c r="V123" s="145"/>
      <c r="W123" s="145"/>
      <c r="X123" s="25"/>
      <c r="Y123" s="26"/>
      <c r="Z123" s="145"/>
      <c r="AA123" s="145"/>
      <c r="AB123" s="145"/>
      <c r="AC123" s="145"/>
      <c r="AD123" s="145"/>
      <c r="AE123" s="25"/>
      <c r="AF123" s="26"/>
      <c r="AG123" s="145"/>
      <c r="AH123" s="145"/>
      <c r="AI123" s="145"/>
      <c r="AJ123" s="145"/>
      <c r="AK123" s="156"/>
      <c r="AL123" s="297"/>
      <c r="AM123" s="299"/>
      <c r="AN123" s="302"/>
      <c r="AO123" s="288"/>
      <c r="AP123" s="291"/>
      <c r="AR123" s="266"/>
      <c r="AS123" s="269"/>
      <c r="AT123" s="272"/>
      <c r="AU123" s="266"/>
      <c r="AV123" s="269"/>
      <c r="AW123" s="272"/>
      <c r="AY123" s="275"/>
    </row>
    <row r="124" spans="3:53" ht="18" customHeight="1" x14ac:dyDescent="0.45">
      <c r="C124" s="277"/>
      <c r="D124" s="286" t="s">
        <v>11</v>
      </c>
      <c r="E124" s="286"/>
      <c r="F124" s="257"/>
      <c r="G124" s="257"/>
      <c r="H124" s="257"/>
      <c r="I124" s="257"/>
      <c r="J124" s="307"/>
      <c r="K124" s="310"/>
      <c r="L124" s="257"/>
      <c r="M124" s="257"/>
      <c r="N124" s="257"/>
      <c r="O124" s="257"/>
      <c r="P124" s="257"/>
      <c r="Q124" s="307"/>
      <c r="R124" s="310"/>
      <c r="S124" s="313" t="s">
        <v>14</v>
      </c>
      <c r="T124" s="257"/>
      <c r="U124" s="257"/>
      <c r="V124" s="257"/>
      <c r="W124" s="257"/>
      <c r="X124" s="307"/>
      <c r="Y124" s="310"/>
      <c r="Z124" s="257"/>
      <c r="AA124" s="257"/>
      <c r="AB124" s="257"/>
      <c r="AC124" s="257"/>
      <c r="AD124" s="257"/>
      <c r="AE124" s="307"/>
      <c r="AF124" s="310"/>
      <c r="AG124" s="257"/>
      <c r="AH124" s="257"/>
      <c r="AI124" s="257"/>
      <c r="AJ124" s="257"/>
      <c r="AK124" s="225"/>
      <c r="AL124" s="297"/>
      <c r="AM124" s="299"/>
      <c r="AN124" s="302"/>
      <c r="AO124" s="288"/>
      <c r="AP124" s="291"/>
      <c r="AR124" s="266"/>
      <c r="AS124" s="269"/>
      <c r="AT124" s="272"/>
      <c r="AU124" s="266"/>
      <c r="AV124" s="269"/>
      <c r="AW124" s="272"/>
      <c r="AY124" s="275"/>
    </row>
    <row r="125" spans="3:53" ht="18" customHeight="1" x14ac:dyDescent="0.45">
      <c r="C125" s="277"/>
      <c r="D125" s="286"/>
      <c r="E125" s="286"/>
      <c r="F125" s="258"/>
      <c r="G125" s="258"/>
      <c r="H125" s="258"/>
      <c r="I125" s="258"/>
      <c r="J125" s="308"/>
      <c r="K125" s="311"/>
      <c r="L125" s="258"/>
      <c r="M125" s="258"/>
      <c r="N125" s="258"/>
      <c r="O125" s="258"/>
      <c r="P125" s="258"/>
      <c r="Q125" s="308"/>
      <c r="R125" s="311"/>
      <c r="S125" s="314"/>
      <c r="T125" s="258"/>
      <c r="U125" s="258"/>
      <c r="V125" s="258"/>
      <c r="W125" s="258"/>
      <c r="X125" s="308"/>
      <c r="Y125" s="311"/>
      <c r="Z125" s="258"/>
      <c r="AA125" s="258"/>
      <c r="AB125" s="258"/>
      <c r="AC125" s="258"/>
      <c r="AD125" s="258"/>
      <c r="AE125" s="308"/>
      <c r="AF125" s="311"/>
      <c r="AG125" s="258"/>
      <c r="AH125" s="258"/>
      <c r="AI125" s="258"/>
      <c r="AJ125" s="258"/>
      <c r="AK125" s="225"/>
      <c r="AL125" s="297"/>
      <c r="AM125" s="299"/>
      <c r="AN125" s="302"/>
      <c r="AO125" s="288"/>
      <c r="AP125" s="291"/>
      <c r="AR125" s="266"/>
      <c r="AS125" s="269"/>
      <c r="AT125" s="181">
        <v>0.28499999999999998</v>
      </c>
      <c r="AU125" s="266"/>
      <c r="AV125" s="269"/>
      <c r="AW125" s="272"/>
      <c r="AY125" s="275"/>
    </row>
    <row r="126" spans="3:53" ht="18" customHeight="1" x14ac:dyDescent="0.45">
      <c r="C126" s="277"/>
      <c r="D126" s="286"/>
      <c r="E126" s="286"/>
      <c r="F126" s="258"/>
      <c r="G126" s="258"/>
      <c r="H126" s="258"/>
      <c r="I126" s="258"/>
      <c r="J126" s="308"/>
      <c r="K126" s="311"/>
      <c r="L126" s="258"/>
      <c r="M126" s="258"/>
      <c r="N126" s="258"/>
      <c r="O126" s="258"/>
      <c r="P126" s="258"/>
      <c r="Q126" s="308"/>
      <c r="R126" s="311"/>
      <c r="S126" s="314"/>
      <c r="T126" s="258"/>
      <c r="U126" s="258"/>
      <c r="V126" s="258"/>
      <c r="W126" s="258"/>
      <c r="X126" s="308"/>
      <c r="Y126" s="311"/>
      <c r="Z126" s="258"/>
      <c r="AA126" s="258"/>
      <c r="AB126" s="258"/>
      <c r="AC126" s="258"/>
      <c r="AD126" s="258"/>
      <c r="AE126" s="308"/>
      <c r="AF126" s="311"/>
      <c r="AG126" s="258"/>
      <c r="AH126" s="258"/>
      <c r="AI126" s="258"/>
      <c r="AJ126" s="258"/>
      <c r="AK126" s="225"/>
      <c r="AL126" s="297"/>
      <c r="AM126" s="299"/>
      <c r="AN126" s="302"/>
      <c r="AO126" s="288"/>
      <c r="AP126" s="291"/>
      <c r="AR126" s="266"/>
      <c r="AS126" s="269"/>
      <c r="AT126" s="263" t="s">
        <v>41</v>
      </c>
      <c r="AU126" s="266"/>
      <c r="AV126" s="269"/>
      <c r="AW126" s="272"/>
      <c r="AY126" s="275"/>
    </row>
    <row r="127" spans="3:53" ht="18" customHeight="1" x14ac:dyDescent="0.45">
      <c r="C127" s="277"/>
      <c r="D127" s="286"/>
      <c r="E127" s="286"/>
      <c r="F127" s="258"/>
      <c r="G127" s="258"/>
      <c r="H127" s="258"/>
      <c r="I127" s="258"/>
      <c r="J127" s="308"/>
      <c r="K127" s="311"/>
      <c r="L127" s="258"/>
      <c r="M127" s="258"/>
      <c r="N127" s="258"/>
      <c r="O127" s="258"/>
      <c r="P127" s="258"/>
      <c r="Q127" s="308"/>
      <c r="R127" s="311"/>
      <c r="S127" s="314"/>
      <c r="T127" s="258"/>
      <c r="U127" s="258"/>
      <c r="V127" s="258"/>
      <c r="W127" s="258"/>
      <c r="X127" s="308"/>
      <c r="Y127" s="311"/>
      <c r="Z127" s="258"/>
      <c r="AA127" s="258"/>
      <c r="AB127" s="258"/>
      <c r="AC127" s="258"/>
      <c r="AD127" s="258"/>
      <c r="AE127" s="308"/>
      <c r="AF127" s="311"/>
      <c r="AG127" s="258"/>
      <c r="AH127" s="258"/>
      <c r="AI127" s="258"/>
      <c r="AJ127" s="258"/>
      <c r="AK127" s="225"/>
      <c r="AL127" s="297"/>
      <c r="AM127" s="299"/>
      <c r="AN127" s="302"/>
      <c r="AO127" s="288"/>
      <c r="AP127" s="291"/>
      <c r="AR127" s="266"/>
      <c r="AS127" s="269"/>
      <c r="AT127" s="263"/>
      <c r="AU127" s="266"/>
      <c r="AV127" s="269"/>
      <c r="AW127" s="181">
        <v>0.28499999999999998</v>
      </c>
      <c r="AY127" s="275"/>
    </row>
    <row r="128" spans="3:53" ht="18" customHeight="1" x14ac:dyDescent="0.45">
      <c r="C128" s="277"/>
      <c r="D128" s="286"/>
      <c r="E128" s="286"/>
      <c r="F128" s="258"/>
      <c r="G128" s="258"/>
      <c r="H128" s="258"/>
      <c r="I128" s="258"/>
      <c r="J128" s="308"/>
      <c r="K128" s="311"/>
      <c r="L128" s="258"/>
      <c r="M128" s="258"/>
      <c r="N128" s="258"/>
      <c r="O128" s="258"/>
      <c r="P128" s="258"/>
      <c r="Q128" s="308"/>
      <c r="R128" s="311"/>
      <c r="S128" s="314"/>
      <c r="T128" s="258"/>
      <c r="U128" s="258"/>
      <c r="V128" s="258"/>
      <c r="W128" s="258"/>
      <c r="X128" s="308"/>
      <c r="Y128" s="311"/>
      <c r="Z128" s="258"/>
      <c r="AA128" s="258"/>
      <c r="AB128" s="258"/>
      <c r="AC128" s="258"/>
      <c r="AD128" s="258"/>
      <c r="AE128" s="308"/>
      <c r="AF128" s="311"/>
      <c r="AG128" s="258"/>
      <c r="AH128" s="258"/>
      <c r="AI128" s="258"/>
      <c r="AJ128" s="258"/>
      <c r="AK128" s="225"/>
      <c r="AL128" s="297"/>
      <c r="AM128" s="299"/>
      <c r="AN128" s="302"/>
      <c r="AO128" s="288"/>
      <c r="AP128" s="291"/>
      <c r="AR128" s="266"/>
      <c r="AS128" s="269"/>
      <c r="AT128" s="263"/>
      <c r="AU128" s="266"/>
      <c r="AV128" s="269"/>
      <c r="AW128" s="263" t="s">
        <v>41</v>
      </c>
      <c r="AY128" s="275"/>
    </row>
    <row r="129" spans="3:53" ht="18" customHeight="1" x14ac:dyDescent="0.45">
      <c r="C129" s="277"/>
      <c r="D129" s="286"/>
      <c r="E129" s="286"/>
      <c r="F129" s="258"/>
      <c r="G129" s="258"/>
      <c r="H129" s="258"/>
      <c r="I129" s="258"/>
      <c r="J129" s="308"/>
      <c r="K129" s="311"/>
      <c r="L129" s="258"/>
      <c r="M129" s="258"/>
      <c r="N129" s="258"/>
      <c r="O129" s="258"/>
      <c r="P129" s="258"/>
      <c r="Q129" s="308"/>
      <c r="R129" s="311"/>
      <c r="S129" s="314"/>
      <c r="T129" s="258"/>
      <c r="U129" s="258"/>
      <c r="V129" s="258"/>
      <c r="W129" s="258"/>
      <c r="X129" s="308"/>
      <c r="Y129" s="311"/>
      <c r="Z129" s="258"/>
      <c r="AA129" s="258"/>
      <c r="AB129" s="258"/>
      <c r="AC129" s="258"/>
      <c r="AD129" s="258"/>
      <c r="AE129" s="308"/>
      <c r="AF129" s="311"/>
      <c r="AG129" s="258"/>
      <c r="AH129" s="258"/>
      <c r="AI129" s="258"/>
      <c r="AJ129" s="258"/>
      <c r="AK129" s="225"/>
      <c r="AL129" s="297"/>
      <c r="AM129" s="299"/>
      <c r="AN129" s="302"/>
      <c r="AO129" s="288"/>
      <c r="AP129" s="291"/>
      <c r="AR129" s="266"/>
      <c r="AS129" s="269"/>
      <c r="AT129" s="263"/>
      <c r="AU129" s="266"/>
      <c r="AV129" s="269"/>
      <c r="AW129" s="263"/>
      <c r="AY129" s="275"/>
    </row>
    <row r="130" spans="3:53" ht="18" customHeight="1" x14ac:dyDescent="0.45">
      <c r="C130" s="277"/>
      <c r="D130" s="286"/>
      <c r="E130" s="286"/>
      <c r="F130" s="258"/>
      <c r="G130" s="258"/>
      <c r="H130" s="258"/>
      <c r="I130" s="258"/>
      <c r="J130" s="308"/>
      <c r="K130" s="311"/>
      <c r="L130" s="258"/>
      <c r="M130" s="258"/>
      <c r="N130" s="258"/>
      <c r="O130" s="258"/>
      <c r="P130" s="258"/>
      <c r="Q130" s="308"/>
      <c r="R130" s="311"/>
      <c r="S130" s="314"/>
      <c r="T130" s="258"/>
      <c r="U130" s="258"/>
      <c r="V130" s="258"/>
      <c r="W130" s="258"/>
      <c r="X130" s="308"/>
      <c r="Y130" s="311"/>
      <c r="Z130" s="258"/>
      <c r="AA130" s="258"/>
      <c r="AB130" s="258"/>
      <c r="AC130" s="258"/>
      <c r="AD130" s="258"/>
      <c r="AE130" s="308"/>
      <c r="AF130" s="311"/>
      <c r="AG130" s="258"/>
      <c r="AH130" s="258"/>
      <c r="AI130" s="258"/>
      <c r="AJ130" s="258"/>
      <c r="AK130" s="225"/>
      <c r="AL130" s="297"/>
      <c r="AM130" s="299"/>
      <c r="AN130" s="302"/>
      <c r="AO130" s="288"/>
      <c r="AP130" s="291"/>
      <c r="AR130" s="266"/>
      <c r="AS130" s="269"/>
      <c r="AT130" s="263"/>
      <c r="AU130" s="266"/>
      <c r="AV130" s="269"/>
      <c r="AW130" s="263"/>
      <c r="AY130" s="275"/>
    </row>
    <row r="131" spans="3:53" ht="18" customHeight="1" thickBot="1" x14ac:dyDescent="0.5">
      <c r="C131" s="277"/>
      <c r="D131" s="286"/>
      <c r="E131" s="286"/>
      <c r="F131" s="259"/>
      <c r="G131" s="259"/>
      <c r="H131" s="259"/>
      <c r="I131" s="259"/>
      <c r="J131" s="309"/>
      <c r="K131" s="312"/>
      <c r="L131" s="259"/>
      <c r="M131" s="259"/>
      <c r="N131" s="259"/>
      <c r="O131" s="259"/>
      <c r="P131" s="259"/>
      <c r="Q131" s="309"/>
      <c r="R131" s="312"/>
      <c r="S131" s="315"/>
      <c r="T131" s="259"/>
      <c r="U131" s="259"/>
      <c r="V131" s="259"/>
      <c r="W131" s="259"/>
      <c r="X131" s="309"/>
      <c r="Y131" s="312"/>
      <c r="Z131" s="259"/>
      <c r="AA131" s="259"/>
      <c r="AB131" s="259"/>
      <c r="AC131" s="259"/>
      <c r="AD131" s="259"/>
      <c r="AE131" s="309"/>
      <c r="AF131" s="312"/>
      <c r="AG131" s="259"/>
      <c r="AH131" s="259"/>
      <c r="AI131" s="259"/>
      <c r="AJ131" s="259"/>
      <c r="AK131" s="225"/>
      <c r="AL131" s="297"/>
      <c r="AM131" s="300"/>
      <c r="AN131" s="303"/>
      <c r="AO131" s="289"/>
      <c r="AP131" s="292"/>
      <c r="AR131" s="267"/>
      <c r="AS131" s="270"/>
      <c r="AT131" s="263"/>
      <c r="AU131" s="267"/>
      <c r="AV131" s="270"/>
      <c r="AW131" s="264"/>
      <c r="AY131" s="276"/>
    </row>
    <row r="132" spans="3:53" ht="18" customHeight="1" thickBot="1" x14ac:dyDescent="0.5">
      <c r="C132" s="277"/>
      <c r="D132" s="244" t="s">
        <v>7</v>
      </c>
      <c r="E132" s="244"/>
      <c r="F132" s="145"/>
      <c r="G132" s="145"/>
      <c r="H132" s="145"/>
      <c r="I132" s="145"/>
      <c r="J132" s="25"/>
      <c r="K132" s="26"/>
      <c r="L132" s="145"/>
      <c r="M132" s="145"/>
      <c r="N132" s="145"/>
      <c r="O132" s="145"/>
      <c r="P132" s="145"/>
      <c r="Q132" s="25"/>
      <c r="R132" s="26"/>
      <c r="S132" s="146"/>
      <c r="T132" s="145"/>
      <c r="U132" s="145"/>
      <c r="V132" s="145"/>
      <c r="W132" s="145"/>
      <c r="X132" s="25"/>
      <c r="Y132" s="26"/>
      <c r="Z132" s="145"/>
      <c r="AA132" s="145"/>
      <c r="AB132" s="147"/>
      <c r="AC132" s="145"/>
      <c r="AD132" s="145"/>
      <c r="AE132" s="25"/>
      <c r="AF132" s="26"/>
      <c r="AG132" s="145"/>
      <c r="AH132" s="145"/>
      <c r="AI132" s="145"/>
      <c r="AJ132" s="145"/>
      <c r="AK132" s="156"/>
      <c r="AL132" s="182"/>
      <c r="AM132" s="183"/>
      <c r="AN132" s="184"/>
      <c r="AO132" s="185"/>
      <c r="AP132" s="186"/>
      <c r="AR132" s="187"/>
      <c r="AS132" s="188"/>
      <c r="AT132" s="189"/>
      <c r="AU132" s="183"/>
      <c r="AV132" s="190"/>
      <c r="AW132" s="191"/>
      <c r="AY132" s="192"/>
      <c r="BA132" s="149" t="s">
        <v>79</v>
      </c>
    </row>
    <row r="133" spans="3:53" ht="18" customHeight="1" thickBot="1" x14ac:dyDescent="0.5">
      <c r="C133" s="277"/>
      <c r="D133" s="244" t="s">
        <v>8</v>
      </c>
      <c r="E133" s="244"/>
      <c r="F133" s="145"/>
      <c r="G133" s="145"/>
      <c r="H133" s="145"/>
      <c r="I133" s="145"/>
      <c r="J133" s="81"/>
      <c r="K133" s="82"/>
      <c r="L133" s="148"/>
      <c r="M133" s="145"/>
      <c r="N133" s="148"/>
      <c r="O133" s="145"/>
      <c r="P133" s="145"/>
      <c r="Q133" s="81"/>
      <c r="R133" s="82"/>
      <c r="S133" s="146"/>
      <c r="T133" s="145"/>
      <c r="U133" s="145"/>
      <c r="V133" s="148"/>
      <c r="W133" s="145"/>
      <c r="X133" s="81"/>
      <c r="Y133" s="82"/>
      <c r="Z133" s="145"/>
      <c r="AA133" s="145"/>
      <c r="AB133" s="145"/>
      <c r="AC133" s="148"/>
      <c r="AD133" s="145"/>
      <c r="AE133" s="81"/>
      <c r="AF133" s="82"/>
      <c r="AG133" s="145"/>
      <c r="AH133" s="145"/>
      <c r="AI133" s="145"/>
      <c r="AJ133" s="145"/>
      <c r="AK133" s="156"/>
      <c r="AL133" s="193"/>
      <c r="AM133" s="157"/>
      <c r="AN133" s="182"/>
      <c r="AO133" s="194"/>
      <c r="AP133" s="189"/>
      <c r="AR133" s="182"/>
      <c r="AS133" s="196"/>
      <c r="AT133" s="226"/>
      <c r="AU133" s="153"/>
      <c r="AV133" s="197"/>
      <c r="AW133" s="195"/>
      <c r="AY133" s="145"/>
    </row>
    <row r="134" spans="3:53" ht="15" customHeight="1" x14ac:dyDescent="0.45">
      <c r="C134" s="277"/>
      <c r="D134" s="245" t="s">
        <v>0</v>
      </c>
      <c r="E134" s="246"/>
      <c r="F134" s="251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3"/>
      <c r="AL134" s="198" t="s">
        <v>69</v>
      </c>
      <c r="AM134" s="199" t="s">
        <v>70</v>
      </c>
      <c r="AN134" s="200" t="s">
        <v>71</v>
      </c>
      <c r="AO134" s="201" t="s">
        <v>85</v>
      </c>
      <c r="AP134" s="202" t="s">
        <v>86</v>
      </c>
      <c r="AQ134" s="156"/>
      <c r="AR134" s="203" t="s">
        <v>72</v>
      </c>
      <c r="AS134" s="204" t="s">
        <v>73</v>
      </c>
      <c r="AT134" s="205" t="s">
        <v>74</v>
      </c>
      <c r="AU134" s="206" t="s">
        <v>75</v>
      </c>
      <c r="AV134" s="204" t="s">
        <v>76</v>
      </c>
      <c r="AW134" s="205" t="s">
        <v>77</v>
      </c>
      <c r="AX134" s="207"/>
      <c r="AY134" s="208" t="s">
        <v>78</v>
      </c>
    </row>
    <row r="135" spans="3:53" ht="15" customHeight="1" x14ac:dyDescent="0.45">
      <c r="C135" s="277"/>
      <c r="D135" s="247"/>
      <c r="E135" s="248"/>
      <c r="F135" s="254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6"/>
      <c r="AL135" s="209"/>
      <c r="AM135" s="210"/>
      <c r="AN135" s="200"/>
      <c r="AO135" s="211"/>
      <c r="AP135" s="202"/>
      <c r="AQ135" s="156"/>
      <c r="AR135" s="203"/>
      <c r="AS135" s="212"/>
      <c r="AT135" s="205" t="s">
        <v>91</v>
      </c>
      <c r="AU135" s="203"/>
      <c r="AV135" s="212"/>
      <c r="AW135" s="205"/>
      <c r="AX135" s="207"/>
      <c r="AY135" s="213"/>
    </row>
    <row r="136" spans="3:53" ht="15" customHeight="1" x14ac:dyDescent="0.45">
      <c r="C136" s="277"/>
      <c r="D136" s="249"/>
      <c r="E136" s="250"/>
      <c r="F136" s="131" t="s">
        <v>182</v>
      </c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3"/>
      <c r="AL136" s="214"/>
      <c r="AM136" s="215"/>
      <c r="AN136" s="216"/>
      <c r="AO136" s="217" t="s">
        <v>84</v>
      </c>
      <c r="AP136" s="218" t="s">
        <v>83</v>
      </c>
      <c r="AQ136" s="156"/>
      <c r="AR136" s="219"/>
      <c r="AS136" s="220"/>
      <c r="AT136" s="221" t="s">
        <v>92</v>
      </c>
      <c r="AU136" s="219"/>
      <c r="AV136" s="220"/>
      <c r="AW136" s="221" t="s">
        <v>93</v>
      </c>
      <c r="AX136" s="207"/>
      <c r="AY136" s="222"/>
    </row>
    <row r="137" spans="3:53" ht="18" customHeight="1" x14ac:dyDescent="0.45">
      <c r="C137" s="277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67"/>
      <c r="AC137" s="156"/>
      <c r="AD137" s="156"/>
      <c r="AE137" s="156"/>
      <c r="AF137" s="156"/>
      <c r="AG137" s="156"/>
      <c r="AH137" s="156"/>
      <c r="AI137" s="156"/>
      <c r="AJ137" s="156"/>
    </row>
    <row r="138" spans="3:53" ht="24.9" customHeight="1" thickBot="1" x14ac:dyDescent="0.5">
      <c r="C138" s="277"/>
      <c r="D138" s="278" t="s">
        <v>4</v>
      </c>
      <c r="E138" s="278"/>
      <c r="F138" s="279" t="s">
        <v>96</v>
      </c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48"/>
      <c r="AL138" s="280" t="s">
        <v>39</v>
      </c>
      <c r="AM138" s="281"/>
      <c r="AN138" s="281"/>
      <c r="AO138" s="281"/>
      <c r="AP138" s="282"/>
      <c r="AR138" s="283" t="s">
        <v>38</v>
      </c>
      <c r="AS138" s="284"/>
      <c r="AT138" s="284"/>
      <c r="AU138" s="284"/>
      <c r="AV138" s="284"/>
      <c r="AW138" s="285"/>
      <c r="AY138" s="274" t="s">
        <v>163</v>
      </c>
    </row>
    <row r="139" spans="3:53" ht="18" customHeight="1" x14ac:dyDescent="0.45">
      <c r="C139" s="277"/>
      <c r="D139" s="278" t="s">
        <v>5</v>
      </c>
      <c r="E139" s="278"/>
      <c r="F139" s="40">
        <f>+AJ121+1</f>
        <v>45597</v>
      </c>
      <c r="G139" s="10">
        <f t="shared" ref="G139:AI139" si="14">+F139+1</f>
        <v>45598</v>
      </c>
      <c r="H139" s="11">
        <f t="shared" si="14"/>
        <v>45599</v>
      </c>
      <c r="I139" s="53">
        <f t="shared" si="14"/>
        <v>45600</v>
      </c>
      <c r="J139" s="40">
        <f t="shared" si="14"/>
        <v>45601</v>
      </c>
      <c r="K139" s="40">
        <f t="shared" si="14"/>
        <v>45602</v>
      </c>
      <c r="L139" s="40">
        <f t="shared" si="14"/>
        <v>45603</v>
      </c>
      <c r="M139" s="40">
        <f t="shared" si="14"/>
        <v>45604</v>
      </c>
      <c r="N139" s="10">
        <f t="shared" si="14"/>
        <v>45605</v>
      </c>
      <c r="O139" s="11">
        <f t="shared" si="14"/>
        <v>45606</v>
      </c>
      <c r="P139" s="40">
        <f t="shared" si="14"/>
        <v>45607</v>
      </c>
      <c r="Q139" s="40">
        <f t="shared" si="14"/>
        <v>45608</v>
      </c>
      <c r="R139" s="40">
        <f t="shared" si="14"/>
        <v>45609</v>
      </c>
      <c r="S139" s="40">
        <f t="shared" si="14"/>
        <v>45610</v>
      </c>
      <c r="T139" s="40">
        <f t="shared" si="14"/>
        <v>45611</v>
      </c>
      <c r="U139" s="10">
        <f t="shared" si="14"/>
        <v>45612</v>
      </c>
      <c r="V139" s="11">
        <f t="shared" si="14"/>
        <v>45613</v>
      </c>
      <c r="W139" s="40">
        <f t="shared" si="14"/>
        <v>45614</v>
      </c>
      <c r="X139" s="40">
        <f t="shared" si="14"/>
        <v>45615</v>
      </c>
      <c r="Y139" s="40">
        <f t="shared" si="14"/>
        <v>45616</v>
      </c>
      <c r="Z139" s="40">
        <f t="shared" si="14"/>
        <v>45617</v>
      </c>
      <c r="AA139" s="40">
        <f t="shared" si="14"/>
        <v>45618</v>
      </c>
      <c r="AB139" s="10">
        <f t="shared" si="14"/>
        <v>45619</v>
      </c>
      <c r="AC139" s="11">
        <f t="shared" si="14"/>
        <v>45620</v>
      </c>
      <c r="AD139" s="40">
        <f t="shared" si="14"/>
        <v>45621</v>
      </c>
      <c r="AE139" s="40">
        <f t="shared" si="14"/>
        <v>45622</v>
      </c>
      <c r="AF139" s="40">
        <f t="shared" si="14"/>
        <v>45623</v>
      </c>
      <c r="AG139" s="40">
        <f t="shared" si="14"/>
        <v>45624</v>
      </c>
      <c r="AH139" s="40">
        <f t="shared" si="14"/>
        <v>45625</v>
      </c>
      <c r="AI139" s="10">
        <f t="shared" si="14"/>
        <v>45626</v>
      </c>
      <c r="AJ139" s="114"/>
      <c r="AK139" s="48"/>
      <c r="AL139" s="296" t="s">
        <v>158</v>
      </c>
      <c r="AM139" s="298" t="s">
        <v>159</v>
      </c>
      <c r="AN139" s="301" t="s">
        <v>181</v>
      </c>
      <c r="AO139" s="287" t="s">
        <v>160</v>
      </c>
      <c r="AP139" s="290" t="s">
        <v>161</v>
      </c>
      <c r="AR139" s="293" t="s">
        <v>37</v>
      </c>
      <c r="AS139" s="294"/>
      <c r="AT139" s="295"/>
      <c r="AU139" s="293" t="s">
        <v>40</v>
      </c>
      <c r="AV139" s="294"/>
      <c r="AW139" s="295"/>
      <c r="AY139" s="275"/>
    </row>
    <row r="140" spans="3:53" ht="18" customHeight="1" x14ac:dyDescent="0.45">
      <c r="C140" s="277"/>
      <c r="D140" s="278" t="s">
        <v>6</v>
      </c>
      <c r="E140" s="278"/>
      <c r="F140" s="159">
        <f t="shared" ref="F140:AI140" si="15">F139</f>
        <v>45597</v>
      </c>
      <c r="G140" s="18">
        <f t="shared" si="15"/>
        <v>45598</v>
      </c>
      <c r="H140" s="19">
        <f t="shared" si="15"/>
        <v>45599</v>
      </c>
      <c r="I140" s="168">
        <f t="shared" si="15"/>
        <v>45600</v>
      </c>
      <c r="J140" s="159">
        <f t="shared" si="15"/>
        <v>45601</v>
      </c>
      <c r="K140" s="159">
        <f t="shared" si="15"/>
        <v>45602</v>
      </c>
      <c r="L140" s="159">
        <f t="shared" si="15"/>
        <v>45603</v>
      </c>
      <c r="M140" s="159">
        <f t="shared" si="15"/>
        <v>45604</v>
      </c>
      <c r="N140" s="18">
        <f t="shared" si="15"/>
        <v>45605</v>
      </c>
      <c r="O140" s="19">
        <f t="shared" si="15"/>
        <v>45606</v>
      </c>
      <c r="P140" s="159">
        <f t="shared" si="15"/>
        <v>45607</v>
      </c>
      <c r="Q140" s="159">
        <f t="shared" si="15"/>
        <v>45608</v>
      </c>
      <c r="R140" s="159">
        <f t="shared" si="15"/>
        <v>45609</v>
      </c>
      <c r="S140" s="159">
        <f t="shared" si="15"/>
        <v>45610</v>
      </c>
      <c r="T140" s="159">
        <f t="shared" si="15"/>
        <v>45611</v>
      </c>
      <c r="U140" s="18">
        <f t="shared" si="15"/>
        <v>45612</v>
      </c>
      <c r="V140" s="19">
        <f t="shared" si="15"/>
        <v>45613</v>
      </c>
      <c r="W140" s="159">
        <f t="shared" si="15"/>
        <v>45614</v>
      </c>
      <c r="X140" s="159">
        <f t="shared" si="15"/>
        <v>45615</v>
      </c>
      <c r="Y140" s="159">
        <f t="shared" si="15"/>
        <v>45616</v>
      </c>
      <c r="Z140" s="159">
        <f t="shared" si="15"/>
        <v>45617</v>
      </c>
      <c r="AA140" s="159">
        <f t="shared" si="15"/>
        <v>45618</v>
      </c>
      <c r="AB140" s="18">
        <f t="shared" si="15"/>
        <v>45619</v>
      </c>
      <c r="AC140" s="19">
        <f t="shared" si="15"/>
        <v>45620</v>
      </c>
      <c r="AD140" s="159">
        <f t="shared" si="15"/>
        <v>45621</v>
      </c>
      <c r="AE140" s="159">
        <f t="shared" si="15"/>
        <v>45622</v>
      </c>
      <c r="AF140" s="159">
        <f t="shared" si="15"/>
        <v>45623</v>
      </c>
      <c r="AG140" s="159">
        <f t="shared" si="15"/>
        <v>45624</v>
      </c>
      <c r="AH140" s="159">
        <f t="shared" si="15"/>
        <v>45625</v>
      </c>
      <c r="AI140" s="18">
        <f t="shared" si="15"/>
        <v>45626</v>
      </c>
      <c r="AJ140" s="174"/>
      <c r="AK140" s="224"/>
      <c r="AL140" s="297"/>
      <c r="AM140" s="299"/>
      <c r="AN140" s="302"/>
      <c r="AO140" s="288"/>
      <c r="AP140" s="291"/>
      <c r="AR140" s="265" t="s">
        <v>162</v>
      </c>
      <c r="AS140" s="268" t="s">
        <v>108</v>
      </c>
      <c r="AT140" s="271" t="s">
        <v>42</v>
      </c>
      <c r="AU140" s="265" t="s">
        <v>173</v>
      </c>
      <c r="AV140" s="268" t="s">
        <v>109</v>
      </c>
      <c r="AW140" s="271" t="s">
        <v>43</v>
      </c>
      <c r="AY140" s="275"/>
    </row>
    <row r="141" spans="3:53" ht="18" customHeight="1" x14ac:dyDescent="0.45">
      <c r="C141" s="277"/>
      <c r="D141" s="278" t="s">
        <v>12</v>
      </c>
      <c r="E141" s="278"/>
      <c r="F141" s="145"/>
      <c r="G141" s="25"/>
      <c r="H141" s="26"/>
      <c r="I141" s="146"/>
      <c r="J141" s="145"/>
      <c r="K141" s="145"/>
      <c r="L141" s="145"/>
      <c r="M141" s="145"/>
      <c r="N141" s="25"/>
      <c r="O141" s="26"/>
      <c r="P141" s="145"/>
      <c r="Q141" s="145"/>
      <c r="R141" s="145"/>
      <c r="S141" s="145"/>
      <c r="T141" s="145"/>
      <c r="U141" s="25"/>
      <c r="V141" s="26"/>
      <c r="W141" s="145"/>
      <c r="X141" s="145"/>
      <c r="Y141" s="145"/>
      <c r="Z141" s="145"/>
      <c r="AA141" s="145"/>
      <c r="AB141" s="25"/>
      <c r="AC141" s="26"/>
      <c r="AD141" s="145"/>
      <c r="AE141" s="145"/>
      <c r="AF141" s="145"/>
      <c r="AG141" s="145"/>
      <c r="AH141" s="145"/>
      <c r="AI141" s="25"/>
      <c r="AJ141" s="175"/>
      <c r="AK141" s="156"/>
      <c r="AL141" s="297"/>
      <c r="AM141" s="299"/>
      <c r="AN141" s="302"/>
      <c r="AO141" s="288"/>
      <c r="AP141" s="291"/>
      <c r="AR141" s="266"/>
      <c r="AS141" s="269"/>
      <c r="AT141" s="272"/>
      <c r="AU141" s="266"/>
      <c r="AV141" s="269"/>
      <c r="AW141" s="272"/>
      <c r="AY141" s="275"/>
    </row>
    <row r="142" spans="3:53" ht="18" customHeight="1" x14ac:dyDescent="0.45">
      <c r="C142" s="277"/>
      <c r="D142" s="286" t="s">
        <v>11</v>
      </c>
      <c r="E142" s="286"/>
      <c r="F142" s="257"/>
      <c r="G142" s="307"/>
      <c r="H142" s="310" t="s">
        <v>25</v>
      </c>
      <c r="I142" s="313" t="s">
        <v>20</v>
      </c>
      <c r="J142" s="257"/>
      <c r="K142" s="257"/>
      <c r="L142" s="257"/>
      <c r="M142" s="257"/>
      <c r="N142" s="307"/>
      <c r="O142" s="310"/>
      <c r="P142" s="257"/>
      <c r="Q142" s="257"/>
      <c r="R142" s="257"/>
      <c r="S142" s="257"/>
      <c r="T142" s="257"/>
      <c r="U142" s="307"/>
      <c r="V142" s="310"/>
      <c r="W142" s="257"/>
      <c r="X142" s="257"/>
      <c r="Y142" s="257"/>
      <c r="Z142" s="257"/>
      <c r="AA142" s="257"/>
      <c r="AB142" s="307" t="s">
        <v>26</v>
      </c>
      <c r="AC142" s="310"/>
      <c r="AD142" s="257"/>
      <c r="AE142" s="257"/>
      <c r="AF142" s="257"/>
      <c r="AG142" s="257"/>
      <c r="AH142" s="257"/>
      <c r="AI142" s="307"/>
      <c r="AJ142" s="328"/>
      <c r="AK142" s="225"/>
      <c r="AL142" s="297"/>
      <c r="AM142" s="299"/>
      <c r="AN142" s="302"/>
      <c r="AO142" s="288"/>
      <c r="AP142" s="291"/>
      <c r="AR142" s="266"/>
      <c r="AS142" s="269"/>
      <c r="AT142" s="272"/>
      <c r="AU142" s="266"/>
      <c r="AV142" s="269"/>
      <c r="AW142" s="272"/>
      <c r="AY142" s="275"/>
    </row>
    <row r="143" spans="3:53" ht="18" customHeight="1" x14ac:dyDescent="0.45">
      <c r="C143" s="277"/>
      <c r="D143" s="286"/>
      <c r="E143" s="286"/>
      <c r="F143" s="258"/>
      <c r="G143" s="308"/>
      <c r="H143" s="311"/>
      <c r="I143" s="314"/>
      <c r="J143" s="258"/>
      <c r="K143" s="258"/>
      <c r="L143" s="258"/>
      <c r="M143" s="258"/>
      <c r="N143" s="308"/>
      <c r="O143" s="311"/>
      <c r="P143" s="258"/>
      <c r="Q143" s="258"/>
      <c r="R143" s="258"/>
      <c r="S143" s="258"/>
      <c r="T143" s="258"/>
      <c r="U143" s="308"/>
      <c r="V143" s="311"/>
      <c r="W143" s="258"/>
      <c r="X143" s="258"/>
      <c r="Y143" s="258"/>
      <c r="Z143" s="258"/>
      <c r="AA143" s="258"/>
      <c r="AB143" s="308"/>
      <c r="AC143" s="311"/>
      <c r="AD143" s="258"/>
      <c r="AE143" s="258"/>
      <c r="AF143" s="258"/>
      <c r="AG143" s="258"/>
      <c r="AH143" s="258"/>
      <c r="AI143" s="308"/>
      <c r="AJ143" s="329"/>
      <c r="AK143" s="225"/>
      <c r="AL143" s="297"/>
      <c r="AM143" s="299"/>
      <c r="AN143" s="302"/>
      <c r="AO143" s="288"/>
      <c r="AP143" s="291"/>
      <c r="AR143" s="266"/>
      <c r="AS143" s="269"/>
      <c r="AT143" s="181">
        <v>0.28499999999999998</v>
      </c>
      <c r="AU143" s="266"/>
      <c r="AV143" s="269"/>
      <c r="AW143" s="272"/>
      <c r="AY143" s="275"/>
    </row>
    <row r="144" spans="3:53" ht="18" customHeight="1" x14ac:dyDescent="0.45">
      <c r="C144" s="277"/>
      <c r="D144" s="286"/>
      <c r="E144" s="286"/>
      <c r="F144" s="258"/>
      <c r="G144" s="308"/>
      <c r="H144" s="311"/>
      <c r="I144" s="314"/>
      <c r="J144" s="258"/>
      <c r="K144" s="258"/>
      <c r="L144" s="258"/>
      <c r="M144" s="258"/>
      <c r="N144" s="308"/>
      <c r="O144" s="311"/>
      <c r="P144" s="258"/>
      <c r="Q144" s="258"/>
      <c r="R144" s="258"/>
      <c r="S144" s="258"/>
      <c r="T144" s="258"/>
      <c r="U144" s="308"/>
      <c r="V144" s="311"/>
      <c r="W144" s="258"/>
      <c r="X144" s="258"/>
      <c r="Y144" s="258"/>
      <c r="Z144" s="258"/>
      <c r="AA144" s="258"/>
      <c r="AB144" s="308"/>
      <c r="AC144" s="311"/>
      <c r="AD144" s="258"/>
      <c r="AE144" s="258"/>
      <c r="AF144" s="258"/>
      <c r="AG144" s="258"/>
      <c r="AH144" s="258"/>
      <c r="AI144" s="308"/>
      <c r="AJ144" s="329"/>
      <c r="AK144" s="225"/>
      <c r="AL144" s="297"/>
      <c r="AM144" s="299"/>
      <c r="AN144" s="302"/>
      <c r="AO144" s="288"/>
      <c r="AP144" s="291"/>
      <c r="AR144" s="266"/>
      <c r="AS144" s="269"/>
      <c r="AT144" s="263" t="s">
        <v>41</v>
      </c>
      <c r="AU144" s="266"/>
      <c r="AV144" s="269"/>
      <c r="AW144" s="272"/>
      <c r="AY144" s="275"/>
    </row>
    <row r="145" spans="3:53" ht="18" customHeight="1" x14ac:dyDescent="0.45">
      <c r="C145" s="277"/>
      <c r="D145" s="286"/>
      <c r="E145" s="286"/>
      <c r="F145" s="258"/>
      <c r="G145" s="308"/>
      <c r="H145" s="311"/>
      <c r="I145" s="314"/>
      <c r="J145" s="258"/>
      <c r="K145" s="258"/>
      <c r="L145" s="258"/>
      <c r="M145" s="258"/>
      <c r="N145" s="308"/>
      <c r="O145" s="311"/>
      <c r="P145" s="258"/>
      <c r="Q145" s="258"/>
      <c r="R145" s="258"/>
      <c r="S145" s="258"/>
      <c r="T145" s="258"/>
      <c r="U145" s="308"/>
      <c r="V145" s="311"/>
      <c r="W145" s="258"/>
      <c r="X145" s="258"/>
      <c r="Y145" s="258"/>
      <c r="Z145" s="258"/>
      <c r="AA145" s="258"/>
      <c r="AB145" s="308"/>
      <c r="AC145" s="311"/>
      <c r="AD145" s="258"/>
      <c r="AE145" s="258"/>
      <c r="AF145" s="258"/>
      <c r="AG145" s="258"/>
      <c r="AH145" s="258"/>
      <c r="AI145" s="308"/>
      <c r="AJ145" s="329"/>
      <c r="AK145" s="225"/>
      <c r="AL145" s="297"/>
      <c r="AM145" s="299"/>
      <c r="AN145" s="302"/>
      <c r="AO145" s="288"/>
      <c r="AP145" s="291"/>
      <c r="AR145" s="266"/>
      <c r="AS145" s="269"/>
      <c r="AT145" s="263"/>
      <c r="AU145" s="266"/>
      <c r="AV145" s="269"/>
      <c r="AW145" s="181">
        <v>0.28499999999999998</v>
      </c>
      <c r="AY145" s="275"/>
    </row>
    <row r="146" spans="3:53" ht="18" customHeight="1" x14ac:dyDescent="0.45">
      <c r="C146" s="277"/>
      <c r="D146" s="286"/>
      <c r="E146" s="286"/>
      <c r="F146" s="258"/>
      <c r="G146" s="308"/>
      <c r="H146" s="311"/>
      <c r="I146" s="314"/>
      <c r="J146" s="258"/>
      <c r="K146" s="258"/>
      <c r="L146" s="258"/>
      <c r="M146" s="258"/>
      <c r="N146" s="308"/>
      <c r="O146" s="311"/>
      <c r="P146" s="258"/>
      <c r="Q146" s="258"/>
      <c r="R146" s="258"/>
      <c r="S146" s="258"/>
      <c r="T146" s="258"/>
      <c r="U146" s="308"/>
      <c r="V146" s="311"/>
      <c r="W146" s="258"/>
      <c r="X146" s="258"/>
      <c r="Y146" s="258"/>
      <c r="Z146" s="258"/>
      <c r="AA146" s="258"/>
      <c r="AB146" s="308"/>
      <c r="AC146" s="311"/>
      <c r="AD146" s="258"/>
      <c r="AE146" s="258"/>
      <c r="AF146" s="258"/>
      <c r="AG146" s="258"/>
      <c r="AH146" s="258"/>
      <c r="AI146" s="308"/>
      <c r="AJ146" s="329"/>
      <c r="AK146" s="225"/>
      <c r="AL146" s="297"/>
      <c r="AM146" s="299"/>
      <c r="AN146" s="302"/>
      <c r="AO146" s="288"/>
      <c r="AP146" s="291"/>
      <c r="AR146" s="266"/>
      <c r="AS146" s="269"/>
      <c r="AT146" s="263"/>
      <c r="AU146" s="266"/>
      <c r="AV146" s="269"/>
      <c r="AW146" s="263" t="s">
        <v>41</v>
      </c>
      <c r="AY146" s="275"/>
    </row>
    <row r="147" spans="3:53" ht="18" customHeight="1" x14ac:dyDescent="0.45">
      <c r="C147" s="277"/>
      <c r="D147" s="286"/>
      <c r="E147" s="286"/>
      <c r="F147" s="258"/>
      <c r="G147" s="308"/>
      <c r="H147" s="311"/>
      <c r="I147" s="314"/>
      <c r="J147" s="258"/>
      <c r="K147" s="258"/>
      <c r="L147" s="258"/>
      <c r="M147" s="258"/>
      <c r="N147" s="308"/>
      <c r="O147" s="311"/>
      <c r="P147" s="258"/>
      <c r="Q147" s="258"/>
      <c r="R147" s="258"/>
      <c r="S147" s="258"/>
      <c r="T147" s="258"/>
      <c r="U147" s="308"/>
      <c r="V147" s="311"/>
      <c r="W147" s="258"/>
      <c r="X147" s="258"/>
      <c r="Y147" s="258"/>
      <c r="Z147" s="258"/>
      <c r="AA147" s="258"/>
      <c r="AB147" s="308"/>
      <c r="AC147" s="311"/>
      <c r="AD147" s="258"/>
      <c r="AE147" s="258"/>
      <c r="AF147" s="258"/>
      <c r="AG147" s="258"/>
      <c r="AH147" s="258"/>
      <c r="AI147" s="308"/>
      <c r="AJ147" s="329"/>
      <c r="AK147" s="225"/>
      <c r="AL147" s="297"/>
      <c r="AM147" s="299"/>
      <c r="AN147" s="302"/>
      <c r="AO147" s="288"/>
      <c r="AP147" s="291"/>
      <c r="AR147" s="266"/>
      <c r="AS147" s="269"/>
      <c r="AT147" s="263"/>
      <c r="AU147" s="266"/>
      <c r="AV147" s="269"/>
      <c r="AW147" s="263"/>
      <c r="AY147" s="275"/>
    </row>
    <row r="148" spans="3:53" ht="18" customHeight="1" x14ac:dyDescent="0.45">
      <c r="C148" s="277"/>
      <c r="D148" s="286"/>
      <c r="E148" s="286"/>
      <c r="F148" s="258"/>
      <c r="G148" s="308"/>
      <c r="H148" s="311"/>
      <c r="I148" s="314"/>
      <c r="J148" s="258"/>
      <c r="K148" s="258"/>
      <c r="L148" s="258"/>
      <c r="M148" s="258"/>
      <c r="N148" s="308"/>
      <c r="O148" s="311"/>
      <c r="P148" s="258"/>
      <c r="Q148" s="258"/>
      <c r="R148" s="258"/>
      <c r="S148" s="258"/>
      <c r="T148" s="258"/>
      <c r="U148" s="308"/>
      <c r="V148" s="311"/>
      <c r="W148" s="258"/>
      <c r="X148" s="258"/>
      <c r="Y148" s="258"/>
      <c r="Z148" s="258"/>
      <c r="AA148" s="258"/>
      <c r="AB148" s="308"/>
      <c r="AC148" s="311"/>
      <c r="AD148" s="258"/>
      <c r="AE148" s="258"/>
      <c r="AF148" s="258"/>
      <c r="AG148" s="258"/>
      <c r="AH148" s="258"/>
      <c r="AI148" s="308"/>
      <c r="AJ148" s="329"/>
      <c r="AK148" s="225"/>
      <c r="AL148" s="297"/>
      <c r="AM148" s="299"/>
      <c r="AN148" s="302"/>
      <c r="AO148" s="288"/>
      <c r="AP148" s="291"/>
      <c r="AR148" s="266"/>
      <c r="AS148" s="269"/>
      <c r="AT148" s="263"/>
      <c r="AU148" s="266"/>
      <c r="AV148" s="269"/>
      <c r="AW148" s="263"/>
      <c r="AY148" s="275"/>
    </row>
    <row r="149" spans="3:53" ht="18" customHeight="1" thickBot="1" x14ac:dyDescent="0.5">
      <c r="C149" s="277"/>
      <c r="D149" s="286"/>
      <c r="E149" s="286"/>
      <c r="F149" s="259"/>
      <c r="G149" s="309"/>
      <c r="H149" s="312"/>
      <c r="I149" s="315"/>
      <c r="J149" s="259"/>
      <c r="K149" s="259"/>
      <c r="L149" s="259"/>
      <c r="M149" s="259"/>
      <c r="N149" s="309"/>
      <c r="O149" s="312"/>
      <c r="P149" s="259"/>
      <c r="Q149" s="259"/>
      <c r="R149" s="259"/>
      <c r="S149" s="259"/>
      <c r="T149" s="259"/>
      <c r="U149" s="309"/>
      <c r="V149" s="312"/>
      <c r="W149" s="259"/>
      <c r="X149" s="259"/>
      <c r="Y149" s="259"/>
      <c r="Z149" s="259"/>
      <c r="AA149" s="259"/>
      <c r="AB149" s="309"/>
      <c r="AC149" s="312"/>
      <c r="AD149" s="259"/>
      <c r="AE149" s="259"/>
      <c r="AF149" s="259"/>
      <c r="AG149" s="259"/>
      <c r="AH149" s="259"/>
      <c r="AI149" s="309"/>
      <c r="AJ149" s="330"/>
      <c r="AK149" s="225"/>
      <c r="AL149" s="297"/>
      <c r="AM149" s="300"/>
      <c r="AN149" s="303"/>
      <c r="AO149" s="289"/>
      <c r="AP149" s="292"/>
      <c r="AR149" s="267"/>
      <c r="AS149" s="270"/>
      <c r="AT149" s="263"/>
      <c r="AU149" s="267"/>
      <c r="AV149" s="270"/>
      <c r="AW149" s="264"/>
      <c r="AY149" s="276"/>
    </row>
    <row r="150" spans="3:53" ht="18" customHeight="1" thickBot="1" x14ac:dyDescent="0.5">
      <c r="C150" s="277"/>
      <c r="D150" s="244" t="s">
        <v>7</v>
      </c>
      <c r="E150" s="244"/>
      <c r="F150" s="145"/>
      <c r="G150" s="25"/>
      <c r="H150" s="26"/>
      <c r="I150" s="146"/>
      <c r="J150" s="145"/>
      <c r="K150" s="145"/>
      <c r="L150" s="145"/>
      <c r="M150" s="145"/>
      <c r="N150" s="25"/>
      <c r="O150" s="26"/>
      <c r="P150" s="145"/>
      <c r="Q150" s="145"/>
      <c r="R150" s="145"/>
      <c r="S150" s="145"/>
      <c r="T150" s="145"/>
      <c r="U150" s="25"/>
      <c r="V150" s="26"/>
      <c r="W150" s="145"/>
      <c r="X150" s="145"/>
      <c r="Y150" s="145"/>
      <c r="Z150" s="145"/>
      <c r="AA150" s="145"/>
      <c r="AB150" s="25"/>
      <c r="AC150" s="26"/>
      <c r="AD150" s="145"/>
      <c r="AE150" s="145"/>
      <c r="AF150" s="145"/>
      <c r="AG150" s="145"/>
      <c r="AH150" s="145"/>
      <c r="AI150" s="25"/>
      <c r="AJ150" s="175"/>
      <c r="AK150" s="156"/>
      <c r="AL150" s="182"/>
      <c r="AM150" s="183"/>
      <c r="AN150" s="184"/>
      <c r="AO150" s="185"/>
      <c r="AP150" s="186"/>
      <c r="AR150" s="187"/>
      <c r="AS150" s="188"/>
      <c r="AT150" s="189"/>
      <c r="AU150" s="183"/>
      <c r="AV150" s="190"/>
      <c r="AW150" s="191"/>
      <c r="AY150" s="192"/>
      <c r="BA150" s="149" t="s">
        <v>79</v>
      </c>
    </row>
    <row r="151" spans="3:53" ht="18" customHeight="1" thickBot="1" x14ac:dyDescent="0.5">
      <c r="C151" s="277"/>
      <c r="D151" s="244" t="s">
        <v>8</v>
      </c>
      <c r="E151" s="244"/>
      <c r="F151" s="145"/>
      <c r="G151" s="81"/>
      <c r="H151" s="82"/>
      <c r="I151" s="146"/>
      <c r="J151" s="145"/>
      <c r="K151" s="145"/>
      <c r="L151" s="145"/>
      <c r="M151" s="145"/>
      <c r="N151" s="81"/>
      <c r="O151" s="82"/>
      <c r="P151" s="145"/>
      <c r="Q151" s="145"/>
      <c r="R151" s="145"/>
      <c r="S151" s="145"/>
      <c r="T151" s="145"/>
      <c r="U151" s="81"/>
      <c r="V151" s="82"/>
      <c r="W151" s="145"/>
      <c r="X151" s="145"/>
      <c r="Y151" s="145"/>
      <c r="Z151" s="145"/>
      <c r="AA151" s="145"/>
      <c r="AB151" s="81"/>
      <c r="AC151" s="82"/>
      <c r="AD151" s="145"/>
      <c r="AE151" s="145"/>
      <c r="AF151" s="145"/>
      <c r="AG151" s="145"/>
      <c r="AH151" s="145"/>
      <c r="AI151" s="81"/>
      <c r="AJ151" s="175"/>
      <c r="AK151" s="156"/>
      <c r="AL151" s="193"/>
      <c r="AM151" s="157"/>
      <c r="AN151" s="182"/>
      <c r="AO151" s="194"/>
      <c r="AP151" s="189"/>
      <c r="AR151" s="182"/>
      <c r="AS151" s="196"/>
      <c r="AT151" s="226"/>
      <c r="AU151" s="153"/>
      <c r="AV151" s="197"/>
      <c r="AW151" s="195"/>
      <c r="AY151" s="145"/>
    </row>
    <row r="152" spans="3:53" ht="15" customHeight="1" x14ac:dyDescent="0.45">
      <c r="C152" s="277"/>
      <c r="D152" s="245" t="s">
        <v>0</v>
      </c>
      <c r="E152" s="246"/>
      <c r="F152" s="251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3"/>
      <c r="AL152" s="198" t="s">
        <v>69</v>
      </c>
      <c r="AM152" s="199" t="s">
        <v>70</v>
      </c>
      <c r="AN152" s="200" t="s">
        <v>71</v>
      </c>
      <c r="AO152" s="201" t="s">
        <v>85</v>
      </c>
      <c r="AP152" s="202" t="s">
        <v>86</v>
      </c>
      <c r="AQ152" s="156"/>
      <c r="AR152" s="203" t="s">
        <v>72</v>
      </c>
      <c r="AS152" s="204" t="s">
        <v>73</v>
      </c>
      <c r="AT152" s="205" t="s">
        <v>74</v>
      </c>
      <c r="AU152" s="206" t="s">
        <v>75</v>
      </c>
      <c r="AV152" s="204" t="s">
        <v>76</v>
      </c>
      <c r="AW152" s="205" t="s">
        <v>77</v>
      </c>
      <c r="AX152" s="207"/>
      <c r="AY152" s="208" t="s">
        <v>78</v>
      </c>
    </row>
    <row r="153" spans="3:53" ht="15" customHeight="1" x14ac:dyDescent="0.45">
      <c r="C153" s="277"/>
      <c r="D153" s="247"/>
      <c r="E153" s="248"/>
      <c r="F153" s="254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6"/>
      <c r="AL153" s="209"/>
      <c r="AM153" s="210"/>
      <c r="AN153" s="200"/>
      <c r="AO153" s="211"/>
      <c r="AP153" s="202"/>
      <c r="AQ153" s="156"/>
      <c r="AR153" s="203"/>
      <c r="AS153" s="212"/>
      <c r="AT153" s="205" t="s">
        <v>91</v>
      </c>
      <c r="AU153" s="203"/>
      <c r="AV153" s="212"/>
      <c r="AW153" s="205"/>
      <c r="AX153" s="207"/>
      <c r="AY153" s="213"/>
    </row>
    <row r="154" spans="3:53" ht="15" customHeight="1" x14ac:dyDescent="0.45">
      <c r="C154" s="277"/>
      <c r="D154" s="249"/>
      <c r="E154" s="250"/>
      <c r="F154" s="131" t="s">
        <v>182</v>
      </c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3"/>
      <c r="AL154" s="214"/>
      <c r="AM154" s="215"/>
      <c r="AN154" s="216"/>
      <c r="AO154" s="217" t="s">
        <v>84</v>
      </c>
      <c r="AP154" s="218" t="s">
        <v>83</v>
      </c>
      <c r="AQ154" s="156"/>
      <c r="AR154" s="219"/>
      <c r="AS154" s="220"/>
      <c r="AT154" s="221" t="s">
        <v>92</v>
      </c>
      <c r="AU154" s="219"/>
      <c r="AV154" s="220"/>
      <c r="AW154" s="221" t="s">
        <v>93</v>
      </c>
      <c r="AX154" s="207"/>
      <c r="AY154" s="222"/>
    </row>
    <row r="155" spans="3:53" ht="18" customHeight="1" x14ac:dyDescent="0.45">
      <c r="C155" s="277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67"/>
      <c r="AC155" s="156"/>
      <c r="AD155" s="156"/>
      <c r="AE155" s="156"/>
      <c r="AF155" s="156"/>
      <c r="AG155" s="156"/>
      <c r="AH155" s="156"/>
      <c r="AI155" s="156"/>
      <c r="AJ155" s="156"/>
    </row>
    <row r="156" spans="3:53" ht="24.9" customHeight="1" thickBot="1" x14ac:dyDescent="0.5">
      <c r="C156" s="277"/>
      <c r="D156" s="278" t="s">
        <v>4</v>
      </c>
      <c r="E156" s="278"/>
      <c r="F156" s="279" t="s">
        <v>1</v>
      </c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48"/>
      <c r="AL156" s="280" t="s">
        <v>39</v>
      </c>
      <c r="AM156" s="281"/>
      <c r="AN156" s="281"/>
      <c r="AO156" s="281"/>
      <c r="AP156" s="282"/>
      <c r="AR156" s="283" t="s">
        <v>38</v>
      </c>
      <c r="AS156" s="284"/>
      <c r="AT156" s="284"/>
      <c r="AU156" s="284"/>
      <c r="AV156" s="284"/>
      <c r="AW156" s="285"/>
      <c r="AY156" s="274" t="s">
        <v>163</v>
      </c>
    </row>
    <row r="157" spans="3:53" ht="18" customHeight="1" x14ac:dyDescent="0.45">
      <c r="C157" s="277"/>
      <c r="D157" s="278" t="s">
        <v>5</v>
      </c>
      <c r="E157" s="326"/>
      <c r="F157" s="11">
        <f>+AI139+1</f>
        <v>45627</v>
      </c>
      <c r="G157" s="40">
        <f t="shared" ref="G157:AJ157" si="16">+F157+1</f>
        <v>45628</v>
      </c>
      <c r="H157" s="40">
        <f t="shared" si="16"/>
        <v>45629</v>
      </c>
      <c r="I157" s="40">
        <f t="shared" si="16"/>
        <v>45630</v>
      </c>
      <c r="J157" s="40">
        <f t="shared" si="16"/>
        <v>45631</v>
      </c>
      <c r="K157" s="40">
        <f t="shared" si="16"/>
        <v>45632</v>
      </c>
      <c r="L157" s="10">
        <f t="shared" si="16"/>
        <v>45633</v>
      </c>
      <c r="M157" s="11">
        <f t="shared" si="16"/>
        <v>45634</v>
      </c>
      <c r="N157" s="40">
        <f t="shared" si="16"/>
        <v>45635</v>
      </c>
      <c r="O157" s="40">
        <f t="shared" si="16"/>
        <v>45636</v>
      </c>
      <c r="P157" s="40">
        <f t="shared" si="16"/>
        <v>45637</v>
      </c>
      <c r="Q157" s="40">
        <f t="shared" si="16"/>
        <v>45638</v>
      </c>
      <c r="R157" s="40">
        <f t="shared" si="16"/>
        <v>45639</v>
      </c>
      <c r="S157" s="10">
        <f t="shared" si="16"/>
        <v>45640</v>
      </c>
      <c r="T157" s="11">
        <f t="shared" si="16"/>
        <v>45641</v>
      </c>
      <c r="U157" s="40">
        <f t="shared" si="16"/>
        <v>45642</v>
      </c>
      <c r="V157" s="40">
        <f t="shared" si="16"/>
        <v>45643</v>
      </c>
      <c r="W157" s="40">
        <f t="shared" si="16"/>
        <v>45644</v>
      </c>
      <c r="X157" s="40">
        <f t="shared" si="16"/>
        <v>45645</v>
      </c>
      <c r="Y157" s="40">
        <f t="shared" si="16"/>
        <v>45646</v>
      </c>
      <c r="Z157" s="10">
        <f t="shared" si="16"/>
        <v>45647</v>
      </c>
      <c r="AA157" s="11">
        <f t="shared" si="16"/>
        <v>45648</v>
      </c>
      <c r="AB157" s="40">
        <f t="shared" si="16"/>
        <v>45649</v>
      </c>
      <c r="AC157" s="40">
        <f t="shared" si="16"/>
        <v>45650</v>
      </c>
      <c r="AD157" s="40">
        <f t="shared" si="16"/>
        <v>45651</v>
      </c>
      <c r="AE157" s="40">
        <f t="shared" si="16"/>
        <v>45652</v>
      </c>
      <c r="AF157" s="40">
        <f t="shared" si="16"/>
        <v>45653</v>
      </c>
      <c r="AG157" s="10">
        <f t="shared" si="16"/>
        <v>45654</v>
      </c>
      <c r="AH157" s="110">
        <f t="shared" si="16"/>
        <v>45655</v>
      </c>
      <c r="AI157" s="66">
        <f t="shared" si="16"/>
        <v>45656</v>
      </c>
      <c r="AJ157" s="66">
        <f t="shared" si="16"/>
        <v>45657</v>
      </c>
      <c r="AK157" s="48"/>
      <c r="AL157" s="296" t="s">
        <v>158</v>
      </c>
      <c r="AM157" s="298" t="s">
        <v>159</v>
      </c>
      <c r="AN157" s="301" t="s">
        <v>181</v>
      </c>
      <c r="AO157" s="287" t="s">
        <v>160</v>
      </c>
      <c r="AP157" s="290" t="s">
        <v>161</v>
      </c>
      <c r="AR157" s="293" t="s">
        <v>37</v>
      </c>
      <c r="AS157" s="294"/>
      <c r="AT157" s="295"/>
      <c r="AU157" s="293" t="s">
        <v>40</v>
      </c>
      <c r="AV157" s="294"/>
      <c r="AW157" s="295"/>
      <c r="AY157" s="275"/>
    </row>
    <row r="158" spans="3:53" ht="18" customHeight="1" x14ac:dyDescent="0.45">
      <c r="C158" s="277"/>
      <c r="D158" s="278" t="s">
        <v>6</v>
      </c>
      <c r="E158" s="326"/>
      <c r="F158" s="19">
        <f t="shared" ref="F158:AJ158" si="17">F157</f>
        <v>45627</v>
      </c>
      <c r="G158" s="159">
        <f t="shared" si="17"/>
        <v>45628</v>
      </c>
      <c r="H158" s="159">
        <f t="shared" si="17"/>
        <v>45629</v>
      </c>
      <c r="I158" s="159">
        <f t="shared" si="17"/>
        <v>45630</v>
      </c>
      <c r="J158" s="159">
        <f t="shared" si="17"/>
        <v>45631</v>
      </c>
      <c r="K158" s="159">
        <f t="shared" si="17"/>
        <v>45632</v>
      </c>
      <c r="L158" s="18">
        <f t="shared" si="17"/>
        <v>45633</v>
      </c>
      <c r="M158" s="19">
        <f t="shared" si="17"/>
        <v>45634</v>
      </c>
      <c r="N158" s="159">
        <f t="shared" si="17"/>
        <v>45635</v>
      </c>
      <c r="O158" s="159">
        <f t="shared" si="17"/>
        <v>45636</v>
      </c>
      <c r="P158" s="159">
        <f t="shared" si="17"/>
        <v>45637</v>
      </c>
      <c r="Q158" s="159">
        <f t="shared" si="17"/>
        <v>45638</v>
      </c>
      <c r="R158" s="159">
        <f t="shared" si="17"/>
        <v>45639</v>
      </c>
      <c r="S158" s="18">
        <f t="shared" si="17"/>
        <v>45640</v>
      </c>
      <c r="T158" s="19">
        <f t="shared" si="17"/>
        <v>45641</v>
      </c>
      <c r="U158" s="159">
        <f t="shared" si="17"/>
        <v>45642</v>
      </c>
      <c r="V158" s="159">
        <f t="shared" si="17"/>
        <v>45643</v>
      </c>
      <c r="W158" s="159">
        <f t="shared" si="17"/>
        <v>45644</v>
      </c>
      <c r="X158" s="159">
        <f t="shared" si="17"/>
        <v>45645</v>
      </c>
      <c r="Y158" s="159">
        <f t="shared" si="17"/>
        <v>45646</v>
      </c>
      <c r="Z158" s="18">
        <f t="shared" si="17"/>
        <v>45647</v>
      </c>
      <c r="AA158" s="19">
        <f t="shared" si="17"/>
        <v>45648</v>
      </c>
      <c r="AB158" s="159">
        <f t="shared" si="17"/>
        <v>45649</v>
      </c>
      <c r="AC158" s="159">
        <f t="shared" si="17"/>
        <v>45650</v>
      </c>
      <c r="AD158" s="159">
        <f t="shared" si="17"/>
        <v>45651</v>
      </c>
      <c r="AE158" s="159">
        <f t="shared" si="17"/>
        <v>45652</v>
      </c>
      <c r="AF158" s="159">
        <f t="shared" si="17"/>
        <v>45653</v>
      </c>
      <c r="AG158" s="18">
        <f t="shared" si="17"/>
        <v>45654</v>
      </c>
      <c r="AH158" s="176">
        <f t="shared" si="17"/>
        <v>45655</v>
      </c>
      <c r="AI158" s="172">
        <f t="shared" si="17"/>
        <v>45656</v>
      </c>
      <c r="AJ158" s="172">
        <f t="shared" si="17"/>
        <v>45657</v>
      </c>
      <c r="AK158" s="224"/>
      <c r="AL158" s="297"/>
      <c r="AM158" s="299"/>
      <c r="AN158" s="302"/>
      <c r="AO158" s="288"/>
      <c r="AP158" s="291"/>
      <c r="AR158" s="265" t="s">
        <v>162</v>
      </c>
      <c r="AS158" s="268" t="s">
        <v>108</v>
      </c>
      <c r="AT158" s="271" t="s">
        <v>42</v>
      </c>
      <c r="AU158" s="265" t="s">
        <v>173</v>
      </c>
      <c r="AV158" s="268" t="s">
        <v>109</v>
      </c>
      <c r="AW158" s="271" t="s">
        <v>43</v>
      </c>
      <c r="AY158" s="275"/>
    </row>
    <row r="159" spans="3:53" ht="18" customHeight="1" x14ac:dyDescent="0.45">
      <c r="C159" s="277"/>
      <c r="D159" s="278" t="s">
        <v>12</v>
      </c>
      <c r="E159" s="326"/>
      <c r="F159" s="26"/>
      <c r="G159" s="145"/>
      <c r="H159" s="145"/>
      <c r="I159" s="145"/>
      <c r="J159" s="145"/>
      <c r="K159" s="145"/>
      <c r="L159" s="25"/>
      <c r="M159" s="26"/>
      <c r="N159" s="145"/>
      <c r="O159" s="145"/>
      <c r="P159" s="145"/>
      <c r="Q159" s="145"/>
      <c r="R159" s="145"/>
      <c r="S159" s="25"/>
      <c r="T159" s="26"/>
      <c r="U159" s="145"/>
      <c r="V159" s="145"/>
      <c r="W159" s="145"/>
      <c r="X159" s="145"/>
      <c r="Y159" s="145"/>
      <c r="Z159" s="25"/>
      <c r="AA159" s="26"/>
      <c r="AB159" s="145"/>
      <c r="AC159" s="145"/>
      <c r="AD159" s="145"/>
      <c r="AE159" s="145"/>
      <c r="AF159" s="145"/>
      <c r="AG159" s="25"/>
      <c r="AH159" s="113"/>
      <c r="AI159" s="83"/>
      <c r="AJ159" s="83"/>
      <c r="AK159" s="156"/>
      <c r="AL159" s="297"/>
      <c r="AM159" s="299"/>
      <c r="AN159" s="302"/>
      <c r="AO159" s="288"/>
      <c r="AP159" s="291"/>
      <c r="AR159" s="266"/>
      <c r="AS159" s="269"/>
      <c r="AT159" s="272"/>
      <c r="AU159" s="266"/>
      <c r="AV159" s="269"/>
      <c r="AW159" s="272"/>
      <c r="AY159" s="275"/>
    </row>
    <row r="160" spans="3:53" ht="18" customHeight="1" x14ac:dyDescent="0.45">
      <c r="C160" s="277"/>
      <c r="D160" s="286" t="s">
        <v>11</v>
      </c>
      <c r="E160" s="327"/>
      <c r="F160" s="310"/>
      <c r="G160" s="257"/>
      <c r="H160" s="257"/>
      <c r="I160" s="257"/>
      <c r="J160" s="257"/>
      <c r="K160" s="257"/>
      <c r="L160" s="307"/>
      <c r="M160" s="310"/>
      <c r="N160" s="257"/>
      <c r="O160" s="257"/>
      <c r="P160" s="257"/>
      <c r="Q160" s="257"/>
      <c r="R160" s="257"/>
      <c r="S160" s="307"/>
      <c r="T160" s="310"/>
      <c r="U160" s="257"/>
      <c r="V160" s="257"/>
      <c r="W160" s="257"/>
      <c r="X160" s="257"/>
      <c r="Y160" s="257"/>
      <c r="Z160" s="307"/>
      <c r="AA160" s="310"/>
      <c r="AB160" s="257"/>
      <c r="AC160" s="257"/>
      <c r="AD160" s="257"/>
      <c r="AE160" s="257"/>
      <c r="AF160" s="257"/>
      <c r="AG160" s="307"/>
      <c r="AH160" s="323" t="s">
        <v>15</v>
      </c>
      <c r="AI160" s="323" t="s">
        <v>15</v>
      </c>
      <c r="AJ160" s="323" t="s">
        <v>15</v>
      </c>
      <c r="AK160" s="225"/>
      <c r="AL160" s="297"/>
      <c r="AM160" s="299"/>
      <c r="AN160" s="302"/>
      <c r="AO160" s="288"/>
      <c r="AP160" s="291"/>
      <c r="AR160" s="266"/>
      <c r="AS160" s="269"/>
      <c r="AT160" s="272"/>
      <c r="AU160" s="266"/>
      <c r="AV160" s="269"/>
      <c r="AW160" s="272"/>
      <c r="AY160" s="275"/>
    </row>
    <row r="161" spans="3:53" ht="18" customHeight="1" x14ac:dyDescent="0.45">
      <c r="C161" s="277"/>
      <c r="D161" s="286"/>
      <c r="E161" s="327"/>
      <c r="F161" s="311"/>
      <c r="G161" s="258"/>
      <c r="H161" s="258"/>
      <c r="I161" s="258"/>
      <c r="J161" s="258"/>
      <c r="K161" s="258"/>
      <c r="L161" s="308"/>
      <c r="M161" s="311"/>
      <c r="N161" s="258"/>
      <c r="O161" s="258"/>
      <c r="P161" s="258"/>
      <c r="Q161" s="258"/>
      <c r="R161" s="258"/>
      <c r="S161" s="308"/>
      <c r="T161" s="311"/>
      <c r="U161" s="258"/>
      <c r="V161" s="258"/>
      <c r="W161" s="258"/>
      <c r="X161" s="258"/>
      <c r="Y161" s="258"/>
      <c r="Z161" s="308"/>
      <c r="AA161" s="311"/>
      <c r="AB161" s="258"/>
      <c r="AC161" s="258"/>
      <c r="AD161" s="258"/>
      <c r="AE161" s="258"/>
      <c r="AF161" s="258"/>
      <c r="AG161" s="308"/>
      <c r="AH161" s="324"/>
      <c r="AI161" s="324"/>
      <c r="AJ161" s="324"/>
      <c r="AK161" s="225"/>
      <c r="AL161" s="297"/>
      <c r="AM161" s="299"/>
      <c r="AN161" s="302"/>
      <c r="AO161" s="288"/>
      <c r="AP161" s="291"/>
      <c r="AR161" s="266"/>
      <c r="AS161" s="269"/>
      <c r="AT161" s="181">
        <v>0.28499999999999998</v>
      </c>
      <c r="AU161" s="266"/>
      <c r="AV161" s="269"/>
      <c r="AW161" s="272"/>
      <c r="AY161" s="275"/>
    </row>
    <row r="162" spans="3:53" ht="18" customHeight="1" x14ac:dyDescent="0.45">
      <c r="C162" s="277"/>
      <c r="D162" s="286"/>
      <c r="E162" s="327"/>
      <c r="F162" s="311"/>
      <c r="G162" s="258"/>
      <c r="H162" s="258"/>
      <c r="I162" s="258"/>
      <c r="J162" s="258"/>
      <c r="K162" s="258"/>
      <c r="L162" s="308"/>
      <c r="M162" s="311"/>
      <c r="N162" s="258"/>
      <c r="O162" s="258"/>
      <c r="P162" s="258"/>
      <c r="Q162" s="258"/>
      <c r="R162" s="258"/>
      <c r="S162" s="308"/>
      <c r="T162" s="311"/>
      <c r="U162" s="258"/>
      <c r="V162" s="258"/>
      <c r="W162" s="258"/>
      <c r="X162" s="258"/>
      <c r="Y162" s="258"/>
      <c r="Z162" s="308"/>
      <c r="AA162" s="311"/>
      <c r="AB162" s="258"/>
      <c r="AC162" s="258"/>
      <c r="AD162" s="258"/>
      <c r="AE162" s="258"/>
      <c r="AF162" s="258"/>
      <c r="AG162" s="308"/>
      <c r="AH162" s="324"/>
      <c r="AI162" s="324"/>
      <c r="AJ162" s="324"/>
      <c r="AK162" s="225"/>
      <c r="AL162" s="297"/>
      <c r="AM162" s="299"/>
      <c r="AN162" s="302"/>
      <c r="AO162" s="288"/>
      <c r="AP162" s="291"/>
      <c r="AR162" s="266"/>
      <c r="AS162" s="269"/>
      <c r="AT162" s="263" t="s">
        <v>41</v>
      </c>
      <c r="AU162" s="266"/>
      <c r="AV162" s="269"/>
      <c r="AW162" s="272"/>
      <c r="AY162" s="275"/>
    </row>
    <row r="163" spans="3:53" ht="18" customHeight="1" x14ac:dyDescent="0.45">
      <c r="C163" s="277"/>
      <c r="D163" s="286"/>
      <c r="E163" s="327"/>
      <c r="F163" s="311"/>
      <c r="G163" s="258"/>
      <c r="H163" s="258"/>
      <c r="I163" s="258"/>
      <c r="J163" s="258"/>
      <c r="K163" s="258"/>
      <c r="L163" s="308"/>
      <c r="M163" s="311"/>
      <c r="N163" s="258"/>
      <c r="O163" s="258"/>
      <c r="P163" s="258"/>
      <c r="Q163" s="258"/>
      <c r="R163" s="258"/>
      <c r="S163" s="308"/>
      <c r="T163" s="311"/>
      <c r="U163" s="258"/>
      <c r="V163" s="258"/>
      <c r="W163" s="258"/>
      <c r="X163" s="258"/>
      <c r="Y163" s="258"/>
      <c r="Z163" s="308"/>
      <c r="AA163" s="311"/>
      <c r="AB163" s="258"/>
      <c r="AC163" s="258"/>
      <c r="AD163" s="258"/>
      <c r="AE163" s="258"/>
      <c r="AF163" s="258"/>
      <c r="AG163" s="308"/>
      <c r="AH163" s="324"/>
      <c r="AI163" s="324"/>
      <c r="AJ163" s="324"/>
      <c r="AK163" s="225"/>
      <c r="AL163" s="297"/>
      <c r="AM163" s="299"/>
      <c r="AN163" s="302"/>
      <c r="AO163" s="288"/>
      <c r="AP163" s="291"/>
      <c r="AR163" s="266"/>
      <c r="AS163" s="269"/>
      <c r="AT163" s="263"/>
      <c r="AU163" s="266"/>
      <c r="AV163" s="269"/>
      <c r="AW163" s="181">
        <v>0.28499999999999998</v>
      </c>
      <c r="AY163" s="275"/>
    </row>
    <row r="164" spans="3:53" ht="18" customHeight="1" x14ac:dyDescent="0.45">
      <c r="C164" s="277"/>
      <c r="D164" s="286"/>
      <c r="E164" s="327"/>
      <c r="F164" s="311"/>
      <c r="G164" s="258"/>
      <c r="H164" s="258"/>
      <c r="I164" s="258"/>
      <c r="J164" s="258"/>
      <c r="K164" s="258"/>
      <c r="L164" s="308"/>
      <c r="M164" s="311"/>
      <c r="N164" s="258"/>
      <c r="O164" s="258"/>
      <c r="P164" s="258"/>
      <c r="Q164" s="258"/>
      <c r="R164" s="258"/>
      <c r="S164" s="308"/>
      <c r="T164" s="311"/>
      <c r="U164" s="258"/>
      <c r="V164" s="258"/>
      <c r="W164" s="258"/>
      <c r="X164" s="258"/>
      <c r="Y164" s="258"/>
      <c r="Z164" s="308"/>
      <c r="AA164" s="311"/>
      <c r="AB164" s="258"/>
      <c r="AC164" s="258"/>
      <c r="AD164" s="258"/>
      <c r="AE164" s="258"/>
      <c r="AF164" s="258"/>
      <c r="AG164" s="308"/>
      <c r="AH164" s="324"/>
      <c r="AI164" s="324"/>
      <c r="AJ164" s="324"/>
      <c r="AK164" s="225"/>
      <c r="AL164" s="297"/>
      <c r="AM164" s="299"/>
      <c r="AN164" s="302"/>
      <c r="AO164" s="288"/>
      <c r="AP164" s="291"/>
      <c r="AR164" s="266"/>
      <c r="AS164" s="269"/>
      <c r="AT164" s="263"/>
      <c r="AU164" s="266"/>
      <c r="AV164" s="269"/>
      <c r="AW164" s="263" t="s">
        <v>41</v>
      </c>
      <c r="AY164" s="275"/>
    </row>
    <row r="165" spans="3:53" ht="18" customHeight="1" x14ac:dyDescent="0.45">
      <c r="C165" s="277"/>
      <c r="D165" s="286"/>
      <c r="E165" s="327"/>
      <c r="F165" s="311"/>
      <c r="G165" s="258"/>
      <c r="H165" s="258"/>
      <c r="I165" s="258"/>
      <c r="J165" s="258"/>
      <c r="K165" s="258"/>
      <c r="L165" s="308"/>
      <c r="M165" s="311"/>
      <c r="N165" s="258"/>
      <c r="O165" s="258"/>
      <c r="P165" s="258"/>
      <c r="Q165" s="258"/>
      <c r="R165" s="258"/>
      <c r="S165" s="308"/>
      <c r="T165" s="311"/>
      <c r="U165" s="258"/>
      <c r="V165" s="258"/>
      <c r="W165" s="258"/>
      <c r="X165" s="258"/>
      <c r="Y165" s="258"/>
      <c r="Z165" s="308"/>
      <c r="AA165" s="311"/>
      <c r="AB165" s="258"/>
      <c r="AC165" s="258"/>
      <c r="AD165" s="258"/>
      <c r="AE165" s="258"/>
      <c r="AF165" s="258"/>
      <c r="AG165" s="308"/>
      <c r="AH165" s="316" t="s">
        <v>113</v>
      </c>
      <c r="AI165" s="317"/>
      <c r="AJ165" s="318"/>
      <c r="AK165" s="225"/>
      <c r="AL165" s="297"/>
      <c r="AM165" s="299"/>
      <c r="AN165" s="302"/>
      <c r="AO165" s="288"/>
      <c r="AP165" s="291"/>
      <c r="AR165" s="266"/>
      <c r="AS165" s="269"/>
      <c r="AT165" s="263"/>
      <c r="AU165" s="266"/>
      <c r="AV165" s="269"/>
      <c r="AW165" s="263"/>
      <c r="AY165" s="275"/>
    </row>
    <row r="166" spans="3:53" ht="18" customHeight="1" x14ac:dyDescent="0.45">
      <c r="C166" s="277"/>
      <c r="D166" s="286"/>
      <c r="E166" s="327"/>
      <c r="F166" s="311"/>
      <c r="G166" s="258"/>
      <c r="H166" s="258"/>
      <c r="I166" s="258"/>
      <c r="J166" s="258"/>
      <c r="K166" s="258"/>
      <c r="L166" s="308"/>
      <c r="M166" s="311"/>
      <c r="N166" s="258"/>
      <c r="O166" s="258"/>
      <c r="P166" s="258"/>
      <c r="Q166" s="258"/>
      <c r="R166" s="258"/>
      <c r="S166" s="308"/>
      <c r="T166" s="311"/>
      <c r="U166" s="258"/>
      <c r="V166" s="258"/>
      <c r="W166" s="258"/>
      <c r="X166" s="258"/>
      <c r="Y166" s="258"/>
      <c r="Z166" s="308"/>
      <c r="AA166" s="311"/>
      <c r="AB166" s="258"/>
      <c r="AC166" s="258"/>
      <c r="AD166" s="258"/>
      <c r="AE166" s="258"/>
      <c r="AF166" s="258"/>
      <c r="AG166" s="308"/>
      <c r="AH166" s="319"/>
      <c r="AI166" s="317"/>
      <c r="AJ166" s="318"/>
      <c r="AK166" s="225"/>
      <c r="AL166" s="297"/>
      <c r="AM166" s="299"/>
      <c r="AN166" s="302"/>
      <c r="AO166" s="288"/>
      <c r="AP166" s="291"/>
      <c r="AR166" s="266"/>
      <c r="AS166" s="269"/>
      <c r="AT166" s="263"/>
      <c r="AU166" s="266"/>
      <c r="AV166" s="269"/>
      <c r="AW166" s="263"/>
      <c r="AY166" s="275"/>
    </row>
    <row r="167" spans="3:53" ht="18" customHeight="1" thickBot="1" x14ac:dyDescent="0.5">
      <c r="C167" s="277"/>
      <c r="D167" s="286"/>
      <c r="E167" s="327"/>
      <c r="F167" s="312"/>
      <c r="G167" s="259"/>
      <c r="H167" s="259"/>
      <c r="I167" s="259"/>
      <c r="J167" s="259"/>
      <c r="K167" s="259"/>
      <c r="L167" s="309"/>
      <c r="M167" s="312"/>
      <c r="N167" s="259"/>
      <c r="O167" s="259"/>
      <c r="P167" s="259"/>
      <c r="Q167" s="259"/>
      <c r="R167" s="259"/>
      <c r="S167" s="309"/>
      <c r="T167" s="312"/>
      <c r="U167" s="259"/>
      <c r="V167" s="259"/>
      <c r="W167" s="259"/>
      <c r="X167" s="259"/>
      <c r="Y167" s="259"/>
      <c r="Z167" s="309"/>
      <c r="AA167" s="312"/>
      <c r="AB167" s="259"/>
      <c r="AC167" s="259"/>
      <c r="AD167" s="259"/>
      <c r="AE167" s="259"/>
      <c r="AF167" s="259"/>
      <c r="AG167" s="309"/>
      <c r="AH167" s="320"/>
      <c r="AI167" s="321"/>
      <c r="AJ167" s="322"/>
      <c r="AK167" s="225"/>
      <c r="AL167" s="297"/>
      <c r="AM167" s="300"/>
      <c r="AN167" s="303"/>
      <c r="AO167" s="289"/>
      <c r="AP167" s="292"/>
      <c r="AR167" s="267"/>
      <c r="AS167" s="270"/>
      <c r="AT167" s="263"/>
      <c r="AU167" s="267"/>
      <c r="AV167" s="270"/>
      <c r="AW167" s="264"/>
      <c r="AY167" s="276"/>
    </row>
    <row r="168" spans="3:53" ht="18" customHeight="1" thickBot="1" x14ac:dyDescent="0.5">
      <c r="C168" s="277"/>
      <c r="D168" s="244" t="s">
        <v>7</v>
      </c>
      <c r="E168" s="325"/>
      <c r="F168" s="26"/>
      <c r="G168" s="145"/>
      <c r="H168" s="145"/>
      <c r="I168" s="145"/>
      <c r="J168" s="145"/>
      <c r="K168" s="145"/>
      <c r="L168" s="25"/>
      <c r="M168" s="26"/>
      <c r="N168" s="145"/>
      <c r="O168" s="145"/>
      <c r="P168" s="145"/>
      <c r="Q168" s="145"/>
      <c r="R168" s="145"/>
      <c r="S168" s="25"/>
      <c r="T168" s="26"/>
      <c r="U168" s="145"/>
      <c r="V168" s="145"/>
      <c r="W168" s="145"/>
      <c r="X168" s="145"/>
      <c r="Y168" s="145"/>
      <c r="Z168" s="25"/>
      <c r="AA168" s="26"/>
      <c r="AB168" s="147"/>
      <c r="AC168" s="145"/>
      <c r="AD168" s="145"/>
      <c r="AE168" s="145"/>
      <c r="AF168" s="145"/>
      <c r="AG168" s="25"/>
      <c r="AH168" s="113" t="s">
        <v>66</v>
      </c>
      <c r="AI168" s="83" t="s">
        <v>66</v>
      </c>
      <c r="AJ168" s="83" t="s">
        <v>66</v>
      </c>
      <c r="AK168" s="156"/>
      <c r="AL168" s="182"/>
      <c r="AM168" s="183"/>
      <c r="AN168" s="184"/>
      <c r="AO168" s="185"/>
      <c r="AP168" s="186"/>
      <c r="AR168" s="187"/>
      <c r="AS168" s="188"/>
      <c r="AT168" s="189"/>
      <c r="AU168" s="183"/>
      <c r="AV168" s="190"/>
      <c r="AW168" s="191"/>
      <c r="AY168" s="192"/>
      <c r="BA168" s="149" t="s">
        <v>79</v>
      </c>
    </row>
    <row r="169" spans="3:53" ht="18" customHeight="1" thickBot="1" x14ac:dyDescent="0.5">
      <c r="C169" s="277"/>
      <c r="D169" s="244" t="s">
        <v>8</v>
      </c>
      <c r="E169" s="325"/>
      <c r="F169" s="82"/>
      <c r="G169" s="145"/>
      <c r="H169" s="145"/>
      <c r="I169" s="145"/>
      <c r="J169" s="145"/>
      <c r="K169" s="145"/>
      <c r="L169" s="81"/>
      <c r="M169" s="82"/>
      <c r="N169" s="145"/>
      <c r="O169" s="145"/>
      <c r="P169" s="145"/>
      <c r="Q169" s="145"/>
      <c r="R169" s="145"/>
      <c r="S169" s="81"/>
      <c r="T169" s="82"/>
      <c r="U169" s="145"/>
      <c r="V169" s="145"/>
      <c r="W169" s="145"/>
      <c r="X169" s="145"/>
      <c r="Y169" s="145"/>
      <c r="Z169" s="81"/>
      <c r="AA169" s="82"/>
      <c r="AB169" s="147"/>
      <c r="AC169" s="145"/>
      <c r="AD169" s="145"/>
      <c r="AE169" s="145"/>
      <c r="AF169" s="145"/>
      <c r="AG169" s="81"/>
      <c r="AH169" s="113" t="s">
        <v>66</v>
      </c>
      <c r="AI169" s="83" t="s">
        <v>66</v>
      </c>
      <c r="AJ169" s="83" t="s">
        <v>66</v>
      </c>
      <c r="AK169" s="156"/>
      <c r="AL169" s="193"/>
      <c r="AM169" s="157"/>
      <c r="AN169" s="182"/>
      <c r="AO169" s="194"/>
      <c r="AP169" s="189"/>
      <c r="AR169" s="182"/>
      <c r="AS169" s="196"/>
      <c r="AT169" s="226"/>
      <c r="AU169" s="153"/>
      <c r="AV169" s="197"/>
      <c r="AW169" s="195"/>
      <c r="AY169" s="145"/>
    </row>
    <row r="170" spans="3:53" ht="15" customHeight="1" x14ac:dyDescent="0.45">
      <c r="C170" s="277"/>
      <c r="D170" s="245" t="s">
        <v>0</v>
      </c>
      <c r="E170" s="246"/>
      <c r="F170" s="251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3"/>
      <c r="AL170" s="198" t="s">
        <v>69</v>
      </c>
      <c r="AM170" s="199" t="s">
        <v>70</v>
      </c>
      <c r="AN170" s="200" t="s">
        <v>71</v>
      </c>
      <c r="AO170" s="201" t="s">
        <v>85</v>
      </c>
      <c r="AP170" s="202" t="s">
        <v>86</v>
      </c>
      <c r="AQ170" s="156"/>
      <c r="AR170" s="203" t="s">
        <v>72</v>
      </c>
      <c r="AS170" s="204" t="s">
        <v>73</v>
      </c>
      <c r="AT170" s="205" t="s">
        <v>74</v>
      </c>
      <c r="AU170" s="206" t="s">
        <v>75</v>
      </c>
      <c r="AV170" s="204" t="s">
        <v>76</v>
      </c>
      <c r="AW170" s="205" t="s">
        <v>77</v>
      </c>
      <c r="AX170" s="207"/>
      <c r="AY170" s="208" t="s">
        <v>78</v>
      </c>
    </row>
    <row r="171" spans="3:53" ht="15" customHeight="1" x14ac:dyDescent="0.45">
      <c r="C171" s="277"/>
      <c r="D171" s="247"/>
      <c r="E171" s="248"/>
      <c r="F171" s="254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6"/>
      <c r="AL171" s="209"/>
      <c r="AM171" s="210"/>
      <c r="AN171" s="200"/>
      <c r="AO171" s="211"/>
      <c r="AP171" s="202"/>
      <c r="AQ171" s="156"/>
      <c r="AR171" s="203"/>
      <c r="AS171" s="212"/>
      <c r="AT171" s="205" t="s">
        <v>91</v>
      </c>
      <c r="AU171" s="203"/>
      <c r="AV171" s="212"/>
      <c r="AW171" s="205"/>
      <c r="AX171" s="207"/>
      <c r="AY171" s="213"/>
    </row>
    <row r="172" spans="3:53" ht="15" customHeight="1" x14ac:dyDescent="0.45">
      <c r="C172" s="277"/>
      <c r="D172" s="249"/>
      <c r="E172" s="250"/>
      <c r="F172" s="131" t="s">
        <v>182</v>
      </c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3"/>
      <c r="AL172" s="214"/>
      <c r="AM172" s="215"/>
      <c r="AN172" s="216"/>
      <c r="AO172" s="217" t="s">
        <v>84</v>
      </c>
      <c r="AP172" s="218" t="s">
        <v>83</v>
      </c>
      <c r="AQ172" s="156"/>
      <c r="AR172" s="219"/>
      <c r="AS172" s="220"/>
      <c r="AT172" s="221" t="s">
        <v>92</v>
      </c>
      <c r="AU172" s="219"/>
      <c r="AV172" s="220"/>
      <c r="AW172" s="221" t="s">
        <v>93</v>
      </c>
      <c r="AX172" s="207"/>
      <c r="AY172" s="222"/>
    </row>
    <row r="173" spans="3:53" ht="18" customHeight="1" x14ac:dyDescent="0.45">
      <c r="C173" s="277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67"/>
      <c r="AC173" s="156"/>
      <c r="AD173" s="156"/>
      <c r="AE173" s="156"/>
      <c r="AF173" s="156"/>
      <c r="AG173" s="156"/>
      <c r="AH173" s="156"/>
      <c r="AI173" s="156"/>
      <c r="AJ173" s="156"/>
    </row>
    <row r="174" spans="3:53" ht="24.9" customHeight="1" thickBot="1" x14ac:dyDescent="0.5">
      <c r="C174" s="277"/>
      <c r="D174" s="278" t="s">
        <v>4</v>
      </c>
      <c r="E174" s="278"/>
      <c r="F174" s="279" t="s">
        <v>97</v>
      </c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48"/>
      <c r="AL174" s="280" t="s">
        <v>39</v>
      </c>
      <c r="AM174" s="281"/>
      <c r="AN174" s="281"/>
      <c r="AO174" s="281"/>
      <c r="AP174" s="282"/>
      <c r="AR174" s="283" t="s">
        <v>38</v>
      </c>
      <c r="AS174" s="284"/>
      <c r="AT174" s="284"/>
      <c r="AU174" s="284"/>
      <c r="AV174" s="284"/>
      <c r="AW174" s="285"/>
      <c r="AY174" s="274" t="s">
        <v>163</v>
      </c>
    </row>
    <row r="175" spans="3:53" ht="18" customHeight="1" x14ac:dyDescent="0.45">
      <c r="C175" s="277"/>
      <c r="D175" s="278" t="s">
        <v>5</v>
      </c>
      <c r="E175" s="278"/>
      <c r="F175" s="66">
        <f>+AJ157+1</f>
        <v>45658</v>
      </c>
      <c r="G175" s="66">
        <f t="shared" ref="G175:AJ175" si="18">+F175+1</f>
        <v>45659</v>
      </c>
      <c r="H175" s="66">
        <f t="shared" si="18"/>
        <v>45660</v>
      </c>
      <c r="I175" s="10">
        <f t="shared" si="18"/>
        <v>45661</v>
      </c>
      <c r="J175" s="11">
        <f t="shared" si="18"/>
        <v>45662</v>
      </c>
      <c r="K175" s="40">
        <f t="shared" si="18"/>
        <v>45663</v>
      </c>
      <c r="L175" s="40">
        <f t="shared" si="18"/>
        <v>45664</v>
      </c>
      <c r="M175" s="40">
        <f t="shared" si="18"/>
        <v>45665</v>
      </c>
      <c r="N175" s="40">
        <f t="shared" si="18"/>
        <v>45666</v>
      </c>
      <c r="O175" s="40">
        <f t="shared" si="18"/>
        <v>45667</v>
      </c>
      <c r="P175" s="10">
        <f t="shared" si="18"/>
        <v>45668</v>
      </c>
      <c r="Q175" s="11">
        <f t="shared" si="18"/>
        <v>45669</v>
      </c>
      <c r="R175" s="53">
        <f t="shared" si="18"/>
        <v>45670</v>
      </c>
      <c r="S175" s="40">
        <f t="shared" si="18"/>
        <v>45671</v>
      </c>
      <c r="T175" s="40">
        <f t="shared" si="18"/>
        <v>45672</v>
      </c>
      <c r="U175" s="40">
        <f t="shared" si="18"/>
        <v>45673</v>
      </c>
      <c r="V175" s="40">
        <f t="shared" si="18"/>
        <v>45674</v>
      </c>
      <c r="W175" s="10">
        <f t="shared" si="18"/>
        <v>45675</v>
      </c>
      <c r="X175" s="11">
        <f t="shared" si="18"/>
        <v>45676</v>
      </c>
      <c r="Y175" s="40">
        <f t="shared" si="18"/>
        <v>45677</v>
      </c>
      <c r="Z175" s="40">
        <f t="shared" si="18"/>
        <v>45678</v>
      </c>
      <c r="AA175" s="40">
        <f t="shared" si="18"/>
        <v>45679</v>
      </c>
      <c r="AB175" s="40">
        <f t="shared" si="18"/>
        <v>45680</v>
      </c>
      <c r="AC175" s="40">
        <f t="shared" si="18"/>
        <v>45681</v>
      </c>
      <c r="AD175" s="10">
        <f t="shared" si="18"/>
        <v>45682</v>
      </c>
      <c r="AE175" s="11">
        <f t="shared" si="18"/>
        <v>45683</v>
      </c>
      <c r="AF175" s="40">
        <f t="shared" si="18"/>
        <v>45684</v>
      </c>
      <c r="AG175" s="40">
        <f t="shared" si="18"/>
        <v>45685</v>
      </c>
      <c r="AH175" s="40">
        <f t="shared" si="18"/>
        <v>45686</v>
      </c>
      <c r="AI175" s="40">
        <f t="shared" si="18"/>
        <v>45687</v>
      </c>
      <c r="AJ175" s="40">
        <f t="shared" si="18"/>
        <v>45688</v>
      </c>
      <c r="AK175" s="48"/>
      <c r="AL175" s="296" t="s">
        <v>158</v>
      </c>
      <c r="AM175" s="298" t="s">
        <v>159</v>
      </c>
      <c r="AN175" s="301" t="s">
        <v>181</v>
      </c>
      <c r="AO175" s="287" t="s">
        <v>160</v>
      </c>
      <c r="AP175" s="290" t="s">
        <v>161</v>
      </c>
      <c r="AR175" s="293" t="s">
        <v>37</v>
      </c>
      <c r="AS175" s="294"/>
      <c r="AT175" s="295"/>
      <c r="AU175" s="293" t="s">
        <v>40</v>
      </c>
      <c r="AV175" s="294"/>
      <c r="AW175" s="295"/>
      <c r="AY175" s="275"/>
    </row>
    <row r="176" spans="3:53" ht="18" customHeight="1" x14ac:dyDescent="0.45">
      <c r="C176" s="277"/>
      <c r="D176" s="278" t="s">
        <v>6</v>
      </c>
      <c r="E176" s="278"/>
      <c r="F176" s="172">
        <f t="shared" ref="F176:AJ176" si="19">F175</f>
        <v>45658</v>
      </c>
      <c r="G176" s="172">
        <f t="shared" si="19"/>
        <v>45659</v>
      </c>
      <c r="H176" s="172">
        <f t="shared" si="19"/>
        <v>45660</v>
      </c>
      <c r="I176" s="18">
        <f t="shared" si="19"/>
        <v>45661</v>
      </c>
      <c r="J176" s="19">
        <f t="shared" si="19"/>
        <v>45662</v>
      </c>
      <c r="K176" s="159">
        <f t="shared" si="19"/>
        <v>45663</v>
      </c>
      <c r="L176" s="159">
        <f t="shared" si="19"/>
        <v>45664</v>
      </c>
      <c r="M176" s="159">
        <f t="shared" si="19"/>
        <v>45665</v>
      </c>
      <c r="N176" s="159">
        <f t="shared" si="19"/>
        <v>45666</v>
      </c>
      <c r="O176" s="159">
        <f t="shared" si="19"/>
        <v>45667</v>
      </c>
      <c r="P176" s="18">
        <f t="shared" si="19"/>
        <v>45668</v>
      </c>
      <c r="Q176" s="19">
        <f t="shared" si="19"/>
        <v>45669</v>
      </c>
      <c r="R176" s="168">
        <f t="shared" si="19"/>
        <v>45670</v>
      </c>
      <c r="S176" s="159">
        <f t="shared" si="19"/>
        <v>45671</v>
      </c>
      <c r="T176" s="159">
        <f t="shared" si="19"/>
        <v>45672</v>
      </c>
      <c r="U176" s="159">
        <f t="shared" si="19"/>
        <v>45673</v>
      </c>
      <c r="V176" s="159">
        <f t="shared" si="19"/>
        <v>45674</v>
      </c>
      <c r="W176" s="18">
        <f t="shared" si="19"/>
        <v>45675</v>
      </c>
      <c r="X176" s="19">
        <f t="shared" si="19"/>
        <v>45676</v>
      </c>
      <c r="Y176" s="159">
        <f t="shared" si="19"/>
        <v>45677</v>
      </c>
      <c r="Z176" s="159">
        <f t="shared" si="19"/>
        <v>45678</v>
      </c>
      <c r="AA176" s="159">
        <f t="shared" si="19"/>
        <v>45679</v>
      </c>
      <c r="AB176" s="159">
        <f t="shared" si="19"/>
        <v>45680</v>
      </c>
      <c r="AC176" s="159">
        <f t="shared" si="19"/>
        <v>45681</v>
      </c>
      <c r="AD176" s="18">
        <f t="shared" si="19"/>
        <v>45682</v>
      </c>
      <c r="AE176" s="19">
        <f t="shared" si="19"/>
        <v>45683</v>
      </c>
      <c r="AF176" s="159">
        <f t="shared" si="19"/>
        <v>45684</v>
      </c>
      <c r="AG176" s="159">
        <f t="shared" si="19"/>
        <v>45685</v>
      </c>
      <c r="AH176" s="159">
        <f t="shared" si="19"/>
        <v>45686</v>
      </c>
      <c r="AI176" s="159">
        <f t="shared" si="19"/>
        <v>45687</v>
      </c>
      <c r="AJ176" s="159">
        <f t="shared" si="19"/>
        <v>45688</v>
      </c>
      <c r="AK176" s="224"/>
      <c r="AL176" s="297"/>
      <c r="AM176" s="299"/>
      <c r="AN176" s="302"/>
      <c r="AO176" s="288"/>
      <c r="AP176" s="291"/>
      <c r="AR176" s="265" t="s">
        <v>162</v>
      </c>
      <c r="AS176" s="268" t="s">
        <v>108</v>
      </c>
      <c r="AT176" s="271" t="s">
        <v>42</v>
      </c>
      <c r="AU176" s="265" t="s">
        <v>173</v>
      </c>
      <c r="AV176" s="268" t="s">
        <v>109</v>
      </c>
      <c r="AW176" s="271" t="s">
        <v>43</v>
      </c>
      <c r="AY176" s="275"/>
    </row>
    <row r="177" spans="3:55" ht="18" customHeight="1" x14ac:dyDescent="0.45">
      <c r="C177" s="277"/>
      <c r="D177" s="278" t="s">
        <v>12</v>
      </c>
      <c r="E177" s="278"/>
      <c r="F177" s="83"/>
      <c r="G177" s="83"/>
      <c r="H177" s="83"/>
      <c r="I177" s="25"/>
      <c r="J177" s="26"/>
      <c r="K177" s="145"/>
      <c r="L177" s="145"/>
      <c r="M177" s="145"/>
      <c r="N177" s="145"/>
      <c r="O177" s="145"/>
      <c r="P177" s="25"/>
      <c r="Q177" s="26"/>
      <c r="R177" s="146"/>
      <c r="S177" s="145"/>
      <c r="T177" s="145"/>
      <c r="U177" s="145"/>
      <c r="V177" s="145"/>
      <c r="W177" s="25"/>
      <c r="X177" s="26"/>
      <c r="Y177" s="145"/>
      <c r="Z177" s="145"/>
      <c r="AA177" s="145"/>
      <c r="AB177" s="145"/>
      <c r="AC177" s="145"/>
      <c r="AD177" s="25"/>
      <c r="AE177" s="26"/>
      <c r="AF177" s="145"/>
      <c r="AG177" s="145"/>
      <c r="AH177" s="145"/>
      <c r="AI177" s="145"/>
      <c r="AJ177" s="145"/>
      <c r="AK177" s="156"/>
      <c r="AL177" s="297"/>
      <c r="AM177" s="299"/>
      <c r="AN177" s="302"/>
      <c r="AO177" s="288"/>
      <c r="AP177" s="291"/>
      <c r="AR177" s="266"/>
      <c r="AS177" s="269"/>
      <c r="AT177" s="272"/>
      <c r="AU177" s="266"/>
      <c r="AV177" s="269"/>
      <c r="AW177" s="272"/>
      <c r="AY177" s="275"/>
    </row>
    <row r="178" spans="3:55" ht="18" customHeight="1" x14ac:dyDescent="0.45">
      <c r="C178" s="277"/>
      <c r="D178" s="286" t="s">
        <v>11</v>
      </c>
      <c r="E178" s="286"/>
      <c r="F178" s="323" t="s">
        <v>13</v>
      </c>
      <c r="G178" s="323" t="s">
        <v>13</v>
      </c>
      <c r="H178" s="323" t="s">
        <v>13</v>
      </c>
      <c r="I178" s="307"/>
      <c r="J178" s="310"/>
      <c r="K178" s="257"/>
      <c r="L178" s="257"/>
      <c r="M178" s="257"/>
      <c r="N178" s="257"/>
      <c r="O178" s="257"/>
      <c r="P178" s="307"/>
      <c r="Q178" s="310"/>
      <c r="R178" s="313" t="s">
        <v>27</v>
      </c>
      <c r="S178" s="257"/>
      <c r="T178" s="257"/>
      <c r="U178" s="257"/>
      <c r="V178" s="257"/>
      <c r="W178" s="307"/>
      <c r="X178" s="310"/>
      <c r="Y178" s="257"/>
      <c r="Z178" s="257"/>
      <c r="AA178" s="257"/>
      <c r="AB178" s="257"/>
      <c r="AC178" s="257"/>
      <c r="AD178" s="307"/>
      <c r="AE178" s="310"/>
      <c r="AF178" s="257"/>
      <c r="AG178" s="257"/>
      <c r="AH178" s="257"/>
      <c r="AI178" s="257"/>
      <c r="AJ178" s="257"/>
      <c r="AK178" s="225"/>
      <c r="AL178" s="297"/>
      <c r="AM178" s="299"/>
      <c r="AN178" s="302"/>
      <c r="AO178" s="288"/>
      <c r="AP178" s="291"/>
      <c r="AR178" s="266"/>
      <c r="AS178" s="269"/>
      <c r="AT178" s="272"/>
      <c r="AU178" s="266"/>
      <c r="AV178" s="269"/>
      <c r="AW178" s="272"/>
      <c r="AY178" s="275"/>
    </row>
    <row r="179" spans="3:55" ht="18" customHeight="1" x14ac:dyDescent="0.45">
      <c r="C179" s="277"/>
      <c r="D179" s="286"/>
      <c r="E179" s="286"/>
      <c r="F179" s="324"/>
      <c r="G179" s="324"/>
      <c r="H179" s="324"/>
      <c r="I179" s="308"/>
      <c r="J179" s="311"/>
      <c r="K179" s="258"/>
      <c r="L179" s="258"/>
      <c r="M179" s="258"/>
      <c r="N179" s="258"/>
      <c r="O179" s="258"/>
      <c r="P179" s="308"/>
      <c r="Q179" s="311"/>
      <c r="R179" s="314"/>
      <c r="S179" s="258"/>
      <c r="T179" s="258"/>
      <c r="U179" s="258"/>
      <c r="V179" s="258"/>
      <c r="W179" s="308"/>
      <c r="X179" s="311"/>
      <c r="Y179" s="258"/>
      <c r="Z179" s="258"/>
      <c r="AA179" s="258"/>
      <c r="AB179" s="258"/>
      <c r="AC179" s="258"/>
      <c r="AD179" s="308"/>
      <c r="AE179" s="311"/>
      <c r="AF179" s="258"/>
      <c r="AG179" s="258"/>
      <c r="AH179" s="258"/>
      <c r="AI179" s="258"/>
      <c r="AJ179" s="258"/>
      <c r="AK179" s="225"/>
      <c r="AL179" s="297"/>
      <c r="AM179" s="299"/>
      <c r="AN179" s="302"/>
      <c r="AO179" s="288"/>
      <c r="AP179" s="291"/>
      <c r="AR179" s="266"/>
      <c r="AS179" s="269"/>
      <c r="AT179" s="181">
        <v>0.28499999999999998</v>
      </c>
      <c r="AU179" s="266"/>
      <c r="AV179" s="269"/>
      <c r="AW179" s="272"/>
      <c r="AY179" s="275"/>
    </row>
    <row r="180" spans="3:55" ht="18" customHeight="1" x14ac:dyDescent="0.45">
      <c r="C180" s="277"/>
      <c r="D180" s="286"/>
      <c r="E180" s="286"/>
      <c r="F180" s="324"/>
      <c r="G180" s="324"/>
      <c r="H180" s="324"/>
      <c r="I180" s="308"/>
      <c r="J180" s="311"/>
      <c r="K180" s="258"/>
      <c r="L180" s="258"/>
      <c r="M180" s="258"/>
      <c r="N180" s="258"/>
      <c r="O180" s="258"/>
      <c r="P180" s="308"/>
      <c r="Q180" s="311"/>
      <c r="R180" s="314"/>
      <c r="S180" s="258"/>
      <c r="T180" s="258"/>
      <c r="U180" s="258"/>
      <c r="V180" s="258"/>
      <c r="W180" s="308"/>
      <c r="X180" s="311"/>
      <c r="Y180" s="258"/>
      <c r="Z180" s="258"/>
      <c r="AA180" s="258"/>
      <c r="AB180" s="258"/>
      <c r="AC180" s="258"/>
      <c r="AD180" s="308"/>
      <c r="AE180" s="311"/>
      <c r="AF180" s="258"/>
      <c r="AG180" s="258"/>
      <c r="AH180" s="258"/>
      <c r="AI180" s="258"/>
      <c r="AJ180" s="258"/>
      <c r="AK180" s="225"/>
      <c r="AL180" s="297"/>
      <c r="AM180" s="299"/>
      <c r="AN180" s="302"/>
      <c r="AO180" s="288"/>
      <c r="AP180" s="291"/>
      <c r="AR180" s="266"/>
      <c r="AS180" s="269"/>
      <c r="AT180" s="263" t="s">
        <v>41</v>
      </c>
      <c r="AU180" s="266"/>
      <c r="AV180" s="269"/>
      <c r="AW180" s="272"/>
      <c r="AY180" s="275"/>
    </row>
    <row r="181" spans="3:55" ht="18" customHeight="1" x14ac:dyDescent="0.45">
      <c r="C181" s="277"/>
      <c r="D181" s="286"/>
      <c r="E181" s="286"/>
      <c r="F181" s="324"/>
      <c r="G181" s="324"/>
      <c r="H181" s="324"/>
      <c r="I181" s="308"/>
      <c r="J181" s="311"/>
      <c r="K181" s="258"/>
      <c r="L181" s="258"/>
      <c r="M181" s="258"/>
      <c r="N181" s="258"/>
      <c r="O181" s="258"/>
      <c r="P181" s="308"/>
      <c r="Q181" s="311"/>
      <c r="R181" s="314"/>
      <c r="S181" s="258"/>
      <c r="T181" s="258"/>
      <c r="U181" s="258"/>
      <c r="V181" s="258"/>
      <c r="W181" s="308"/>
      <c r="X181" s="311"/>
      <c r="Y181" s="258"/>
      <c r="Z181" s="258"/>
      <c r="AA181" s="258"/>
      <c r="AB181" s="258"/>
      <c r="AC181" s="258"/>
      <c r="AD181" s="308"/>
      <c r="AE181" s="311"/>
      <c r="AF181" s="258"/>
      <c r="AG181" s="258"/>
      <c r="AH181" s="258"/>
      <c r="AI181" s="258"/>
      <c r="AJ181" s="258"/>
      <c r="AK181" s="225"/>
      <c r="AL181" s="297"/>
      <c r="AM181" s="299"/>
      <c r="AN181" s="302"/>
      <c r="AO181" s="288"/>
      <c r="AP181" s="291"/>
      <c r="AR181" s="266"/>
      <c r="AS181" s="269"/>
      <c r="AT181" s="263"/>
      <c r="AU181" s="266"/>
      <c r="AV181" s="269"/>
      <c r="AW181" s="181">
        <v>0.28499999999999998</v>
      </c>
      <c r="AY181" s="275"/>
    </row>
    <row r="182" spans="3:55" ht="18" customHeight="1" x14ac:dyDescent="0.45">
      <c r="C182" s="277"/>
      <c r="D182" s="286"/>
      <c r="E182" s="286"/>
      <c r="F182" s="324"/>
      <c r="G182" s="324"/>
      <c r="H182" s="324"/>
      <c r="I182" s="308"/>
      <c r="J182" s="311"/>
      <c r="K182" s="258"/>
      <c r="L182" s="258"/>
      <c r="M182" s="258"/>
      <c r="N182" s="258"/>
      <c r="O182" s="258"/>
      <c r="P182" s="308"/>
      <c r="Q182" s="311"/>
      <c r="R182" s="314"/>
      <c r="S182" s="258"/>
      <c r="T182" s="258"/>
      <c r="U182" s="258"/>
      <c r="V182" s="258"/>
      <c r="W182" s="308"/>
      <c r="X182" s="311"/>
      <c r="Y182" s="258"/>
      <c r="Z182" s="258"/>
      <c r="AA182" s="258"/>
      <c r="AB182" s="258"/>
      <c r="AC182" s="258"/>
      <c r="AD182" s="308"/>
      <c r="AE182" s="311"/>
      <c r="AF182" s="258"/>
      <c r="AG182" s="258"/>
      <c r="AH182" s="258"/>
      <c r="AI182" s="258"/>
      <c r="AJ182" s="258"/>
      <c r="AK182" s="225"/>
      <c r="AL182" s="297"/>
      <c r="AM182" s="299"/>
      <c r="AN182" s="302"/>
      <c r="AO182" s="288"/>
      <c r="AP182" s="291"/>
      <c r="AR182" s="266"/>
      <c r="AS182" s="269"/>
      <c r="AT182" s="263"/>
      <c r="AU182" s="266"/>
      <c r="AV182" s="269"/>
      <c r="AW182" s="263" t="s">
        <v>41</v>
      </c>
      <c r="AY182" s="275"/>
    </row>
    <row r="183" spans="3:55" ht="18" customHeight="1" x14ac:dyDescent="0.45">
      <c r="C183" s="277"/>
      <c r="D183" s="286"/>
      <c r="E183" s="286"/>
      <c r="F183" s="316" t="s">
        <v>113</v>
      </c>
      <c r="G183" s="317"/>
      <c r="H183" s="318"/>
      <c r="I183" s="308"/>
      <c r="J183" s="311"/>
      <c r="K183" s="258"/>
      <c r="L183" s="258"/>
      <c r="M183" s="258"/>
      <c r="N183" s="258"/>
      <c r="O183" s="258"/>
      <c r="P183" s="308"/>
      <c r="Q183" s="311"/>
      <c r="R183" s="314"/>
      <c r="S183" s="258"/>
      <c r="T183" s="258"/>
      <c r="U183" s="258"/>
      <c r="V183" s="258"/>
      <c r="W183" s="308"/>
      <c r="X183" s="311"/>
      <c r="Y183" s="258"/>
      <c r="Z183" s="258"/>
      <c r="AA183" s="258"/>
      <c r="AB183" s="258"/>
      <c r="AC183" s="258"/>
      <c r="AD183" s="308"/>
      <c r="AE183" s="311"/>
      <c r="AF183" s="258"/>
      <c r="AG183" s="258"/>
      <c r="AH183" s="258"/>
      <c r="AI183" s="258"/>
      <c r="AJ183" s="258"/>
      <c r="AK183" s="225"/>
      <c r="AL183" s="297"/>
      <c r="AM183" s="299"/>
      <c r="AN183" s="302"/>
      <c r="AO183" s="288"/>
      <c r="AP183" s="291"/>
      <c r="AR183" s="266"/>
      <c r="AS183" s="269"/>
      <c r="AT183" s="263"/>
      <c r="AU183" s="266"/>
      <c r="AV183" s="269"/>
      <c r="AW183" s="263"/>
      <c r="AY183" s="275"/>
    </row>
    <row r="184" spans="3:55" ht="18" customHeight="1" x14ac:dyDescent="0.45">
      <c r="C184" s="277"/>
      <c r="D184" s="286"/>
      <c r="E184" s="286"/>
      <c r="F184" s="319"/>
      <c r="G184" s="317"/>
      <c r="H184" s="318"/>
      <c r="I184" s="308"/>
      <c r="J184" s="311"/>
      <c r="K184" s="258"/>
      <c r="L184" s="258"/>
      <c r="M184" s="258"/>
      <c r="N184" s="258"/>
      <c r="O184" s="258"/>
      <c r="P184" s="308"/>
      <c r="Q184" s="311"/>
      <c r="R184" s="314"/>
      <c r="S184" s="258"/>
      <c r="T184" s="258"/>
      <c r="U184" s="258"/>
      <c r="V184" s="258"/>
      <c r="W184" s="308"/>
      <c r="X184" s="311"/>
      <c r="Y184" s="258"/>
      <c r="Z184" s="258"/>
      <c r="AA184" s="258"/>
      <c r="AB184" s="258"/>
      <c r="AC184" s="258"/>
      <c r="AD184" s="308"/>
      <c r="AE184" s="311"/>
      <c r="AF184" s="258"/>
      <c r="AG184" s="258"/>
      <c r="AH184" s="258"/>
      <c r="AI184" s="258"/>
      <c r="AJ184" s="258"/>
      <c r="AK184" s="225"/>
      <c r="AL184" s="297"/>
      <c r="AM184" s="299"/>
      <c r="AN184" s="302"/>
      <c r="AO184" s="288"/>
      <c r="AP184" s="291"/>
      <c r="AR184" s="266"/>
      <c r="AS184" s="269"/>
      <c r="AT184" s="263"/>
      <c r="AU184" s="266"/>
      <c r="AV184" s="269"/>
      <c r="AW184" s="263"/>
      <c r="AY184" s="275"/>
    </row>
    <row r="185" spans="3:55" ht="18" customHeight="1" thickBot="1" x14ac:dyDescent="0.5">
      <c r="C185" s="277"/>
      <c r="D185" s="286"/>
      <c r="E185" s="286"/>
      <c r="F185" s="320"/>
      <c r="G185" s="321"/>
      <c r="H185" s="322"/>
      <c r="I185" s="309"/>
      <c r="J185" s="312"/>
      <c r="K185" s="259"/>
      <c r="L185" s="259"/>
      <c r="M185" s="259"/>
      <c r="N185" s="259"/>
      <c r="O185" s="259"/>
      <c r="P185" s="309"/>
      <c r="Q185" s="312"/>
      <c r="R185" s="315"/>
      <c r="S185" s="259"/>
      <c r="T185" s="259"/>
      <c r="U185" s="259"/>
      <c r="V185" s="259"/>
      <c r="W185" s="309"/>
      <c r="X185" s="312"/>
      <c r="Y185" s="259"/>
      <c r="Z185" s="259"/>
      <c r="AA185" s="259"/>
      <c r="AB185" s="259"/>
      <c r="AC185" s="259"/>
      <c r="AD185" s="309"/>
      <c r="AE185" s="312"/>
      <c r="AF185" s="259"/>
      <c r="AG185" s="259"/>
      <c r="AH185" s="259"/>
      <c r="AI185" s="259"/>
      <c r="AJ185" s="259"/>
      <c r="AK185" s="225"/>
      <c r="AL185" s="297"/>
      <c r="AM185" s="300"/>
      <c r="AN185" s="303"/>
      <c r="AO185" s="289"/>
      <c r="AP185" s="292"/>
      <c r="AR185" s="267"/>
      <c r="AS185" s="270"/>
      <c r="AT185" s="263"/>
      <c r="AU185" s="267"/>
      <c r="AV185" s="270"/>
      <c r="AW185" s="264"/>
      <c r="AY185" s="276"/>
    </row>
    <row r="186" spans="3:55" ht="18" customHeight="1" thickBot="1" x14ac:dyDescent="0.5">
      <c r="C186" s="277"/>
      <c r="D186" s="244" t="s">
        <v>7</v>
      </c>
      <c r="E186" s="244"/>
      <c r="F186" s="83" t="s">
        <v>66</v>
      </c>
      <c r="G186" s="83" t="s">
        <v>66</v>
      </c>
      <c r="H186" s="83" t="s">
        <v>66</v>
      </c>
      <c r="I186" s="25"/>
      <c r="J186" s="26"/>
      <c r="K186" s="145"/>
      <c r="L186" s="145"/>
      <c r="M186" s="145"/>
      <c r="N186" s="145"/>
      <c r="O186" s="145"/>
      <c r="P186" s="25"/>
      <c r="Q186" s="26"/>
      <c r="R186" s="146"/>
      <c r="S186" s="145"/>
      <c r="T186" s="145"/>
      <c r="U186" s="145"/>
      <c r="V186" s="145"/>
      <c r="W186" s="25"/>
      <c r="X186" s="26"/>
      <c r="Y186" s="145"/>
      <c r="Z186" s="145"/>
      <c r="AA186" s="145"/>
      <c r="AB186" s="147"/>
      <c r="AC186" s="145"/>
      <c r="AD186" s="25"/>
      <c r="AE186" s="26"/>
      <c r="AF186" s="145"/>
      <c r="AG186" s="145"/>
      <c r="AH186" s="145"/>
      <c r="AI186" s="145"/>
      <c r="AJ186" s="145"/>
      <c r="AK186" s="156"/>
      <c r="AL186" s="182"/>
      <c r="AM186" s="183"/>
      <c r="AN186" s="184"/>
      <c r="AO186" s="185"/>
      <c r="AP186" s="186"/>
      <c r="AR186" s="187"/>
      <c r="AS186" s="188"/>
      <c r="AT186" s="189"/>
      <c r="AU186" s="183"/>
      <c r="AV186" s="190"/>
      <c r="AW186" s="191"/>
      <c r="AY186" s="192"/>
      <c r="BA186" s="149" t="s">
        <v>79</v>
      </c>
      <c r="BC186" s="229"/>
    </row>
    <row r="187" spans="3:55" ht="18" customHeight="1" thickBot="1" x14ac:dyDescent="0.5">
      <c r="C187" s="277"/>
      <c r="D187" s="244" t="s">
        <v>8</v>
      </c>
      <c r="E187" s="244"/>
      <c r="F187" s="83" t="s">
        <v>66</v>
      </c>
      <c r="G187" s="83" t="s">
        <v>66</v>
      </c>
      <c r="H187" s="83" t="s">
        <v>66</v>
      </c>
      <c r="I187" s="81"/>
      <c r="J187" s="82"/>
      <c r="K187" s="145"/>
      <c r="L187" s="145"/>
      <c r="M187" s="145"/>
      <c r="N187" s="145"/>
      <c r="O187" s="145"/>
      <c r="P187" s="81"/>
      <c r="Q187" s="82"/>
      <c r="R187" s="146"/>
      <c r="S187" s="145"/>
      <c r="T187" s="145"/>
      <c r="U187" s="145"/>
      <c r="V187" s="145"/>
      <c r="W187" s="81"/>
      <c r="X187" s="82"/>
      <c r="Y187" s="145"/>
      <c r="Z187" s="145"/>
      <c r="AA187" s="145"/>
      <c r="AB187" s="147"/>
      <c r="AC187" s="145"/>
      <c r="AD187" s="81"/>
      <c r="AE187" s="82"/>
      <c r="AF187" s="145"/>
      <c r="AG187" s="145"/>
      <c r="AH187" s="145"/>
      <c r="AI187" s="145"/>
      <c r="AJ187" s="145"/>
      <c r="AK187" s="156"/>
      <c r="AL187" s="193"/>
      <c r="AM187" s="157"/>
      <c r="AN187" s="182"/>
      <c r="AO187" s="194"/>
      <c r="AP187" s="189"/>
      <c r="AR187" s="182"/>
      <c r="AS187" s="196"/>
      <c r="AT187" s="226"/>
      <c r="AU187" s="153"/>
      <c r="AV187" s="197"/>
      <c r="AW187" s="195"/>
      <c r="AY187" s="145"/>
    </row>
    <row r="188" spans="3:55" ht="15" customHeight="1" x14ac:dyDescent="0.45">
      <c r="C188" s="277"/>
      <c r="D188" s="245" t="s">
        <v>0</v>
      </c>
      <c r="E188" s="246"/>
      <c r="F188" s="251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3"/>
      <c r="AL188" s="198" t="s">
        <v>69</v>
      </c>
      <c r="AM188" s="199" t="s">
        <v>70</v>
      </c>
      <c r="AN188" s="200" t="s">
        <v>71</v>
      </c>
      <c r="AO188" s="201" t="s">
        <v>85</v>
      </c>
      <c r="AP188" s="202" t="s">
        <v>86</v>
      </c>
      <c r="AQ188" s="156"/>
      <c r="AR188" s="203" t="s">
        <v>72</v>
      </c>
      <c r="AS188" s="204" t="s">
        <v>73</v>
      </c>
      <c r="AT188" s="205" t="s">
        <v>74</v>
      </c>
      <c r="AU188" s="206" t="s">
        <v>75</v>
      </c>
      <c r="AV188" s="204" t="s">
        <v>76</v>
      </c>
      <c r="AW188" s="205" t="s">
        <v>77</v>
      </c>
      <c r="AX188" s="207"/>
      <c r="AY188" s="208" t="s">
        <v>78</v>
      </c>
    </row>
    <row r="189" spans="3:55" ht="15" customHeight="1" x14ac:dyDescent="0.45">
      <c r="C189" s="277"/>
      <c r="D189" s="247"/>
      <c r="E189" s="248"/>
      <c r="F189" s="254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6"/>
      <c r="AL189" s="209"/>
      <c r="AM189" s="210"/>
      <c r="AN189" s="200"/>
      <c r="AO189" s="211"/>
      <c r="AP189" s="202"/>
      <c r="AQ189" s="156"/>
      <c r="AR189" s="203"/>
      <c r="AS189" s="212"/>
      <c r="AT189" s="205" t="s">
        <v>91</v>
      </c>
      <c r="AU189" s="203"/>
      <c r="AV189" s="212"/>
      <c r="AW189" s="205"/>
      <c r="AX189" s="207"/>
      <c r="AY189" s="213"/>
    </row>
    <row r="190" spans="3:55" ht="15" customHeight="1" x14ac:dyDescent="0.45">
      <c r="C190" s="277"/>
      <c r="D190" s="249"/>
      <c r="E190" s="250"/>
      <c r="F190" s="131" t="s">
        <v>182</v>
      </c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3"/>
      <c r="AL190" s="214"/>
      <c r="AM190" s="215"/>
      <c r="AN190" s="216"/>
      <c r="AO190" s="217" t="s">
        <v>84</v>
      </c>
      <c r="AP190" s="218" t="s">
        <v>83</v>
      </c>
      <c r="AQ190" s="156"/>
      <c r="AR190" s="219"/>
      <c r="AS190" s="220"/>
      <c r="AT190" s="221" t="s">
        <v>92</v>
      </c>
      <c r="AU190" s="219"/>
      <c r="AV190" s="220"/>
      <c r="AW190" s="221" t="s">
        <v>93</v>
      </c>
      <c r="AX190" s="207"/>
      <c r="AY190" s="222"/>
    </row>
    <row r="191" spans="3:55" ht="18" customHeight="1" x14ac:dyDescent="0.45">
      <c r="C191" s="277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67"/>
      <c r="AC191" s="156"/>
      <c r="AD191" s="156"/>
      <c r="AE191" s="156"/>
      <c r="AF191" s="156"/>
      <c r="AG191" s="156"/>
      <c r="AH191" s="156"/>
      <c r="AI191" s="156"/>
      <c r="AJ191" s="156"/>
    </row>
    <row r="192" spans="3:55" ht="24.9" customHeight="1" thickBot="1" x14ac:dyDescent="0.5">
      <c r="C192" s="277"/>
      <c r="D192" s="278" t="s">
        <v>4</v>
      </c>
      <c r="E192" s="278"/>
      <c r="F192" s="279" t="s">
        <v>98</v>
      </c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48"/>
      <c r="AL192" s="280" t="s">
        <v>39</v>
      </c>
      <c r="AM192" s="281"/>
      <c r="AN192" s="281"/>
      <c r="AO192" s="281"/>
      <c r="AP192" s="282"/>
      <c r="AR192" s="283" t="s">
        <v>38</v>
      </c>
      <c r="AS192" s="284"/>
      <c r="AT192" s="284"/>
      <c r="AU192" s="284"/>
      <c r="AV192" s="284"/>
      <c r="AW192" s="285"/>
      <c r="AY192" s="274" t="s">
        <v>163</v>
      </c>
    </row>
    <row r="193" spans="3:53" ht="18" customHeight="1" x14ac:dyDescent="0.45">
      <c r="C193" s="277"/>
      <c r="D193" s="278" t="s">
        <v>5</v>
      </c>
      <c r="E193" s="278"/>
      <c r="F193" s="10">
        <f>+AJ175+1</f>
        <v>45689</v>
      </c>
      <c r="G193" s="11">
        <f t="shared" ref="G193:AG193" si="20">+F193+1</f>
        <v>45690</v>
      </c>
      <c r="H193" s="40">
        <f t="shared" si="20"/>
        <v>45691</v>
      </c>
      <c r="I193" s="40">
        <f t="shared" si="20"/>
        <v>45692</v>
      </c>
      <c r="J193" s="40">
        <f t="shared" si="20"/>
        <v>45693</v>
      </c>
      <c r="K193" s="40">
        <f t="shared" si="20"/>
        <v>45694</v>
      </c>
      <c r="L193" s="40">
        <f t="shared" si="20"/>
        <v>45695</v>
      </c>
      <c r="M193" s="10">
        <f t="shared" si="20"/>
        <v>45696</v>
      </c>
      <c r="N193" s="11">
        <f t="shared" si="20"/>
        <v>45697</v>
      </c>
      <c r="O193" s="40">
        <f t="shared" si="20"/>
        <v>45698</v>
      </c>
      <c r="P193" s="53">
        <f t="shared" si="20"/>
        <v>45699</v>
      </c>
      <c r="Q193" s="40">
        <f t="shared" si="20"/>
        <v>45700</v>
      </c>
      <c r="R193" s="40">
        <f t="shared" si="20"/>
        <v>45701</v>
      </c>
      <c r="S193" s="40">
        <f t="shared" si="20"/>
        <v>45702</v>
      </c>
      <c r="T193" s="10">
        <f t="shared" si="20"/>
        <v>45703</v>
      </c>
      <c r="U193" s="11">
        <f t="shared" si="20"/>
        <v>45704</v>
      </c>
      <c r="V193" s="40">
        <f t="shared" si="20"/>
        <v>45705</v>
      </c>
      <c r="W193" s="40">
        <f t="shared" si="20"/>
        <v>45706</v>
      </c>
      <c r="X193" s="40">
        <f t="shared" si="20"/>
        <v>45707</v>
      </c>
      <c r="Y193" s="40">
        <f t="shared" si="20"/>
        <v>45708</v>
      </c>
      <c r="Z193" s="40">
        <f t="shared" si="20"/>
        <v>45709</v>
      </c>
      <c r="AA193" s="10">
        <f t="shared" si="20"/>
        <v>45710</v>
      </c>
      <c r="AB193" s="11">
        <f t="shared" si="20"/>
        <v>45711</v>
      </c>
      <c r="AC193" s="40">
        <f t="shared" si="20"/>
        <v>45712</v>
      </c>
      <c r="AD193" s="40">
        <f t="shared" si="20"/>
        <v>45713</v>
      </c>
      <c r="AE193" s="40">
        <f t="shared" si="20"/>
        <v>45714</v>
      </c>
      <c r="AF193" s="40">
        <f t="shared" si="20"/>
        <v>45715</v>
      </c>
      <c r="AG193" s="40">
        <f t="shared" si="20"/>
        <v>45716</v>
      </c>
      <c r="AH193" s="47"/>
      <c r="AI193" s="47"/>
      <c r="AJ193" s="47"/>
      <c r="AK193" s="48"/>
      <c r="AL193" s="296" t="s">
        <v>158</v>
      </c>
      <c r="AM193" s="298" t="s">
        <v>159</v>
      </c>
      <c r="AN193" s="301" t="s">
        <v>181</v>
      </c>
      <c r="AO193" s="287" t="s">
        <v>160</v>
      </c>
      <c r="AP193" s="290" t="s">
        <v>161</v>
      </c>
      <c r="AR193" s="293" t="s">
        <v>37</v>
      </c>
      <c r="AS193" s="294"/>
      <c r="AT193" s="295"/>
      <c r="AU193" s="293" t="s">
        <v>40</v>
      </c>
      <c r="AV193" s="294"/>
      <c r="AW193" s="295"/>
      <c r="AY193" s="275"/>
    </row>
    <row r="194" spans="3:53" ht="18" customHeight="1" x14ac:dyDescent="0.45">
      <c r="C194" s="277"/>
      <c r="D194" s="278" t="s">
        <v>6</v>
      </c>
      <c r="E194" s="278"/>
      <c r="F194" s="18">
        <f t="shared" ref="F194:AG194" si="21">F193</f>
        <v>45689</v>
      </c>
      <c r="G194" s="19">
        <f t="shared" si="21"/>
        <v>45690</v>
      </c>
      <c r="H194" s="159">
        <f t="shared" si="21"/>
        <v>45691</v>
      </c>
      <c r="I194" s="159">
        <f t="shared" si="21"/>
        <v>45692</v>
      </c>
      <c r="J194" s="159">
        <f t="shared" si="21"/>
        <v>45693</v>
      </c>
      <c r="K194" s="159">
        <f t="shared" si="21"/>
        <v>45694</v>
      </c>
      <c r="L194" s="159">
        <f t="shared" si="21"/>
        <v>45695</v>
      </c>
      <c r="M194" s="18">
        <f t="shared" si="21"/>
        <v>45696</v>
      </c>
      <c r="N194" s="19">
        <f t="shared" si="21"/>
        <v>45697</v>
      </c>
      <c r="O194" s="159">
        <f t="shared" si="21"/>
        <v>45698</v>
      </c>
      <c r="P194" s="168">
        <f t="shared" si="21"/>
        <v>45699</v>
      </c>
      <c r="Q194" s="159">
        <f t="shared" si="21"/>
        <v>45700</v>
      </c>
      <c r="R194" s="159">
        <f t="shared" si="21"/>
        <v>45701</v>
      </c>
      <c r="S194" s="159">
        <f t="shared" si="21"/>
        <v>45702</v>
      </c>
      <c r="T194" s="18">
        <f t="shared" si="21"/>
        <v>45703</v>
      </c>
      <c r="U194" s="19">
        <f t="shared" si="21"/>
        <v>45704</v>
      </c>
      <c r="V194" s="159">
        <f t="shared" si="21"/>
        <v>45705</v>
      </c>
      <c r="W194" s="159">
        <f t="shared" si="21"/>
        <v>45706</v>
      </c>
      <c r="X194" s="159">
        <f t="shared" si="21"/>
        <v>45707</v>
      </c>
      <c r="Y194" s="159">
        <f t="shared" si="21"/>
        <v>45708</v>
      </c>
      <c r="Z194" s="159">
        <f t="shared" si="21"/>
        <v>45709</v>
      </c>
      <c r="AA194" s="18">
        <f t="shared" si="21"/>
        <v>45710</v>
      </c>
      <c r="AB194" s="19">
        <f t="shared" si="21"/>
        <v>45711</v>
      </c>
      <c r="AC194" s="159">
        <f t="shared" si="21"/>
        <v>45712</v>
      </c>
      <c r="AD194" s="159">
        <f t="shared" si="21"/>
        <v>45713</v>
      </c>
      <c r="AE194" s="159">
        <f t="shared" si="21"/>
        <v>45714</v>
      </c>
      <c r="AF194" s="159">
        <f t="shared" si="21"/>
        <v>45715</v>
      </c>
      <c r="AG194" s="159">
        <f t="shared" si="21"/>
        <v>45716</v>
      </c>
      <c r="AH194" s="170"/>
      <c r="AI194" s="170"/>
      <c r="AJ194" s="170"/>
      <c r="AK194" s="224"/>
      <c r="AL194" s="297"/>
      <c r="AM194" s="299"/>
      <c r="AN194" s="302"/>
      <c r="AO194" s="288"/>
      <c r="AP194" s="291"/>
      <c r="AR194" s="265" t="s">
        <v>162</v>
      </c>
      <c r="AS194" s="268" t="s">
        <v>108</v>
      </c>
      <c r="AT194" s="271" t="s">
        <v>42</v>
      </c>
      <c r="AU194" s="265" t="s">
        <v>173</v>
      </c>
      <c r="AV194" s="268" t="s">
        <v>109</v>
      </c>
      <c r="AW194" s="271" t="s">
        <v>43</v>
      </c>
      <c r="AY194" s="275"/>
    </row>
    <row r="195" spans="3:53" ht="18" customHeight="1" x14ac:dyDescent="0.45">
      <c r="C195" s="277"/>
      <c r="D195" s="278" t="s">
        <v>12</v>
      </c>
      <c r="E195" s="278"/>
      <c r="F195" s="25"/>
      <c r="G195" s="26"/>
      <c r="H195" s="145"/>
      <c r="I195" s="145"/>
      <c r="J195" s="145"/>
      <c r="K195" s="145"/>
      <c r="L195" s="145"/>
      <c r="M195" s="25"/>
      <c r="N195" s="26"/>
      <c r="O195" s="145"/>
      <c r="P195" s="146"/>
      <c r="Q195" s="145"/>
      <c r="R195" s="145"/>
      <c r="S195" s="145"/>
      <c r="T195" s="25"/>
      <c r="U195" s="26"/>
      <c r="V195" s="145"/>
      <c r="W195" s="145"/>
      <c r="X195" s="145"/>
      <c r="Y195" s="145"/>
      <c r="Z195" s="145"/>
      <c r="AA195" s="25"/>
      <c r="AB195" s="26"/>
      <c r="AC195" s="145"/>
      <c r="AD195" s="145"/>
      <c r="AE195" s="145"/>
      <c r="AF195" s="145"/>
      <c r="AG195" s="145"/>
      <c r="AH195" s="161"/>
      <c r="AI195" s="161"/>
      <c r="AJ195" s="161"/>
      <c r="AK195" s="156"/>
      <c r="AL195" s="297"/>
      <c r="AM195" s="299"/>
      <c r="AN195" s="302"/>
      <c r="AO195" s="288"/>
      <c r="AP195" s="291"/>
      <c r="AR195" s="266"/>
      <c r="AS195" s="269"/>
      <c r="AT195" s="272"/>
      <c r="AU195" s="266"/>
      <c r="AV195" s="269"/>
      <c r="AW195" s="272"/>
      <c r="AY195" s="275"/>
    </row>
    <row r="196" spans="3:53" ht="18" customHeight="1" x14ac:dyDescent="0.45">
      <c r="C196" s="277"/>
      <c r="D196" s="286" t="s">
        <v>11</v>
      </c>
      <c r="E196" s="286"/>
      <c r="F196" s="307"/>
      <c r="G196" s="310"/>
      <c r="H196" s="257"/>
      <c r="I196" s="257"/>
      <c r="J196" s="257"/>
      <c r="K196" s="257"/>
      <c r="L196" s="257"/>
      <c r="M196" s="307"/>
      <c r="N196" s="310"/>
      <c r="O196" s="257"/>
      <c r="P196" s="313" t="s">
        <v>28</v>
      </c>
      <c r="Q196" s="257"/>
      <c r="R196" s="257"/>
      <c r="S196" s="257"/>
      <c r="T196" s="307"/>
      <c r="U196" s="310"/>
      <c r="V196" s="257"/>
      <c r="W196" s="257"/>
      <c r="X196" s="257"/>
      <c r="Y196" s="257"/>
      <c r="Z196" s="257"/>
      <c r="AA196" s="307"/>
      <c r="AB196" s="310" t="s">
        <v>29</v>
      </c>
      <c r="AC196" s="257" t="s">
        <v>20</v>
      </c>
      <c r="AD196" s="257"/>
      <c r="AE196" s="257"/>
      <c r="AF196" s="257"/>
      <c r="AG196" s="257"/>
      <c r="AH196" s="304"/>
      <c r="AI196" s="304"/>
      <c r="AJ196" s="304"/>
      <c r="AK196" s="225"/>
      <c r="AL196" s="297"/>
      <c r="AM196" s="299"/>
      <c r="AN196" s="302"/>
      <c r="AO196" s="288"/>
      <c r="AP196" s="291"/>
      <c r="AR196" s="266"/>
      <c r="AS196" s="269"/>
      <c r="AT196" s="272"/>
      <c r="AU196" s="266"/>
      <c r="AV196" s="269"/>
      <c r="AW196" s="272"/>
      <c r="AY196" s="275"/>
    </row>
    <row r="197" spans="3:53" ht="18" customHeight="1" x14ac:dyDescent="0.45">
      <c r="C197" s="277"/>
      <c r="D197" s="286"/>
      <c r="E197" s="286"/>
      <c r="F197" s="308"/>
      <c r="G197" s="311"/>
      <c r="H197" s="258"/>
      <c r="I197" s="258"/>
      <c r="J197" s="258"/>
      <c r="K197" s="258"/>
      <c r="L197" s="258"/>
      <c r="M197" s="308"/>
      <c r="N197" s="311"/>
      <c r="O197" s="258"/>
      <c r="P197" s="314"/>
      <c r="Q197" s="258"/>
      <c r="R197" s="258"/>
      <c r="S197" s="258"/>
      <c r="T197" s="308"/>
      <c r="U197" s="311"/>
      <c r="V197" s="258"/>
      <c r="W197" s="258"/>
      <c r="X197" s="258"/>
      <c r="Y197" s="258"/>
      <c r="Z197" s="258"/>
      <c r="AA197" s="308"/>
      <c r="AB197" s="311"/>
      <c r="AC197" s="258"/>
      <c r="AD197" s="258"/>
      <c r="AE197" s="258"/>
      <c r="AF197" s="258"/>
      <c r="AG197" s="258"/>
      <c r="AH197" s="305"/>
      <c r="AI197" s="305"/>
      <c r="AJ197" s="305"/>
      <c r="AK197" s="225"/>
      <c r="AL197" s="297"/>
      <c r="AM197" s="299"/>
      <c r="AN197" s="302"/>
      <c r="AO197" s="288"/>
      <c r="AP197" s="291"/>
      <c r="AR197" s="266"/>
      <c r="AS197" s="269"/>
      <c r="AT197" s="181">
        <v>0.28499999999999998</v>
      </c>
      <c r="AU197" s="266"/>
      <c r="AV197" s="269"/>
      <c r="AW197" s="272"/>
      <c r="AY197" s="275"/>
    </row>
    <row r="198" spans="3:53" ht="18" customHeight="1" x14ac:dyDescent="0.45">
      <c r="C198" s="277"/>
      <c r="D198" s="286"/>
      <c r="E198" s="286"/>
      <c r="F198" s="308"/>
      <c r="G198" s="311"/>
      <c r="H198" s="258"/>
      <c r="I198" s="258"/>
      <c r="J198" s="258"/>
      <c r="K198" s="258"/>
      <c r="L198" s="258"/>
      <c r="M198" s="308"/>
      <c r="N198" s="311"/>
      <c r="O198" s="258"/>
      <c r="P198" s="314"/>
      <c r="Q198" s="258"/>
      <c r="R198" s="258"/>
      <c r="S198" s="258"/>
      <c r="T198" s="308"/>
      <c r="U198" s="311"/>
      <c r="V198" s="258"/>
      <c r="W198" s="258"/>
      <c r="X198" s="258"/>
      <c r="Y198" s="258"/>
      <c r="Z198" s="258"/>
      <c r="AA198" s="308"/>
      <c r="AB198" s="311"/>
      <c r="AC198" s="258"/>
      <c r="AD198" s="258"/>
      <c r="AE198" s="258"/>
      <c r="AF198" s="258"/>
      <c r="AG198" s="258"/>
      <c r="AH198" s="305"/>
      <c r="AI198" s="305"/>
      <c r="AJ198" s="305"/>
      <c r="AK198" s="225"/>
      <c r="AL198" s="297"/>
      <c r="AM198" s="299"/>
      <c r="AN198" s="302"/>
      <c r="AO198" s="288"/>
      <c r="AP198" s="291"/>
      <c r="AR198" s="266"/>
      <c r="AS198" s="269"/>
      <c r="AT198" s="263" t="s">
        <v>41</v>
      </c>
      <c r="AU198" s="266"/>
      <c r="AV198" s="269"/>
      <c r="AW198" s="272"/>
      <c r="AY198" s="275"/>
    </row>
    <row r="199" spans="3:53" ht="18" customHeight="1" x14ac:dyDescent="0.45">
      <c r="C199" s="277"/>
      <c r="D199" s="286"/>
      <c r="E199" s="286"/>
      <c r="F199" s="308"/>
      <c r="G199" s="311"/>
      <c r="H199" s="258"/>
      <c r="I199" s="258"/>
      <c r="J199" s="258"/>
      <c r="K199" s="258"/>
      <c r="L199" s="258"/>
      <c r="M199" s="308"/>
      <c r="N199" s="311"/>
      <c r="O199" s="258"/>
      <c r="P199" s="314"/>
      <c r="Q199" s="258"/>
      <c r="R199" s="258"/>
      <c r="S199" s="258"/>
      <c r="T199" s="308"/>
      <c r="U199" s="311"/>
      <c r="V199" s="258"/>
      <c r="W199" s="258"/>
      <c r="X199" s="258"/>
      <c r="Y199" s="258"/>
      <c r="Z199" s="258"/>
      <c r="AA199" s="308"/>
      <c r="AB199" s="311"/>
      <c r="AC199" s="258"/>
      <c r="AD199" s="258"/>
      <c r="AE199" s="258"/>
      <c r="AF199" s="258"/>
      <c r="AG199" s="258"/>
      <c r="AH199" s="305"/>
      <c r="AI199" s="305"/>
      <c r="AJ199" s="305"/>
      <c r="AK199" s="225"/>
      <c r="AL199" s="297"/>
      <c r="AM199" s="299"/>
      <c r="AN199" s="302"/>
      <c r="AO199" s="288"/>
      <c r="AP199" s="291"/>
      <c r="AR199" s="266"/>
      <c r="AS199" s="269"/>
      <c r="AT199" s="263"/>
      <c r="AU199" s="266"/>
      <c r="AV199" s="269"/>
      <c r="AW199" s="181">
        <v>0.28499999999999998</v>
      </c>
      <c r="AY199" s="275"/>
    </row>
    <row r="200" spans="3:53" ht="18" customHeight="1" x14ac:dyDescent="0.45">
      <c r="C200" s="277"/>
      <c r="D200" s="286"/>
      <c r="E200" s="286"/>
      <c r="F200" s="308"/>
      <c r="G200" s="311"/>
      <c r="H200" s="258"/>
      <c r="I200" s="258"/>
      <c r="J200" s="258"/>
      <c r="K200" s="258"/>
      <c r="L200" s="258"/>
      <c r="M200" s="308"/>
      <c r="N200" s="311"/>
      <c r="O200" s="258"/>
      <c r="P200" s="314"/>
      <c r="Q200" s="258"/>
      <c r="R200" s="258"/>
      <c r="S200" s="258"/>
      <c r="T200" s="308"/>
      <c r="U200" s="311"/>
      <c r="V200" s="258"/>
      <c r="W200" s="258"/>
      <c r="X200" s="258"/>
      <c r="Y200" s="258"/>
      <c r="Z200" s="258"/>
      <c r="AA200" s="308"/>
      <c r="AB200" s="311"/>
      <c r="AC200" s="258"/>
      <c r="AD200" s="258"/>
      <c r="AE200" s="258"/>
      <c r="AF200" s="258"/>
      <c r="AG200" s="258"/>
      <c r="AH200" s="305"/>
      <c r="AI200" s="305"/>
      <c r="AJ200" s="305"/>
      <c r="AK200" s="225"/>
      <c r="AL200" s="297"/>
      <c r="AM200" s="299"/>
      <c r="AN200" s="302"/>
      <c r="AO200" s="288"/>
      <c r="AP200" s="291"/>
      <c r="AR200" s="266"/>
      <c r="AS200" s="269"/>
      <c r="AT200" s="263"/>
      <c r="AU200" s="266"/>
      <c r="AV200" s="269"/>
      <c r="AW200" s="263" t="s">
        <v>41</v>
      </c>
      <c r="AY200" s="275"/>
    </row>
    <row r="201" spans="3:53" ht="18" customHeight="1" x14ac:dyDescent="0.45">
      <c r="C201" s="277"/>
      <c r="D201" s="286"/>
      <c r="E201" s="286"/>
      <c r="F201" s="308"/>
      <c r="G201" s="311"/>
      <c r="H201" s="258"/>
      <c r="I201" s="258"/>
      <c r="J201" s="258"/>
      <c r="K201" s="258"/>
      <c r="L201" s="258"/>
      <c r="M201" s="308"/>
      <c r="N201" s="311"/>
      <c r="O201" s="258"/>
      <c r="P201" s="314"/>
      <c r="Q201" s="258"/>
      <c r="R201" s="258"/>
      <c r="S201" s="258"/>
      <c r="T201" s="308"/>
      <c r="U201" s="311"/>
      <c r="V201" s="258"/>
      <c r="W201" s="258"/>
      <c r="X201" s="258"/>
      <c r="Y201" s="258"/>
      <c r="Z201" s="258"/>
      <c r="AA201" s="308"/>
      <c r="AB201" s="311"/>
      <c r="AC201" s="258"/>
      <c r="AD201" s="258"/>
      <c r="AE201" s="258"/>
      <c r="AF201" s="258"/>
      <c r="AG201" s="258"/>
      <c r="AH201" s="305"/>
      <c r="AI201" s="305"/>
      <c r="AJ201" s="305"/>
      <c r="AK201" s="225"/>
      <c r="AL201" s="297"/>
      <c r="AM201" s="299"/>
      <c r="AN201" s="302"/>
      <c r="AO201" s="288"/>
      <c r="AP201" s="291"/>
      <c r="AR201" s="266"/>
      <c r="AS201" s="269"/>
      <c r="AT201" s="263"/>
      <c r="AU201" s="266"/>
      <c r="AV201" s="269"/>
      <c r="AW201" s="263"/>
      <c r="AY201" s="275"/>
    </row>
    <row r="202" spans="3:53" ht="18" customHeight="1" x14ac:dyDescent="0.45">
      <c r="C202" s="277"/>
      <c r="D202" s="286"/>
      <c r="E202" s="286"/>
      <c r="F202" s="308"/>
      <c r="G202" s="311"/>
      <c r="H202" s="258"/>
      <c r="I202" s="258"/>
      <c r="J202" s="258"/>
      <c r="K202" s="258"/>
      <c r="L202" s="258"/>
      <c r="M202" s="308"/>
      <c r="N202" s="311"/>
      <c r="O202" s="258"/>
      <c r="P202" s="314"/>
      <c r="Q202" s="258"/>
      <c r="R202" s="258"/>
      <c r="S202" s="258"/>
      <c r="T202" s="308"/>
      <c r="U202" s="311"/>
      <c r="V202" s="258"/>
      <c r="W202" s="258"/>
      <c r="X202" s="258"/>
      <c r="Y202" s="258"/>
      <c r="Z202" s="258"/>
      <c r="AA202" s="308"/>
      <c r="AB202" s="311"/>
      <c r="AC202" s="258"/>
      <c r="AD202" s="258"/>
      <c r="AE202" s="258"/>
      <c r="AF202" s="258"/>
      <c r="AG202" s="258"/>
      <c r="AH202" s="305"/>
      <c r="AI202" s="305"/>
      <c r="AJ202" s="305"/>
      <c r="AK202" s="225"/>
      <c r="AL202" s="297"/>
      <c r="AM202" s="299"/>
      <c r="AN202" s="302"/>
      <c r="AO202" s="288"/>
      <c r="AP202" s="291"/>
      <c r="AR202" s="266"/>
      <c r="AS202" s="269"/>
      <c r="AT202" s="263"/>
      <c r="AU202" s="266"/>
      <c r="AV202" s="269"/>
      <c r="AW202" s="263"/>
      <c r="AY202" s="275"/>
    </row>
    <row r="203" spans="3:53" ht="18" customHeight="1" thickBot="1" x14ac:dyDescent="0.5">
      <c r="C203" s="277"/>
      <c r="D203" s="286"/>
      <c r="E203" s="286"/>
      <c r="F203" s="309"/>
      <c r="G203" s="312"/>
      <c r="H203" s="259"/>
      <c r="I203" s="259"/>
      <c r="J203" s="259"/>
      <c r="K203" s="259"/>
      <c r="L203" s="259"/>
      <c r="M203" s="309"/>
      <c r="N203" s="312"/>
      <c r="O203" s="259"/>
      <c r="P203" s="315"/>
      <c r="Q203" s="259"/>
      <c r="R203" s="259"/>
      <c r="S203" s="259"/>
      <c r="T203" s="309"/>
      <c r="U203" s="312"/>
      <c r="V203" s="259"/>
      <c r="W203" s="259"/>
      <c r="X203" s="259"/>
      <c r="Y203" s="259"/>
      <c r="Z203" s="259"/>
      <c r="AA203" s="309"/>
      <c r="AB203" s="312"/>
      <c r="AC203" s="259"/>
      <c r="AD203" s="259"/>
      <c r="AE203" s="259"/>
      <c r="AF203" s="259"/>
      <c r="AG203" s="259"/>
      <c r="AH203" s="306"/>
      <c r="AI203" s="306"/>
      <c r="AJ203" s="306"/>
      <c r="AK203" s="225"/>
      <c r="AL203" s="297"/>
      <c r="AM203" s="300"/>
      <c r="AN203" s="303"/>
      <c r="AO203" s="289"/>
      <c r="AP203" s="292"/>
      <c r="AR203" s="267"/>
      <c r="AS203" s="270"/>
      <c r="AT203" s="263"/>
      <c r="AU203" s="267"/>
      <c r="AV203" s="270"/>
      <c r="AW203" s="264"/>
      <c r="AY203" s="276"/>
    </row>
    <row r="204" spans="3:53" ht="18" customHeight="1" thickBot="1" x14ac:dyDescent="0.5">
      <c r="C204" s="277"/>
      <c r="D204" s="244" t="s">
        <v>7</v>
      </c>
      <c r="E204" s="244"/>
      <c r="F204" s="25"/>
      <c r="G204" s="26"/>
      <c r="H204" s="145"/>
      <c r="I204" s="145"/>
      <c r="J204" s="145"/>
      <c r="K204" s="145"/>
      <c r="L204" s="145"/>
      <c r="M204" s="25"/>
      <c r="N204" s="26"/>
      <c r="O204" s="145"/>
      <c r="P204" s="146"/>
      <c r="Q204" s="145"/>
      <c r="R204" s="145"/>
      <c r="S204" s="145"/>
      <c r="T204" s="25"/>
      <c r="U204" s="26"/>
      <c r="V204" s="145"/>
      <c r="W204" s="145"/>
      <c r="X204" s="145"/>
      <c r="Y204" s="145"/>
      <c r="Z204" s="145"/>
      <c r="AA204" s="25"/>
      <c r="AB204" s="26"/>
      <c r="AC204" s="145"/>
      <c r="AD204" s="145"/>
      <c r="AE204" s="145"/>
      <c r="AF204" s="145"/>
      <c r="AG204" s="145"/>
      <c r="AH204" s="161"/>
      <c r="AI204" s="161"/>
      <c r="AJ204" s="161"/>
      <c r="AK204" s="156"/>
      <c r="AL204" s="182"/>
      <c r="AM204" s="183"/>
      <c r="AN204" s="184"/>
      <c r="AO204" s="185"/>
      <c r="AP204" s="186"/>
      <c r="AR204" s="187"/>
      <c r="AS204" s="188"/>
      <c r="AT204" s="189"/>
      <c r="AU204" s="183"/>
      <c r="AV204" s="190"/>
      <c r="AW204" s="191"/>
      <c r="AY204" s="145"/>
      <c r="BA204" s="149" t="s">
        <v>79</v>
      </c>
    </row>
    <row r="205" spans="3:53" ht="18" customHeight="1" thickBot="1" x14ac:dyDescent="0.5">
      <c r="C205" s="277"/>
      <c r="D205" s="244" t="s">
        <v>8</v>
      </c>
      <c r="E205" s="244"/>
      <c r="F205" s="81"/>
      <c r="G205" s="82"/>
      <c r="H205" s="145"/>
      <c r="I205" s="145"/>
      <c r="J205" s="145"/>
      <c r="K205" s="145"/>
      <c r="L205" s="145"/>
      <c r="M205" s="81"/>
      <c r="N205" s="82"/>
      <c r="O205" s="145"/>
      <c r="P205" s="146"/>
      <c r="Q205" s="145"/>
      <c r="R205" s="145"/>
      <c r="S205" s="145"/>
      <c r="T205" s="81"/>
      <c r="U205" s="82"/>
      <c r="V205" s="145"/>
      <c r="W205" s="145"/>
      <c r="X205" s="145"/>
      <c r="Y205" s="145"/>
      <c r="Z205" s="145"/>
      <c r="AA205" s="81"/>
      <c r="AB205" s="177"/>
      <c r="AC205" s="145"/>
      <c r="AD205" s="145"/>
      <c r="AE205" s="145"/>
      <c r="AF205" s="145"/>
      <c r="AG205" s="145"/>
      <c r="AH205" s="161"/>
      <c r="AI205" s="161"/>
      <c r="AJ205" s="161"/>
      <c r="AK205" s="156"/>
      <c r="AL205" s="193"/>
      <c r="AM205" s="157"/>
      <c r="AN205" s="182"/>
      <c r="AO205" s="194"/>
      <c r="AP205" s="189"/>
      <c r="AR205" s="182"/>
      <c r="AS205" s="196"/>
      <c r="AT205" s="226"/>
      <c r="AU205" s="153"/>
      <c r="AV205" s="197"/>
      <c r="AW205" s="195"/>
      <c r="AY205" s="145"/>
    </row>
    <row r="206" spans="3:53" ht="15" customHeight="1" x14ac:dyDescent="0.45">
      <c r="C206" s="277"/>
      <c r="D206" s="245" t="s">
        <v>0</v>
      </c>
      <c r="E206" s="246"/>
      <c r="F206" s="251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3"/>
      <c r="AL206" s="198" t="s">
        <v>69</v>
      </c>
      <c r="AM206" s="199" t="s">
        <v>70</v>
      </c>
      <c r="AN206" s="200" t="s">
        <v>71</v>
      </c>
      <c r="AO206" s="201" t="s">
        <v>85</v>
      </c>
      <c r="AP206" s="202" t="s">
        <v>86</v>
      </c>
      <c r="AQ206" s="156"/>
      <c r="AR206" s="203" t="s">
        <v>72</v>
      </c>
      <c r="AS206" s="204" t="s">
        <v>73</v>
      </c>
      <c r="AT206" s="205" t="s">
        <v>74</v>
      </c>
      <c r="AU206" s="206" t="s">
        <v>75</v>
      </c>
      <c r="AV206" s="204" t="s">
        <v>76</v>
      </c>
      <c r="AW206" s="205" t="s">
        <v>77</v>
      </c>
      <c r="AX206" s="207"/>
      <c r="AY206" s="208" t="s">
        <v>78</v>
      </c>
    </row>
    <row r="207" spans="3:53" ht="15" customHeight="1" x14ac:dyDescent="0.45">
      <c r="C207" s="277"/>
      <c r="D207" s="247"/>
      <c r="E207" s="248"/>
      <c r="F207" s="254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55"/>
      <c r="AD207" s="255"/>
      <c r="AE207" s="255"/>
      <c r="AF207" s="255"/>
      <c r="AG207" s="255"/>
      <c r="AH207" s="255"/>
      <c r="AI207" s="255"/>
      <c r="AJ207" s="256"/>
      <c r="AL207" s="209"/>
      <c r="AM207" s="210"/>
      <c r="AN207" s="200"/>
      <c r="AO207" s="211"/>
      <c r="AP207" s="202"/>
      <c r="AQ207" s="156"/>
      <c r="AR207" s="203"/>
      <c r="AS207" s="212"/>
      <c r="AT207" s="205" t="s">
        <v>91</v>
      </c>
      <c r="AU207" s="203"/>
      <c r="AV207" s="212"/>
      <c r="AW207" s="205"/>
      <c r="AX207" s="207"/>
      <c r="AY207" s="213"/>
    </row>
    <row r="208" spans="3:53" ht="15" customHeight="1" x14ac:dyDescent="0.45">
      <c r="C208" s="277"/>
      <c r="D208" s="249"/>
      <c r="E208" s="250"/>
      <c r="F208" s="131" t="s">
        <v>182</v>
      </c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3"/>
      <c r="AL208" s="214"/>
      <c r="AM208" s="215"/>
      <c r="AN208" s="216"/>
      <c r="AO208" s="217" t="s">
        <v>84</v>
      </c>
      <c r="AP208" s="218" t="s">
        <v>83</v>
      </c>
      <c r="AQ208" s="156"/>
      <c r="AR208" s="219"/>
      <c r="AS208" s="220"/>
      <c r="AT208" s="221" t="s">
        <v>92</v>
      </c>
      <c r="AU208" s="219"/>
      <c r="AV208" s="220"/>
      <c r="AW208" s="221" t="s">
        <v>93</v>
      </c>
      <c r="AX208" s="207"/>
      <c r="AY208" s="222"/>
    </row>
    <row r="209" spans="3:53" ht="18" customHeight="1" x14ac:dyDescent="0.45">
      <c r="C209" s="277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67"/>
      <c r="AC209" s="156"/>
      <c r="AD209" s="156"/>
      <c r="AE209" s="156"/>
      <c r="AF209" s="156"/>
      <c r="AG209" s="156"/>
      <c r="AH209" s="156"/>
      <c r="AI209" s="156"/>
      <c r="AJ209" s="156"/>
    </row>
    <row r="210" spans="3:53" ht="24.9" customHeight="1" thickBot="1" x14ac:dyDescent="0.5">
      <c r="C210" s="277"/>
      <c r="D210" s="278" t="s">
        <v>4</v>
      </c>
      <c r="E210" s="278"/>
      <c r="F210" s="279" t="s">
        <v>99</v>
      </c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48"/>
      <c r="AL210" s="280" t="s">
        <v>39</v>
      </c>
      <c r="AM210" s="281"/>
      <c r="AN210" s="281"/>
      <c r="AO210" s="281"/>
      <c r="AP210" s="282"/>
      <c r="AR210" s="283" t="s">
        <v>38</v>
      </c>
      <c r="AS210" s="284"/>
      <c r="AT210" s="284"/>
      <c r="AU210" s="284"/>
      <c r="AV210" s="284"/>
      <c r="AW210" s="285"/>
      <c r="AY210" s="274" t="s">
        <v>163</v>
      </c>
    </row>
    <row r="211" spans="3:53" ht="18" customHeight="1" x14ac:dyDescent="0.45">
      <c r="C211" s="277"/>
      <c r="D211" s="278" t="s">
        <v>5</v>
      </c>
      <c r="E211" s="278"/>
      <c r="F211" s="39">
        <f>+AG193+1</f>
        <v>45717</v>
      </c>
      <c r="G211" s="39">
        <f t="shared" ref="G211:AJ211" si="22">+F211+1</f>
        <v>45718</v>
      </c>
      <c r="H211" s="40">
        <f t="shared" si="22"/>
        <v>45719</v>
      </c>
      <c r="I211" s="40">
        <f t="shared" si="22"/>
        <v>45720</v>
      </c>
      <c r="J211" s="40">
        <f t="shared" si="22"/>
        <v>45721</v>
      </c>
      <c r="K211" s="40">
        <f t="shared" si="22"/>
        <v>45722</v>
      </c>
      <c r="L211" s="40">
        <f t="shared" si="22"/>
        <v>45723</v>
      </c>
      <c r="M211" s="39">
        <f t="shared" si="22"/>
        <v>45724</v>
      </c>
      <c r="N211" s="39">
        <f t="shared" si="22"/>
        <v>45725</v>
      </c>
      <c r="O211" s="40">
        <f t="shared" si="22"/>
        <v>45726</v>
      </c>
      <c r="P211" s="40">
        <f t="shared" si="22"/>
        <v>45727</v>
      </c>
      <c r="Q211" s="40">
        <f t="shared" si="22"/>
        <v>45728</v>
      </c>
      <c r="R211" s="40">
        <f t="shared" si="22"/>
        <v>45729</v>
      </c>
      <c r="S211" s="40">
        <f t="shared" si="22"/>
        <v>45730</v>
      </c>
      <c r="T211" s="39">
        <f t="shared" si="22"/>
        <v>45731</v>
      </c>
      <c r="U211" s="39">
        <f t="shared" si="22"/>
        <v>45732</v>
      </c>
      <c r="V211" s="40">
        <f t="shared" si="22"/>
        <v>45733</v>
      </c>
      <c r="W211" s="40">
        <f t="shared" si="22"/>
        <v>45734</v>
      </c>
      <c r="X211" s="40">
        <f t="shared" si="22"/>
        <v>45735</v>
      </c>
      <c r="Y211" s="40">
        <f t="shared" si="22"/>
        <v>45736</v>
      </c>
      <c r="Z211" s="40">
        <f t="shared" si="22"/>
        <v>45737</v>
      </c>
      <c r="AA211" s="39">
        <f t="shared" si="22"/>
        <v>45738</v>
      </c>
      <c r="AB211" s="39">
        <f t="shared" si="22"/>
        <v>45739</v>
      </c>
      <c r="AC211" s="40">
        <f t="shared" si="22"/>
        <v>45740</v>
      </c>
      <c r="AD211" s="40">
        <f t="shared" si="22"/>
        <v>45741</v>
      </c>
      <c r="AE211" s="40">
        <f t="shared" si="22"/>
        <v>45742</v>
      </c>
      <c r="AF211" s="40">
        <f t="shared" si="22"/>
        <v>45743</v>
      </c>
      <c r="AG211" s="40">
        <f t="shared" si="22"/>
        <v>45744</v>
      </c>
      <c r="AH211" s="39">
        <f t="shared" si="22"/>
        <v>45745</v>
      </c>
      <c r="AI211" s="39">
        <f t="shared" si="22"/>
        <v>45746</v>
      </c>
      <c r="AJ211" s="40">
        <f t="shared" si="22"/>
        <v>45747</v>
      </c>
      <c r="AK211" s="48"/>
      <c r="AL211" s="296" t="s">
        <v>158</v>
      </c>
      <c r="AM211" s="298" t="s">
        <v>159</v>
      </c>
      <c r="AN211" s="301" t="s">
        <v>181</v>
      </c>
      <c r="AO211" s="287" t="s">
        <v>160</v>
      </c>
      <c r="AP211" s="290" t="s">
        <v>161</v>
      </c>
      <c r="AR211" s="293" t="s">
        <v>37</v>
      </c>
      <c r="AS211" s="294"/>
      <c r="AT211" s="295"/>
      <c r="AU211" s="293" t="s">
        <v>40</v>
      </c>
      <c r="AV211" s="294"/>
      <c r="AW211" s="295"/>
      <c r="AY211" s="275"/>
    </row>
    <row r="212" spans="3:53" ht="18" customHeight="1" x14ac:dyDescent="0.45">
      <c r="C212" s="277"/>
      <c r="D212" s="278" t="s">
        <v>6</v>
      </c>
      <c r="E212" s="278"/>
      <c r="F212" s="178">
        <f t="shared" ref="F212:AJ212" si="23">F211</f>
        <v>45717</v>
      </c>
      <c r="G212" s="178">
        <f t="shared" si="23"/>
        <v>45718</v>
      </c>
      <c r="H212" s="159">
        <f t="shared" si="23"/>
        <v>45719</v>
      </c>
      <c r="I212" s="159">
        <f t="shared" si="23"/>
        <v>45720</v>
      </c>
      <c r="J212" s="159">
        <f t="shared" si="23"/>
        <v>45721</v>
      </c>
      <c r="K212" s="159">
        <f t="shared" si="23"/>
        <v>45722</v>
      </c>
      <c r="L212" s="159">
        <f t="shared" si="23"/>
        <v>45723</v>
      </c>
      <c r="M212" s="178">
        <f t="shared" si="23"/>
        <v>45724</v>
      </c>
      <c r="N212" s="178">
        <f t="shared" si="23"/>
        <v>45725</v>
      </c>
      <c r="O212" s="159">
        <f t="shared" si="23"/>
        <v>45726</v>
      </c>
      <c r="P212" s="159">
        <f t="shared" si="23"/>
        <v>45727</v>
      </c>
      <c r="Q212" s="159">
        <f t="shared" si="23"/>
        <v>45728</v>
      </c>
      <c r="R212" s="159">
        <f t="shared" si="23"/>
        <v>45729</v>
      </c>
      <c r="S212" s="159">
        <f t="shared" si="23"/>
        <v>45730</v>
      </c>
      <c r="T212" s="178">
        <f t="shared" si="23"/>
        <v>45731</v>
      </c>
      <c r="U212" s="178">
        <f t="shared" si="23"/>
        <v>45732</v>
      </c>
      <c r="V212" s="159">
        <f t="shared" si="23"/>
        <v>45733</v>
      </c>
      <c r="W212" s="159">
        <f t="shared" si="23"/>
        <v>45734</v>
      </c>
      <c r="X212" s="159">
        <f t="shared" si="23"/>
        <v>45735</v>
      </c>
      <c r="Y212" s="159">
        <f t="shared" si="23"/>
        <v>45736</v>
      </c>
      <c r="Z212" s="159">
        <f t="shared" si="23"/>
        <v>45737</v>
      </c>
      <c r="AA212" s="178">
        <f t="shared" si="23"/>
        <v>45738</v>
      </c>
      <c r="AB212" s="178">
        <f t="shared" si="23"/>
        <v>45739</v>
      </c>
      <c r="AC212" s="159">
        <f t="shared" si="23"/>
        <v>45740</v>
      </c>
      <c r="AD212" s="159">
        <f t="shared" si="23"/>
        <v>45741</v>
      </c>
      <c r="AE212" s="159">
        <f t="shared" si="23"/>
        <v>45742</v>
      </c>
      <c r="AF212" s="159">
        <f t="shared" si="23"/>
        <v>45743</v>
      </c>
      <c r="AG212" s="159">
        <f t="shared" si="23"/>
        <v>45744</v>
      </c>
      <c r="AH212" s="178">
        <f t="shared" si="23"/>
        <v>45745</v>
      </c>
      <c r="AI212" s="178">
        <f t="shared" si="23"/>
        <v>45746</v>
      </c>
      <c r="AJ212" s="159">
        <f t="shared" si="23"/>
        <v>45747</v>
      </c>
      <c r="AK212" s="224"/>
      <c r="AL212" s="297"/>
      <c r="AM212" s="299"/>
      <c r="AN212" s="302"/>
      <c r="AO212" s="288"/>
      <c r="AP212" s="291"/>
      <c r="AR212" s="265" t="s">
        <v>162</v>
      </c>
      <c r="AS212" s="268" t="s">
        <v>108</v>
      </c>
      <c r="AT212" s="271" t="s">
        <v>42</v>
      </c>
      <c r="AU212" s="265" t="s">
        <v>173</v>
      </c>
      <c r="AV212" s="268" t="s">
        <v>109</v>
      </c>
      <c r="AW212" s="271" t="s">
        <v>43</v>
      </c>
      <c r="AY212" s="275"/>
    </row>
    <row r="213" spans="3:53" ht="18" customHeight="1" x14ac:dyDescent="0.45">
      <c r="C213" s="277"/>
      <c r="D213" s="278" t="s">
        <v>12</v>
      </c>
      <c r="E213" s="278"/>
      <c r="F213" s="43"/>
      <c r="G213" s="43"/>
      <c r="H213" s="145"/>
      <c r="I213" s="145"/>
      <c r="J213" s="145"/>
      <c r="K213" s="145"/>
      <c r="L213" s="145"/>
      <c r="M213" s="43"/>
      <c r="N213" s="43"/>
      <c r="O213" s="145"/>
      <c r="P213" s="145"/>
      <c r="Q213" s="145"/>
      <c r="R213" s="145"/>
      <c r="S213" s="145"/>
      <c r="T213" s="43"/>
      <c r="U213" s="43"/>
      <c r="V213" s="145"/>
      <c r="W213" s="145"/>
      <c r="X213" s="145"/>
      <c r="Y213" s="145"/>
      <c r="Z213" s="145"/>
      <c r="AA213" s="43"/>
      <c r="AB213" s="43"/>
      <c r="AC213" s="145"/>
      <c r="AD213" s="145"/>
      <c r="AE213" s="145"/>
      <c r="AF213" s="145"/>
      <c r="AG213" s="145"/>
      <c r="AH213" s="43"/>
      <c r="AI213" s="43"/>
      <c r="AJ213" s="145"/>
      <c r="AK213" s="156"/>
      <c r="AL213" s="297"/>
      <c r="AM213" s="299"/>
      <c r="AN213" s="302"/>
      <c r="AO213" s="288"/>
      <c r="AP213" s="291"/>
      <c r="AR213" s="266"/>
      <c r="AS213" s="269"/>
      <c r="AT213" s="272"/>
      <c r="AU213" s="266"/>
      <c r="AV213" s="269"/>
      <c r="AW213" s="272"/>
      <c r="AY213" s="275"/>
    </row>
    <row r="214" spans="3:53" ht="18" customHeight="1" x14ac:dyDescent="0.45">
      <c r="C214" s="277"/>
      <c r="D214" s="286" t="s">
        <v>11</v>
      </c>
      <c r="E214" s="286"/>
      <c r="F214" s="260"/>
      <c r="G214" s="260"/>
      <c r="H214" s="257"/>
      <c r="I214" s="257"/>
      <c r="J214" s="257"/>
      <c r="K214" s="257"/>
      <c r="L214" s="257"/>
      <c r="M214" s="260"/>
      <c r="N214" s="260"/>
      <c r="O214" s="257"/>
      <c r="P214" s="257"/>
      <c r="Q214" s="257"/>
      <c r="R214" s="257"/>
      <c r="S214" s="257"/>
      <c r="T214" s="260"/>
      <c r="U214" s="260"/>
      <c r="V214" s="257"/>
      <c r="W214" s="257"/>
      <c r="X214" s="257"/>
      <c r="Y214" s="257" t="s">
        <v>30</v>
      </c>
      <c r="Z214" s="257"/>
      <c r="AA214" s="260"/>
      <c r="AB214" s="260"/>
      <c r="AC214" s="257"/>
      <c r="AD214" s="257"/>
      <c r="AE214" s="257"/>
      <c r="AF214" s="257"/>
      <c r="AG214" s="257"/>
      <c r="AH214" s="260"/>
      <c r="AI214" s="260"/>
      <c r="AJ214" s="257"/>
      <c r="AK214" s="225"/>
      <c r="AL214" s="297"/>
      <c r="AM214" s="299"/>
      <c r="AN214" s="302"/>
      <c r="AO214" s="288"/>
      <c r="AP214" s="291"/>
      <c r="AR214" s="266"/>
      <c r="AS214" s="269"/>
      <c r="AT214" s="272"/>
      <c r="AU214" s="266"/>
      <c r="AV214" s="269"/>
      <c r="AW214" s="272"/>
      <c r="AY214" s="275"/>
    </row>
    <row r="215" spans="3:53" ht="18" customHeight="1" x14ac:dyDescent="0.45">
      <c r="C215" s="277"/>
      <c r="D215" s="286"/>
      <c r="E215" s="286"/>
      <c r="F215" s="261"/>
      <c r="G215" s="261"/>
      <c r="H215" s="258"/>
      <c r="I215" s="258"/>
      <c r="J215" s="258"/>
      <c r="K215" s="258"/>
      <c r="L215" s="258"/>
      <c r="M215" s="261"/>
      <c r="N215" s="261"/>
      <c r="O215" s="258"/>
      <c r="P215" s="258"/>
      <c r="Q215" s="258"/>
      <c r="R215" s="258"/>
      <c r="S215" s="258"/>
      <c r="T215" s="261"/>
      <c r="U215" s="261"/>
      <c r="V215" s="258"/>
      <c r="W215" s="258"/>
      <c r="X215" s="258"/>
      <c r="Y215" s="258"/>
      <c r="Z215" s="258"/>
      <c r="AA215" s="261"/>
      <c r="AB215" s="261"/>
      <c r="AC215" s="258"/>
      <c r="AD215" s="258"/>
      <c r="AE215" s="258"/>
      <c r="AF215" s="258"/>
      <c r="AG215" s="258"/>
      <c r="AH215" s="261"/>
      <c r="AI215" s="261"/>
      <c r="AJ215" s="258"/>
      <c r="AK215" s="225"/>
      <c r="AL215" s="297"/>
      <c r="AM215" s="299"/>
      <c r="AN215" s="302"/>
      <c r="AO215" s="288"/>
      <c r="AP215" s="291"/>
      <c r="AR215" s="266"/>
      <c r="AS215" s="269"/>
      <c r="AT215" s="181">
        <v>0.28499999999999998</v>
      </c>
      <c r="AU215" s="266"/>
      <c r="AV215" s="269"/>
      <c r="AW215" s="272"/>
      <c r="AY215" s="275"/>
    </row>
    <row r="216" spans="3:53" ht="18" customHeight="1" x14ac:dyDescent="0.45">
      <c r="C216" s="277"/>
      <c r="D216" s="286"/>
      <c r="E216" s="286"/>
      <c r="F216" s="261"/>
      <c r="G216" s="261"/>
      <c r="H216" s="258"/>
      <c r="I216" s="258"/>
      <c r="J216" s="258"/>
      <c r="K216" s="258"/>
      <c r="L216" s="258"/>
      <c r="M216" s="261"/>
      <c r="N216" s="261"/>
      <c r="O216" s="258"/>
      <c r="P216" s="258"/>
      <c r="Q216" s="258"/>
      <c r="R216" s="258"/>
      <c r="S216" s="258"/>
      <c r="T216" s="261"/>
      <c r="U216" s="261"/>
      <c r="V216" s="258"/>
      <c r="W216" s="258"/>
      <c r="X216" s="258"/>
      <c r="Y216" s="258"/>
      <c r="Z216" s="258"/>
      <c r="AA216" s="261"/>
      <c r="AB216" s="261"/>
      <c r="AC216" s="258"/>
      <c r="AD216" s="258"/>
      <c r="AE216" s="258"/>
      <c r="AF216" s="258"/>
      <c r="AG216" s="258"/>
      <c r="AH216" s="261"/>
      <c r="AI216" s="261"/>
      <c r="AJ216" s="258"/>
      <c r="AK216" s="225"/>
      <c r="AL216" s="297"/>
      <c r="AM216" s="299"/>
      <c r="AN216" s="302"/>
      <c r="AO216" s="288"/>
      <c r="AP216" s="291"/>
      <c r="AR216" s="266"/>
      <c r="AS216" s="269"/>
      <c r="AT216" s="263" t="s">
        <v>41</v>
      </c>
      <c r="AU216" s="266"/>
      <c r="AV216" s="269"/>
      <c r="AW216" s="272"/>
      <c r="AY216" s="275"/>
    </row>
    <row r="217" spans="3:53" ht="18" customHeight="1" x14ac:dyDescent="0.45">
      <c r="C217" s="277"/>
      <c r="D217" s="286"/>
      <c r="E217" s="286"/>
      <c r="F217" s="261"/>
      <c r="G217" s="261"/>
      <c r="H217" s="258"/>
      <c r="I217" s="258"/>
      <c r="J217" s="258"/>
      <c r="K217" s="258"/>
      <c r="L217" s="258"/>
      <c r="M217" s="261"/>
      <c r="N217" s="261"/>
      <c r="O217" s="258"/>
      <c r="P217" s="258"/>
      <c r="Q217" s="258"/>
      <c r="R217" s="258"/>
      <c r="S217" s="258"/>
      <c r="T217" s="261"/>
      <c r="U217" s="261"/>
      <c r="V217" s="258"/>
      <c r="W217" s="258"/>
      <c r="X217" s="258"/>
      <c r="Y217" s="258"/>
      <c r="Z217" s="258"/>
      <c r="AA217" s="261"/>
      <c r="AB217" s="261"/>
      <c r="AC217" s="258"/>
      <c r="AD217" s="258"/>
      <c r="AE217" s="258"/>
      <c r="AF217" s="258"/>
      <c r="AG217" s="258"/>
      <c r="AH217" s="261"/>
      <c r="AI217" s="261"/>
      <c r="AJ217" s="258"/>
      <c r="AK217" s="225"/>
      <c r="AL217" s="297"/>
      <c r="AM217" s="299"/>
      <c r="AN217" s="302"/>
      <c r="AO217" s="288"/>
      <c r="AP217" s="291"/>
      <c r="AR217" s="266"/>
      <c r="AS217" s="269"/>
      <c r="AT217" s="263"/>
      <c r="AU217" s="266"/>
      <c r="AV217" s="269"/>
      <c r="AW217" s="181">
        <v>0.28499999999999998</v>
      </c>
      <c r="AY217" s="275"/>
    </row>
    <row r="218" spans="3:53" ht="18" customHeight="1" x14ac:dyDescent="0.45">
      <c r="C218" s="277"/>
      <c r="D218" s="286"/>
      <c r="E218" s="286"/>
      <c r="F218" s="261"/>
      <c r="G218" s="261"/>
      <c r="H218" s="258"/>
      <c r="I218" s="258"/>
      <c r="J218" s="258"/>
      <c r="K218" s="258"/>
      <c r="L218" s="258"/>
      <c r="M218" s="261"/>
      <c r="N218" s="261"/>
      <c r="O218" s="258"/>
      <c r="P218" s="258"/>
      <c r="Q218" s="258"/>
      <c r="R218" s="258"/>
      <c r="S218" s="258"/>
      <c r="T218" s="261"/>
      <c r="U218" s="261"/>
      <c r="V218" s="258"/>
      <c r="W218" s="258"/>
      <c r="X218" s="258"/>
      <c r="Y218" s="258"/>
      <c r="Z218" s="258"/>
      <c r="AA218" s="261"/>
      <c r="AB218" s="261"/>
      <c r="AC218" s="258"/>
      <c r="AD218" s="258"/>
      <c r="AE218" s="258"/>
      <c r="AF218" s="258"/>
      <c r="AG218" s="258"/>
      <c r="AH218" s="261"/>
      <c r="AI218" s="261"/>
      <c r="AJ218" s="258"/>
      <c r="AK218" s="225"/>
      <c r="AL218" s="297"/>
      <c r="AM218" s="299"/>
      <c r="AN218" s="302"/>
      <c r="AO218" s="288"/>
      <c r="AP218" s="291"/>
      <c r="AR218" s="266"/>
      <c r="AS218" s="269"/>
      <c r="AT218" s="263"/>
      <c r="AU218" s="266"/>
      <c r="AV218" s="269"/>
      <c r="AW218" s="263" t="s">
        <v>41</v>
      </c>
      <c r="AY218" s="275"/>
    </row>
    <row r="219" spans="3:53" ht="18" customHeight="1" x14ac:dyDescent="0.45">
      <c r="C219" s="277"/>
      <c r="D219" s="286"/>
      <c r="E219" s="286"/>
      <c r="F219" s="261"/>
      <c r="G219" s="261"/>
      <c r="H219" s="258"/>
      <c r="I219" s="258"/>
      <c r="J219" s="258"/>
      <c r="K219" s="258"/>
      <c r="L219" s="258"/>
      <c r="M219" s="261"/>
      <c r="N219" s="261"/>
      <c r="O219" s="258"/>
      <c r="P219" s="258"/>
      <c r="Q219" s="258"/>
      <c r="R219" s="258"/>
      <c r="S219" s="258"/>
      <c r="T219" s="261"/>
      <c r="U219" s="261"/>
      <c r="V219" s="258"/>
      <c r="W219" s="258"/>
      <c r="X219" s="258"/>
      <c r="Y219" s="258"/>
      <c r="Z219" s="258"/>
      <c r="AA219" s="261"/>
      <c r="AB219" s="261"/>
      <c r="AC219" s="258"/>
      <c r="AD219" s="258"/>
      <c r="AE219" s="258"/>
      <c r="AF219" s="258"/>
      <c r="AG219" s="258"/>
      <c r="AH219" s="261"/>
      <c r="AI219" s="261"/>
      <c r="AJ219" s="258"/>
      <c r="AK219" s="225"/>
      <c r="AL219" s="297"/>
      <c r="AM219" s="299"/>
      <c r="AN219" s="302"/>
      <c r="AO219" s="288"/>
      <c r="AP219" s="291"/>
      <c r="AR219" s="266"/>
      <c r="AS219" s="269"/>
      <c r="AT219" s="263"/>
      <c r="AU219" s="266"/>
      <c r="AV219" s="269"/>
      <c r="AW219" s="263"/>
      <c r="AY219" s="275"/>
    </row>
    <row r="220" spans="3:53" ht="18" customHeight="1" x14ac:dyDescent="0.45">
      <c r="C220" s="277"/>
      <c r="D220" s="286"/>
      <c r="E220" s="286"/>
      <c r="F220" s="261"/>
      <c r="G220" s="261"/>
      <c r="H220" s="258"/>
      <c r="I220" s="258"/>
      <c r="J220" s="258"/>
      <c r="K220" s="258"/>
      <c r="L220" s="258"/>
      <c r="M220" s="261"/>
      <c r="N220" s="261"/>
      <c r="O220" s="258"/>
      <c r="P220" s="258"/>
      <c r="Q220" s="258"/>
      <c r="R220" s="258"/>
      <c r="S220" s="258"/>
      <c r="T220" s="261"/>
      <c r="U220" s="261"/>
      <c r="V220" s="258"/>
      <c r="W220" s="258"/>
      <c r="X220" s="258"/>
      <c r="Y220" s="258"/>
      <c r="Z220" s="258"/>
      <c r="AA220" s="261"/>
      <c r="AB220" s="261"/>
      <c r="AC220" s="258"/>
      <c r="AD220" s="258"/>
      <c r="AE220" s="258"/>
      <c r="AF220" s="258"/>
      <c r="AG220" s="258"/>
      <c r="AH220" s="261"/>
      <c r="AI220" s="261"/>
      <c r="AJ220" s="258"/>
      <c r="AK220" s="225"/>
      <c r="AL220" s="297"/>
      <c r="AM220" s="299"/>
      <c r="AN220" s="302"/>
      <c r="AO220" s="288"/>
      <c r="AP220" s="291"/>
      <c r="AR220" s="266"/>
      <c r="AS220" s="269"/>
      <c r="AT220" s="263"/>
      <c r="AU220" s="266"/>
      <c r="AV220" s="269"/>
      <c r="AW220" s="263"/>
      <c r="AY220" s="275"/>
    </row>
    <row r="221" spans="3:53" ht="18" customHeight="1" thickBot="1" x14ac:dyDescent="0.5">
      <c r="C221" s="277"/>
      <c r="D221" s="286"/>
      <c r="E221" s="286"/>
      <c r="F221" s="262"/>
      <c r="G221" s="262"/>
      <c r="H221" s="259"/>
      <c r="I221" s="259"/>
      <c r="J221" s="259"/>
      <c r="K221" s="259"/>
      <c r="L221" s="259"/>
      <c r="M221" s="262"/>
      <c r="N221" s="262"/>
      <c r="O221" s="259"/>
      <c r="P221" s="259"/>
      <c r="Q221" s="259"/>
      <c r="R221" s="259"/>
      <c r="S221" s="259"/>
      <c r="T221" s="262"/>
      <c r="U221" s="262"/>
      <c r="V221" s="259"/>
      <c r="W221" s="259"/>
      <c r="X221" s="259"/>
      <c r="Y221" s="259"/>
      <c r="Z221" s="259"/>
      <c r="AA221" s="262"/>
      <c r="AB221" s="262"/>
      <c r="AC221" s="259"/>
      <c r="AD221" s="259"/>
      <c r="AE221" s="259"/>
      <c r="AF221" s="259"/>
      <c r="AG221" s="259"/>
      <c r="AH221" s="262"/>
      <c r="AI221" s="262"/>
      <c r="AJ221" s="259"/>
      <c r="AK221" s="225"/>
      <c r="AL221" s="297"/>
      <c r="AM221" s="300"/>
      <c r="AN221" s="303"/>
      <c r="AO221" s="289"/>
      <c r="AP221" s="292"/>
      <c r="AR221" s="267"/>
      <c r="AS221" s="270"/>
      <c r="AT221" s="263"/>
      <c r="AU221" s="267"/>
      <c r="AV221" s="270"/>
      <c r="AW221" s="264"/>
      <c r="AY221" s="276"/>
    </row>
    <row r="222" spans="3:53" ht="18" customHeight="1" thickBot="1" x14ac:dyDescent="0.5">
      <c r="C222" s="277"/>
      <c r="D222" s="244" t="s">
        <v>7</v>
      </c>
      <c r="E222" s="244"/>
      <c r="F222" s="43"/>
      <c r="G222" s="43"/>
      <c r="H222" s="145"/>
      <c r="I222" s="145"/>
      <c r="J222" s="145"/>
      <c r="K222" s="145"/>
      <c r="L222" s="145"/>
      <c r="M222" s="43"/>
      <c r="N222" s="43"/>
      <c r="O222" s="145"/>
      <c r="P222" s="145"/>
      <c r="Q222" s="145"/>
      <c r="R222" s="145"/>
      <c r="S222" s="145"/>
      <c r="T222" s="43"/>
      <c r="U222" s="43"/>
      <c r="V222" s="145"/>
      <c r="W222" s="145"/>
      <c r="X222" s="145"/>
      <c r="Y222" s="145"/>
      <c r="Z222" s="145"/>
      <c r="AA222" s="43"/>
      <c r="AB222" s="43"/>
      <c r="AC222" s="145"/>
      <c r="AD222" s="145"/>
      <c r="AE222" s="145"/>
      <c r="AF222" s="145"/>
      <c r="AG222" s="145"/>
      <c r="AH222" s="43"/>
      <c r="AI222" s="43"/>
      <c r="AJ222" s="145"/>
      <c r="AK222" s="156"/>
      <c r="AL222" s="182"/>
      <c r="AM222" s="183"/>
      <c r="AN222" s="184"/>
      <c r="AO222" s="185"/>
      <c r="AP222" s="186"/>
      <c r="AR222" s="187"/>
      <c r="AS222" s="188"/>
      <c r="AT222" s="189"/>
      <c r="AU222" s="183"/>
      <c r="AV222" s="190"/>
      <c r="AW222" s="191"/>
      <c r="AY222" s="145"/>
      <c r="BA222" s="149" t="s">
        <v>79</v>
      </c>
    </row>
    <row r="223" spans="3:53" ht="18" customHeight="1" thickBot="1" x14ac:dyDescent="0.5">
      <c r="C223" s="277"/>
      <c r="D223" s="244" t="s">
        <v>8</v>
      </c>
      <c r="E223" s="244"/>
      <c r="F223" s="43"/>
      <c r="G223" s="43"/>
      <c r="H223" s="145"/>
      <c r="I223" s="145"/>
      <c r="J223" s="145"/>
      <c r="K223" s="145"/>
      <c r="L223" s="145"/>
      <c r="M223" s="43"/>
      <c r="N223" s="43"/>
      <c r="O223" s="145"/>
      <c r="P223" s="145"/>
      <c r="Q223" s="145"/>
      <c r="R223" s="145"/>
      <c r="S223" s="145"/>
      <c r="T223" s="43"/>
      <c r="U223" s="43"/>
      <c r="V223" s="145"/>
      <c r="W223" s="145"/>
      <c r="X223" s="145"/>
      <c r="Y223" s="145"/>
      <c r="Z223" s="145"/>
      <c r="AA223" s="43"/>
      <c r="AB223" s="179"/>
      <c r="AC223" s="145"/>
      <c r="AD223" s="145"/>
      <c r="AE223" s="145"/>
      <c r="AF223" s="145"/>
      <c r="AG223" s="145"/>
      <c r="AH223" s="43"/>
      <c r="AI223" s="43"/>
      <c r="AJ223" s="145"/>
      <c r="AK223" s="156"/>
      <c r="AL223" s="193"/>
      <c r="AM223" s="157"/>
      <c r="AN223" s="182"/>
      <c r="AO223" s="194"/>
      <c r="AP223" s="189"/>
      <c r="AR223" s="182"/>
      <c r="AS223" s="196"/>
      <c r="AT223" s="226"/>
      <c r="AU223" s="153"/>
      <c r="AV223" s="197"/>
      <c r="AW223" s="195"/>
      <c r="AY223" s="145"/>
    </row>
    <row r="224" spans="3:53" ht="15" customHeight="1" x14ac:dyDescent="0.45">
      <c r="C224" s="277"/>
      <c r="D224" s="245" t="s">
        <v>0</v>
      </c>
      <c r="E224" s="246"/>
      <c r="F224" s="251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3"/>
      <c r="AL224" s="198" t="s">
        <v>69</v>
      </c>
      <c r="AM224" s="199" t="s">
        <v>70</v>
      </c>
      <c r="AN224" s="200" t="s">
        <v>71</v>
      </c>
      <c r="AO224" s="201" t="s">
        <v>85</v>
      </c>
      <c r="AP224" s="202" t="s">
        <v>86</v>
      </c>
      <c r="AQ224" s="156"/>
      <c r="AR224" s="203" t="s">
        <v>72</v>
      </c>
      <c r="AS224" s="204" t="s">
        <v>73</v>
      </c>
      <c r="AT224" s="205" t="s">
        <v>74</v>
      </c>
      <c r="AU224" s="206" t="s">
        <v>75</v>
      </c>
      <c r="AV224" s="204" t="s">
        <v>76</v>
      </c>
      <c r="AW224" s="205" t="s">
        <v>77</v>
      </c>
      <c r="AX224" s="207"/>
      <c r="AY224" s="208" t="s">
        <v>78</v>
      </c>
    </row>
    <row r="225" spans="3:51" ht="15" customHeight="1" x14ac:dyDescent="0.45">
      <c r="C225" s="277"/>
      <c r="D225" s="247"/>
      <c r="E225" s="248"/>
      <c r="F225" s="254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55"/>
      <c r="AD225" s="255"/>
      <c r="AE225" s="255"/>
      <c r="AF225" s="255"/>
      <c r="AG225" s="255"/>
      <c r="AH225" s="255"/>
      <c r="AI225" s="255"/>
      <c r="AJ225" s="256"/>
      <c r="AL225" s="209"/>
      <c r="AM225" s="210"/>
      <c r="AN225" s="200"/>
      <c r="AO225" s="211"/>
      <c r="AP225" s="202"/>
      <c r="AQ225" s="156"/>
      <c r="AR225" s="203"/>
      <c r="AS225" s="212"/>
      <c r="AT225" s="205" t="s">
        <v>91</v>
      </c>
      <c r="AU225" s="203"/>
      <c r="AV225" s="212"/>
      <c r="AW225" s="205"/>
      <c r="AX225" s="207"/>
      <c r="AY225" s="213"/>
    </row>
    <row r="226" spans="3:51" ht="15" customHeight="1" x14ac:dyDescent="0.45">
      <c r="C226" s="277"/>
      <c r="D226" s="249"/>
      <c r="E226" s="250"/>
      <c r="F226" s="131" t="s">
        <v>182</v>
      </c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3"/>
      <c r="AL226" s="214"/>
      <c r="AM226" s="215"/>
      <c r="AN226" s="216"/>
      <c r="AO226" s="217" t="s">
        <v>84</v>
      </c>
      <c r="AP226" s="218" t="s">
        <v>83</v>
      </c>
      <c r="AQ226" s="156"/>
      <c r="AR226" s="219"/>
      <c r="AS226" s="220"/>
      <c r="AT226" s="221" t="s">
        <v>92</v>
      </c>
      <c r="AU226" s="219"/>
      <c r="AV226" s="220"/>
      <c r="AW226" s="221" t="s">
        <v>93</v>
      </c>
      <c r="AX226" s="207"/>
      <c r="AY226" s="222"/>
    </row>
    <row r="227" spans="3:51" ht="18" customHeight="1" x14ac:dyDescent="0.45">
      <c r="C227" s="277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67"/>
      <c r="AC227" s="156"/>
      <c r="AD227" s="156"/>
      <c r="AE227" s="156"/>
      <c r="AF227" s="156"/>
      <c r="AG227" s="156"/>
      <c r="AH227" s="156"/>
      <c r="AI227" s="156"/>
      <c r="AJ227" s="156"/>
    </row>
  </sheetData>
  <mergeCells count="760">
    <mergeCell ref="D3:AY3"/>
    <mergeCell ref="D5:G5"/>
    <mergeCell ref="I5:AP5"/>
    <mergeCell ref="D6:G6"/>
    <mergeCell ref="I6:Q6"/>
    <mergeCell ref="U6:AC6"/>
    <mergeCell ref="D7:G7"/>
    <mergeCell ref="I7:Q7"/>
    <mergeCell ref="U7:AC7"/>
    <mergeCell ref="U8:AC8"/>
    <mergeCell ref="D9:E10"/>
    <mergeCell ref="G9:L9"/>
    <mergeCell ref="N9:S9"/>
    <mergeCell ref="U9:Z9"/>
    <mergeCell ref="AB9:AG9"/>
    <mergeCell ref="G10:L10"/>
    <mergeCell ref="N10:S10"/>
    <mergeCell ref="U10:Z10"/>
    <mergeCell ref="AB10:AG10"/>
    <mergeCell ref="C12:C29"/>
    <mergeCell ref="D12:E12"/>
    <mergeCell ref="F12:AJ12"/>
    <mergeCell ref="L16:L23"/>
    <mergeCell ref="M16:M23"/>
    <mergeCell ref="N16:N23"/>
    <mergeCell ref="O16:O23"/>
    <mergeCell ref="AL12:AP12"/>
    <mergeCell ref="AR12:AW12"/>
    <mergeCell ref="H16:H23"/>
    <mergeCell ref="I16:I23"/>
    <mergeCell ref="J16:J23"/>
    <mergeCell ref="K16:K23"/>
    <mergeCell ref="V16:V23"/>
    <mergeCell ref="W16:W23"/>
    <mergeCell ref="X16:X23"/>
    <mergeCell ref="Y16:Y23"/>
    <mergeCell ref="Z16:Z23"/>
    <mergeCell ref="AA16:AA23"/>
    <mergeCell ref="P16:P23"/>
    <mergeCell ref="Q16:Q23"/>
    <mergeCell ref="R16:R23"/>
    <mergeCell ref="S16:S23"/>
    <mergeCell ref="T16:T23"/>
    <mergeCell ref="D13:E13"/>
    <mergeCell ref="AL13:AL23"/>
    <mergeCell ref="AM13:AM23"/>
    <mergeCell ref="AN13:AN23"/>
    <mergeCell ref="AO13:AO23"/>
    <mergeCell ref="AP13:AP23"/>
    <mergeCell ref="AR13:AT13"/>
    <mergeCell ref="AU13:AW13"/>
    <mergeCell ref="BA13:BC13"/>
    <mergeCell ref="D14:E14"/>
    <mergeCell ref="AR14:AR23"/>
    <mergeCell ref="AS14:AS23"/>
    <mergeCell ref="AT14:AT16"/>
    <mergeCell ref="AU14:AU23"/>
    <mergeCell ref="AV14:AV23"/>
    <mergeCell ref="AW14:AW18"/>
    <mergeCell ref="BA14:BC14"/>
    <mergeCell ref="D15:E15"/>
    <mergeCell ref="BA15:BC15"/>
    <mergeCell ref="D16:E23"/>
    <mergeCell ref="F16:F23"/>
    <mergeCell ref="G16:G23"/>
    <mergeCell ref="U16:U23"/>
    <mergeCell ref="AH16:AH23"/>
    <mergeCell ref="AI16:AI23"/>
    <mergeCell ref="AJ16:AJ23"/>
    <mergeCell ref="BA16:BC16"/>
    <mergeCell ref="AT18:AT23"/>
    <mergeCell ref="AW20:AW23"/>
    <mergeCell ref="AB16:AB23"/>
    <mergeCell ref="AC16:AC23"/>
    <mergeCell ref="AD16:AD23"/>
    <mergeCell ref="AE16:AE23"/>
    <mergeCell ref="AF16:AF23"/>
    <mergeCell ref="AG16:AG23"/>
    <mergeCell ref="AY12:AY23"/>
    <mergeCell ref="BA12:BC12"/>
    <mergeCell ref="AY30:AY41"/>
    <mergeCell ref="D31:E31"/>
    <mergeCell ref="AL31:AL41"/>
    <mergeCell ref="AM31:AM41"/>
    <mergeCell ref="AN31:AN41"/>
    <mergeCell ref="D24:E24"/>
    <mergeCell ref="D25:E25"/>
    <mergeCell ref="D26:E28"/>
    <mergeCell ref="F26:AJ26"/>
    <mergeCell ref="F27:AJ27"/>
    <mergeCell ref="D32:E32"/>
    <mergeCell ref="AR32:AR41"/>
    <mergeCell ref="AS32:AS41"/>
    <mergeCell ref="AT32:AT34"/>
    <mergeCell ref="AU32:AU41"/>
    <mergeCell ref="AV32:AV41"/>
    <mergeCell ref="AP31:AP41"/>
    <mergeCell ref="AR31:AT31"/>
    <mergeCell ref="AU31:AW31"/>
    <mergeCell ref="AT36:AT41"/>
    <mergeCell ref="AW38:AW41"/>
    <mergeCell ref="C30:C47"/>
    <mergeCell ref="D30:E30"/>
    <mergeCell ref="F30:AJ30"/>
    <mergeCell ref="AL30:AP30"/>
    <mergeCell ref="AR30:AW30"/>
    <mergeCell ref="D33:E33"/>
    <mergeCell ref="D34:E41"/>
    <mergeCell ref="F34:F41"/>
    <mergeCell ref="G34:G41"/>
    <mergeCell ref="H34:H41"/>
    <mergeCell ref="I34:I41"/>
    <mergeCell ref="J34:J41"/>
    <mergeCell ref="K34:K41"/>
    <mergeCell ref="L34:L41"/>
    <mergeCell ref="W34:W41"/>
    <mergeCell ref="X34:X41"/>
    <mergeCell ref="M34:M41"/>
    <mergeCell ref="N34:N41"/>
    <mergeCell ref="O34:O41"/>
    <mergeCell ref="P34:P41"/>
    <mergeCell ref="Q34:Q41"/>
    <mergeCell ref="R34:R41"/>
    <mergeCell ref="AW32:AW36"/>
    <mergeCell ref="AO31:AO41"/>
    <mergeCell ref="D42:E42"/>
    <mergeCell ref="D43:E43"/>
    <mergeCell ref="D44:E46"/>
    <mergeCell ref="F44:AJ44"/>
    <mergeCell ref="F45:AJ45"/>
    <mergeCell ref="AE34:AE41"/>
    <mergeCell ref="AF34:AF41"/>
    <mergeCell ref="AG34:AG41"/>
    <mergeCell ref="AH34:AH41"/>
    <mergeCell ref="AI34:AI41"/>
    <mergeCell ref="AJ34:AJ41"/>
    <mergeCell ref="Y34:Y41"/>
    <mergeCell ref="Z34:Z41"/>
    <mergeCell ref="AA34:AA41"/>
    <mergeCell ref="AB34:AB41"/>
    <mergeCell ref="AC34:AC41"/>
    <mergeCell ref="AD34:AD41"/>
    <mergeCell ref="S34:S41"/>
    <mergeCell ref="T34:T41"/>
    <mergeCell ref="U34:U41"/>
    <mergeCell ref="V34:V41"/>
    <mergeCell ref="C48:C65"/>
    <mergeCell ref="D48:E48"/>
    <mergeCell ref="F48:AJ48"/>
    <mergeCell ref="AL48:AP48"/>
    <mergeCell ref="AR48:AW48"/>
    <mergeCell ref="AY48:AY59"/>
    <mergeCell ref="D49:E49"/>
    <mergeCell ref="AL49:AL59"/>
    <mergeCell ref="AM49:AM59"/>
    <mergeCell ref="AN49:AN59"/>
    <mergeCell ref="AW50:AW54"/>
    <mergeCell ref="D51:E51"/>
    <mergeCell ref="D52:E59"/>
    <mergeCell ref="F52:F59"/>
    <mergeCell ref="G52:G59"/>
    <mergeCell ref="H52:H59"/>
    <mergeCell ref="I52:I59"/>
    <mergeCell ref="J52:J59"/>
    <mergeCell ref="K52:K59"/>
    <mergeCell ref="L52:L59"/>
    <mergeCell ref="AO49:AO59"/>
    <mergeCell ref="AP49:AP59"/>
    <mergeCell ref="AR49:AT49"/>
    <mergeCell ref="AU49:AW49"/>
    <mergeCell ref="D50:E50"/>
    <mergeCell ref="AR50:AR59"/>
    <mergeCell ref="AS50:AS59"/>
    <mergeCell ref="AT50:AT52"/>
    <mergeCell ref="AU50:AU59"/>
    <mergeCell ref="AV50:AV59"/>
    <mergeCell ref="AD52:AD59"/>
    <mergeCell ref="S52:S59"/>
    <mergeCell ref="T52:T59"/>
    <mergeCell ref="U52:U59"/>
    <mergeCell ref="V52:V59"/>
    <mergeCell ref="W52:W59"/>
    <mergeCell ref="X52:X59"/>
    <mergeCell ref="M52:M59"/>
    <mergeCell ref="N52:N59"/>
    <mergeCell ref="O52:O59"/>
    <mergeCell ref="P52:P59"/>
    <mergeCell ref="Q52:Q59"/>
    <mergeCell ref="R52:R59"/>
    <mergeCell ref="AY66:AY77"/>
    <mergeCell ref="D67:E67"/>
    <mergeCell ref="AL67:AL77"/>
    <mergeCell ref="AM67:AM77"/>
    <mergeCell ref="AN67:AN77"/>
    <mergeCell ref="AT54:AT59"/>
    <mergeCell ref="AW56:AW59"/>
    <mergeCell ref="D60:E60"/>
    <mergeCell ref="D61:E61"/>
    <mergeCell ref="D62:E64"/>
    <mergeCell ref="F62:AJ62"/>
    <mergeCell ref="F63:AJ63"/>
    <mergeCell ref="AE52:AE59"/>
    <mergeCell ref="AF52:AF59"/>
    <mergeCell ref="AG52:AG59"/>
    <mergeCell ref="AH52:AH59"/>
    <mergeCell ref="AI52:AI59"/>
    <mergeCell ref="AJ52:AJ59"/>
    <mergeCell ref="Y52:Y59"/>
    <mergeCell ref="Z52:Z59"/>
    <mergeCell ref="AA52:AA59"/>
    <mergeCell ref="AB52:AB59"/>
    <mergeCell ref="AC52:AC59"/>
    <mergeCell ref="D68:E68"/>
    <mergeCell ref="C66:C83"/>
    <mergeCell ref="D66:E66"/>
    <mergeCell ref="F66:AJ66"/>
    <mergeCell ref="AL66:AP66"/>
    <mergeCell ref="AR66:AW66"/>
    <mergeCell ref="D69:E69"/>
    <mergeCell ref="D70:E77"/>
    <mergeCell ref="F70:F77"/>
    <mergeCell ref="G70:G77"/>
    <mergeCell ref="H70:H77"/>
    <mergeCell ref="I70:I77"/>
    <mergeCell ref="J70:J77"/>
    <mergeCell ref="K70:K77"/>
    <mergeCell ref="L70:L77"/>
    <mergeCell ref="W70:W77"/>
    <mergeCell ref="X70:X77"/>
    <mergeCell ref="M70:M77"/>
    <mergeCell ref="N70:N77"/>
    <mergeCell ref="O70:O77"/>
    <mergeCell ref="AW68:AW72"/>
    <mergeCell ref="AO67:AO77"/>
    <mergeCell ref="AP67:AP77"/>
    <mergeCell ref="AR67:AT67"/>
    <mergeCell ref="AU67:AW67"/>
    <mergeCell ref="AT72:AT77"/>
    <mergeCell ref="AW74:AW77"/>
    <mergeCell ref="AR68:AR77"/>
    <mergeCell ref="AS68:AS77"/>
    <mergeCell ref="AT68:AT70"/>
    <mergeCell ref="AU68:AU77"/>
    <mergeCell ref="AV68:AV77"/>
    <mergeCell ref="D78:E78"/>
    <mergeCell ref="D79:E79"/>
    <mergeCell ref="D80:E82"/>
    <mergeCell ref="F80:AJ80"/>
    <mergeCell ref="F81:AJ81"/>
    <mergeCell ref="AE70:AE77"/>
    <mergeCell ref="AF70:AF77"/>
    <mergeCell ref="AG70:AG77"/>
    <mergeCell ref="AH70:AH77"/>
    <mergeCell ref="AI70:AI77"/>
    <mergeCell ref="AJ70:AJ77"/>
    <mergeCell ref="Y70:Y77"/>
    <mergeCell ref="Z70:Z77"/>
    <mergeCell ref="AA70:AA77"/>
    <mergeCell ref="AB70:AB77"/>
    <mergeCell ref="AC70:AC77"/>
    <mergeCell ref="AD70:AD77"/>
    <mergeCell ref="S70:S77"/>
    <mergeCell ref="T70:T77"/>
    <mergeCell ref="U70:U77"/>
    <mergeCell ref="V70:V77"/>
    <mergeCell ref="P70:P77"/>
    <mergeCell ref="Q70:Q77"/>
    <mergeCell ref="R70:R77"/>
    <mergeCell ref="C84:C101"/>
    <mergeCell ref="D84:E84"/>
    <mergeCell ref="F84:AJ84"/>
    <mergeCell ref="AL84:AP84"/>
    <mergeCell ref="AR84:AW84"/>
    <mergeCell ref="AY84:AY95"/>
    <mergeCell ref="D85:E85"/>
    <mergeCell ref="AL85:AL95"/>
    <mergeCell ref="AM85:AM95"/>
    <mergeCell ref="AN85:AN95"/>
    <mergeCell ref="AW86:AW90"/>
    <mergeCell ref="D87:E87"/>
    <mergeCell ref="D88:E95"/>
    <mergeCell ref="F88:F95"/>
    <mergeCell ref="G88:G95"/>
    <mergeCell ref="H88:H95"/>
    <mergeCell ref="I88:I95"/>
    <mergeCell ref="J88:J95"/>
    <mergeCell ref="K88:K95"/>
    <mergeCell ref="L88:L95"/>
    <mergeCell ref="AO85:AO95"/>
    <mergeCell ref="AP85:AP95"/>
    <mergeCell ref="AR85:AT85"/>
    <mergeCell ref="AU85:AW85"/>
    <mergeCell ref="D86:E86"/>
    <mergeCell ref="AR86:AR95"/>
    <mergeCell ref="AS86:AS95"/>
    <mergeCell ref="AT86:AT88"/>
    <mergeCell ref="AU86:AU95"/>
    <mergeCell ref="AV86:AV95"/>
    <mergeCell ref="AC88:AC95"/>
    <mergeCell ref="AD88:AD95"/>
    <mergeCell ref="S88:S92"/>
    <mergeCell ref="T88:T92"/>
    <mergeCell ref="U88:U95"/>
    <mergeCell ref="V88:V95"/>
    <mergeCell ref="W88:W95"/>
    <mergeCell ref="X88:X95"/>
    <mergeCell ref="M88:M95"/>
    <mergeCell ref="N88:N95"/>
    <mergeCell ref="O88:O95"/>
    <mergeCell ref="P88:P95"/>
    <mergeCell ref="Q88:Q95"/>
    <mergeCell ref="R88:R92"/>
    <mergeCell ref="AT90:AT95"/>
    <mergeCell ref="AW92:AW95"/>
    <mergeCell ref="R93:T95"/>
    <mergeCell ref="D96:E96"/>
    <mergeCell ref="D97:E97"/>
    <mergeCell ref="D98:E100"/>
    <mergeCell ref="F98:AJ98"/>
    <mergeCell ref="F99:AJ99"/>
    <mergeCell ref="AE88:AE95"/>
    <mergeCell ref="AF88:AF95"/>
    <mergeCell ref="AG88:AG95"/>
    <mergeCell ref="AH88:AH95"/>
    <mergeCell ref="AI88:AI95"/>
    <mergeCell ref="AJ88:AJ95"/>
    <mergeCell ref="Y88:Y95"/>
    <mergeCell ref="Z88:Z95"/>
    <mergeCell ref="AA88:AA95"/>
    <mergeCell ref="AB88:AB95"/>
    <mergeCell ref="F117:AJ117"/>
    <mergeCell ref="AO103:AO113"/>
    <mergeCell ref="AP103:AP113"/>
    <mergeCell ref="AR103:AT103"/>
    <mergeCell ref="AU103:AW103"/>
    <mergeCell ref="AY102:AY113"/>
    <mergeCell ref="D103:E103"/>
    <mergeCell ref="AL103:AL113"/>
    <mergeCell ref="AM103:AM113"/>
    <mergeCell ref="AN103:AN113"/>
    <mergeCell ref="D104:E104"/>
    <mergeCell ref="AT104:AT106"/>
    <mergeCell ref="AU104:AU113"/>
    <mergeCell ref="AV104:AV113"/>
    <mergeCell ref="AE106:AE113"/>
    <mergeCell ref="AF106:AF113"/>
    <mergeCell ref="AG106:AG113"/>
    <mergeCell ref="AH106:AH113"/>
    <mergeCell ref="AI106:AI113"/>
    <mergeCell ref="AJ106:AJ113"/>
    <mergeCell ref="Y106:Y113"/>
    <mergeCell ref="Z106:Z113"/>
    <mergeCell ref="AA106:AA113"/>
    <mergeCell ref="AB106:AB113"/>
    <mergeCell ref="AL102:AP102"/>
    <mergeCell ref="AR102:AW102"/>
    <mergeCell ref="D105:E105"/>
    <mergeCell ref="D106:E113"/>
    <mergeCell ref="F106:F113"/>
    <mergeCell ref="G106:G113"/>
    <mergeCell ref="H106:H113"/>
    <mergeCell ref="I106:I113"/>
    <mergeCell ref="J106:J113"/>
    <mergeCell ref="K106:K113"/>
    <mergeCell ref="L106:L113"/>
    <mergeCell ref="W106:W113"/>
    <mergeCell ref="X106:X113"/>
    <mergeCell ref="M106:M113"/>
    <mergeCell ref="N106:N113"/>
    <mergeCell ref="O106:O113"/>
    <mergeCell ref="AC106:AC113"/>
    <mergeCell ref="AD106:AD113"/>
    <mergeCell ref="S106:S113"/>
    <mergeCell ref="T106:T113"/>
    <mergeCell ref="U106:U113"/>
    <mergeCell ref="V106:V113"/>
    <mergeCell ref="P106:P113"/>
    <mergeCell ref="Q106:Q113"/>
    <mergeCell ref="R106:R113"/>
    <mergeCell ref="C120:C137"/>
    <mergeCell ref="D120:E120"/>
    <mergeCell ref="F120:AJ120"/>
    <mergeCell ref="M124:M131"/>
    <mergeCell ref="N124:N131"/>
    <mergeCell ref="O124:O131"/>
    <mergeCell ref="P124:P131"/>
    <mergeCell ref="Q124:Q131"/>
    <mergeCell ref="R124:R131"/>
    <mergeCell ref="D114:E114"/>
    <mergeCell ref="D115:E115"/>
    <mergeCell ref="C102:C119"/>
    <mergeCell ref="D102:E102"/>
    <mergeCell ref="F102:AJ102"/>
    <mergeCell ref="D116:E118"/>
    <mergeCell ref="F116:AJ116"/>
    <mergeCell ref="AL120:AP120"/>
    <mergeCell ref="AR120:AW120"/>
    <mergeCell ref="AY120:AY131"/>
    <mergeCell ref="D121:E121"/>
    <mergeCell ref="AL121:AL131"/>
    <mergeCell ref="AM121:AM131"/>
    <mergeCell ref="AN121:AN131"/>
    <mergeCell ref="AW122:AW126"/>
    <mergeCell ref="D123:E123"/>
    <mergeCell ref="D124:E131"/>
    <mergeCell ref="F124:F131"/>
    <mergeCell ref="G124:G131"/>
    <mergeCell ref="H124:H131"/>
    <mergeCell ref="I124:I131"/>
    <mergeCell ref="J124:J131"/>
    <mergeCell ref="K124:K131"/>
    <mergeCell ref="L124:L131"/>
    <mergeCell ref="AO121:AO131"/>
    <mergeCell ref="AP121:AP131"/>
    <mergeCell ref="AR121:AT121"/>
    <mergeCell ref="AU121:AW121"/>
    <mergeCell ref="D122:E122"/>
    <mergeCell ref="AR122:AR131"/>
    <mergeCell ref="AS122:AS131"/>
    <mergeCell ref="AU122:AU131"/>
    <mergeCell ref="AV122:AV131"/>
    <mergeCell ref="AD124:AD131"/>
    <mergeCell ref="S124:S131"/>
    <mergeCell ref="T124:T131"/>
    <mergeCell ref="U124:U131"/>
    <mergeCell ref="V124:V131"/>
    <mergeCell ref="W124:W131"/>
    <mergeCell ref="X124:X131"/>
    <mergeCell ref="D139:E139"/>
    <mergeCell ref="AL139:AL149"/>
    <mergeCell ref="AM139:AM149"/>
    <mergeCell ref="AN139:AN149"/>
    <mergeCell ref="AT126:AT131"/>
    <mergeCell ref="AW128:AW131"/>
    <mergeCell ref="D132:E132"/>
    <mergeCell ref="D133:E133"/>
    <mergeCell ref="D134:E136"/>
    <mergeCell ref="F134:AJ134"/>
    <mergeCell ref="F135:AJ135"/>
    <mergeCell ref="AE124:AE131"/>
    <mergeCell ref="AF124:AF131"/>
    <mergeCell ref="AG124:AG131"/>
    <mergeCell ref="AH124:AH131"/>
    <mergeCell ref="AI124:AI131"/>
    <mergeCell ref="AJ124:AJ131"/>
    <mergeCell ref="Y124:Y131"/>
    <mergeCell ref="Z124:Z131"/>
    <mergeCell ref="AA124:AA131"/>
    <mergeCell ref="AB124:AB131"/>
    <mergeCell ref="AC124:AC131"/>
    <mergeCell ref="D140:E140"/>
    <mergeCell ref="AT122:AT124"/>
    <mergeCell ref="C138:C155"/>
    <mergeCell ref="D138:E138"/>
    <mergeCell ref="F138:AJ138"/>
    <mergeCell ref="AL138:AP138"/>
    <mergeCell ref="AR138:AW138"/>
    <mergeCell ref="D141:E141"/>
    <mergeCell ref="D142:E149"/>
    <mergeCell ref="F142:F149"/>
    <mergeCell ref="G142:G149"/>
    <mergeCell ref="H142:H149"/>
    <mergeCell ref="I142:I149"/>
    <mergeCell ref="J142:J149"/>
    <mergeCell ref="K142:K149"/>
    <mergeCell ref="L142:L149"/>
    <mergeCell ref="W142:W149"/>
    <mergeCell ref="X142:X149"/>
    <mergeCell ref="M142:M149"/>
    <mergeCell ref="N142:N149"/>
    <mergeCell ref="O142:O149"/>
    <mergeCell ref="AW140:AW144"/>
    <mergeCell ref="AO139:AO149"/>
    <mergeCell ref="AP139:AP149"/>
    <mergeCell ref="AR139:AT139"/>
    <mergeCell ref="AU139:AW139"/>
    <mergeCell ref="D152:E154"/>
    <mergeCell ref="F152:AJ152"/>
    <mergeCell ref="F153:AJ153"/>
    <mergeCell ref="AE142:AE149"/>
    <mergeCell ref="AF142:AF149"/>
    <mergeCell ref="AG142:AG149"/>
    <mergeCell ref="AH142:AH149"/>
    <mergeCell ref="AI142:AI149"/>
    <mergeCell ref="AJ142:AJ149"/>
    <mergeCell ref="Y142:Y149"/>
    <mergeCell ref="Z142:Z149"/>
    <mergeCell ref="AA142:AA149"/>
    <mergeCell ref="AB142:AB149"/>
    <mergeCell ref="AC142:AC149"/>
    <mergeCell ref="AD142:AD149"/>
    <mergeCell ref="S142:S149"/>
    <mergeCell ref="T142:T149"/>
    <mergeCell ref="U142:U149"/>
    <mergeCell ref="V142:V149"/>
    <mergeCell ref="P142:P149"/>
    <mergeCell ref="Q142:Q149"/>
    <mergeCell ref="R142:R149"/>
    <mergeCell ref="D150:E150"/>
    <mergeCell ref="D151:E151"/>
    <mergeCell ref="C156:C173"/>
    <mergeCell ref="D156:E156"/>
    <mergeCell ref="F156:AJ156"/>
    <mergeCell ref="AL156:AP156"/>
    <mergeCell ref="AR156:AW156"/>
    <mergeCell ref="AY156:AY167"/>
    <mergeCell ref="D157:E157"/>
    <mergeCell ref="AL157:AL167"/>
    <mergeCell ref="AM157:AM167"/>
    <mergeCell ref="AN157:AN167"/>
    <mergeCell ref="AW158:AW162"/>
    <mergeCell ref="D159:E159"/>
    <mergeCell ref="D160:E167"/>
    <mergeCell ref="F160:F167"/>
    <mergeCell ref="G160:G167"/>
    <mergeCell ref="H160:H167"/>
    <mergeCell ref="I160:I167"/>
    <mergeCell ref="J160:J167"/>
    <mergeCell ref="K160:K167"/>
    <mergeCell ref="L160:L167"/>
    <mergeCell ref="AO157:AO167"/>
    <mergeCell ref="AP157:AP167"/>
    <mergeCell ref="AR157:AT157"/>
    <mergeCell ref="AU157:AW157"/>
    <mergeCell ref="D158:E158"/>
    <mergeCell ref="AR158:AR167"/>
    <mergeCell ref="AS158:AS167"/>
    <mergeCell ref="AT158:AT160"/>
    <mergeCell ref="AU158:AU167"/>
    <mergeCell ref="AV158:AV167"/>
    <mergeCell ref="V160:V167"/>
    <mergeCell ref="W160:W167"/>
    <mergeCell ref="X160:X167"/>
    <mergeCell ref="M160:M167"/>
    <mergeCell ref="N160:N167"/>
    <mergeCell ref="O160:O167"/>
    <mergeCell ref="P160:P167"/>
    <mergeCell ref="Q160:Q167"/>
    <mergeCell ref="R160:R167"/>
    <mergeCell ref="AT162:AT167"/>
    <mergeCell ref="AH165:AJ167"/>
    <mergeCell ref="D168:E168"/>
    <mergeCell ref="D169:E169"/>
    <mergeCell ref="D170:E172"/>
    <mergeCell ref="F170:AJ170"/>
    <mergeCell ref="F171:AJ171"/>
    <mergeCell ref="AE160:AE167"/>
    <mergeCell ref="AF160:AF167"/>
    <mergeCell ref="AG160:AG167"/>
    <mergeCell ref="AH160:AH164"/>
    <mergeCell ref="AI160:AI164"/>
    <mergeCell ref="AJ160:AJ164"/>
    <mergeCell ref="Y160:Y167"/>
    <mergeCell ref="Z160:Z167"/>
    <mergeCell ref="AA160:AA167"/>
    <mergeCell ref="AB160:AB167"/>
    <mergeCell ref="AC160:AC167"/>
    <mergeCell ref="AD160:AD167"/>
    <mergeCell ref="S160:S167"/>
    <mergeCell ref="T160:T167"/>
    <mergeCell ref="U160:U167"/>
    <mergeCell ref="C174:C191"/>
    <mergeCell ref="D174:E174"/>
    <mergeCell ref="F174:AJ174"/>
    <mergeCell ref="AL174:AP174"/>
    <mergeCell ref="AR174:AW174"/>
    <mergeCell ref="AY174:AY185"/>
    <mergeCell ref="D175:E175"/>
    <mergeCell ref="AL175:AL185"/>
    <mergeCell ref="AM175:AM185"/>
    <mergeCell ref="AN175:AN185"/>
    <mergeCell ref="AW176:AW180"/>
    <mergeCell ref="D177:E177"/>
    <mergeCell ref="D178:E185"/>
    <mergeCell ref="F178:F182"/>
    <mergeCell ref="G178:G182"/>
    <mergeCell ref="H178:H182"/>
    <mergeCell ref="I178:I185"/>
    <mergeCell ref="J178:J185"/>
    <mergeCell ref="K178:K185"/>
    <mergeCell ref="L178:L185"/>
    <mergeCell ref="AO175:AO185"/>
    <mergeCell ref="AP175:AP185"/>
    <mergeCell ref="AR175:AT175"/>
    <mergeCell ref="AU175:AW175"/>
    <mergeCell ref="D176:E176"/>
    <mergeCell ref="AR176:AR185"/>
    <mergeCell ref="AS176:AS185"/>
    <mergeCell ref="AT176:AT178"/>
    <mergeCell ref="AU176:AU185"/>
    <mergeCell ref="AV176:AV185"/>
    <mergeCell ref="V178:V185"/>
    <mergeCell ref="W178:W185"/>
    <mergeCell ref="X178:X185"/>
    <mergeCell ref="M178:M185"/>
    <mergeCell ref="N178:N185"/>
    <mergeCell ref="O178:O185"/>
    <mergeCell ref="P178:P185"/>
    <mergeCell ref="Q178:Q185"/>
    <mergeCell ref="R178:R185"/>
    <mergeCell ref="AT180:AT185"/>
    <mergeCell ref="F183:H185"/>
    <mergeCell ref="D186:E186"/>
    <mergeCell ref="D187:E187"/>
    <mergeCell ref="D188:E190"/>
    <mergeCell ref="F188:AJ188"/>
    <mergeCell ref="F189:AJ189"/>
    <mergeCell ref="AE178:AE185"/>
    <mergeCell ref="AF178:AF185"/>
    <mergeCell ref="AG178:AG185"/>
    <mergeCell ref="AH178:AH185"/>
    <mergeCell ref="AI178:AI185"/>
    <mergeCell ref="AJ178:AJ185"/>
    <mergeCell ref="Y178:Y185"/>
    <mergeCell ref="Z178:Z185"/>
    <mergeCell ref="AA178:AA185"/>
    <mergeCell ref="AB178:AB185"/>
    <mergeCell ref="AC178:AC185"/>
    <mergeCell ref="AD178:AD185"/>
    <mergeCell ref="S178:S185"/>
    <mergeCell ref="T178:T185"/>
    <mergeCell ref="U178:U185"/>
    <mergeCell ref="C192:C209"/>
    <mergeCell ref="D192:E192"/>
    <mergeCell ref="F192:AJ192"/>
    <mergeCell ref="AL192:AP192"/>
    <mergeCell ref="AR192:AW192"/>
    <mergeCell ref="AY192:AY203"/>
    <mergeCell ref="D193:E193"/>
    <mergeCell ref="AL193:AL203"/>
    <mergeCell ref="AM193:AM203"/>
    <mergeCell ref="AN193:AN203"/>
    <mergeCell ref="AW194:AW198"/>
    <mergeCell ref="D195:E195"/>
    <mergeCell ref="D196:E203"/>
    <mergeCell ref="F196:F203"/>
    <mergeCell ref="G196:G203"/>
    <mergeCell ref="H196:H203"/>
    <mergeCell ref="I196:I203"/>
    <mergeCell ref="J196:J203"/>
    <mergeCell ref="K196:K203"/>
    <mergeCell ref="L196:L203"/>
    <mergeCell ref="AO193:AO203"/>
    <mergeCell ref="AP193:AP203"/>
    <mergeCell ref="AR193:AT193"/>
    <mergeCell ref="AU193:AW193"/>
    <mergeCell ref="D194:E194"/>
    <mergeCell ref="AR194:AR203"/>
    <mergeCell ref="AS194:AS203"/>
    <mergeCell ref="AT194:AT196"/>
    <mergeCell ref="AU194:AU203"/>
    <mergeCell ref="AV194:AV203"/>
    <mergeCell ref="AD196:AD203"/>
    <mergeCell ref="S196:S203"/>
    <mergeCell ref="T196:T203"/>
    <mergeCell ref="U196:U203"/>
    <mergeCell ref="V196:V203"/>
    <mergeCell ref="W196:W203"/>
    <mergeCell ref="X196:X203"/>
    <mergeCell ref="M196:M203"/>
    <mergeCell ref="N196:N203"/>
    <mergeCell ref="O196:O203"/>
    <mergeCell ref="P196:P203"/>
    <mergeCell ref="Q196:Q203"/>
    <mergeCell ref="R196:R203"/>
    <mergeCell ref="D211:E211"/>
    <mergeCell ref="AL211:AL221"/>
    <mergeCell ref="AM211:AM221"/>
    <mergeCell ref="AN211:AN221"/>
    <mergeCell ref="AT198:AT203"/>
    <mergeCell ref="AW200:AW203"/>
    <mergeCell ref="D204:E204"/>
    <mergeCell ref="D205:E205"/>
    <mergeCell ref="D206:E208"/>
    <mergeCell ref="F206:AJ206"/>
    <mergeCell ref="F207:AJ207"/>
    <mergeCell ref="AE196:AE203"/>
    <mergeCell ref="AF196:AF203"/>
    <mergeCell ref="AG196:AG203"/>
    <mergeCell ref="AH196:AH203"/>
    <mergeCell ref="AI196:AI203"/>
    <mergeCell ref="AJ196:AJ203"/>
    <mergeCell ref="Y196:Y203"/>
    <mergeCell ref="Z196:Z203"/>
    <mergeCell ref="AA196:AA203"/>
    <mergeCell ref="AB196:AB203"/>
    <mergeCell ref="AC196:AC203"/>
    <mergeCell ref="D212:E212"/>
    <mergeCell ref="AU211:AW211"/>
    <mergeCell ref="C210:C227"/>
    <mergeCell ref="D210:E210"/>
    <mergeCell ref="F210:AJ210"/>
    <mergeCell ref="AL210:AP210"/>
    <mergeCell ref="AR210:AW210"/>
    <mergeCell ref="D213:E213"/>
    <mergeCell ref="D214:E221"/>
    <mergeCell ref="F214:F221"/>
    <mergeCell ref="G214:G221"/>
    <mergeCell ref="H214:H221"/>
    <mergeCell ref="I214:I221"/>
    <mergeCell ref="J214:J221"/>
    <mergeCell ref="K214:K221"/>
    <mergeCell ref="L214:L221"/>
    <mergeCell ref="W214:W221"/>
    <mergeCell ref="X214:X221"/>
    <mergeCell ref="M214:M221"/>
    <mergeCell ref="N214:N221"/>
    <mergeCell ref="O214:O221"/>
    <mergeCell ref="R214:R221"/>
    <mergeCell ref="AW212:AW216"/>
    <mergeCell ref="AO211:AO221"/>
    <mergeCell ref="AP211:AP221"/>
    <mergeCell ref="AR211:AT211"/>
    <mergeCell ref="AT216:AT221"/>
    <mergeCell ref="AW218:AW221"/>
    <mergeCell ref="AR212:AR221"/>
    <mergeCell ref="AS212:AS221"/>
    <mergeCell ref="AT212:AT214"/>
    <mergeCell ref="AU212:AU221"/>
    <mergeCell ref="AV212:AV221"/>
    <mergeCell ref="AV2:AY2"/>
    <mergeCell ref="AY210:AY221"/>
    <mergeCell ref="AW182:AW185"/>
    <mergeCell ref="AW164:AW167"/>
    <mergeCell ref="AT144:AT149"/>
    <mergeCell ref="AW146:AW149"/>
    <mergeCell ref="AR140:AR149"/>
    <mergeCell ref="AS140:AS149"/>
    <mergeCell ref="AT140:AT142"/>
    <mergeCell ref="AU140:AU149"/>
    <mergeCell ref="AV140:AV149"/>
    <mergeCell ref="AY138:AY149"/>
    <mergeCell ref="AT108:AT113"/>
    <mergeCell ref="AW110:AW113"/>
    <mergeCell ref="AR104:AR113"/>
    <mergeCell ref="AS104:AS113"/>
    <mergeCell ref="AW104:AW108"/>
    <mergeCell ref="D222:E222"/>
    <mergeCell ref="D223:E223"/>
    <mergeCell ref="D224:E226"/>
    <mergeCell ref="F224:AJ224"/>
    <mergeCell ref="F225:AJ225"/>
    <mergeCell ref="AE214:AE221"/>
    <mergeCell ref="AF214:AF221"/>
    <mergeCell ref="AG214:AG221"/>
    <mergeCell ref="AH214:AH221"/>
    <mergeCell ref="AI214:AI221"/>
    <mergeCell ref="AJ214:AJ221"/>
    <mergeCell ref="Y214:Y221"/>
    <mergeCell ref="Z214:Z221"/>
    <mergeCell ref="AA214:AA221"/>
    <mergeCell ref="AB214:AB221"/>
    <mergeCell ref="AC214:AC221"/>
    <mergeCell ref="AD214:AD221"/>
    <mergeCell ref="S214:S221"/>
    <mergeCell ref="T214:T221"/>
    <mergeCell ref="U214:U221"/>
    <mergeCell ref="V214:V221"/>
    <mergeCell ref="P214:P221"/>
    <mergeCell ref="Q214:Q221"/>
  </mergeCells>
  <phoneticPr fontId="1"/>
  <dataValidations disablePrompts="1" count="4">
    <dataValidation type="list" allowBlank="1" showInputMessage="1" showErrorMessage="1" sqref="F15:AJ15 F33:AJ33 F213:AJ213 F51:AJ51 F87:AJ87 F105:AJ105 F123:AJ123 F69:AJ69 F141:AJ141 F177:AJ177 F159:AJ159 F195:AJ195" xr:uid="{90B96EF4-ADA6-47CE-A986-86F921A58924}">
      <formula1>"晴,曇,雨,雪,"</formula1>
    </dataValidation>
    <dataValidation type="list" allowBlank="1" showInputMessage="1" showErrorMessage="1" sqref="F24:AJ25 F42:AJ43 F204:AJ205 F114:AJ115 F222:AJ223 F78:AJ79 F96:AJ97 F168:AJ169 F60:AJ61 F186:AJ187 F150:AJ151 F132:AJ133" xr:uid="{D2663DDC-77A5-4C15-8EAF-660AAD1D6F3E}">
      <formula1>"○,☆,●,★,◎,■,◇,─,"</formula1>
    </dataValidation>
    <dataValidation type="list" allowBlank="1" showInputMessage="1" showErrorMessage="1" sqref="AK205 AK223 AK79 AK61 AK115 AK133 AK151 AK169 AK187" xr:uid="{60E53503-2E93-4FB2-BA62-72947232CC33}">
      <formula1>"●"</formula1>
    </dataValidation>
    <dataValidation type="list" allowBlank="1" showInputMessage="1" showErrorMessage="1" sqref="AK186 AK204 AK60 AK168 AK222 AK78 AK132 AK114 AK150" xr:uid="{4B08F1CC-A885-45AE-9F66-537C2E6F4325}">
      <formula1>"○"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8" scale="70" orientation="portrait" r:id="rId1"/>
  <rowBreaks count="2" manualBreakCount="2">
    <brk id="83" min="2" max="51" man="1"/>
    <brk id="155" min="2" max="5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000E-B558-4BA3-BC52-1378A65F6E34}">
  <sheetPr>
    <tabColor rgb="FF0066FF"/>
    <pageSetUpPr fitToPage="1"/>
  </sheetPr>
  <dimension ref="B2:AF53"/>
  <sheetViews>
    <sheetView showGridLines="0" zoomScale="90" zoomScaleNormal="90" zoomScaleSheetLayoutView="100" workbookViewId="0">
      <selection activeCell="AJ23" sqref="AJ23"/>
    </sheetView>
  </sheetViews>
  <sheetFormatPr defaultColWidth="9" defaultRowHeight="13.2" x14ac:dyDescent="0.45"/>
  <cols>
    <col min="1" max="1" width="2.09765625" style="120" customWidth="1"/>
    <col min="2" max="5" width="3.19921875" style="119" customWidth="1"/>
    <col min="6" max="32" width="3.19921875" style="120" customWidth="1"/>
    <col min="33" max="33" width="4.19921875" style="120" bestFit="1" customWidth="1"/>
    <col min="34" max="16384" width="9" style="120"/>
  </cols>
  <sheetData>
    <row r="2" spans="2:32" ht="18" customHeight="1" x14ac:dyDescent="0.45">
      <c r="AA2" s="367" t="s">
        <v>187</v>
      </c>
      <c r="AB2" s="367"/>
      <c r="AC2" s="367"/>
      <c r="AD2" s="367"/>
      <c r="AE2" s="367"/>
      <c r="AF2" s="367"/>
    </row>
    <row r="3" spans="2:32" ht="18" customHeight="1" x14ac:dyDescent="0.45">
      <c r="AA3" s="119"/>
      <c r="AB3" s="119"/>
      <c r="AC3" s="119"/>
      <c r="AD3" s="119"/>
      <c r="AE3" s="119"/>
      <c r="AF3" s="119"/>
    </row>
    <row r="4" spans="2:32" ht="24.9" customHeight="1" x14ac:dyDescent="0.45">
      <c r="B4" s="459" t="s">
        <v>168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</row>
    <row r="5" spans="2:32" x14ac:dyDescent="0.45">
      <c r="B5" s="129"/>
      <c r="C5" s="129"/>
      <c r="D5" s="129"/>
      <c r="E5" s="12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</row>
    <row r="6" spans="2:32" ht="25.2" customHeight="1" x14ac:dyDescent="0.45">
      <c r="B6" s="460" t="s">
        <v>121</v>
      </c>
      <c r="C6" s="409"/>
      <c r="D6" s="409"/>
      <c r="E6" s="461"/>
      <c r="F6" s="462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4"/>
    </row>
    <row r="7" spans="2:32" ht="25.2" customHeight="1" x14ac:dyDescent="0.45">
      <c r="B7" s="460" t="s">
        <v>105</v>
      </c>
      <c r="C7" s="409"/>
      <c r="D7" s="409"/>
      <c r="E7" s="461"/>
      <c r="F7" s="465" t="s">
        <v>169</v>
      </c>
      <c r="G7" s="466"/>
      <c r="H7" s="466"/>
      <c r="I7" s="466"/>
      <c r="J7" s="466"/>
      <c r="K7" s="466"/>
      <c r="L7" s="466"/>
      <c r="M7" s="466"/>
      <c r="N7" s="466"/>
      <c r="O7" s="231"/>
      <c r="P7" s="231" t="s">
        <v>2</v>
      </c>
      <c r="Q7" s="232"/>
      <c r="R7" s="466" t="s">
        <v>169</v>
      </c>
      <c r="S7" s="466"/>
      <c r="T7" s="466"/>
      <c r="U7" s="466"/>
      <c r="V7" s="466"/>
      <c r="W7" s="466"/>
      <c r="X7" s="466"/>
      <c r="Y7" s="466"/>
      <c r="Z7" s="466"/>
      <c r="AA7" s="230"/>
      <c r="AB7" s="230"/>
      <c r="AC7" s="230"/>
      <c r="AD7" s="230"/>
      <c r="AE7" s="230"/>
      <c r="AF7" s="233"/>
    </row>
    <row r="8" spans="2:32" ht="25.2" customHeight="1" x14ac:dyDescent="0.45">
      <c r="B8" s="460" t="s">
        <v>122</v>
      </c>
      <c r="C8" s="409"/>
      <c r="D8" s="409"/>
      <c r="E8" s="461"/>
      <c r="F8" s="465" t="s">
        <v>169</v>
      </c>
      <c r="G8" s="466"/>
      <c r="H8" s="466"/>
      <c r="I8" s="466"/>
      <c r="J8" s="466"/>
      <c r="K8" s="466"/>
      <c r="L8" s="466"/>
      <c r="M8" s="466"/>
      <c r="N8" s="466"/>
      <c r="O8" s="234"/>
      <c r="P8" s="467" t="s">
        <v>170</v>
      </c>
      <c r="Q8" s="467"/>
      <c r="R8" s="467"/>
      <c r="S8" s="467"/>
      <c r="T8" s="467"/>
      <c r="U8" s="467"/>
      <c r="V8" s="467"/>
      <c r="W8" s="234"/>
      <c r="X8" s="234"/>
      <c r="Y8" s="234"/>
      <c r="Z8" s="234"/>
      <c r="AA8" s="234"/>
      <c r="AB8" s="234"/>
      <c r="AC8" s="234"/>
      <c r="AD8" s="234"/>
      <c r="AE8" s="232"/>
      <c r="AF8" s="235"/>
    </row>
    <row r="9" spans="2:32" ht="13.8" thickBot="1" x14ac:dyDescent="0.5">
      <c r="B9" s="124"/>
      <c r="C9" s="124"/>
      <c r="D9" s="124"/>
      <c r="E9" s="124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W9" s="128"/>
      <c r="X9" s="128"/>
      <c r="Y9" s="128"/>
      <c r="Z9" s="128"/>
    </row>
    <row r="10" spans="2:32" ht="25.2" customHeight="1" thickBot="1" x14ac:dyDescent="0.5">
      <c r="B10" s="433" t="s">
        <v>129</v>
      </c>
      <c r="C10" s="434"/>
      <c r="D10" s="439" t="s">
        <v>123</v>
      </c>
      <c r="E10" s="440"/>
      <c r="F10" s="440"/>
      <c r="G10" s="440"/>
      <c r="H10" s="440"/>
      <c r="I10" s="440"/>
      <c r="J10" s="440"/>
      <c r="K10" s="440"/>
      <c r="L10" s="441"/>
      <c r="M10" s="442" t="s">
        <v>127</v>
      </c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4"/>
    </row>
    <row r="11" spans="2:32" ht="30" customHeight="1" x14ac:dyDescent="0.45">
      <c r="B11" s="435"/>
      <c r="C11" s="436"/>
      <c r="D11" s="445" t="s">
        <v>139</v>
      </c>
      <c r="E11" s="446"/>
      <c r="F11" s="446"/>
      <c r="G11" s="446"/>
      <c r="H11" s="446" t="s">
        <v>184</v>
      </c>
      <c r="I11" s="446"/>
      <c r="J11" s="446"/>
      <c r="K11" s="446"/>
      <c r="L11" s="447"/>
      <c r="M11" s="448" t="s">
        <v>37</v>
      </c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50"/>
      <c r="AA11" s="448" t="s">
        <v>40</v>
      </c>
      <c r="AB11" s="449"/>
      <c r="AC11" s="449"/>
      <c r="AD11" s="449"/>
      <c r="AE11" s="449"/>
      <c r="AF11" s="450"/>
    </row>
    <row r="12" spans="2:32" ht="57" customHeight="1" thickBot="1" x14ac:dyDescent="0.5">
      <c r="B12" s="437"/>
      <c r="C12" s="438"/>
      <c r="D12" s="455" t="s">
        <v>148</v>
      </c>
      <c r="E12" s="452"/>
      <c r="F12" s="386" t="s">
        <v>150</v>
      </c>
      <c r="G12" s="387"/>
      <c r="H12" s="456" t="s">
        <v>140</v>
      </c>
      <c r="I12" s="368"/>
      <c r="J12" s="368"/>
      <c r="K12" s="386" t="s">
        <v>149</v>
      </c>
      <c r="L12" s="406"/>
      <c r="M12" s="457" t="s">
        <v>128</v>
      </c>
      <c r="N12" s="458"/>
      <c r="O12" s="458"/>
      <c r="P12" s="368" t="s">
        <v>136</v>
      </c>
      <c r="Q12" s="368"/>
      <c r="R12" s="368" t="s">
        <v>147</v>
      </c>
      <c r="S12" s="368"/>
      <c r="T12" s="386" t="s">
        <v>151</v>
      </c>
      <c r="U12" s="387"/>
      <c r="V12" s="451" t="s">
        <v>138</v>
      </c>
      <c r="W12" s="452"/>
      <c r="X12" s="452"/>
      <c r="Y12" s="386" t="s">
        <v>152</v>
      </c>
      <c r="Z12" s="390"/>
      <c r="AA12" s="453" t="s">
        <v>137</v>
      </c>
      <c r="AB12" s="454"/>
      <c r="AC12" s="454"/>
      <c r="AD12" s="454"/>
      <c r="AE12" s="386" t="s">
        <v>153</v>
      </c>
      <c r="AF12" s="390"/>
    </row>
    <row r="13" spans="2:32" ht="22.95" customHeight="1" thickTop="1" x14ac:dyDescent="0.45">
      <c r="B13" s="429" t="s">
        <v>61</v>
      </c>
      <c r="C13" s="430"/>
      <c r="D13" s="431"/>
      <c r="E13" s="421"/>
      <c r="F13" s="422"/>
      <c r="G13" s="423"/>
      <c r="H13" s="424"/>
      <c r="I13" s="425"/>
      <c r="J13" s="425"/>
      <c r="K13" s="396"/>
      <c r="L13" s="412"/>
      <c r="M13" s="432"/>
      <c r="N13" s="425"/>
      <c r="O13" s="425"/>
      <c r="P13" s="421"/>
      <c r="Q13" s="421"/>
      <c r="R13" s="421"/>
      <c r="S13" s="421"/>
      <c r="T13" s="422"/>
      <c r="U13" s="423"/>
      <c r="V13" s="424"/>
      <c r="W13" s="425"/>
      <c r="X13" s="425"/>
      <c r="Y13" s="396"/>
      <c r="Z13" s="412"/>
      <c r="AA13" s="426"/>
      <c r="AB13" s="427"/>
      <c r="AC13" s="427"/>
      <c r="AD13" s="428"/>
      <c r="AE13" s="419"/>
      <c r="AF13" s="420"/>
    </row>
    <row r="14" spans="2:32" ht="22.95" customHeight="1" x14ac:dyDescent="0.45">
      <c r="B14" s="408" t="s">
        <v>62</v>
      </c>
      <c r="C14" s="409"/>
      <c r="D14" s="410"/>
      <c r="E14" s="411"/>
      <c r="F14" s="396"/>
      <c r="G14" s="412"/>
      <c r="H14" s="394"/>
      <c r="I14" s="395"/>
      <c r="J14" s="395"/>
      <c r="K14" s="396"/>
      <c r="L14" s="412"/>
      <c r="M14" s="414"/>
      <c r="N14" s="395"/>
      <c r="O14" s="395"/>
      <c r="P14" s="411"/>
      <c r="Q14" s="411"/>
      <c r="R14" s="411"/>
      <c r="S14" s="411"/>
      <c r="T14" s="396"/>
      <c r="U14" s="412"/>
      <c r="V14" s="394"/>
      <c r="W14" s="395"/>
      <c r="X14" s="395"/>
      <c r="Y14" s="396"/>
      <c r="Z14" s="412"/>
      <c r="AA14" s="398"/>
      <c r="AB14" s="399"/>
      <c r="AC14" s="399"/>
      <c r="AD14" s="400"/>
      <c r="AE14" s="415"/>
      <c r="AF14" s="416"/>
    </row>
    <row r="15" spans="2:32" ht="22.95" customHeight="1" x14ac:dyDescent="0.45">
      <c r="B15" s="408" t="s">
        <v>144</v>
      </c>
      <c r="C15" s="409"/>
      <c r="D15" s="410"/>
      <c r="E15" s="411"/>
      <c r="F15" s="396"/>
      <c r="G15" s="412"/>
      <c r="H15" s="394"/>
      <c r="I15" s="395"/>
      <c r="J15" s="395"/>
      <c r="K15" s="396"/>
      <c r="L15" s="412"/>
      <c r="M15" s="414"/>
      <c r="N15" s="395"/>
      <c r="O15" s="395"/>
      <c r="P15" s="411"/>
      <c r="Q15" s="411"/>
      <c r="R15" s="411"/>
      <c r="S15" s="411"/>
      <c r="T15" s="396"/>
      <c r="U15" s="412"/>
      <c r="V15" s="394"/>
      <c r="W15" s="395"/>
      <c r="X15" s="395"/>
      <c r="Y15" s="396"/>
      <c r="Z15" s="412"/>
      <c r="AA15" s="398"/>
      <c r="AB15" s="399"/>
      <c r="AC15" s="399"/>
      <c r="AD15" s="400"/>
      <c r="AE15" s="415"/>
      <c r="AF15" s="416"/>
    </row>
    <row r="16" spans="2:32" ht="22.95" customHeight="1" x14ac:dyDescent="0.45">
      <c r="B16" s="408" t="s">
        <v>124</v>
      </c>
      <c r="C16" s="409"/>
      <c r="D16" s="410"/>
      <c r="E16" s="411"/>
      <c r="F16" s="396"/>
      <c r="G16" s="412"/>
      <c r="H16" s="394"/>
      <c r="I16" s="395"/>
      <c r="J16" s="395"/>
      <c r="K16" s="396"/>
      <c r="L16" s="412"/>
      <c r="M16" s="414"/>
      <c r="N16" s="395"/>
      <c r="O16" s="395"/>
      <c r="P16" s="411"/>
      <c r="Q16" s="411"/>
      <c r="R16" s="411"/>
      <c r="S16" s="411"/>
      <c r="T16" s="396"/>
      <c r="U16" s="412"/>
      <c r="V16" s="394"/>
      <c r="W16" s="395"/>
      <c r="X16" s="395"/>
      <c r="Y16" s="396"/>
      <c r="Z16" s="412"/>
      <c r="AA16" s="398"/>
      <c r="AB16" s="399"/>
      <c r="AC16" s="399"/>
      <c r="AD16" s="400"/>
      <c r="AE16" s="415"/>
      <c r="AF16" s="416"/>
    </row>
    <row r="17" spans="2:32" ht="22.95" customHeight="1" x14ac:dyDescent="0.45">
      <c r="B17" s="408" t="s">
        <v>125</v>
      </c>
      <c r="C17" s="409"/>
      <c r="D17" s="410"/>
      <c r="E17" s="411"/>
      <c r="F17" s="396"/>
      <c r="G17" s="412"/>
      <c r="H17" s="394"/>
      <c r="I17" s="395"/>
      <c r="J17" s="395"/>
      <c r="K17" s="396"/>
      <c r="L17" s="412"/>
      <c r="M17" s="414"/>
      <c r="N17" s="395"/>
      <c r="O17" s="395"/>
      <c r="P17" s="411"/>
      <c r="Q17" s="411"/>
      <c r="R17" s="411"/>
      <c r="S17" s="411"/>
      <c r="T17" s="396"/>
      <c r="U17" s="412"/>
      <c r="V17" s="394"/>
      <c r="W17" s="395"/>
      <c r="X17" s="395"/>
      <c r="Y17" s="396"/>
      <c r="Z17" s="412"/>
      <c r="AA17" s="398"/>
      <c r="AB17" s="399"/>
      <c r="AC17" s="399"/>
      <c r="AD17" s="400"/>
      <c r="AE17" s="415"/>
      <c r="AF17" s="416"/>
    </row>
    <row r="18" spans="2:32" ht="22.95" customHeight="1" x14ac:dyDescent="0.45">
      <c r="B18" s="408" t="s">
        <v>126</v>
      </c>
      <c r="C18" s="409"/>
      <c r="D18" s="410"/>
      <c r="E18" s="411"/>
      <c r="F18" s="396"/>
      <c r="G18" s="412"/>
      <c r="H18" s="394"/>
      <c r="I18" s="395"/>
      <c r="J18" s="395"/>
      <c r="K18" s="396"/>
      <c r="L18" s="412"/>
      <c r="M18" s="414"/>
      <c r="N18" s="395"/>
      <c r="O18" s="395"/>
      <c r="P18" s="411"/>
      <c r="Q18" s="411"/>
      <c r="R18" s="411"/>
      <c r="S18" s="411"/>
      <c r="T18" s="396"/>
      <c r="U18" s="412"/>
      <c r="V18" s="394"/>
      <c r="W18" s="395"/>
      <c r="X18" s="395"/>
      <c r="Y18" s="396"/>
      <c r="Z18" s="412"/>
      <c r="AA18" s="398"/>
      <c r="AB18" s="399"/>
      <c r="AC18" s="399"/>
      <c r="AD18" s="400"/>
      <c r="AE18" s="415"/>
      <c r="AF18" s="416"/>
    </row>
    <row r="19" spans="2:32" ht="22.95" customHeight="1" x14ac:dyDescent="0.45">
      <c r="B19" s="408" t="s">
        <v>141</v>
      </c>
      <c r="C19" s="409"/>
      <c r="D19" s="410"/>
      <c r="E19" s="411"/>
      <c r="F19" s="396"/>
      <c r="G19" s="412"/>
      <c r="H19" s="394"/>
      <c r="I19" s="395"/>
      <c r="J19" s="395"/>
      <c r="K19" s="396"/>
      <c r="L19" s="412"/>
      <c r="M19" s="414"/>
      <c r="N19" s="395"/>
      <c r="O19" s="395"/>
      <c r="P19" s="411"/>
      <c r="Q19" s="411"/>
      <c r="R19" s="411"/>
      <c r="S19" s="411"/>
      <c r="T19" s="396"/>
      <c r="U19" s="412"/>
      <c r="V19" s="394"/>
      <c r="W19" s="395"/>
      <c r="X19" s="395"/>
      <c r="Y19" s="396"/>
      <c r="Z19" s="412"/>
      <c r="AA19" s="398"/>
      <c r="AB19" s="399"/>
      <c r="AC19" s="399"/>
      <c r="AD19" s="400"/>
      <c r="AE19" s="415"/>
      <c r="AF19" s="416"/>
    </row>
    <row r="20" spans="2:32" ht="22.95" customHeight="1" x14ac:dyDescent="0.45">
      <c r="B20" s="408" t="s">
        <v>142</v>
      </c>
      <c r="C20" s="409"/>
      <c r="D20" s="417"/>
      <c r="E20" s="418"/>
      <c r="F20" s="396"/>
      <c r="G20" s="412"/>
      <c r="H20" s="394"/>
      <c r="I20" s="395"/>
      <c r="J20" s="395"/>
      <c r="K20" s="396"/>
      <c r="L20" s="412"/>
      <c r="M20" s="414"/>
      <c r="N20" s="395"/>
      <c r="O20" s="395"/>
      <c r="P20" s="411"/>
      <c r="Q20" s="411"/>
      <c r="R20" s="411"/>
      <c r="S20" s="411"/>
      <c r="T20" s="396"/>
      <c r="U20" s="412"/>
      <c r="V20" s="394"/>
      <c r="W20" s="395"/>
      <c r="X20" s="395"/>
      <c r="Y20" s="396"/>
      <c r="Z20" s="412"/>
      <c r="AA20" s="398"/>
      <c r="AB20" s="399"/>
      <c r="AC20" s="399"/>
      <c r="AD20" s="400"/>
      <c r="AE20" s="415"/>
      <c r="AF20" s="416"/>
    </row>
    <row r="21" spans="2:32" ht="22.95" customHeight="1" x14ac:dyDescent="0.45">
      <c r="B21" s="408" t="s">
        <v>143</v>
      </c>
      <c r="C21" s="409"/>
      <c r="D21" s="417"/>
      <c r="E21" s="418"/>
      <c r="F21" s="396"/>
      <c r="G21" s="412"/>
      <c r="H21" s="394"/>
      <c r="I21" s="395"/>
      <c r="J21" s="395"/>
      <c r="K21" s="396"/>
      <c r="L21" s="412"/>
      <c r="M21" s="414"/>
      <c r="N21" s="395"/>
      <c r="O21" s="395"/>
      <c r="P21" s="411"/>
      <c r="Q21" s="411"/>
      <c r="R21" s="411"/>
      <c r="S21" s="411"/>
      <c r="T21" s="396"/>
      <c r="U21" s="412"/>
      <c r="V21" s="394"/>
      <c r="W21" s="395"/>
      <c r="X21" s="395"/>
      <c r="Y21" s="396"/>
      <c r="Z21" s="412"/>
      <c r="AA21" s="398"/>
      <c r="AB21" s="399"/>
      <c r="AC21" s="399"/>
      <c r="AD21" s="400"/>
      <c r="AE21" s="415"/>
      <c r="AF21" s="416"/>
    </row>
    <row r="22" spans="2:32" ht="22.95" customHeight="1" x14ac:dyDescent="0.45">
      <c r="B22" s="408" t="s">
        <v>145</v>
      </c>
      <c r="C22" s="409"/>
      <c r="D22" s="417"/>
      <c r="E22" s="418"/>
      <c r="F22" s="396"/>
      <c r="G22" s="412"/>
      <c r="H22" s="394"/>
      <c r="I22" s="395"/>
      <c r="J22" s="395"/>
      <c r="K22" s="396"/>
      <c r="L22" s="412"/>
      <c r="M22" s="414"/>
      <c r="N22" s="395"/>
      <c r="O22" s="395"/>
      <c r="P22" s="411"/>
      <c r="Q22" s="411"/>
      <c r="R22" s="411"/>
      <c r="S22" s="411"/>
      <c r="T22" s="396"/>
      <c r="U22" s="412"/>
      <c r="V22" s="394"/>
      <c r="W22" s="395"/>
      <c r="X22" s="395"/>
      <c r="Y22" s="396"/>
      <c r="Z22" s="412"/>
      <c r="AA22" s="398"/>
      <c r="AB22" s="399"/>
      <c r="AC22" s="399"/>
      <c r="AD22" s="400"/>
      <c r="AE22" s="415"/>
      <c r="AF22" s="416"/>
    </row>
    <row r="23" spans="2:32" ht="22.95" customHeight="1" x14ac:dyDescent="0.45">
      <c r="B23" s="408" t="s">
        <v>146</v>
      </c>
      <c r="C23" s="409"/>
      <c r="D23" s="417"/>
      <c r="E23" s="418"/>
      <c r="F23" s="396"/>
      <c r="G23" s="412"/>
      <c r="H23" s="394"/>
      <c r="I23" s="395"/>
      <c r="J23" s="395"/>
      <c r="K23" s="396"/>
      <c r="L23" s="412"/>
      <c r="M23" s="414"/>
      <c r="N23" s="395"/>
      <c r="O23" s="395"/>
      <c r="P23" s="411"/>
      <c r="Q23" s="411"/>
      <c r="R23" s="411"/>
      <c r="S23" s="411"/>
      <c r="T23" s="396"/>
      <c r="U23" s="412"/>
      <c r="V23" s="394"/>
      <c r="W23" s="395"/>
      <c r="X23" s="395"/>
      <c r="Y23" s="396"/>
      <c r="Z23" s="412"/>
      <c r="AA23" s="398"/>
      <c r="AB23" s="399"/>
      <c r="AC23" s="399"/>
      <c r="AD23" s="400"/>
      <c r="AE23" s="396"/>
      <c r="AF23" s="397"/>
    </row>
    <row r="24" spans="2:32" ht="22.95" customHeight="1" x14ac:dyDescent="0.45">
      <c r="B24" s="408"/>
      <c r="C24" s="409"/>
      <c r="D24" s="410"/>
      <c r="E24" s="411"/>
      <c r="F24" s="396"/>
      <c r="G24" s="412"/>
      <c r="H24" s="394"/>
      <c r="I24" s="395"/>
      <c r="J24" s="395"/>
      <c r="K24" s="396"/>
      <c r="L24" s="413"/>
      <c r="M24" s="414"/>
      <c r="N24" s="395"/>
      <c r="O24" s="395"/>
      <c r="P24" s="411"/>
      <c r="Q24" s="411"/>
      <c r="R24" s="411"/>
      <c r="S24" s="411"/>
      <c r="T24" s="396"/>
      <c r="U24" s="412"/>
      <c r="V24" s="394"/>
      <c r="W24" s="395"/>
      <c r="X24" s="395"/>
      <c r="Y24" s="396"/>
      <c r="Z24" s="397"/>
      <c r="AA24" s="398"/>
      <c r="AB24" s="399"/>
      <c r="AC24" s="399"/>
      <c r="AD24" s="400"/>
      <c r="AE24" s="401"/>
      <c r="AF24" s="402"/>
    </row>
    <row r="25" spans="2:32" ht="22.95" customHeight="1" thickBot="1" x14ac:dyDescent="0.5">
      <c r="B25" s="403"/>
      <c r="C25" s="404"/>
      <c r="D25" s="405"/>
      <c r="E25" s="385"/>
      <c r="F25" s="386"/>
      <c r="G25" s="387"/>
      <c r="H25" s="388"/>
      <c r="I25" s="389"/>
      <c r="J25" s="389"/>
      <c r="K25" s="386"/>
      <c r="L25" s="406"/>
      <c r="M25" s="407"/>
      <c r="N25" s="389"/>
      <c r="O25" s="389"/>
      <c r="P25" s="385"/>
      <c r="Q25" s="385"/>
      <c r="R25" s="385"/>
      <c r="S25" s="385"/>
      <c r="T25" s="386"/>
      <c r="U25" s="387"/>
      <c r="V25" s="388"/>
      <c r="W25" s="389"/>
      <c r="X25" s="389"/>
      <c r="Y25" s="386"/>
      <c r="Z25" s="390"/>
      <c r="AA25" s="391"/>
      <c r="AB25" s="392"/>
      <c r="AC25" s="392"/>
      <c r="AD25" s="393"/>
      <c r="AE25" s="368"/>
      <c r="AF25" s="369"/>
    </row>
    <row r="26" spans="2:32" ht="30" customHeight="1" thickTop="1" x14ac:dyDescent="0.45">
      <c r="B26" s="370" t="s">
        <v>156</v>
      </c>
      <c r="C26" s="371"/>
      <c r="D26" s="375"/>
      <c r="E26" s="376"/>
      <c r="F26" s="376"/>
      <c r="G26" s="376"/>
      <c r="H26" s="376"/>
      <c r="I26" s="376"/>
      <c r="J26" s="376"/>
      <c r="K26" s="376"/>
      <c r="L26" s="376"/>
      <c r="M26" s="375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5"/>
      <c r="AB26" s="376"/>
      <c r="AC26" s="376"/>
      <c r="AD26" s="376"/>
      <c r="AE26" s="376"/>
      <c r="AF26" s="377"/>
    </row>
    <row r="27" spans="2:32" x14ac:dyDescent="0.45">
      <c r="B27" s="372"/>
      <c r="C27" s="371"/>
      <c r="D27" s="378" t="s">
        <v>157</v>
      </c>
      <c r="E27" s="379"/>
      <c r="F27" s="379"/>
      <c r="G27" s="379"/>
      <c r="H27" s="379"/>
      <c r="I27" s="379"/>
      <c r="J27" s="379"/>
      <c r="K27" s="379"/>
      <c r="L27" s="379"/>
      <c r="M27" s="378" t="s">
        <v>165</v>
      </c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8" t="s">
        <v>174</v>
      </c>
      <c r="AB27" s="379"/>
      <c r="AC27" s="379"/>
      <c r="AD27" s="379"/>
      <c r="AE27" s="379"/>
      <c r="AF27" s="383"/>
    </row>
    <row r="28" spans="2:32" x14ac:dyDescent="0.45">
      <c r="B28" s="372"/>
      <c r="C28" s="371"/>
      <c r="D28" s="380"/>
      <c r="E28" s="379"/>
      <c r="F28" s="379"/>
      <c r="G28" s="379"/>
      <c r="H28" s="379"/>
      <c r="I28" s="379"/>
      <c r="J28" s="379"/>
      <c r="K28" s="379"/>
      <c r="L28" s="379"/>
      <c r="M28" s="380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80"/>
      <c r="AB28" s="379"/>
      <c r="AC28" s="379"/>
      <c r="AD28" s="379"/>
      <c r="AE28" s="379"/>
      <c r="AF28" s="383"/>
    </row>
    <row r="29" spans="2:32" x14ac:dyDescent="0.45">
      <c r="B29" s="372"/>
      <c r="C29" s="371"/>
      <c r="D29" s="380"/>
      <c r="E29" s="379"/>
      <c r="F29" s="379"/>
      <c r="G29" s="379"/>
      <c r="H29" s="379"/>
      <c r="I29" s="379"/>
      <c r="J29" s="379"/>
      <c r="K29" s="379"/>
      <c r="L29" s="379"/>
      <c r="M29" s="380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80"/>
      <c r="AB29" s="379"/>
      <c r="AC29" s="379"/>
      <c r="AD29" s="379"/>
      <c r="AE29" s="379"/>
      <c r="AF29" s="383"/>
    </row>
    <row r="30" spans="2:32" x14ac:dyDescent="0.45">
      <c r="B30" s="372"/>
      <c r="C30" s="371"/>
      <c r="D30" s="380"/>
      <c r="E30" s="379"/>
      <c r="F30" s="379"/>
      <c r="G30" s="379"/>
      <c r="H30" s="379"/>
      <c r="I30" s="379"/>
      <c r="J30" s="379"/>
      <c r="K30" s="379"/>
      <c r="L30" s="379"/>
      <c r="M30" s="380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80"/>
      <c r="AB30" s="379"/>
      <c r="AC30" s="379"/>
      <c r="AD30" s="379"/>
      <c r="AE30" s="379"/>
      <c r="AF30" s="383"/>
    </row>
    <row r="31" spans="2:32" x14ac:dyDescent="0.45">
      <c r="B31" s="372"/>
      <c r="C31" s="371"/>
      <c r="D31" s="380"/>
      <c r="E31" s="379"/>
      <c r="F31" s="379"/>
      <c r="G31" s="379"/>
      <c r="H31" s="379"/>
      <c r="I31" s="379"/>
      <c r="J31" s="379"/>
      <c r="K31" s="379"/>
      <c r="L31" s="379"/>
      <c r="M31" s="380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80"/>
      <c r="AB31" s="379"/>
      <c r="AC31" s="379"/>
      <c r="AD31" s="379"/>
      <c r="AE31" s="379"/>
      <c r="AF31" s="383"/>
    </row>
    <row r="32" spans="2:32" x14ac:dyDescent="0.45">
      <c r="B32" s="372"/>
      <c r="C32" s="371"/>
      <c r="D32" s="380"/>
      <c r="E32" s="379"/>
      <c r="F32" s="379"/>
      <c r="G32" s="379"/>
      <c r="H32" s="379"/>
      <c r="I32" s="379"/>
      <c r="J32" s="379"/>
      <c r="K32" s="379"/>
      <c r="L32" s="379"/>
      <c r="M32" s="380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80"/>
      <c r="AB32" s="379"/>
      <c r="AC32" s="379"/>
      <c r="AD32" s="379"/>
      <c r="AE32" s="379"/>
      <c r="AF32" s="383"/>
    </row>
    <row r="33" spans="2:32" x14ac:dyDescent="0.45">
      <c r="B33" s="372"/>
      <c r="C33" s="371"/>
      <c r="D33" s="380"/>
      <c r="E33" s="379"/>
      <c r="F33" s="379"/>
      <c r="G33" s="379"/>
      <c r="H33" s="379"/>
      <c r="I33" s="379"/>
      <c r="J33" s="379"/>
      <c r="K33" s="379"/>
      <c r="L33" s="379"/>
      <c r="M33" s="380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80"/>
      <c r="AB33" s="379"/>
      <c r="AC33" s="379"/>
      <c r="AD33" s="379"/>
      <c r="AE33" s="379"/>
      <c r="AF33" s="383"/>
    </row>
    <row r="34" spans="2:32" x14ac:dyDescent="0.45">
      <c r="B34" s="372"/>
      <c r="C34" s="371"/>
      <c r="D34" s="380"/>
      <c r="E34" s="379"/>
      <c r="F34" s="379"/>
      <c r="G34" s="379"/>
      <c r="H34" s="379"/>
      <c r="I34" s="379"/>
      <c r="J34" s="379"/>
      <c r="K34" s="379"/>
      <c r="L34" s="379"/>
      <c r="M34" s="380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80"/>
      <c r="AB34" s="379"/>
      <c r="AC34" s="379"/>
      <c r="AD34" s="379"/>
      <c r="AE34" s="379"/>
      <c r="AF34" s="383"/>
    </row>
    <row r="35" spans="2:32" x14ac:dyDescent="0.45">
      <c r="B35" s="372"/>
      <c r="C35" s="371"/>
      <c r="D35" s="380"/>
      <c r="E35" s="379"/>
      <c r="F35" s="379"/>
      <c r="G35" s="379"/>
      <c r="H35" s="379"/>
      <c r="I35" s="379"/>
      <c r="J35" s="379"/>
      <c r="K35" s="379"/>
      <c r="L35" s="379"/>
      <c r="M35" s="380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80"/>
      <c r="AB35" s="379"/>
      <c r="AC35" s="379"/>
      <c r="AD35" s="379"/>
      <c r="AE35" s="379"/>
      <c r="AF35" s="383"/>
    </row>
    <row r="36" spans="2:32" x14ac:dyDescent="0.45">
      <c r="B36" s="372"/>
      <c r="C36" s="371"/>
      <c r="D36" s="380"/>
      <c r="E36" s="379"/>
      <c r="F36" s="379"/>
      <c r="G36" s="379"/>
      <c r="H36" s="379"/>
      <c r="I36" s="379"/>
      <c r="J36" s="379"/>
      <c r="K36" s="379"/>
      <c r="L36" s="379"/>
      <c r="M36" s="380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80"/>
      <c r="AB36" s="379"/>
      <c r="AC36" s="379"/>
      <c r="AD36" s="379"/>
      <c r="AE36" s="379"/>
      <c r="AF36" s="383"/>
    </row>
    <row r="37" spans="2:32" ht="13.8" thickBot="1" x14ac:dyDescent="0.5">
      <c r="B37" s="373"/>
      <c r="C37" s="374"/>
      <c r="D37" s="381"/>
      <c r="E37" s="382"/>
      <c r="F37" s="382"/>
      <c r="G37" s="382"/>
      <c r="H37" s="382"/>
      <c r="I37" s="382"/>
      <c r="J37" s="382"/>
      <c r="K37" s="382"/>
      <c r="L37" s="382"/>
      <c r="M37" s="381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1"/>
      <c r="AB37" s="382"/>
      <c r="AC37" s="382"/>
      <c r="AD37" s="382"/>
      <c r="AE37" s="382"/>
      <c r="AF37" s="384"/>
    </row>
    <row r="38" spans="2:32" ht="15" customHeight="1" x14ac:dyDescent="0.45">
      <c r="B38" s="365" t="s">
        <v>185</v>
      </c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</row>
    <row r="39" spans="2:32" ht="15" customHeight="1" x14ac:dyDescent="0.45">
      <c r="B39" s="366" t="s">
        <v>154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</row>
    <row r="40" spans="2:32" ht="15" customHeight="1" x14ac:dyDescent="0.45">
      <c r="B40" s="366" t="s">
        <v>155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</row>
    <row r="41" spans="2:32" ht="15" customHeight="1" x14ac:dyDescent="0.45"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</row>
    <row r="42" spans="2:32" ht="15" customHeight="1" thickBot="1" x14ac:dyDescent="0.5"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</row>
    <row r="43" spans="2:32" x14ac:dyDescent="0.45">
      <c r="B43" s="120"/>
      <c r="C43" s="120"/>
      <c r="D43" s="120"/>
      <c r="F43" s="119"/>
      <c r="G43" s="359" t="s">
        <v>131</v>
      </c>
      <c r="H43" s="360"/>
      <c r="I43" s="360"/>
      <c r="J43" s="360"/>
      <c r="K43" s="360" t="s">
        <v>132</v>
      </c>
      <c r="L43" s="360"/>
      <c r="M43" s="360"/>
      <c r="N43" s="360"/>
      <c r="O43" s="360" t="s">
        <v>134</v>
      </c>
      <c r="P43" s="360"/>
      <c r="Q43" s="360"/>
      <c r="R43" s="360"/>
      <c r="S43" s="360" t="s">
        <v>135</v>
      </c>
      <c r="T43" s="360"/>
      <c r="U43" s="360"/>
      <c r="V43" s="363"/>
      <c r="X43" s="359" t="s">
        <v>130</v>
      </c>
      <c r="Y43" s="360"/>
      <c r="Z43" s="360"/>
      <c r="AA43" s="360"/>
      <c r="AB43" s="360" t="s">
        <v>133</v>
      </c>
      <c r="AC43" s="360"/>
      <c r="AD43" s="360"/>
      <c r="AE43" s="363"/>
    </row>
    <row r="44" spans="2:32" ht="13.2" customHeight="1" x14ac:dyDescent="0.45">
      <c r="B44" s="120"/>
      <c r="C44" s="120"/>
      <c r="D44" s="120"/>
      <c r="F44" s="119"/>
      <c r="G44" s="361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4"/>
      <c r="X44" s="361"/>
      <c r="Y44" s="362"/>
      <c r="Z44" s="362"/>
      <c r="AA44" s="362"/>
      <c r="AB44" s="362"/>
      <c r="AC44" s="362"/>
      <c r="AD44" s="362"/>
      <c r="AE44" s="364"/>
    </row>
    <row r="45" spans="2:32" x14ac:dyDescent="0.45">
      <c r="B45" s="120"/>
      <c r="C45" s="120"/>
      <c r="D45" s="120"/>
      <c r="F45" s="119"/>
      <c r="G45" s="361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4"/>
      <c r="X45" s="361"/>
      <c r="Y45" s="362"/>
      <c r="Z45" s="362"/>
      <c r="AA45" s="362"/>
      <c r="AB45" s="362"/>
      <c r="AC45" s="362"/>
      <c r="AD45" s="362"/>
      <c r="AE45" s="364"/>
    </row>
    <row r="46" spans="2:32" x14ac:dyDescent="0.45">
      <c r="B46" s="120"/>
      <c r="C46" s="120"/>
      <c r="D46" s="120"/>
      <c r="F46" s="119"/>
      <c r="G46" s="353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7"/>
      <c r="X46" s="353"/>
      <c r="Y46" s="354"/>
      <c r="Z46" s="354"/>
      <c r="AA46" s="354"/>
      <c r="AB46" s="354"/>
      <c r="AC46" s="354"/>
      <c r="AD46" s="354"/>
      <c r="AE46" s="357"/>
    </row>
    <row r="47" spans="2:32" x14ac:dyDescent="0.45">
      <c r="B47" s="120"/>
      <c r="C47" s="120"/>
      <c r="D47" s="120"/>
      <c r="F47" s="119"/>
      <c r="G47" s="353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7"/>
      <c r="X47" s="353"/>
      <c r="Y47" s="354"/>
      <c r="Z47" s="354"/>
      <c r="AA47" s="354"/>
      <c r="AB47" s="354"/>
      <c r="AC47" s="354"/>
      <c r="AD47" s="354"/>
      <c r="AE47" s="357"/>
    </row>
    <row r="48" spans="2:32" x14ac:dyDescent="0.45">
      <c r="B48" s="120"/>
      <c r="C48" s="120"/>
      <c r="D48" s="120"/>
      <c r="F48" s="119"/>
      <c r="G48" s="353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7"/>
      <c r="X48" s="353"/>
      <c r="Y48" s="354"/>
      <c r="Z48" s="354"/>
      <c r="AA48" s="354"/>
      <c r="AB48" s="354"/>
      <c r="AC48" s="354"/>
      <c r="AD48" s="354"/>
      <c r="AE48" s="357"/>
    </row>
    <row r="49" spans="2:31" x14ac:dyDescent="0.45">
      <c r="B49" s="120"/>
      <c r="C49" s="120"/>
      <c r="D49" s="120"/>
      <c r="F49" s="119"/>
      <c r="G49" s="353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7"/>
      <c r="X49" s="353"/>
      <c r="Y49" s="354"/>
      <c r="Z49" s="354"/>
      <c r="AA49" s="354"/>
      <c r="AB49" s="354"/>
      <c r="AC49" s="354"/>
      <c r="AD49" s="354"/>
      <c r="AE49" s="357"/>
    </row>
    <row r="50" spans="2:31" ht="13.8" thickBot="1" x14ac:dyDescent="0.5">
      <c r="B50" s="120"/>
      <c r="C50" s="120"/>
      <c r="D50" s="120"/>
      <c r="F50" s="119"/>
      <c r="G50" s="355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8"/>
      <c r="X50" s="355"/>
      <c r="Y50" s="356"/>
      <c r="Z50" s="356"/>
      <c r="AA50" s="356"/>
      <c r="AB50" s="356"/>
      <c r="AC50" s="356"/>
      <c r="AD50" s="356"/>
      <c r="AE50" s="358"/>
    </row>
    <row r="51" spans="2:31" x14ac:dyDescent="0.45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2:31" x14ac:dyDescent="0.45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2:31" x14ac:dyDescent="0.45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</sheetData>
  <mergeCells count="222">
    <mergeCell ref="AA2:AF2"/>
    <mergeCell ref="B4:AD4"/>
    <mergeCell ref="B6:E6"/>
    <mergeCell ref="F6:AF6"/>
    <mergeCell ref="B7:E7"/>
    <mergeCell ref="F7:N7"/>
    <mergeCell ref="R7:Z7"/>
    <mergeCell ref="B8:E8"/>
    <mergeCell ref="F8:N8"/>
    <mergeCell ref="P8:V8"/>
    <mergeCell ref="B10:C12"/>
    <mergeCell ref="D10:L10"/>
    <mergeCell ref="M10:AF10"/>
    <mergeCell ref="D11:G11"/>
    <mergeCell ref="H11:L11"/>
    <mergeCell ref="M11:Z11"/>
    <mergeCell ref="AA11:AF11"/>
    <mergeCell ref="R12:S12"/>
    <mergeCell ref="T12:U12"/>
    <mergeCell ref="V12:X12"/>
    <mergeCell ref="Y12:Z12"/>
    <mergeCell ref="AA12:AD12"/>
    <mergeCell ref="AE12:AF12"/>
    <mergeCell ref="D12:E12"/>
    <mergeCell ref="F12:G12"/>
    <mergeCell ref="H12:J12"/>
    <mergeCell ref="K12:L12"/>
    <mergeCell ref="M12:O12"/>
    <mergeCell ref="P12:Q12"/>
    <mergeCell ref="AE13:AF13"/>
    <mergeCell ref="B14:C14"/>
    <mergeCell ref="D14:E14"/>
    <mergeCell ref="F14:G14"/>
    <mergeCell ref="H14:J14"/>
    <mergeCell ref="K14:L14"/>
    <mergeCell ref="M14:O14"/>
    <mergeCell ref="P14:Q14"/>
    <mergeCell ref="R14:S14"/>
    <mergeCell ref="T14:U14"/>
    <mergeCell ref="P13:Q13"/>
    <mergeCell ref="R13:S13"/>
    <mergeCell ref="T13:U13"/>
    <mergeCell ref="V13:X13"/>
    <mergeCell ref="Y13:Z13"/>
    <mergeCell ref="AA13:AD13"/>
    <mergeCell ref="B13:C13"/>
    <mergeCell ref="D13:E13"/>
    <mergeCell ref="F13:G13"/>
    <mergeCell ref="H13:J13"/>
    <mergeCell ref="K13:L13"/>
    <mergeCell ref="M13:O13"/>
    <mergeCell ref="V14:X14"/>
    <mergeCell ref="Y14:Z14"/>
    <mergeCell ref="AA14:AD14"/>
    <mergeCell ref="AE14:AF14"/>
    <mergeCell ref="B15:C15"/>
    <mergeCell ref="D15:E15"/>
    <mergeCell ref="F15:G15"/>
    <mergeCell ref="H15:J15"/>
    <mergeCell ref="K15:L15"/>
    <mergeCell ref="M15:O15"/>
    <mergeCell ref="AE15:AF15"/>
    <mergeCell ref="P15:Q15"/>
    <mergeCell ref="R15:S15"/>
    <mergeCell ref="T15:U15"/>
    <mergeCell ref="V15:X15"/>
    <mergeCell ref="Y15:Z15"/>
    <mergeCell ref="AA15:AD15"/>
    <mergeCell ref="AE16:AF16"/>
    <mergeCell ref="B17:C17"/>
    <mergeCell ref="D17:E17"/>
    <mergeCell ref="F17:G17"/>
    <mergeCell ref="H17:J17"/>
    <mergeCell ref="K17:L17"/>
    <mergeCell ref="M17:O17"/>
    <mergeCell ref="AE17:AF17"/>
    <mergeCell ref="P17:Q17"/>
    <mergeCell ref="R17:S17"/>
    <mergeCell ref="T17:U17"/>
    <mergeCell ref="V17:X17"/>
    <mergeCell ref="Y17:Z17"/>
    <mergeCell ref="AA17:AD17"/>
    <mergeCell ref="B16:C16"/>
    <mergeCell ref="D16:E16"/>
    <mergeCell ref="F16:G16"/>
    <mergeCell ref="H16:J16"/>
    <mergeCell ref="K16:L16"/>
    <mergeCell ref="M16:O16"/>
    <mergeCell ref="P16:Q16"/>
    <mergeCell ref="R16:S16"/>
    <mergeCell ref="T16:U16"/>
    <mergeCell ref="H18:J18"/>
    <mergeCell ref="K18:L18"/>
    <mergeCell ref="M18:O18"/>
    <mergeCell ref="P18:Q18"/>
    <mergeCell ref="R18:S18"/>
    <mergeCell ref="T18:U18"/>
    <mergeCell ref="V16:X16"/>
    <mergeCell ref="Y16:Z16"/>
    <mergeCell ref="AA16:AD16"/>
    <mergeCell ref="M20:O20"/>
    <mergeCell ref="P20:Q20"/>
    <mergeCell ref="R20:S20"/>
    <mergeCell ref="T20:U20"/>
    <mergeCell ref="V18:X18"/>
    <mergeCell ref="Y18:Z18"/>
    <mergeCell ref="AA18:AD18"/>
    <mergeCell ref="AE18:AF18"/>
    <mergeCell ref="B19:C19"/>
    <mergeCell ref="D19:E19"/>
    <mergeCell ref="F19:G19"/>
    <mergeCell ref="H19:J19"/>
    <mergeCell ref="K19:L19"/>
    <mergeCell ref="M19:O19"/>
    <mergeCell ref="AE19:AF19"/>
    <mergeCell ref="P19:Q19"/>
    <mergeCell ref="R19:S19"/>
    <mergeCell ref="T19:U19"/>
    <mergeCell ref="V19:X19"/>
    <mergeCell ref="Y19:Z19"/>
    <mergeCell ref="AA19:AD19"/>
    <mergeCell ref="B18:C18"/>
    <mergeCell ref="D18:E18"/>
    <mergeCell ref="F18:G18"/>
    <mergeCell ref="R22:S22"/>
    <mergeCell ref="T22:U22"/>
    <mergeCell ref="V20:X20"/>
    <mergeCell ref="Y20:Z20"/>
    <mergeCell ref="AA20:AD20"/>
    <mergeCell ref="AE20:AF20"/>
    <mergeCell ref="B21:C21"/>
    <mergeCell ref="D21:E21"/>
    <mergeCell ref="F21:G21"/>
    <mergeCell ref="H21:J21"/>
    <mergeCell ref="K21:L21"/>
    <mergeCell ref="M21:O21"/>
    <mergeCell ref="AE21:AF21"/>
    <mergeCell ref="P21:Q21"/>
    <mergeCell ref="R21:S21"/>
    <mergeCell ref="T21:U21"/>
    <mergeCell ref="V21:X21"/>
    <mergeCell ref="Y21:Z21"/>
    <mergeCell ref="AA21:AD21"/>
    <mergeCell ref="B20:C20"/>
    <mergeCell ref="D20:E20"/>
    <mergeCell ref="F20:G20"/>
    <mergeCell ref="H20:J20"/>
    <mergeCell ref="K20:L20"/>
    <mergeCell ref="V22:X22"/>
    <mergeCell ref="Y22:Z22"/>
    <mergeCell ref="AA22:AD22"/>
    <mergeCell ref="AE22:AF22"/>
    <mergeCell ref="B23:C23"/>
    <mergeCell ref="D23:E23"/>
    <mergeCell ref="F23:G23"/>
    <mergeCell ref="H23:J23"/>
    <mergeCell ref="K23:L23"/>
    <mergeCell ref="M23:O23"/>
    <mergeCell ref="AE23:AF23"/>
    <mergeCell ref="P23:Q23"/>
    <mergeCell ref="R23:S23"/>
    <mergeCell ref="T23:U23"/>
    <mergeCell ref="V23:X23"/>
    <mergeCell ref="Y23:Z23"/>
    <mergeCell ref="AA23:AD23"/>
    <mergeCell ref="B22:C22"/>
    <mergeCell ref="D22:E22"/>
    <mergeCell ref="F22:G22"/>
    <mergeCell ref="H22:J22"/>
    <mergeCell ref="K22:L22"/>
    <mergeCell ref="M22:O22"/>
    <mergeCell ref="P22:Q22"/>
    <mergeCell ref="V24:X24"/>
    <mergeCell ref="Y24:Z24"/>
    <mergeCell ref="AA24:AD24"/>
    <mergeCell ref="AE24:AF24"/>
    <mergeCell ref="B25:C25"/>
    <mergeCell ref="D25:E25"/>
    <mergeCell ref="F25:G25"/>
    <mergeCell ref="H25:J25"/>
    <mergeCell ref="K25:L25"/>
    <mergeCell ref="M25:O25"/>
    <mergeCell ref="B24:C24"/>
    <mergeCell ref="D24:E24"/>
    <mergeCell ref="F24:G24"/>
    <mergeCell ref="H24:J24"/>
    <mergeCell ref="K24:L24"/>
    <mergeCell ref="M24:O24"/>
    <mergeCell ref="P24:Q24"/>
    <mergeCell ref="R24:S24"/>
    <mergeCell ref="T24:U24"/>
    <mergeCell ref="B38:AF38"/>
    <mergeCell ref="B39:AF39"/>
    <mergeCell ref="B40:AF40"/>
    <mergeCell ref="B41:AF41"/>
    <mergeCell ref="B42:AF42"/>
    <mergeCell ref="AE25:AF25"/>
    <mergeCell ref="B26:C37"/>
    <mergeCell ref="D26:L26"/>
    <mergeCell ref="M26:Z26"/>
    <mergeCell ref="AA26:AF26"/>
    <mergeCell ref="D27:L37"/>
    <mergeCell ref="M27:Z37"/>
    <mergeCell ref="AA27:AF37"/>
    <mergeCell ref="P25:Q25"/>
    <mergeCell ref="R25:S25"/>
    <mergeCell ref="T25:U25"/>
    <mergeCell ref="V25:X25"/>
    <mergeCell ref="Y25:Z25"/>
    <mergeCell ref="AA25:AD25"/>
    <mergeCell ref="G46:J50"/>
    <mergeCell ref="K46:N50"/>
    <mergeCell ref="O46:R50"/>
    <mergeCell ref="S46:V50"/>
    <mergeCell ref="X46:AA50"/>
    <mergeCell ref="AB46:AE50"/>
    <mergeCell ref="G43:J45"/>
    <mergeCell ref="K43:N45"/>
    <mergeCell ref="O43:R45"/>
    <mergeCell ref="S43:V45"/>
    <mergeCell ref="X43:AA45"/>
    <mergeCell ref="AB43:AE45"/>
  </mergeCells>
  <phoneticPr fontId="1"/>
  <printOptions horizontalCentered="1"/>
  <pageMargins left="0.78740157480314965" right="0.78740157480314965" top="0.59055118110236227" bottom="0.19685039370078741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081C-D3CD-46BE-85F2-8A60C43B8374}">
  <sheetPr>
    <tabColor theme="1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28FC-A423-48DF-95DF-D6BFC97D0078}">
  <sheetPr>
    <tabColor rgb="FF00B050"/>
  </sheetPr>
  <dimension ref="A1:BE227"/>
  <sheetViews>
    <sheetView showGridLines="0" tabSelected="1" view="pageBreakPreview" topLeftCell="A184" zoomScaleNormal="100" zoomScaleSheetLayoutView="100" workbookViewId="0">
      <selection activeCell="BE6" sqref="BE6"/>
    </sheetView>
  </sheetViews>
  <sheetFormatPr defaultColWidth="9.09765625" defaultRowHeight="18" customHeight="1" x14ac:dyDescent="0.45"/>
  <cols>
    <col min="1" max="2" width="3.5" style="1" customWidth="1"/>
    <col min="3" max="3" width="0.8984375" style="1" customWidth="1"/>
    <col min="4" max="5" width="2.59765625" style="1" customWidth="1"/>
    <col min="6" max="27" width="3.09765625" style="1" customWidth="1"/>
    <col min="28" max="28" width="3.09765625" style="56" customWidth="1"/>
    <col min="29" max="36" width="3.09765625" style="1" customWidth="1"/>
    <col min="37" max="37" width="0.5" style="1" customWidth="1"/>
    <col min="38" max="41" width="5.59765625" style="1" customWidth="1"/>
    <col min="42" max="42" width="6.59765625" style="1" customWidth="1"/>
    <col min="43" max="43" width="0.5" style="1" customWidth="1"/>
    <col min="44" max="45" width="5.59765625" style="1" customWidth="1"/>
    <col min="46" max="46" width="6.59765625" style="1" customWidth="1"/>
    <col min="47" max="48" width="5.59765625" style="1" customWidth="1"/>
    <col min="49" max="49" width="6.59765625" style="1" customWidth="1"/>
    <col min="50" max="50" width="1.59765625" style="1" customWidth="1"/>
    <col min="51" max="51" width="5.59765625" style="1" customWidth="1"/>
    <col min="52" max="52" width="0.8984375" style="1" customWidth="1"/>
    <col min="53" max="53" width="9.09765625" style="1"/>
    <col min="54" max="55" width="9.09765625" style="1" customWidth="1"/>
    <col min="56" max="16384" width="9.09765625" style="1"/>
  </cols>
  <sheetData>
    <row r="1" spans="1:55" ht="18" customHeight="1" x14ac:dyDescent="0.45">
      <c r="E1" s="2"/>
      <c r="F1" s="2"/>
      <c r="G1" s="2"/>
      <c r="H1" s="2"/>
      <c r="I1" s="2"/>
      <c r="J1" s="2"/>
      <c r="AB1" s="1"/>
    </row>
    <row r="2" spans="1:55" s="236" customFormat="1" ht="18" customHeight="1" x14ac:dyDescent="0.45">
      <c r="E2" s="150"/>
      <c r="F2" s="150"/>
      <c r="G2" s="150"/>
      <c r="H2" s="150"/>
      <c r="I2" s="150"/>
      <c r="J2" s="150"/>
      <c r="AV2" s="273" t="s">
        <v>186</v>
      </c>
      <c r="AW2" s="273"/>
      <c r="AX2" s="273"/>
      <c r="AY2" s="273"/>
    </row>
    <row r="3" spans="1:55" ht="34.950000000000003" customHeight="1" x14ac:dyDescent="0.45">
      <c r="D3" s="349" t="s">
        <v>172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</row>
    <row r="4" spans="1:55" ht="12" x14ac:dyDescent="0.45">
      <c r="AB4" s="1"/>
    </row>
    <row r="5" spans="1:55" ht="25.2" customHeight="1" x14ac:dyDescent="0.45">
      <c r="D5" s="573" t="s">
        <v>104</v>
      </c>
      <c r="E5" s="573"/>
      <c r="F5" s="573"/>
      <c r="G5" s="573"/>
      <c r="H5" s="73" t="s">
        <v>3</v>
      </c>
      <c r="I5" s="574" t="s">
        <v>167</v>
      </c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74"/>
      <c r="AR5" s="74"/>
      <c r="AS5" s="74"/>
      <c r="AT5" s="74"/>
      <c r="AU5" s="74"/>
      <c r="AV5" s="74"/>
      <c r="AW5" s="74"/>
      <c r="AX5" s="74"/>
      <c r="AY5" s="74"/>
    </row>
    <row r="6" spans="1:55" ht="25.2" customHeight="1" x14ac:dyDescent="0.45">
      <c r="D6" s="573" t="s">
        <v>105</v>
      </c>
      <c r="E6" s="573"/>
      <c r="F6" s="573"/>
      <c r="G6" s="573"/>
      <c r="H6" s="73" t="s">
        <v>3</v>
      </c>
      <c r="I6" s="575">
        <v>45390</v>
      </c>
      <c r="J6" s="575"/>
      <c r="K6" s="575"/>
      <c r="L6" s="575"/>
      <c r="M6" s="575"/>
      <c r="N6" s="575"/>
      <c r="O6" s="575"/>
      <c r="P6" s="575"/>
      <c r="Q6" s="575"/>
      <c r="R6" s="73"/>
      <c r="S6" s="73" t="s">
        <v>2</v>
      </c>
      <c r="T6" s="74"/>
      <c r="U6" s="575">
        <v>45702</v>
      </c>
      <c r="V6" s="575"/>
      <c r="W6" s="575"/>
      <c r="X6" s="575"/>
      <c r="Y6" s="575"/>
      <c r="Z6" s="575"/>
      <c r="AA6" s="575"/>
      <c r="AB6" s="575"/>
      <c r="AC6" s="575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</row>
    <row r="7" spans="1:55" ht="25.2" customHeight="1" x14ac:dyDescent="0.45">
      <c r="D7" s="573" t="s">
        <v>103</v>
      </c>
      <c r="E7" s="573"/>
      <c r="F7" s="573"/>
      <c r="G7" s="573"/>
      <c r="H7" s="73" t="s">
        <v>3</v>
      </c>
      <c r="I7" s="575">
        <v>45404</v>
      </c>
      <c r="J7" s="575"/>
      <c r="K7" s="575"/>
      <c r="L7" s="575"/>
      <c r="M7" s="575"/>
      <c r="N7" s="575"/>
      <c r="O7" s="575"/>
      <c r="P7" s="575"/>
      <c r="Q7" s="575"/>
      <c r="R7" s="73"/>
      <c r="S7" s="73" t="s">
        <v>2</v>
      </c>
      <c r="T7" s="74"/>
      <c r="U7" s="575">
        <v>45695</v>
      </c>
      <c r="V7" s="575"/>
      <c r="W7" s="575"/>
      <c r="X7" s="575"/>
      <c r="Y7" s="575"/>
      <c r="Z7" s="575"/>
      <c r="AA7" s="575"/>
      <c r="AB7" s="575"/>
      <c r="AC7" s="575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</row>
    <row r="8" spans="1:55" ht="12" x14ac:dyDescent="0.45">
      <c r="U8" s="587"/>
      <c r="V8" s="587"/>
      <c r="W8" s="587"/>
      <c r="X8" s="587"/>
      <c r="Y8" s="587"/>
      <c r="Z8" s="587"/>
      <c r="AA8" s="587"/>
      <c r="AB8" s="587"/>
      <c r="AC8" s="587"/>
    </row>
    <row r="9" spans="1:55" ht="18" customHeight="1" x14ac:dyDescent="0.45">
      <c r="D9" s="518" t="s">
        <v>48</v>
      </c>
      <c r="E9" s="518"/>
      <c r="F9" s="5" t="s">
        <v>31</v>
      </c>
      <c r="G9" s="576" t="s">
        <v>59</v>
      </c>
      <c r="H9" s="577"/>
      <c r="I9" s="577"/>
      <c r="J9" s="577"/>
      <c r="K9" s="577"/>
      <c r="L9" s="578"/>
      <c r="M9" s="5" t="s">
        <v>57</v>
      </c>
      <c r="N9" s="508" t="s">
        <v>58</v>
      </c>
      <c r="O9" s="508"/>
      <c r="P9" s="508"/>
      <c r="Q9" s="508"/>
      <c r="R9" s="508"/>
      <c r="S9" s="509"/>
      <c r="T9" s="59" t="s">
        <v>67</v>
      </c>
      <c r="U9" s="508" t="s">
        <v>68</v>
      </c>
      <c r="V9" s="508"/>
      <c r="W9" s="508"/>
      <c r="X9" s="508"/>
      <c r="Y9" s="508"/>
      <c r="Z9" s="509"/>
      <c r="AA9" s="5" t="s">
        <v>34</v>
      </c>
      <c r="AB9" s="508" t="s">
        <v>107</v>
      </c>
      <c r="AC9" s="508"/>
      <c r="AD9" s="508"/>
      <c r="AE9" s="508"/>
      <c r="AF9" s="508"/>
      <c r="AG9" s="509"/>
    </row>
    <row r="10" spans="1:55" ht="18" customHeight="1" x14ac:dyDescent="0.45">
      <c r="D10" s="518"/>
      <c r="E10" s="518"/>
      <c r="F10" s="5" t="s">
        <v>32</v>
      </c>
      <c r="G10" s="576" t="s">
        <v>60</v>
      </c>
      <c r="H10" s="577"/>
      <c r="I10" s="577"/>
      <c r="J10" s="577"/>
      <c r="K10" s="577"/>
      <c r="L10" s="578"/>
      <c r="M10" s="5" t="s">
        <v>44</v>
      </c>
      <c r="N10" s="508" t="s">
        <v>50</v>
      </c>
      <c r="O10" s="508"/>
      <c r="P10" s="508"/>
      <c r="Q10" s="508"/>
      <c r="R10" s="508"/>
      <c r="S10" s="509"/>
      <c r="T10" s="5" t="s">
        <v>55</v>
      </c>
      <c r="U10" s="508" t="s">
        <v>106</v>
      </c>
      <c r="V10" s="508"/>
      <c r="W10" s="508"/>
      <c r="X10" s="508"/>
      <c r="Y10" s="508"/>
      <c r="Z10" s="509"/>
      <c r="AA10" s="6" t="s">
        <v>52</v>
      </c>
      <c r="AB10" s="508" t="s">
        <v>49</v>
      </c>
      <c r="AC10" s="508"/>
      <c r="AD10" s="508"/>
      <c r="AE10" s="508"/>
      <c r="AF10" s="508"/>
      <c r="AG10" s="509"/>
    </row>
    <row r="11" spans="1:55" ht="12" x14ac:dyDescent="0.45">
      <c r="F11" s="3"/>
      <c r="L11" s="3"/>
      <c r="AB11" s="1"/>
    </row>
    <row r="12" spans="1:55" ht="24.9" customHeight="1" thickBot="1" x14ac:dyDescent="0.5">
      <c r="A12" s="1">
        <v>25</v>
      </c>
      <c r="C12" s="517"/>
      <c r="D12" s="518" t="s">
        <v>4</v>
      </c>
      <c r="E12" s="519"/>
      <c r="F12" s="554" t="s">
        <v>81</v>
      </c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  <c r="AJ12" s="554"/>
      <c r="AL12" s="471" t="s">
        <v>39</v>
      </c>
      <c r="AM12" s="472"/>
      <c r="AN12" s="472"/>
      <c r="AO12" s="472"/>
      <c r="AP12" s="473"/>
      <c r="AR12" s="474" t="s">
        <v>38</v>
      </c>
      <c r="AS12" s="475"/>
      <c r="AT12" s="475"/>
      <c r="AU12" s="475"/>
      <c r="AV12" s="475"/>
      <c r="AW12" s="476"/>
      <c r="AY12" s="477" t="s">
        <v>163</v>
      </c>
      <c r="BA12" s="517"/>
      <c r="BB12" s="517"/>
      <c r="BC12" s="517"/>
    </row>
    <row r="13" spans="1:55" ht="18" customHeight="1" x14ac:dyDescent="0.45">
      <c r="A13" s="1">
        <v>18</v>
      </c>
      <c r="C13" s="517"/>
      <c r="D13" s="518" t="s">
        <v>5</v>
      </c>
      <c r="E13" s="518"/>
      <c r="F13" s="9">
        <v>45383</v>
      </c>
      <c r="G13" s="9">
        <f t="shared" ref="G13:AI13" si="0">+F13+1</f>
        <v>45384</v>
      </c>
      <c r="H13" s="8">
        <f t="shared" si="0"/>
        <v>45385</v>
      </c>
      <c r="I13" s="8">
        <f t="shared" si="0"/>
        <v>45386</v>
      </c>
      <c r="J13" s="8">
        <f t="shared" si="0"/>
        <v>45387</v>
      </c>
      <c r="K13" s="10">
        <f t="shared" si="0"/>
        <v>45388</v>
      </c>
      <c r="L13" s="11">
        <f t="shared" si="0"/>
        <v>45389</v>
      </c>
      <c r="M13" s="12">
        <f t="shared" si="0"/>
        <v>45390</v>
      </c>
      <c r="N13" s="8">
        <f t="shared" si="0"/>
        <v>45391</v>
      </c>
      <c r="O13" s="8">
        <f t="shared" si="0"/>
        <v>45392</v>
      </c>
      <c r="P13" s="8">
        <f t="shared" si="0"/>
        <v>45393</v>
      </c>
      <c r="Q13" s="8">
        <f t="shared" si="0"/>
        <v>45394</v>
      </c>
      <c r="R13" s="10">
        <f t="shared" si="0"/>
        <v>45395</v>
      </c>
      <c r="S13" s="11">
        <f t="shared" si="0"/>
        <v>45396</v>
      </c>
      <c r="T13" s="8">
        <f t="shared" si="0"/>
        <v>45397</v>
      </c>
      <c r="U13" s="8">
        <f t="shared" si="0"/>
        <v>45398</v>
      </c>
      <c r="V13" s="8">
        <f t="shared" si="0"/>
        <v>45399</v>
      </c>
      <c r="W13" s="8">
        <f t="shared" si="0"/>
        <v>45400</v>
      </c>
      <c r="X13" s="8">
        <f t="shared" si="0"/>
        <v>45401</v>
      </c>
      <c r="Y13" s="10">
        <f t="shared" si="0"/>
        <v>45402</v>
      </c>
      <c r="Z13" s="11">
        <f t="shared" si="0"/>
        <v>45403</v>
      </c>
      <c r="AA13" s="13">
        <f t="shared" si="0"/>
        <v>45404</v>
      </c>
      <c r="AB13" s="8">
        <f t="shared" si="0"/>
        <v>45405</v>
      </c>
      <c r="AC13" s="8">
        <f t="shared" si="0"/>
        <v>45406</v>
      </c>
      <c r="AD13" s="8">
        <f t="shared" si="0"/>
        <v>45407</v>
      </c>
      <c r="AE13" s="8">
        <f t="shared" si="0"/>
        <v>45408</v>
      </c>
      <c r="AF13" s="10">
        <f t="shared" si="0"/>
        <v>45409</v>
      </c>
      <c r="AG13" s="11">
        <f t="shared" si="0"/>
        <v>45410</v>
      </c>
      <c r="AH13" s="12">
        <f t="shared" si="0"/>
        <v>45411</v>
      </c>
      <c r="AI13" s="14">
        <f t="shared" si="0"/>
        <v>45412</v>
      </c>
      <c r="AJ13" s="15"/>
      <c r="AL13" s="480" t="s">
        <v>158</v>
      </c>
      <c r="AM13" s="482" t="s">
        <v>159</v>
      </c>
      <c r="AN13" s="301" t="s">
        <v>181</v>
      </c>
      <c r="AO13" s="485" t="s">
        <v>160</v>
      </c>
      <c r="AP13" s="488" t="s">
        <v>183</v>
      </c>
      <c r="AR13" s="491" t="s">
        <v>37</v>
      </c>
      <c r="AS13" s="492"/>
      <c r="AT13" s="493"/>
      <c r="AU13" s="491" t="s">
        <v>40</v>
      </c>
      <c r="AV13" s="492"/>
      <c r="AW13" s="493"/>
      <c r="AY13" s="478"/>
      <c r="BA13" s="517"/>
      <c r="BB13" s="517"/>
      <c r="BC13" s="517"/>
    </row>
    <row r="14" spans="1:55" ht="18" customHeight="1" x14ac:dyDescent="0.45">
      <c r="A14" s="1">
        <v>18</v>
      </c>
      <c r="C14" s="517"/>
      <c r="D14" s="518" t="s">
        <v>6</v>
      </c>
      <c r="E14" s="518"/>
      <c r="F14" s="17">
        <f t="shared" ref="F14:AI14" si="1">F13</f>
        <v>45383</v>
      </c>
      <c r="G14" s="17">
        <f t="shared" si="1"/>
        <v>45384</v>
      </c>
      <c r="H14" s="16">
        <f t="shared" si="1"/>
        <v>45385</v>
      </c>
      <c r="I14" s="16">
        <f t="shared" si="1"/>
        <v>45386</v>
      </c>
      <c r="J14" s="16">
        <f t="shared" si="1"/>
        <v>45387</v>
      </c>
      <c r="K14" s="18">
        <f t="shared" si="1"/>
        <v>45388</v>
      </c>
      <c r="L14" s="19">
        <f t="shared" si="1"/>
        <v>45389</v>
      </c>
      <c r="M14" s="20">
        <f t="shared" si="1"/>
        <v>45390</v>
      </c>
      <c r="N14" s="16">
        <f t="shared" si="1"/>
        <v>45391</v>
      </c>
      <c r="O14" s="16">
        <f t="shared" si="1"/>
        <v>45392</v>
      </c>
      <c r="P14" s="16">
        <f t="shared" si="1"/>
        <v>45393</v>
      </c>
      <c r="Q14" s="16">
        <f t="shared" si="1"/>
        <v>45394</v>
      </c>
      <c r="R14" s="18">
        <f t="shared" si="1"/>
        <v>45395</v>
      </c>
      <c r="S14" s="19">
        <f t="shared" si="1"/>
        <v>45396</v>
      </c>
      <c r="T14" s="16">
        <f t="shared" si="1"/>
        <v>45397</v>
      </c>
      <c r="U14" s="16">
        <f t="shared" si="1"/>
        <v>45398</v>
      </c>
      <c r="V14" s="16">
        <f t="shared" si="1"/>
        <v>45399</v>
      </c>
      <c r="W14" s="16">
        <f t="shared" si="1"/>
        <v>45400</v>
      </c>
      <c r="X14" s="16">
        <f t="shared" si="1"/>
        <v>45401</v>
      </c>
      <c r="Y14" s="18">
        <f t="shared" si="1"/>
        <v>45402</v>
      </c>
      <c r="Z14" s="19">
        <f t="shared" si="1"/>
        <v>45403</v>
      </c>
      <c r="AA14" s="21">
        <f t="shared" si="1"/>
        <v>45404</v>
      </c>
      <c r="AB14" s="16">
        <f t="shared" si="1"/>
        <v>45405</v>
      </c>
      <c r="AC14" s="16">
        <f t="shared" si="1"/>
        <v>45406</v>
      </c>
      <c r="AD14" s="16">
        <f t="shared" si="1"/>
        <v>45407</v>
      </c>
      <c r="AE14" s="16">
        <f t="shared" si="1"/>
        <v>45408</v>
      </c>
      <c r="AF14" s="18">
        <f t="shared" si="1"/>
        <v>45409</v>
      </c>
      <c r="AG14" s="19">
        <f t="shared" si="1"/>
        <v>45410</v>
      </c>
      <c r="AH14" s="20">
        <f t="shared" si="1"/>
        <v>45411</v>
      </c>
      <c r="AI14" s="22">
        <f t="shared" si="1"/>
        <v>45412</v>
      </c>
      <c r="AJ14" s="23"/>
      <c r="AL14" s="481"/>
      <c r="AM14" s="483"/>
      <c r="AN14" s="302"/>
      <c r="AO14" s="486"/>
      <c r="AP14" s="489"/>
      <c r="AR14" s="494" t="s">
        <v>162</v>
      </c>
      <c r="AS14" s="497" t="s">
        <v>108</v>
      </c>
      <c r="AT14" s="500" t="s">
        <v>42</v>
      </c>
      <c r="AU14" s="494" t="s">
        <v>164</v>
      </c>
      <c r="AV14" s="497" t="s">
        <v>109</v>
      </c>
      <c r="AW14" s="500" t="s">
        <v>43</v>
      </c>
      <c r="AY14" s="478"/>
      <c r="BA14" s="517"/>
      <c r="BB14" s="517"/>
      <c r="BC14" s="517"/>
    </row>
    <row r="15" spans="1:55" ht="18" customHeight="1" x14ac:dyDescent="0.45">
      <c r="A15" s="1">
        <v>18</v>
      </c>
      <c r="C15" s="517"/>
      <c r="D15" s="518" t="s">
        <v>12</v>
      </c>
      <c r="E15" s="518"/>
      <c r="F15" s="24"/>
      <c r="G15" s="24"/>
      <c r="H15" s="4"/>
      <c r="I15" s="4"/>
      <c r="J15" s="4"/>
      <c r="K15" s="25"/>
      <c r="L15" s="26"/>
      <c r="M15" s="27" t="s">
        <v>45</v>
      </c>
      <c r="N15" s="4" t="s">
        <v>45</v>
      </c>
      <c r="O15" s="4" t="s">
        <v>45</v>
      </c>
      <c r="P15" s="4" t="s">
        <v>46</v>
      </c>
      <c r="Q15" s="4" t="s">
        <v>100</v>
      </c>
      <c r="R15" s="25" t="s">
        <v>102</v>
      </c>
      <c r="S15" s="26" t="s">
        <v>101</v>
      </c>
      <c r="T15" s="4" t="s">
        <v>102</v>
      </c>
      <c r="U15" s="4" t="s">
        <v>102</v>
      </c>
      <c r="V15" s="4" t="s">
        <v>100</v>
      </c>
      <c r="W15" s="4" t="s">
        <v>102</v>
      </c>
      <c r="X15" s="4" t="s">
        <v>100</v>
      </c>
      <c r="Y15" s="25" t="s">
        <v>100</v>
      </c>
      <c r="Z15" s="26" t="s">
        <v>102</v>
      </c>
      <c r="AA15" s="28" t="s">
        <v>45</v>
      </c>
      <c r="AB15" s="4" t="s">
        <v>102</v>
      </c>
      <c r="AC15" s="4" t="s">
        <v>101</v>
      </c>
      <c r="AD15" s="4" t="s">
        <v>46</v>
      </c>
      <c r="AE15" s="4" t="s">
        <v>46</v>
      </c>
      <c r="AF15" s="25" t="s">
        <v>102</v>
      </c>
      <c r="AG15" s="26" t="s">
        <v>100</v>
      </c>
      <c r="AH15" s="27" t="s">
        <v>102</v>
      </c>
      <c r="AI15" s="7" t="s">
        <v>102</v>
      </c>
      <c r="AJ15" s="23"/>
      <c r="AL15" s="481"/>
      <c r="AM15" s="483"/>
      <c r="AN15" s="302"/>
      <c r="AO15" s="486"/>
      <c r="AP15" s="489"/>
      <c r="AR15" s="495"/>
      <c r="AS15" s="498"/>
      <c r="AT15" s="501"/>
      <c r="AU15" s="495"/>
      <c r="AV15" s="498"/>
      <c r="AW15" s="501"/>
      <c r="AY15" s="478"/>
      <c r="BA15" s="517"/>
      <c r="BB15" s="517"/>
      <c r="BC15" s="517"/>
    </row>
    <row r="16" spans="1:55" ht="18" customHeight="1" x14ac:dyDescent="0.45">
      <c r="A16" s="1">
        <v>18</v>
      </c>
      <c r="B16" s="1">
        <v>1</v>
      </c>
      <c r="C16" s="517"/>
      <c r="D16" s="522" t="s">
        <v>11</v>
      </c>
      <c r="E16" s="522"/>
      <c r="F16" s="521"/>
      <c r="G16" s="521"/>
      <c r="H16" s="513"/>
      <c r="I16" s="513"/>
      <c r="J16" s="513"/>
      <c r="K16" s="338"/>
      <c r="L16" s="339"/>
      <c r="M16" s="511" t="s">
        <v>36</v>
      </c>
      <c r="N16" s="513" t="s">
        <v>80</v>
      </c>
      <c r="O16" s="513" t="s">
        <v>80</v>
      </c>
      <c r="P16" s="513" t="s">
        <v>80</v>
      </c>
      <c r="Q16" s="513" t="s">
        <v>80</v>
      </c>
      <c r="R16" s="338" t="s">
        <v>80</v>
      </c>
      <c r="S16" s="339" t="s">
        <v>80</v>
      </c>
      <c r="T16" s="513" t="s">
        <v>80</v>
      </c>
      <c r="U16" s="513" t="s">
        <v>80</v>
      </c>
      <c r="V16" s="513" t="s">
        <v>80</v>
      </c>
      <c r="W16" s="513" t="s">
        <v>80</v>
      </c>
      <c r="X16" s="513" t="s">
        <v>80</v>
      </c>
      <c r="Y16" s="338" t="s">
        <v>80</v>
      </c>
      <c r="Z16" s="339" t="s">
        <v>80</v>
      </c>
      <c r="AA16" s="514" t="s">
        <v>35</v>
      </c>
      <c r="AB16" s="513"/>
      <c r="AC16" s="513" t="s">
        <v>90</v>
      </c>
      <c r="AD16" s="513"/>
      <c r="AE16" s="513"/>
      <c r="AF16" s="338"/>
      <c r="AG16" s="339"/>
      <c r="AH16" s="511" t="s">
        <v>16</v>
      </c>
      <c r="AI16" s="512"/>
      <c r="AJ16" s="510"/>
      <c r="AL16" s="481"/>
      <c r="AM16" s="483"/>
      <c r="AN16" s="302"/>
      <c r="AO16" s="486"/>
      <c r="AP16" s="489"/>
      <c r="AR16" s="495"/>
      <c r="AS16" s="498"/>
      <c r="AT16" s="501"/>
      <c r="AU16" s="495"/>
      <c r="AV16" s="498"/>
      <c r="AW16" s="501"/>
      <c r="AY16" s="478"/>
      <c r="BA16" s="517"/>
      <c r="BB16" s="517"/>
      <c r="BC16" s="517"/>
    </row>
    <row r="17" spans="1:57" ht="18" customHeight="1" x14ac:dyDescent="0.45">
      <c r="A17" s="1">
        <v>18</v>
      </c>
      <c r="B17" s="1">
        <v>2</v>
      </c>
      <c r="C17" s="517"/>
      <c r="D17" s="522"/>
      <c r="E17" s="522"/>
      <c r="F17" s="521"/>
      <c r="G17" s="521"/>
      <c r="H17" s="513"/>
      <c r="I17" s="513"/>
      <c r="J17" s="513"/>
      <c r="K17" s="338"/>
      <c r="L17" s="339"/>
      <c r="M17" s="511"/>
      <c r="N17" s="513"/>
      <c r="O17" s="513"/>
      <c r="P17" s="513"/>
      <c r="Q17" s="513"/>
      <c r="R17" s="338"/>
      <c r="S17" s="339"/>
      <c r="T17" s="513"/>
      <c r="U17" s="513"/>
      <c r="V17" s="513"/>
      <c r="W17" s="513"/>
      <c r="X17" s="513"/>
      <c r="Y17" s="338"/>
      <c r="Z17" s="339"/>
      <c r="AA17" s="514"/>
      <c r="AB17" s="513"/>
      <c r="AC17" s="513"/>
      <c r="AD17" s="513"/>
      <c r="AE17" s="513"/>
      <c r="AF17" s="338"/>
      <c r="AG17" s="339"/>
      <c r="AH17" s="511"/>
      <c r="AI17" s="512"/>
      <c r="AJ17" s="510"/>
      <c r="AL17" s="481"/>
      <c r="AM17" s="483"/>
      <c r="AN17" s="302"/>
      <c r="AO17" s="486"/>
      <c r="AP17" s="489"/>
      <c r="AR17" s="495"/>
      <c r="AS17" s="498"/>
      <c r="AT17" s="65">
        <v>0.28499999999999998</v>
      </c>
      <c r="AU17" s="495"/>
      <c r="AV17" s="498"/>
      <c r="AW17" s="501"/>
      <c r="AY17" s="478"/>
    </row>
    <row r="18" spans="1:57" ht="18" customHeight="1" x14ac:dyDescent="0.45">
      <c r="A18" s="1">
        <v>18</v>
      </c>
      <c r="B18" s="1">
        <v>3</v>
      </c>
      <c r="C18" s="517"/>
      <c r="D18" s="522"/>
      <c r="E18" s="522"/>
      <c r="F18" s="521"/>
      <c r="G18" s="521"/>
      <c r="H18" s="513"/>
      <c r="I18" s="513"/>
      <c r="J18" s="513"/>
      <c r="K18" s="338"/>
      <c r="L18" s="339"/>
      <c r="M18" s="511"/>
      <c r="N18" s="513"/>
      <c r="O18" s="513"/>
      <c r="P18" s="513"/>
      <c r="Q18" s="513"/>
      <c r="R18" s="338"/>
      <c r="S18" s="339"/>
      <c r="T18" s="513"/>
      <c r="U18" s="513"/>
      <c r="V18" s="513"/>
      <c r="W18" s="513"/>
      <c r="X18" s="513"/>
      <c r="Y18" s="338"/>
      <c r="Z18" s="339"/>
      <c r="AA18" s="514"/>
      <c r="AB18" s="513"/>
      <c r="AC18" s="513"/>
      <c r="AD18" s="513"/>
      <c r="AE18" s="513"/>
      <c r="AF18" s="338"/>
      <c r="AG18" s="339"/>
      <c r="AH18" s="511"/>
      <c r="AI18" s="512"/>
      <c r="AJ18" s="510"/>
      <c r="AL18" s="481"/>
      <c r="AM18" s="483"/>
      <c r="AN18" s="302"/>
      <c r="AO18" s="486"/>
      <c r="AP18" s="489"/>
      <c r="AR18" s="495"/>
      <c r="AS18" s="498"/>
      <c r="AT18" s="502" t="s">
        <v>41</v>
      </c>
      <c r="AU18" s="495"/>
      <c r="AV18" s="498"/>
      <c r="AW18" s="501"/>
      <c r="AY18" s="478"/>
    </row>
    <row r="19" spans="1:57" ht="18" customHeight="1" x14ac:dyDescent="0.45">
      <c r="A19" s="1">
        <v>18</v>
      </c>
      <c r="B19" s="1">
        <v>4</v>
      </c>
      <c r="C19" s="517"/>
      <c r="D19" s="522"/>
      <c r="E19" s="522"/>
      <c r="F19" s="521"/>
      <c r="G19" s="521"/>
      <c r="H19" s="513"/>
      <c r="I19" s="513"/>
      <c r="J19" s="513"/>
      <c r="K19" s="338"/>
      <c r="L19" s="339"/>
      <c r="M19" s="511"/>
      <c r="N19" s="513"/>
      <c r="O19" s="513"/>
      <c r="P19" s="513"/>
      <c r="Q19" s="513"/>
      <c r="R19" s="338"/>
      <c r="S19" s="339"/>
      <c r="T19" s="513"/>
      <c r="U19" s="513"/>
      <c r="V19" s="513"/>
      <c r="W19" s="513"/>
      <c r="X19" s="513"/>
      <c r="Y19" s="338"/>
      <c r="Z19" s="339"/>
      <c r="AA19" s="514"/>
      <c r="AB19" s="513"/>
      <c r="AC19" s="513"/>
      <c r="AD19" s="513"/>
      <c r="AE19" s="513"/>
      <c r="AF19" s="338"/>
      <c r="AG19" s="339"/>
      <c r="AH19" s="511"/>
      <c r="AI19" s="512"/>
      <c r="AJ19" s="510"/>
      <c r="AL19" s="481"/>
      <c r="AM19" s="483"/>
      <c r="AN19" s="302"/>
      <c r="AO19" s="486"/>
      <c r="AP19" s="489"/>
      <c r="AR19" s="495"/>
      <c r="AS19" s="498"/>
      <c r="AT19" s="502"/>
      <c r="AU19" s="495"/>
      <c r="AV19" s="498"/>
      <c r="AW19" s="65">
        <v>0.28499999999999998</v>
      </c>
      <c r="AY19" s="478"/>
    </row>
    <row r="20" spans="1:57" ht="18" customHeight="1" x14ac:dyDescent="0.45">
      <c r="A20" s="1">
        <v>18</v>
      </c>
      <c r="B20" s="1">
        <v>5</v>
      </c>
      <c r="C20" s="517"/>
      <c r="D20" s="522"/>
      <c r="E20" s="522"/>
      <c r="F20" s="521"/>
      <c r="G20" s="521"/>
      <c r="H20" s="513"/>
      <c r="I20" s="513"/>
      <c r="J20" s="513"/>
      <c r="K20" s="338"/>
      <c r="L20" s="339"/>
      <c r="M20" s="511"/>
      <c r="N20" s="513"/>
      <c r="O20" s="513"/>
      <c r="P20" s="513"/>
      <c r="Q20" s="513"/>
      <c r="R20" s="338"/>
      <c r="S20" s="339"/>
      <c r="T20" s="513"/>
      <c r="U20" s="513"/>
      <c r="V20" s="513"/>
      <c r="W20" s="513"/>
      <c r="X20" s="513"/>
      <c r="Y20" s="338"/>
      <c r="Z20" s="339"/>
      <c r="AA20" s="514"/>
      <c r="AB20" s="513"/>
      <c r="AC20" s="513"/>
      <c r="AD20" s="513"/>
      <c r="AE20" s="513"/>
      <c r="AF20" s="338"/>
      <c r="AG20" s="339"/>
      <c r="AH20" s="511"/>
      <c r="AI20" s="512"/>
      <c r="AJ20" s="510"/>
      <c r="AL20" s="481"/>
      <c r="AM20" s="483"/>
      <c r="AN20" s="302"/>
      <c r="AO20" s="486"/>
      <c r="AP20" s="489"/>
      <c r="AR20" s="495"/>
      <c r="AS20" s="498"/>
      <c r="AT20" s="502"/>
      <c r="AU20" s="495"/>
      <c r="AV20" s="498"/>
      <c r="AW20" s="502" t="s">
        <v>41</v>
      </c>
      <c r="AY20" s="478"/>
    </row>
    <row r="21" spans="1:57" ht="18" customHeight="1" x14ac:dyDescent="0.45">
      <c r="A21" s="1">
        <v>18</v>
      </c>
      <c r="B21" s="1">
        <v>6</v>
      </c>
      <c r="C21" s="517"/>
      <c r="D21" s="522"/>
      <c r="E21" s="522"/>
      <c r="F21" s="521"/>
      <c r="G21" s="521"/>
      <c r="H21" s="513"/>
      <c r="I21" s="513"/>
      <c r="J21" s="513"/>
      <c r="K21" s="338"/>
      <c r="L21" s="339"/>
      <c r="M21" s="511"/>
      <c r="N21" s="513"/>
      <c r="O21" s="513"/>
      <c r="P21" s="513"/>
      <c r="Q21" s="513"/>
      <c r="R21" s="338"/>
      <c r="S21" s="339"/>
      <c r="T21" s="513"/>
      <c r="U21" s="513"/>
      <c r="V21" s="513"/>
      <c r="W21" s="513"/>
      <c r="X21" s="513"/>
      <c r="Y21" s="338"/>
      <c r="Z21" s="339"/>
      <c r="AA21" s="514"/>
      <c r="AB21" s="513"/>
      <c r="AC21" s="513"/>
      <c r="AD21" s="513"/>
      <c r="AE21" s="513"/>
      <c r="AF21" s="338"/>
      <c r="AG21" s="339"/>
      <c r="AH21" s="511"/>
      <c r="AI21" s="512"/>
      <c r="AJ21" s="510"/>
      <c r="AL21" s="481"/>
      <c r="AM21" s="483"/>
      <c r="AN21" s="302"/>
      <c r="AO21" s="486"/>
      <c r="AP21" s="489"/>
      <c r="AR21" s="495"/>
      <c r="AS21" s="498"/>
      <c r="AT21" s="502"/>
      <c r="AU21" s="495"/>
      <c r="AV21" s="498"/>
      <c r="AW21" s="502"/>
      <c r="AY21" s="478"/>
    </row>
    <row r="22" spans="1:57" ht="18" customHeight="1" x14ac:dyDescent="0.45">
      <c r="A22" s="1">
        <v>18</v>
      </c>
      <c r="B22" s="1">
        <v>7</v>
      </c>
      <c r="C22" s="517"/>
      <c r="D22" s="522"/>
      <c r="E22" s="522"/>
      <c r="F22" s="521"/>
      <c r="G22" s="521"/>
      <c r="H22" s="513"/>
      <c r="I22" s="513"/>
      <c r="J22" s="513"/>
      <c r="K22" s="338"/>
      <c r="L22" s="339"/>
      <c r="M22" s="511"/>
      <c r="N22" s="513"/>
      <c r="O22" s="513"/>
      <c r="P22" s="513"/>
      <c r="Q22" s="513"/>
      <c r="R22" s="338"/>
      <c r="S22" s="339"/>
      <c r="T22" s="513"/>
      <c r="U22" s="513"/>
      <c r="V22" s="513"/>
      <c r="W22" s="513"/>
      <c r="X22" s="513"/>
      <c r="Y22" s="338"/>
      <c r="Z22" s="339"/>
      <c r="AA22" s="514"/>
      <c r="AB22" s="513"/>
      <c r="AC22" s="513"/>
      <c r="AD22" s="513"/>
      <c r="AE22" s="513"/>
      <c r="AF22" s="338"/>
      <c r="AG22" s="339"/>
      <c r="AH22" s="511"/>
      <c r="AI22" s="512"/>
      <c r="AJ22" s="510"/>
      <c r="AL22" s="481"/>
      <c r="AM22" s="483"/>
      <c r="AN22" s="302"/>
      <c r="AO22" s="486"/>
      <c r="AP22" s="489"/>
      <c r="AR22" s="495"/>
      <c r="AS22" s="498"/>
      <c r="AT22" s="502"/>
      <c r="AU22" s="495"/>
      <c r="AV22" s="498"/>
      <c r="AW22" s="502"/>
      <c r="AY22" s="478"/>
    </row>
    <row r="23" spans="1:57" ht="18" customHeight="1" thickBot="1" x14ac:dyDescent="0.5">
      <c r="A23" s="1">
        <v>18</v>
      </c>
      <c r="B23" s="1">
        <v>8</v>
      </c>
      <c r="C23" s="517"/>
      <c r="D23" s="522"/>
      <c r="E23" s="522"/>
      <c r="F23" s="521"/>
      <c r="G23" s="521"/>
      <c r="H23" s="513"/>
      <c r="I23" s="513"/>
      <c r="J23" s="513"/>
      <c r="K23" s="338"/>
      <c r="L23" s="339"/>
      <c r="M23" s="511"/>
      <c r="N23" s="513"/>
      <c r="O23" s="513"/>
      <c r="P23" s="513"/>
      <c r="Q23" s="513"/>
      <c r="R23" s="338"/>
      <c r="S23" s="339"/>
      <c r="T23" s="513"/>
      <c r="U23" s="513"/>
      <c r="V23" s="513"/>
      <c r="W23" s="513"/>
      <c r="X23" s="513"/>
      <c r="Y23" s="338"/>
      <c r="Z23" s="339"/>
      <c r="AA23" s="514"/>
      <c r="AB23" s="513"/>
      <c r="AC23" s="513"/>
      <c r="AD23" s="513"/>
      <c r="AE23" s="513"/>
      <c r="AF23" s="338"/>
      <c r="AG23" s="339"/>
      <c r="AH23" s="511"/>
      <c r="AI23" s="512"/>
      <c r="AJ23" s="510"/>
      <c r="AL23" s="481"/>
      <c r="AM23" s="484"/>
      <c r="AN23" s="303"/>
      <c r="AO23" s="487"/>
      <c r="AP23" s="490"/>
      <c r="AR23" s="496"/>
      <c r="AS23" s="499"/>
      <c r="AT23" s="502"/>
      <c r="AU23" s="496"/>
      <c r="AV23" s="499"/>
      <c r="AW23" s="503"/>
      <c r="AY23" s="479"/>
    </row>
    <row r="24" spans="1:57" ht="18" customHeight="1" thickBot="1" x14ac:dyDescent="0.5">
      <c r="A24" s="1">
        <v>18</v>
      </c>
      <c r="C24" s="517"/>
      <c r="D24" s="520" t="s">
        <v>7</v>
      </c>
      <c r="E24" s="520"/>
      <c r="F24" s="24" t="s">
        <v>66</v>
      </c>
      <c r="G24" s="24" t="s">
        <v>66</v>
      </c>
      <c r="H24" s="4" t="s">
        <v>66</v>
      </c>
      <c r="I24" s="4" t="s">
        <v>66</v>
      </c>
      <c r="J24" s="4" t="s">
        <v>66</v>
      </c>
      <c r="K24" s="25" t="s">
        <v>66</v>
      </c>
      <c r="L24" s="26" t="s">
        <v>66</v>
      </c>
      <c r="M24" s="27" t="s">
        <v>66</v>
      </c>
      <c r="N24" s="4" t="s">
        <v>66</v>
      </c>
      <c r="O24" s="4" t="s">
        <v>66</v>
      </c>
      <c r="P24" s="4" t="s">
        <v>66</v>
      </c>
      <c r="Q24" s="4" t="s">
        <v>66</v>
      </c>
      <c r="R24" s="25" t="s">
        <v>66</v>
      </c>
      <c r="S24" s="26" t="s">
        <v>66</v>
      </c>
      <c r="T24" s="4" t="s">
        <v>66</v>
      </c>
      <c r="U24" s="4" t="s">
        <v>66</v>
      </c>
      <c r="V24" s="4" t="s">
        <v>66</v>
      </c>
      <c r="W24" s="4" t="s">
        <v>66</v>
      </c>
      <c r="X24" s="4" t="s">
        <v>66</v>
      </c>
      <c r="Y24" s="25" t="s">
        <v>66</v>
      </c>
      <c r="Z24" s="26" t="s">
        <v>66</v>
      </c>
      <c r="AA24" s="28"/>
      <c r="AB24" s="29"/>
      <c r="AC24" s="4"/>
      <c r="AD24" s="4"/>
      <c r="AE24" s="4"/>
      <c r="AF24" s="25" t="s">
        <v>9</v>
      </c>
      <c r="AG24" s="26" t="s">
        <v>9</v>
      </c>
      <c r="AH24" s="27" t="s">
        <v>56</v>
      </c>
      <c r="AI24" s="7" t="s">
        <v>56</v>
      </c>
      <c r="AJ24" s="23"/>
      <c r="AL24" s="136">
        <f>COUNTIF(F24:AJ24,"○")</f>
        <v>2</v>
      </c>
      <c r="AM24" s="138"/>
      <c r="AN24" s="135"/>
      <c r="AO24" s="104"/>
      <c r="AP24" s="103"/>
      <c r="AR24" s="142"/>
      <c r="AS24" s="137"/>
      <c r="AT24" s="139">
        <f>ROUNDDOWN(AL24/AY24,3)</f>
        <v>0.222</v>
      </c>
      <c r="AU24" s="138"/>
      <c r="AV24" s="90"/>
      <c r="AW24" s="62"/>
      <c r="AY24" s="76">
        <v>9</v>
      </c>
    </row>
    <row r="25" spans="1:57" ht="18" customHeight="1" thickBot="1" x14ac:dyDescent="0.5">
      <c r="A25" s="1">
        <v>18</v>
      </c>
      <c r="C25" s="517"/>
      <c r="D25" s="520" t="s">
        <v>8</v>
      </c>
      <c r="E25" s="520"/>
      <c r="F25" s="31" t="s">
        <v>66</v>
      </c>
      <c r="G25" s="31" t="s">
        <v>66</v>
      </c>
      <c r="H25" s="30" t="s">
        <v>66</v>
      </c>
      <c r="I25" s="30" t="s">
        <v>66</v>
      </c>
      <c r="J25" s="30" t="s">
        <v>66</v>
      </c>
      <c r="K25" s="32" t="s">
        <v>66</v>
      </c>
      <c r="L25" s="33" t="s">
        <v>66</v>
      </c>
      <c r="M25" s="34" t="s">
        <v>66</v>
      </c>
      <c r="N25" s="30" t="s">
        <v>66</v>
      </c>
      <c r="O25" s="30" t="s">
        <v>66</v>
      </c>
      <c r="P25" s="30" t="s">
        <v>66</v>
      </c>
      <c r="Q25" s="30" t="s">
        <v>66</v>
      </c>
      <c r="R25" s="32" t="s">
        <v>66</v>
      </c>
      <c r="S25" s="33" t="s">
        <v>66</v>
      </c>
      <c r="T25" s="30" t="s">
        <v>66</v>
      </c>
      <c r="U25" s="30" t="s">
        <v>66</v>
      </c>
      <c r="V25" s="30" t="s">
        <v>66</v>
      </c>
      <c r="W25" s="30" t="s">
        <v>66</v>
      </c>
      <c r="X25" s="30" t="s">
        <v>66</v>
      </c>
      <c r="Y25" s="32" t="s">
        <v>66</v>
      </c>
      <c r="Z25" s="33" t="s">
        <v>66</v>
      </c>
      <c r="AA25" s="35" t="s">
        <v>33</v>
      </c>
      <c r="AB25" s="30" t="s">
        <v>33</v>
      </c>
      <c r="AC25" s="30" t="s">
        <v>54</v>
      </c>
      <c r="AD25" s="30" t="s">
        <v>33</v>
      </c>
      <c r="AE25" s="30" t="s">
        <v>33</v>
      </c>
      <c r="AF25" s="32" t="s">
        <v>10</v>
      </c>
      <c r="AG25" s="33" t="s">
        <v>10</v>
      </c>
      <c r="AH25" s="34" t="s">
        <v>53</v>
      </c>
      <c r="AI25" s="36" t="s">
        <v>53</v>
      </c>
      <c r="AJ25" s="37"/>
      <c r="AL25" s="140"/>
      <c r="AM25" s="7">
        <f>COUNTIF(F25:AJ25,"●")</f>
        <v>2</v>
      </c>
      <c r="AN25" s="136">
        <f>COUNTIF(F25:AJ25,"◎")</f>
        <v>0</v>
      </c>
      <c r="AO25" s="134">
        <f>SUM(AM25:AN25)</f>
        <v>2</v>
      </c>
      <c r="AP25" s="75">
        <f>ROUNDDOWN(AO25/AL24,3)</f>
        <v>1</v>
      </c>
      <c r="AR25" s="136">
        <f>COUNTIF(F25:AJ25,"●")+COUNTIF(F25:AJ25,"★")+COUNTIF(F25:AJ25,"◎")</f>
        <v>4</v>
      </c>
      <c r="AS25" s="141">
        <f>COUNTIF(F25:AJ25,"◇")</f>
        <v>4</v>
      </c>
      <c r="AT25" s="75">
        <f>ROUNDDOWN(AR25/AY24,3)</f>
        <v>0.44400000000000001</v>
      </c>
      <c r="AU25" s="5">
        <f>COUNTIF(F25:AJ25,"●")+COUNTIF(F25:AJ25,"★")+COUNTIF(F25:AJ25,"■")+COUNTIF(F25:AJ25,"◎")</f>
        <v>5</v>
      </c>
      <c r="AV25" s="99">
        <f>COUNTIF(F25:AJ25,"◇")</f>
        <v>4</v>
      </c>
      <c r="AW25" s="75">
        <f>ROUNDDOWN(AU25/AY25,3)</f>
        <v>0.55500000000000005</v>
      </c>
      <c r="AY25" s="4">
        <v>9</v>
      </c>
    </row>
    <row r="26" spans="1:57" ht="15" customHeight="1" x14ac:dyDescent="0.45">
      <c r="A26" s="1">
        <v>15</v>
      </c>
      <c r="C26" s="517"/>
      <c r="D26" s="526" t="s">
        <v>0</v>
      </c>
      <c r="E26" s="527"/>
      <c r="F26" s="532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4"/>
      <c r="AL26" s="100" t="s">
        <v>69</v>
      </c>
      <c r="AM26" s="84" t="s">
        <v>70</v>
      </c>
      <c r="AN26" s="87" t="s">
        <v>71</v>
      </c>
      <c r="AO26" s="105" t="s">
        <v>85</v>
      </c>
      <c r="AP26" s="70" t="s">
        <v>86</v>
      </c>
      <c r="AQ26" s="3"/>
      <c r="AR26" s="94" t="s">
        <v>72</v>
      </c>
      <c r="AS26" s="92" t="s">
        <v>73</v>
      </c>
      <c r="AT26" s="93" t="s">
        <v>74</v>
      </c>
      <c r="AU26" s="91" t="s">
        <v>75</v>
      </c>
      <c r="AV26" s="92" t="s">
        <v>76</v>
      </c>
      <c r="AW26" s="93" t="s">
        <v>77</v>
      </c>
      <c r="AX26" s="60"/>
      <c r="AY26" s="71" t="s">
        <v>78</v>
      </c>
    </row>
    <row r="27" spans="1:57" ht="15" customHeight="1" x14ac:dyDescent="0.45">
      <c r="A27" s="1">
        <v>15</v>
      </c>
      <c r="C27" s="517"/>
      <c r="D27" s="528"/>
      <c r="E27" s="529"/>
      <c r="F27" s="535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6"/>
      <c r="AA27" s="536"/>
      <c r="AB27" s="536"/>
      <c r="AC27" s="536"/>
      <c r="AD27" s="536"/>
      <c r="AE27" s="536"/>
      <c r="AF27" s="536"/>
      <c r="AG27" s="536"/>
      <c r="AH27" s="536"/>
      <c r="AI27" s="536"/>
      <c r="AJ27" s="537"/>
      <c r="AL27" s="101"/>
      <c r="AM27" s="86"/>
      <c r="AN27" s="87"/>
      <c r="AO27" s="85"/>
      <c r="AP27" s="70" t="str">
        <f>IF(AP25&gt;=1,"達成","未達成")</f>
        <v>達成</v>
      </c>
      <c r="AQ27" s="3"/>
      <c r="AR27" s="94"/>
      <c r="AS27" s="95"/>
      <c r="AT27" s="93" t="s">
        <v>91</v>
      </c>
      <c r="AU27" s="94"/>
      <c r="AV27" s="95"/>
      <c r="AW27" s="93"/>
      <c r="AX27" s="60"/>
      <c r="AY27" s="72"/>
    </row>
    <row r="28" spans="1:57" ht="15" customHeight="1" x14ac:dyDescent="0.45">
      <c r="A28" s="1">
        <v>15</v>
      </c>
      <c r="C28" s="517"/>
      <c r="D28" s="530"/>
      <c r="E28" s="531"/>
      <c r="F28" s="538" t="s">
        <v>182</v>
      </c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40"/>
      <c r="AL28" s="102"/>
      <c r="AM28" s="88"/>
      <c r="AN28" s="89"/>
      <c r="AO28" s="64" t="s">
        <v>84</v>
      </c>
      <c r="AP28" s="69" t="s">
        <v>83</v>
      </c>
      <c r="AQ28" s="3"/>
      <c r="AR28" s="96"/>
      <c r="AS28" s="97"/>
      <c r="AT28" s="98" t="s">
        <v>92</v>
      </c>
      <c r="AU28" s="96"/>
      <c r="AV28" s="97"/>
      <c r="AW28" s="98" t="s">
        <v>93</v>
      </c>
      <c r="AX28" s="60"/>
      <c r="AY28" s="61"/>
    </row>
    <row r="29" spans="1:57" ht="18" customHeight="1" x14ac:dyDescent="0.45">
      <c r="A29" s="1">
        <v>18</v>
      </c>
      <c r="C29" s="51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8"/>
      <c r="AC29" s="3"/>
      <c r="AD29" s="3"/>
      <c r="AE29" s="3"/>
      <c r="AF29" s="3"/>
      <c r="AG29" s="3"/>
      <c r="AH29" s="3"/>
      <c r="AI29" s="3"/>
      <c r="AJ29" s="3"/>
    </row>
    <row r="30" spans="1:57" ht="24.9" customHeight="1" thickBot="1" x14ac:dyDescent="0.5">
      <c r="A30" s="1">
        <v>25</v>
      </c>
      <c r="C30" s="517"/>
      <c r="D30" s="518" t="s">
        <v>4</v>
      </c>
      <c r="E30" s="519"/>
      <c r="F30" s="554" t="s">
        <v>82</v>
      </c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L30" s="471" t="s">
        <v>39</v>
      </c>
      <c r="AM30" s="472"/>
      <c r="AN30" s="472"/>
      <c r="AO30" s="472"/>
      <c r="AP30" s="473"/>
      <c r="AR30" s="474" t="s">
        <v>38</v>
      </c>
      <c r="AS30" s="475"/>
      <c r="AT30" s="475"/>
      <c r="AU30" s="475"/>
      <c r="AV30" s="475"/>
      <c r="AW30" s="476"/>
      <c r="AY30" s="477" t="s">
        <v>163</v>
      </c>
    </row>
    <row r="31" spans="1:57" ht="18" customHeight="1" x14ac:dyDescent="0.45">
      <c r="A31" s="1">
        <v>18</v>
      </c>
      <c r="C31" s="517"/>
      <c r="D31" s="518" t="s">
        <v>5</v>
      </c>
      <c r="E31" s="518"/>
      <c r="F31" s="57">
        <f>+AI13+1</f>
        <v>45413</v>
      </c>
      <c r="G31" s="57">
        <f t="shared" ref="G31:AJ31" si="2">+F31+1</f>
        <v>45414</v>
      </c>
      <c r="H31" s="58">
        <f t="shared" si="2"/>
        <v>45415</v>
      </c>
      <c r="I31" s="10">
        <f t="shared" si="2"/>
        <v>45416</v>
      </c>
      <c r="J31" s="11">
        <f t="shared" si="2"/>
        <v>45417</v>
      </c>
      <c r="K31" s="58">
        <f t="shared" si="2"/>
        <v>45418</v>
      </c>
      <c r="L31" s="57">
        <f t="shared" si="2"/>
        <v>45419</v>
      </c>
      <c r="M31" s="57">
        <f t="shared" si="2"/>
        <v>45420</v>
      </c>
      <c r="N31" s="57">
        <f t="shared" si="2"/>
        <v>45421</v>
      </c>
      <c r="O31" s="57">
        <f t="shared" si="2"/>
        <v>45422</v>
      </c>
      <c r="P31" s="10">
        <f t="shared" si="2"/>
        <v>45423</v>
      </c>
      <c r="Q31" s="11">
        <f t="shared" si="2"/>
        <v>45424</v>
      </c>
      <c r="R31" s="57">
        <f t="shared" si="2"/>
        <v>45425</v>
      </c>
      <c r="S31" s="57">
        <f t="shared" si="2"/>
        <v>45426</v>
      </c>
      <c r="T31" s="57">
        <f t="shared" si="2"/>
        <v>45427</v>
      </c>
      <c r="U31" s="57">
        <f t="shared" si="2"/>
        <v>45428</v>
      </c>
      <c r="V31" s="57">
        <f t="shared" si="2"/>
        <v>45429</v>
      </c>
      <c r="W31" s="10">
        <f t="shared" si="2"/>
        <v>45430</v>
      </c>
      <c r="X31" s="11">
        <f t="shared" si="2"/>
        <v>45431</v>
      </c>
      <c r="Y31" s="57">
        <f t="shared" si="2"/>
        <v>45432</v>
      </c>
      <c r="Z31" s="57">
        <f t="shared" si="2"/>
        <v>45433</v>
      </c>
      <c r="AA31" s="57">
        <f t="shared" si="2"/>
        <v>45434</v>
      </c>
      <c r="AB31" s="57">
        <f t="shared" si="2"/>
        <v>45435</v>
      </c>
      <c r="AC31" s="57">
        <f t="shared" si="2"/>
        <v>45436</v>
      </c>
      <c r="AD31" s="10">
        <f t="shared" si="2"/>
        <v>45437</v>
      </c>
      <c r="AE31" s="11">
        <f t="shared" si="2"/>
        <v>45438</v>
      </c>
      <c r="AF31" s="57">
        <f t="shared" si="2"/>
        <v>45439</v>
      </c>
      <c r="AG31" s="57">
        <f t="shared" si="2"/>
        <v>45440</v>
      </c>
      <c r="AH31" s="57">
        <f t="shared" si="2"/>
        <v>45441</v>
      </c>
      <c r="AI31" s="57">
        <f t="shared" si="2"/>
        <v>45442</v>
      </c>
      <c r="AJ31" s="57">
        <f t="shared" si="2"/>
        <v>45443</v>
      </c>
      <c r="AL31" s="480" t="s">
        <v>158</v>
      </c>
      <c r="AM31" s="482" t="s">
        <v>159</v>
      </c>
      <c r="AN31" s="301" t="s">
        <v>181</v>
      </c>
      <c r="AO31" s="485" t="s">
        <v>160</v>
      </c>
      <c r="AP31" s="488" t="s">
        <v>183</v>
      </c>
      <c r="AR31" s="491" t="s">
        <v>37</v>
      </c>
      <c r="AS31" s="492"/>
      <c r="AT31" s="493"/>
      <c r="AU31" s="491" t="s">
        <v>40</v>
      </c>
      <c r="AV31" s="492"/>
      <c r="AW31" s="493"/>
      <c r="AY31" s="478"/>
      <c r="BE31" s="117"/>
    </row>
    <row r="32" spans="1:57" ht="18" customHeight="1" x14ac:dyDescent="0.45">
      <c r="A32" s="1">
        <v>18</v>
      </c>
      <c r="C32" s="517"/>
      <c r="D32" s="518" t="s">
        <v>6</v>
      </c>
      <c r="E32" s="518"/>
      <c r="F32" s="16">
        <f t="shared" ref="F32:AI32" si="3">F31</f>
        <v>45413</v>
      </c>
      <c r="G32" s="16">
        <f t="shared" si="3"/>
        <v>45414</v>
      </c>
      <c r="H32" s="20">
        <f t="shared" si="3"/>
        <v>45415</v>
      </c>
      <c r="I32" s="77">
        <f t="shared" si="3"/>
        <v>45416</v>
      </c>
      <c r="J32" s="78">
        <f t="shared" si="3"/>
        <v>45417</v>
      </c>
      <c r="K32" s="20">
        <f t="shared" si="3"/>
        <v>45418</v>
      </c>
      <c r="L32" s="16">
        <f t="shared" si="3"/>
        <v>45419</v>
      </c>
      <c r="M32" s="16">
        <f t="shared" si="3"/>
        <v>45420</v>
      </c>
      <c r="N32" s="16">
        <f t="shared" si="3"/>
        <v>45421</v>
      </c>
      <c r="O32" s="16">
        <f t="shared" si="3"/>
        <v>45422</v>
      </c>
      <c r="P32" s="77">
        <f t="shared" si="3"/>
        <v>45423</v>
      </c>
      <c r="Q32" s="78">
        <f t="shared" si="3"/>
        <v>45424</v>
      </c>
      <c r="R32" s="16">
        <f t="shared" si="3"/>
        <v>45425</v>
      </c>
      <c r="S32" s="16">
        <f t="shared" si="3"/>
        <v>45426</v>
      </c>
      <c r="T32" s="16">
        <f t="shared" si="3"/>
        <v>45427</v>
      </c>
      <c r="U32" s="16">
        <f t="shared" si="3"/>
        <v>45428</v>
      </c>
      <c r="V32" s="16">
        <f t="shared" si="3"/>
        <v>45429</v>
      </c>
      <c r="W32" s="77">
        <f t="shared" si="3"/>
        <v>45430</v>
      </c>
      <c r="X32" s="78">
        <f t="shared" si="3"/>
        <v>45431</v>
      </c>
      <c r="Y32" s="16">
        <f t="shared" si="3"/>
        <v>45432</v>
      </c>
      <c r="Z32" s="16">
        <f t="shared" si="3"/>
        <v>45433</v>
      </c>
      <c r="AA32" s="16">
        <f t="shared" si="3"/>
        <v>45434</v>
      </c>
      <c r="AB32" s="16">
        <f t="shared" si="3"/>
        <v>45435</v>
      </c>
      <c r="AC32" s="16">
        <f t="shared" si="3"/>
        <v>45436</v>
      </c>
      <c r="AD32" s="77">
        <f t="shared" si="3"/>
        <v>45437</v>
      </c>
      <c r="AE32" s="78">
        <f t="shared" si="3"/>
        <v>45438</v>
      </c>
      <c r="AF32" s="16">
        <f t="shared" si="3"/>
        <v>45439</v>
      </c>
      <c r="AG32" s="16">
        <f t="shared" si="3"/>
        <v>45440</v>
      </c>
      <c r="AH32" s="16">
        <f t="shared" si="3"/>
        <v>45441</v>
      </c>
      <c r="AI32" s="16">
        <f t="shared" si="3"/>
        <v>45442</v>
      </c>
      <c r="AJ32" s="16">
        <f t="shared" ref="AJ32" si="4">AJ31</f>
        <v>45443</v>
      </c>
      <c r="AL32" s="481"/>
      <c r="AM32" s="483"/>
      <c r="AN32" s="302"/>
      <c r="AO32" s="486"/>
      <c r="AP32" s="489"/>
      <c r="AR32" s="494" t="s">
        <v>162</v>
      </c>
      <c r="AS32" s="497" t="s">
        <v>108</v>
      </c>
      <c r="AT32" s="500" t="s">
        <v>42</v>
      </c>
      <c r="AU32" s="494" t="s">
        <v>164</v>
      </c>
      <c r="AV32" s="497" t="s">
        <v>109</v>
      </c>
      <c r="AW32" s="500" t="s">
        <v>43</v>
      </c>
      <c r="AY32" s="478"/>
    </row>
    <row r="33" spans="1:53" ht="18" customHeight="1" x14ac:dyDescent="0.45">
      <c r="A33" s="1">
        <v>18</v>
      </c>
      <c r="C33" s="517"/>
      <c r="D33" s="518" t="s">
        <v>12</v>
      </c>
      <c r="E33" s="518"/>
      <c r="F33" s="4" t="s">
        <v>46</v>
      </c>
      <c r="G33" s="4" t="s">
        <v>45</v>
      </c>
      <c r="H33" s="27" t="s">
        <v>45</v>
      </c>
      <c r="I33" s="79" t="s">
        <v>45</v>
      </c>
      <c r="J33" s="80" t="s">
        <v>45</v>
      </c>
      <c r="K33" s="27" t="s">
        <v>45</v>
      </c>
      <c r="L33" s="4" t="s">
        <v>45</v>
      </c>
      <c r="M33" s="4" t="s">
        <v>45</v>
      </c>
      <c r="N33" s="4" t="s">
        <v>102</v>
      </c>
      <c r="O33" s="4" t="s">
        <v>102</v>
      </c>
      <c r="P33" s="79" t="s">
        <v>102</v>
      </c>
      <c r="Q33" s="80" t="s">
        <v>102</v>
      </c>
      <c r="R33" s="4" t="s">
        <v>47</v>
      </c>
      <c r="S33" s="4" t="s">
        <v>102</v>
      </c>
      <c r="T33" s="4" t="s">
        <v>45</v>
      </c>
      <c r="U33" s="4" t="s">
        <v>45</v>
      </c>
      <c r="V33" s="4" t="s">
        <v>102</v>
      </c>
      <c r="W33" s="79" t="s">
        <v>45</v>
      </c>
      <c r="X33" s="80" t="s">
        <v>102</v>
      </c>
      <c r="Y33" s="4" t="s">
        <v>102</v>
      </c>
      <c r="Z33" s="4" t="s">
        <v>102</v>
      </c>
      <c r="AA33" s="4" t="s">
        <v>45</v>
      </c>
      <c r="AB33" s="4" t="s">
        <v>102</v>
      </c>
      <c r="AC33" s="4" t="s">
        <v>45</v>
      </c>
      <c r="AD33" s="79" t="s">
        <v>45</v>
      </c>
      <c r="AE33" s="80" t="s">
        <v>101</v>
      </c>
      <c r="AF33" s="4" t="s">
        <v>102</v>
      </c>
      <c r="AG33" s="4" t="s">
        <v>102</v>
      </c>
      <c r="AH33" s="4" t="s">
        <v>45</v>
      </c>
      <c r="AI33" s="4" t="s">
        <v>47</v>
      </c>
      <c r="AJ33" s="4" t="s">
        <v>45</v>
      </c>
      <c r="AL33" s="481"/>
      <c r="AM33" s="483"/>
      <c r="AN33" s="302"/>
      <c r="AO33" s="486"/>
      <c r="AP33" s="489"/>
      <c r="AR33" s="495"/>
      <c r="AS33" s="498"/>
      <c r="AT33" s="501"/>
      <c r="AU33" s="495"/>
      <c r="AV33" s="498"/>
      <c r="AW33" s="501"/>
      <c r="AY33" s="478"/>
    </row>
    <row r="34" spans="1:53" ht="18" customHeight="1" x14ac:dyDescent="0.45">
      <c r="A34" s="1">
        <v>18</v>
      </c>
      <c r="B34" s="1">
        <v>1</v>
      </c>
      <c r="C34" s="517"/>
      <c r="D34" s="522" t="s">
        <v>11</v>
      </c>
      <c r="E34" s="522"/>
      <c r="F34" s="513"/>
      <c r="G34" s="513"/>
      <c r="H34" s="511" t="s">
        <v>17</v>
      </c>
      <c r="I34" s="515" t="s">
        <v>18</v>
      </c>
      <c r="J34" s="516" t="s">
        <v>19</v>
      </c>
      <c r="K34" s="511" t="s">
        <v>20</v>
      </c>
      <c r="L34" s="513"/>
      <c r="M34" s="513"/>
      <c r="N34" s="513"/>
      <c r="O34" s="513"/>
      <c r="P34" s="515"/>
      <c r="Q34" s="516"/>
      <c r="R34" s="513" t="s">
        <v>90</v>
      </c>
      <c r="S34" s="513"/>
      <c r="T34" s="513"/>
      <c r="U34" s="513"/>
      <c r="V34" s="513"/>
      <c r="W34" s="515"/>
      <c r="X34" s="516"/>
      <c r="Y34" s="513"/>
      <c r="Z34" s="513"/>
      <c r="AA34" s="513"/>
      <c r="AB34" s="513"/>
      <c r="AC34" s="513"/>
      <c r="AD34" s="515"/>
      <c r="AE34" s="516"/>
      <c r="AF34" s="513"/>
      <c r="AG34" s="513"/>
      <c r="AH34" s="513"/>
      <c r="AI34" s="513" t="s">
        <v>90</v>
      </c>
      <c r="AJ34" s="513"/>
      <c r="AL34" s="481"/>
      <c r="AM34" s="483"/>
      <c r="AN34" s="302"/>
      <c r="AO34" s="486"/>
      <c r="AP34" s="489"/>
      <c r="AR34" s="495"/>
      <c r="AS34" s="498"/>
      <c r="AT34" s="501"/>
      <c r="AU34" s="495"/>
      <c r="AV34" s="498"/>
      <c r="AW34" s="501"/>
      <c r="AY34" s="478"/>
    </row>
    <row r="35" spans="1:53" ht="18" customHeight="1" x14ac:dyDescent="0.45">
      <c r="A35" s="1">
        <v>18</v>
      </c>
      <c r="B35" s="1">
        <v>2</v>
      </c>
      <c r="C35" s="517"/>
      <c r="D35" s="522"/>
      <c r="E35" s="522"/>
      <c r="F35" s="513"/>
      <c r="G35" s="513"/>
      <c r="H35" s="511"/>
      <c r="I35" s="515"/>
      <c r="J35" s="516"/>
      <c r="K35" s="511"/>
      <c r="L35" s="513"/>
      <c r="M35" s="513"/>
      <c r="N35" s="513"/>
      <c r="O35" s="513"/>
      <c r="P35" s="515"/>
      <c r="Q35" s="516"/>
      <c r="R35" s="513"/>
      <c r="S35" s="513"/>
      <c r="T35" s="513"/>
      <c r="U35" s="513"/>
      <c r="V35" s="513"/>
      <c r="W35" s="515"/>
      <c r="X35" s="516"/>
      <c r="Y35" s="513"/>
      <c r="Z35" s="513"/>
      <c r="AA35" s="513"/>
      <c r="AB35" s="513"/>
      <c r="AC35" s="513"/>
      <c r="AD35" s="515"/>
      <c r="AE35" s="516"/>
      <c r="AF35" s="513"/>
      <c r="AG35" s="513"/>
      <c r="AH35" s="513"/>
      <c r="AI35" s="513"/>
      <c r="AJ35" s="513"/>
      <c r="AL35" s="481"/>
      <c r="AM35" s="483"/>
      <c r="AN35" s="302"/>
      <c r="AO35" s="486"/>
      <c r="AP35" s="489"/>
      <c r="AR35" s="495"/>
      <c r="AS35" s="498"/>
      <c r="AT35" s="65">
        <v>0.28499999999999998</v>
      </c>
      <c r="AU35" s="495"/>
      <c r="AV35" s="498"/>
      <c r="AW35" s="501"/>
      <c r="AY35" s="478"/>
    </row>
    <row r="36" spans="1:53" ht="18" customHeight="1" x14ac:dyDescent="0.45">
      <c r="A36" s="1">
        <v>18</v>
      </c>
      <c r="B36" s="1">
        <v>3</v>
      </c>
      <c r="C36" s="517"/>
      <c r="D36" s="522"/>
      <c r="E36" s="522"/>
      <c r="F36" s="513"/>
      <c r="G36" s="513"/>
      <c r="H36" s="511"/>
      <c r="I36" s="515"/>
      <c r="J36" s="516"/>
      <c r="K36" s="511"/>
      <c r="L36" s="513"/>
      <c r="M36" s="513"/>
      <c r="N36" s="513"/>
      <c r="O36" s="513"/>
      <c r="P36" s="515"/>
      <c r="Q36" s="516"/>
      <c r="R36" s="513"/>
      <c r="S36" s="513"/>
      <c r="T36" s="513"/>
      <c r="U36" s="513"/>
      <c r="V36" s="513"/>
      <c r="W36" s="515"/>
      <c r="X36" s="516"/>
      <c r="Y36" s="513"/>
      <c r="Z36" s="513"/>
      <c r="AA36" s="513"/>
      <c r="AB36" s="513"/>
      <c r="AC36" s="513"/>
      <c r="AD36" s="515"/>
      <c r="AE36" s="516"/>
      <c r="AF36" s="513"/>
      <c r="AG36" s="513"/>
      <c r="AH36" s="513"/>
      <c r="AI36" s="513"/>
      <c r="AJ36" s="513"/>
      <c r="AL36" s="481"/>
      <c r="AM36" s="483"/>
      <c r="AN36" s="302"/>
      <c r="AO36" s="486"/>
      <c r="AP36" s="489"/>
      <c r="AR36" s="495"/>
      <c r="AS36" s="498"/>
      <c r="AT36" s="502" t="s">
        <v>41</v>
      </c>
      <c r="AU36" s="495"/>
      <c r="AV36" s="498"/>
      <c r="AW36" s="501"/>
      <c r="AY36" s="478"/>
    </row>
    <row r="37" spans="1:53" ht="18" customHeight="1" x14ac:dyDescent="0.45">
      <c r="A37" s="1">
        <v>18</v>
      </c>
      <c r="B37" s="1">
        <v>4</v>
      </c>
      <c r="C37" s="517"/>
      <c r="D37" s="522"/>
      <c r="E37" s="522"/>
      <c r="F37" s="513"/>
      <c r="G37" s="513"/>
      <c r="H37" s="511"/>
      <c r="I37" s="515"/>
      <c r="J37" s="516"/>
      <c r="K37" s="511"/>
      <c r="L37" s="513"/>
      <c r="M37" s="513"/>
      <c r="N37" s="513"/>
      <c r="O37" s="513"/>
      <c r="P37" s="515"/>
      <c r="Q37" s="516"/>
      <c r="R37" s="513"/>
      <c r="S37" s="513"/>
      <c r="T37" s="513"/>
      <c r="U37" s="513"/>
      <c r="V37" s="513"/>
      <c r="W37" s="515"/>
      <c r="X37" s="516"/>
      <c r="Y37" s="513"/>
      <c r="Z37" s="513"/>
      <c r="AA37" s="513"/>
      <c r="AB37" s="513"/>
      <c r="AC37" s="513"/>
      <c r="AD37" s="515"/>
      <c r="AE37" s="516"/>
      <c r="AF37" s="513"/>
      <c r="AG37" s="513"/>
      <c r="AH37" s="513"/>
      <c r="AI37" s="513"/>
      <c r="AJ37" s="513"/>
      <c r="AL37" s="481"/>
      <c r="AM37" s="483"/>
      <c r="AN37" s="302"/>
      <c r="AO37" s="486"/>
      <c r="AP37" s="489"/>
      <c r="AR37" s="495"/>
      <c r="AS37" s="498"/>
      <c r="AT37" s="502"/>
      <c r="AU37" s="495"/>
      <c r="AV37" s="498"/>
      <c r="AW37" s="65">
        <v>0.28499999999999998</v>
      </c>
      <c r="AY37" s="478"/>
    </row>
    <row r="38" spans="1:53" ht="18" customHeight="1" x14ac:dyDescent="0.45">
      <c r="A38" s="1">
        <v>18</v>
      </c>
      <c r="B38" s="1">
        <v>5</v>
      </c>
      <c r="C38" s="517"/>
      <c r="D38" s="522"/>
      <c r="E38" s="522"/>
      <c r="F38" s="513"/>
      <c r="G38" s="513"/>
      <c r="H38" s="511"/>
      <c r="I38" s="515"/>
      <c r="J38" s="516"/>
      <c r="K38" s="511"/>
      <c r="L38" s="513"/>
      <c r="M38" s="513"/>
      <c r="N38" s="513"/>
      <c r="O38" s="513"/>
      <c r="P38" s="515"/>
      <c r="Q38" s="516"/>
      <c r="R38" s="513"/>
      <c r="S38" s="513"/>
      <c r="T38" s="513"/>
      <c r="U38" s="513"/>
      <c r="V38" s="513"/>
      <c r="W38" s="515"/>
      <c r="X38" s="516"/>
      <c r="Y38" s="513"/>
      <c r="Z38" s="513"/>
      <c r="AA38" s="513"/>
      <c r="AB38" s="513"/>
      <c r="AC38" s="513"/>
      <c r="AD38" s="515"/>
      <c r="AE38" s="516"/>
      <c r="AF38" s="513"/>
      <c r="AG38" s="513"/>
      <c r="AH38" s="513"/>
      <c r="AI38" s="513"/>
      <c r="AJ38" s="513"/>
      <c r="AL38" s="481"/>
      <c r="AM38" s="483"/>
      <c r="AN38" s="302"/>
      <c r="AO38" s="486"/>
      <c r="AP38" s="489"/>
      <c r="AR38" s="495"/>
      <c r="AS38" s="498"/>
      <c r="AT38" s="502"/>
      <c r="AU38" s="495"/>
      <c r="AV38" s="498"/>
      <c r="AW38" s="502" t="s">
        <v>41</v>
      </c>
      <c r="AY38" s="478"/>
    </row>
    <row r="39" spans="1:53" ht="18" customHeight="1" x14ac:dyDescent="0.45">
      <c r="A39" s="1">
        <v>18</v>
      </c>
      <c r="B39" s="1">
        <v>6</v>
      </c>
      <c r="C39" s="517"/>
      <c r="D39" s="522"/>
      <c r="E39" s="522"/>
      <c r="F39" s="513"/>
      <c r="G39" s="513"/>
      <c r="H39" s="511"/>
      <c r="I39" s="515"/>
      <c r="J39" s="516"/>
      <c r="K39" s="511"/>
      <c r="L39" s="513"/>
      <c r="M39" s="513"/>
      <c r="N39" s="513"/>
      <c r="O39" s="513"/>
      <c r="P39" s="515"/>
      <c r="Q39" s="516"/>
      <c r="R39" s="513"/>
      <c r="S39" s="513"/>
      <c r="T39" s="513"/>
      <c r="U39" s="513"/>
      <c r="V39" s="513"/>
      <c r="W39" s="515"/>
      <c r="X39" s="516"/>
      <c r="Y39" s="513"/>
      <c r="Z39" s="513"/>
      <c r="AA39" s="513"/>
      <c r="AB39" s="513"/>
      <c r="AC39" s="513"/>
      <c r="AD39" s="515"/>
      <c r="AE39" s="516"/>
      <c r="AF39" s="513"/>
      <c r="AG39" s="513"/>
      <c r="AH39" s="513"/>
      <c r="AI39" s="513"/>
      <c r="AJ39" s="513"/>
      <c r="AL39" s="481"/>
      <c r="AM39" s="483"/>
      <c r="AN39" s="302"/>
      <c r="AO39" s="486"/>
      <c r="AP39" s="489"/>
      <c r="AR39" s="495"/>
      <c r="AS39" s="498"/>
      <c r="AT39" s="502"/>
      <c r="AU39" s="495"/>
      <c r="AV39" s="498"/>
      <c r="AW39" s="502"/>
      <c r="AY39" s="478"/>
    </row>
    <row r="40" spans="1:53" ht="18" customHeight="1" x14ac:dyDescent="0.45">
      <c r="A40" s="1">
        <v>18</v>
      </c>
      <c r="B40" s="1">
        <v>7</v>
      </c>
      <c r="C40" s="517"/>
      <c r="D40" s="522"/>
      <c r="E40" s="522"/>
      <c r="F40" s="513"/>
      <c r="G40" s="513"/>
      <c r="H40" s="511"/>
      <c r="I40" s="515"/>
      <c r="J40" s="516"/>
      <c r="K40" s="511"/>
      <c r="L40" s="513"/>
      <c r="M40" s="513"/>
      <c r="N40" s="513"/>
      <c r="O40" s="513"/>
      <c r="P40" s="515"/>
      <c r="Q40" s="516"/>
      <c r="R40" s="513"/>
      <c r="S40" s="513"/>
      <c r="T40" s="513"/>
      <c r="U40" s="513"/>
      <c r="V40" s="513"/>
      <c r="W40" s="515"/>
      <c r="X40" s="516"/>
      <c r="Y40" s="513"/>
      <c r="Z40" s="513"/>
      <c r="AA40" s="513"/>
      <c r="AB40" s="513"/>
      <c r="AC40" s="513"/>
      <c r="AD40" s="515"/>
      <c r="AE40" s="516"/>
      <c r="AF40" s="513"/>
      <c r="AG40" s="513"/>
      <c r="AH40" s="513"/>
      <c r="AI40" s="513"/>
      <c r="AJ40" s="513"/>
      <c r="AL40" s="481"/>
      <c r="AM40" s="483"/>
      <c r="AN40" s="302"/>
      <c r="AO40" s="486"/>
      <c r="AP40" s="489"/>
      <c r="AR40" s="495"/>
      <c r="AS40" s="498"/>
      <c r="AT40" s="502"/>
      <c r="AU40" s="495"/>
      <c r="AV40" s="498"/>
      <c r="AW40" s="502"/>
      <c r="AY40" s="478"/>
    </row>
    <row r="41" spans="1:53" ht="18" customHeight="1" thickBot="1" x14ac:dyDescent="0.5">
      <c r="A41" s="1">
        <v>18</v>
      </c>
      <c r="B41" s="1">
        <v>8</v>
      </c>
      <c r="C41" s="517"/>
      <c r="D41" s="522"/>
      <c r="E41" s="522"/>
      <c r="F41" s="513"/>
      <c r="G41" s="513"/>
      <c r="H41" s="511"/>
      <c r="I41" s="515"/>
      <c r="J41" s="516"/>
      <c r="K41" s="511"/>
      <c r="L41" s="513"/>
      <c r="M41" s="513"/>
      <c r="N41" s="513"/>
      <c r="O41" s="513"/>
      <c r="P41" s="515"/>
      <c r="Q41" s="516"/>
      <c r="R41" s="513"/>
      <c r="S41" s="513"/>
      <c r="T41" s="513"/>
      <c r="U41" s="513"/>
      <c r="V41" s="513"/>
      <c r="W41" s="515"/>
      <c r="X41" s="516"/>
      <c r="Y41" s="513"/>
      <c r="Z41" s="513"/>
      <c r="AA41" s="513"/>
      <c r="AB41" s="513"/>
      <c r="AC41" s="513"/>
      <c r="AD41" s="515"/>
      <c r="AE41" s="516"/>
      <c r="AF41" s="513"/>
      <c r="AG41" s="513"/>
      <c r="AH41" s="513"/>
      <c r="AI41" s="513"/>
      <c r="AJ41" s="513"/>
      <c r="AL41" s="481"/>
      <c r="AM41" s="484"/>
      <c r="AN41" s="303"/>
      <c r="AO41" s="487"/>
      <c r="AP41" s="490"/>
      <c r="AR41" s="496"/>
      <c r="AS41" s="499"/>
      <c r="AT41" s="502"/>
      <c r="AU41" s="496"/>
      <c r="AV41" s="499"/>
      <c r="AW41" s="503"/>
      <c r="AY41" s="479"/>
    </row>
    <row r="42" spans="1:53" ht="18" customHeight="1" thickBot="1" x14ac:dyDescent="0.5">
      <c r="A42" s="1">
        <v>18</v>
      </c>
      <c r="C42" s="517"/>
      <c r="D42" s="520" t="s">
        <v>7</v>
      </c>
      <c r="E42" s="520"/>
      <c r="F42" s="4" t="s">
        <v>56</v>
      </c>
      <c r="G42" s="4" t="s">
        <v>56</v>
      </c>
      <c r="H42" s="27" t="s">
        <v>56</v>
      </c>
      <c r="I42" s="25" t="s">
        <v>9</v>
      </c>
      <c r="J42" s="26" t="s">
        <v>9</v>
      </c>
      <c r="K42" s="27" t="s">
        <v>56</v>
      </c>
      <c r="L42" s="4"/>
      <c r="M42" s="4"/>
      <c r="N42" s="4"/>
      <c r="O42" s="4"/>
      <c r="P42" s="25" t="s">
        <v>9</v>
      </c>
      <c r="Q42" s="26" t="s">
        <v>9</v>
      </c>
      <c r="R42" s="4"/>
      <c r="S42" s="4"/>
      <c r="T42" s="4"/>
      <c r="U42" s="4"/>
      <c r="V42" s="4"/>
      <c r="W42" s="25" t="s">
        <v>9</v>
      </c>
      <c r="X42" s="26" t="s">
        <v>9</v>
      </c>
      <c r="Y42" s="4"/>
      <c r="Z42" s="29"/>
      <c r="AA42" s="4"/>
      <c r="AB42" s="4"/>
      <c r="AC42" s="4"/>
      <c r="AD42" s="25" t="s">
        <v>9</v>
      </c>
      <c r="AE42" s="26" t="s">
        <v>9</v>
      </c>
      <c r="AF42" s="4"/>
      <c r="AG42" s="4"/>
      <c r="AH42" s="4"/>
      <c r="AI42" s="4"/>
      <c r="AJ42" s="4"/>
      <c r="AL42" s="136">
        <f>COUNTIF(F42:AJ42,"○")</f>
        <v>8</v>
      </c>
      <c r="AM42" s="138"/>
      <c r="AN42" s="135"/>
      <c r="AO42" s="104"/>
      <c r="AP42" s="103"/>
      <c r="AR42" s="142"/>
      <c r="AS42" s="137"/>
      <c r="AT42" s="139">
        <f>ROUNDDOWN(AL42/AY42,3)</f>
        <v>0.25800000000000001</v>
      </c>
      <c r="AU42" s="138"/>
      <c r="AV42" s="90"/>
      <c r="AW42" s="62"/>
      <c r="AY42" s="76">
        <v>31</v>
      </c>
      <c r="BA42" s="1" t="s">
        <v>79</v>
      </c>
    </row>
    <row r="43" spans="1:53" ht="18" customHeight="1" thickBot="1" x14ac:dyDescent="0.5">
      <c r="A43" s="1">
        <v>18</v>
      </c>
      <c r="C43" s="517"/>
      <c r="D43" s="520" t="s">
        <v>8</v>
      </c>
      <c r="E43" s="520"/>
      <c r="F43" s="44" t="s">
        <v>53</v>
      </c>
      <c r="G43" s="44" t="s">
        <v>53</v>
      </c>
      <c r="H43" s="45" t="s">
        <v>53</v>
      </c>
      <c r="I43" s="81" t="s">
        <v>10</v>
      </c>
      <c r="J43" s="82" t="s">
        <v>10</v>
      </c>
      <c r="K43" s="45" t="s">
        <v>53</v>
      </c>
      <c r="L43" s="44" t="s">
        <v>33</v>
      </c>
      <c r="M43" s="44" t="s">
        <v>33</v>
      </c>
      <c r="N43" s="44" t="s">
        <v>33</v>
      </c>
      <c r="O43" s="44" t="s">
        <v>33</v>
      </c>
      <c r="P43" s="81" t="s">
        <v>10</v>
      </c>
      <c r="Q43" s="82" t="s">
        <v>10</v>
      </c>
      <c r="R43" s="44" t="s">
        <v>54</v>
      </c>
      <c r="S43" s="44" t="s">
        <v>33</v>
      </c>
      <c r="T43" s="44" t="s">
        <v>33</v>
      </c>
      <c r="U43" s="44" t="s">
        <v>33</v>
      </c>
      <c r="V43" s="44" t="s">
        <v>33</v>
      </c>
      <c r="W43" s="81" t="s">
        <v>10</v>
      </c>
      <c r="X43" s="82" t="s">
        <v>10</v>
      </c>
      <c r="Y43" s="44" t="s">
        <v>33</v>
      </c>
      <c r="Z43" s="44" t="s">
        <v>33</v>
      </c>
      <c r="AA43" s="44" t="s">
        <v>54</v>
      </c>
      <c r="AB43" s="44" t="s">
        <v>33</v>
      </c>
      <c r="AC43" s="44" t="s">
        <v>33</v>
      </c>
      <c r="AD43" s="81" t="s">
        <v>10</v>
      </c>
      <c r="AE43" s="82" t="s">
        <v>10</v>
      </c>
      <c r="AF43" s="44" t="s">
        <v>33</v>
      </c>
      <c r="AG43" s="44" t="s">
        <v>33</v>
      </c>
      <c r="AH43" s="44" t="s">
        <v>33</v>
      </c>
      <c r="AI43" s="44" t="s">
        <v>54</v>
      </c>
      <c r="AJ43" s="44" t="s">
        <v>33</v>
      </c>
      <c r="AL43" s="140"/>
      <c r="AM43" s="7">
        <f>COUNTIF(F43:AJ43,"●")</f>
        <v>8</v>
      </c>
      <c r="AN43" s="136">
        <f>COUNTIF(F43:AJ43,"◎")</f>
        <v>0</v>
      </c>
      <c r="AO43" s="134">
        <f>SUM(AM43:AN43)</f>
        <v>8</v>
      </c>
      <c r="AP43" s="75">
        <f>ROUNDDOWN(AO43/AL42,3)</f>
        <v>1</v>
      </c>
      <c r="AR43" s="136">
        <f>COUNTIF(F43:AJ43,"●")+COUNTIF(F43:AJ43,"★")+COUNTIF(F43:AJ43,"◎")</f>
        <v>12</v>
      </c>
      <c r="AS43" s="141">
        <f>COUNTIF(F43:AJ43,"◇")</f>
        <v>16</v>
      </c>
      <c r="AT43" s="75">
        <f>ROUNDDOWN(AR43/AY42,3)</f>
        <v>0.38700000000000001</v>
      </c>
      <c r="AU43" s="5">
        <f>AU25+COUNTIF(F43:AJ43,"●")+COUNTIF(F43:AJ43,"★")+COUNTIF(F43:AJ43,"■")+COUNTIF(F43:AJ43,"◎")</f>
        <v>20</v>
      </c>
      <c r="AV43" s="99">
        <f>AV25+COUNTIF(F43:AJ43,"◇")</f>
        <v>20</v>
      </c>
      <c r="AW43" s="75">
        <f>ROUNDDOWN(AU43/AY43,3)</f>
        <v>0.5</v>
      </c>
      <c r="AY43" s="4">
        <f>+AY25+AY42</f>
        <v>40</v>
      </c>
    </row>
    <row r="44" spans="1:53" ht="15" customHeight="1" x14ac:dyDescent="0.45">
      <c r="A44" s="1">
        <v>15</v>
      </c>
      <c r="C44" s="517"/>
      <c r="D44" s="526" t="s">
        <v>0</v>
      </c>
      <c r="E44" s="527"/>
      <c r="F44" s="532"/>
      <c r="G44" s="533"/>
      <c r="H44" s="533"/>
      <c r="I44" s="533"/>
      <c r="J44" s="533"/>
      <c r="K44" s="533"/>
      <c r="L44" s="533"/>
      <c r="M44" s="533"/>
      <c r="N44" s="533"/>
      <c r="O44" s="533"/>
      <c r="P44" s="533"/>
      <c r="Q44" s="533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  <c r="AH44" s="533"/>
      <c r="AI44" s="533"/>
      <c r="AJ44" s="534"/>
      <c r="AL44" s="100" t="s">
        <v>69</v>
      </c>
      <c r="AM44" s="84" t="s">
        <v>70</v>
      </c>
      <c r="AN44" s="87" t="s">
        <v>71</v>
      </c>
      <c r="AO44" s="105" t="s">
        <v>85</v>
      </c>
      <c r="AP44" s="70" t="s">
        <v>86</v>
      </c>
      <c r="AQ44" s="3"/>
      <c r="AR44" s="94" t="s">
        <v>72</v>
      </c>
      <c r="AS44" s="92" t="s">
        <v>73</v>
      </c>
      <c r="AT44" s="93" t="s">
        <v>74</v>
      </c>
      <c r="AU44" s="91" t="s">
        <v>75</v>
      </c>
      <c r="AV44" s="92" t="s">
        <v>76</v>
      </c>
      <c r="AW44" s="93" t="s">
        <v>77</v>
      </c>
      <c r="AX44" s="60"/>
      <c r="AY44" s="71" t="s">
        <v>78</v>
      </c>
    </row>
    <row r="45" spans="1:53" ht="15" customHeight="1" x14ac:dyDescent="0.45">
      <c r="A45" s="1">
        <v>15</v>
      </c>
      <c r="C45" s="517"/>
      <c r="D45" s="528"/>
      <c r="E45" s="529"/>
      <c r="F45" s="535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536"/>
      <c r="AC45" s="536"/>
      <c r="AD45" s="536"/>
      <c r="AE45" s="536"/>
      <c r="AF45" s="536"/>
      <c r="AG45" s="536"/>
      <c r="AH45" s="536"/>
      <c r="AI45" s="536"/>
      <c r="AJ45" s="537"/>
      <c r="AL45" s="101"/>
      <c r="AM45" s="86"/>
      <c r="AN45" s="87"/>
      <c r="AO45" s="85"/>
      <c r="AP45" s="70" t="str">
        <f>IF(AP43&gt;=1,"達成","未達成")</f>
        <v>達成</v>
      </c>
      <c r="AQ45" s="3"/>
      <c r="AR45" s="94"/>
      <c r="AS45" s="95"/>
      <c r="AT45" s="93" t="s">
        <v>91</v>
      </c>
      <c r="AU45" s="94"/>
      <c r="AV45" s="95"/>
      <c r="AW45" s="93"/>
      <c r="AX45" s="60"/>
      <c r="AY45" s="72"/>
    </row>
    <row r="46" spans="1:53" ht="15" customHeight="1" x14ac:dyDescent="0.45">
      <c r="A46" s="1">
        <v>15</v>
      </c>
      <c r="C46" s="517"/>
      <c r="D46" s="530"/>
      <c r="E46" s="531"/>
      <c r="F46" s="538" t="s">
        <v>182</v>
      </c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  <c r="AC46" s="539"/>
      <c r="AD46" s="539"/>
      <c r="AE46" s="539"/>
      <c r="AF46" s="539"/>
      <c r="AG46" s="539"/>
      <c r="AH46" s="539"/>
      <c r="AI46" s="539"/>
      <c r="AJ46" s="540"/>
      <c r="AL46" s="102"/>
      <c r="AM46" s="88"/>
      <c r="AN46" s="89"/>
      <c r="AO46" s="64" t="s">
        <v>84</v>
      </c>
      <c r="AP46" s="69" t="s">
        <v>83</v>
      </c>
      <c r="AQ46" s="3"/>
      <c r="AR46" s="96"/>
      <c r="AS46" s="97"/>
      <c r="AT46" s="98" t="s">
        <v>92</v>
      </c>
      <c r="AU46" s="96"/>
      <c r="AV46" s="97"/>
      <c r="AW46" s="98" t="s">
        <v>93</v>
      </c>
      <c r="AX46" s="60"/>
      <c r="AY46" s="61"/>
    </row>
    <row r="47" spans="1:53" ht="18" customHeight="1" x14ac:dyDescent="0.45">
      <c r="A47" s="1">
        <v>18</v>
      </c>
      <c r="C47" s="51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8"/>
      <c r="AC47" s="3"/>
      <c r="AD47" s="3"/>
      <c r="AE47" s="3"/>
      <c r="AF47" s="3"/>
      <c r="AG47" s="3"/>
      <c r="AH47" s="3"/>
      <c r="AI47" s="3"/>
      <c r="AJ47" s="3"/>
    </row>
    <row r="48" spans="1:53" ht="24.9" customHeight="1" thickBot="1" x14ac:dyDescent="0.5">
      <c r="A48" s="1">
        <v>25</v>
      </c>
      <c r="C48" s="517"/>
      <c r="D48" s="518" t="s">
        <v>4</v>
      </c>
      <c r="E48" s="518"/>
      <c r="F48" s="554" t="s">
        <v>87</v>
      </c>
      <c r="G48" s="554"/>
      <c r="H48" s="554"/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K48" s="46"/>
      <c r="AL48" s="471" t="s">
        <v>39</v>
      </c>
      <c r="AM48" s="472"/>
      <c r="AN48" s="472"/>
      <c r="AO48" s="472"/>
      <c r="AP48" s="473"/>
      <c r="AR48" s="474" t="s">
        <v>38</v>
      </c>
      <c r="AS48" s="475"/>
      <c r="AT48" s="475"/>
      <c r="AU48" s="475"/>
      <c r="AV48" s="475"/>
      <c r="AW48" s="476"/>
      <c r="AY48" s="477" t="s">
        <v>163</v>
      </c>
    </row>
    <row r="49" spans="1:53" ht="18" customHeight="1" x14ac:dyDescent="0.45">
      <c r="A49" s="1">
        <v>18</v>
      </c>
      <c r="C49" s="517"/>
      <c r="D49" s="518" t="s">
        <v>5</v>
      </c>
      <c r="E49" s="518"/>
      <c r="F49" s="10">
        <f>+AJ31+1</f>
        <v>45444</v>
      </c>
      <c r="G49" s="11">
        <f t="shared" ref="G49:AI49" si="5">+F49+1</f>
        <v>45445</v>
      </c>
      <c r="H49" s="40">
        <f t="shared" si="5"/>
        <v>45446</v>
      </c>
      <c r="I49" s="40">
        <f t="shared" si="5"/>
        <v>45447</v>
      </c>
      <c r="J49" s="40">
        <f t="shared" si="5"/>
        <v>45448</v>
      </c>
      <c r="K49" s="40">
        <f t="shared" si="5"/>
        <v>45449</v>
      </c>
      <c r="L49" s="40">
        <f t="shared" si="5"/>
        <v>45450</v>
      </c>
      <c r="M49" s="10">
        <f t="shared" si="5"/>
        <v>45451</v>
      </c>
      <c r="N49" s="11">
        <f t="shared" si="5"/>
        <v>45452</v>
      </c>
      <c r="O49" s="40">
        <f t="shared" si="5"/>
        <v>45453</v>
      </c>
      <c r="P49" s="40">
        <f t="shared" si="5"/>
        <v>45454</v>
      </c>
      <c r="Q49" s="40">
        <f t="shared" si="5"/>
        <v>45455</v>
      </c>
      <c r="R49" s="40">
        <f t="shared" si="5"/>
        <v>45456</v>
      </c>
      <c r="S49" s="40">
        <f t="shared" si="5"/>
        <v>45457</v>
      </c>
      <c r="T49" s="10">
        <f t="shared" si="5"/>
        <v>45458</v>
      </c>
      <c r="U49" s="11">
        <f t="shared" si="5"/>
        <v>45459</v>
      </c>
      <c r="V49" s="40">
        <f t="shared" si="5"/>
        <v>45460</v>
      </c>
      <c r="W49" s="40">
        <f t="shared" si="5"/>
        <v>45461</v>
      </c>
      <c r="X49" s="40">
        <f t="shared" si="5"/>
        <v>45462</v>
      </c>
      <c r="Y49" s="40">
        <f t="shared" si="5"/>
        <v>45463</v>
      </c>
      <c r="Z49" s="40">
        <f t="shared" si="5"/>
        <v>45464</v>
      </c>
      <c r="AA49" s="10">
        <f t="shared" si="5"/>
        <v>45465</v>
      </c>
      <c r="AB49" s="11">
        <f t="shared" si="5"/>
        <v>45466</v>
      </c>
      <c r="AC49" s="40">
        <f t="shared" si="5"/>
        <v>45467</v>
      </c>
      <c r="AD49" s="40">
        <f t="shared" si="5"/>
        <v>45468</v>
      </c>
      <c r="AE49" s="40">
        <f t="shared" si="5"/>
        <v>45469</v>
      </c>
      <c r="AF49" s="40">
        <f t="shared" si="5"/>
        <v>45470</v>
      </c>
      <c r="AG49" s="40">
        <f t="shared" si="5"/>
        <v>45471</v>
      </c>
      <c r="AH49" s="10">
        <f t="shared" si="5"/>
        <v>45472</v>
      </c>
      <c r="AI49" s="11">
        <f t="shared" si="5"/>
        <v>45473</v>
      </c>
      <c r="AJ49" s="47"/>
      <c r="AK49" s="48"/>
      <c r="AL49" s="480" t="s">
        <v>158</v>
      </c>
      <c r="AM49" s="482" t="s">
        <v>159</v>
      </c>
      <c r="AN49" s="301" t="s">
        <v>181</v>
      </c>
      <c r="AO49" s="485" t="s">
        <v>160</v>
      </c>
      <c r="AP49" s="488" t="s">
        <v>183</v>
      </c>
      <c r="AR49" s="491" t="s">
        <v>37</v>
      </c>
      <c r="AS49" s="492"/>
      <c r="AT49" s="493"/>
      <c r="AU49" s="491" t="s">
        <v>40</v>
      </c>
      <c r="AV49" s="492"/>
      <c r="AW49" s="493"/>
      <c r="AY49" s="478"/>
    </row>
    <row r="50" spans="1:53" ht="18" customHeight="1" x14ac:dyDescent="0.45">
      <c r="A50" s="1">
        <v>18</v>
      </c>
      <c r="C50" s="517"/>
      <c r="D50" s="518" t="s">
        <v>6</v>
      </c>
      <c r="E50" s="518"/>
      <c r="F50" s="77">
        <f t="shared" ref="F50:AI50" si="6">F49</f>
        <v>45444</v>
      </c>
      <c r="G50" s="78">
        <f t="shared" si="6"/>
        <v>45445</v>
      </c>
      <c r="H50" s="16">
        <f t="shared" si="6"/>
        <v>45446</v>
      </c>
      <c r="I50" s="16">
        <f t="shared" si="6"/>
        <v>45447</v>
      </c>
      <c r="J50" s="16">
        <f t="shared" si="6"/>
        <v>45448</v>
      </c>
      <c r="K50" s="16">
        <f t="shared" si="6"/>
        <v>45449</v>
      </c>
      <c r="L50" s="16">
        <f t="shared" si="6"/>
        <v>45450</v>
      </c>
      <c r="M50" s="77">
        <f t="shared" si="6"/>
        <v>45451</v>
      </c>
      <c r="N50" s="78">
        <f t="shared" si="6"/>
        <v>45452</v>
      </c>
      <c r="O50" s="16">
        <f t="shared" si="6"/>
        <v>45453</v>
      </c>
      <c r="P50" s="16">
        <f t="shared" si="6"/>
        <v>45454</v>
      </c>
      <c r="Q50" s="16">
        <f t="shared" si="6"/>
        <v>45455</v>
      </c>
      <c r="R50" s="16">
        <f t="shared" si="6"/>
        <v>45456</v>
      </c>
      <c r="S50" s="16">
        <f t="shared" si="6"/>
        <v>45457</v>
      </c>
      <c r="T50" s="77">
        <f t="shared" si="6"/>
        <v>45458</v>
      </c>
      <c r="U50" s="78">
        <f t="shared" si="6"/>
        <v>45459</v>
      </c>
      <c r="V50" s="16">
        <f t="shared" si="6"/>
        <v>45460</v>
      </c>
      <c r="W50" s="16">
        <f t="shared" si="6"/>
        <v>45461</v>
      </c>
      <c r="X50" s="16">
        <f t="shared" si="6"/>
        <v>45462</v>
      </c>
      <c r="Y50" s="16">
        <f t="shared" si="6"/>
        <v>45463</v>
      </c>
      <c r="Z50" s="16">
        <f t="shared" si="6"/>
        <v>45464</v>
      </c>
      <c r="AA50" s="77">
        <f t="shared" si="6"/>
        <v>45465</v>
      </c>
      <c r="AB50" s="78">
        <f t="shared" si="6"/>
        <v>45466</v>
      </c>
      <c r="AC50" s="16">
        <f t="shared" si="6"/>
        <v>45467</v>
      </c>
      <c r="AD50" s="16">
        <f t="shared" si="6"/>
        <v>45468</v>
      </c>
      <c r="AE50" s="16">
        <f t="shared" si="6"/>
        <v>45469</v>
      </c>
      <c r="AF50" s="16">
        <f t="shared" si="6"/>
        <v>45470</v>
      </c>
      <c r="AG50" s="16">
        <f t="shared" si="6"/>
        <v>45471</v>
      </c>
      <c r="AH50" s="77">
        <f t="shared" si="6"/>
        <v>45472</v>
      </c>
      <c r="AI50" s="78">
        <f t="shared" si="6"/>
        <v>45473</v>
      </c>
      <c r="AJ50" s="49"/>
      <c r="AK50" s="50"/>
      <c r="AL50" s="481"/>
      <c r="AM50" s="483"/>
      <c r="AN50" s="302"/>
      <c r="AO50" s="486"/>
      <c r="AP50" s="489"/>
      <c r="AR50" s="494" t="s">
        <v>162</v>
      </c>
      <c r="AS50" s="497" t="s">
        <v>108</v>
      </c>
      <c r="AT50" s="500" t="s">
        <v>42</v>
      </c>
      <c r="AU50" s="494" t="s">
        <v>164</v>
      </c>
      <c r="AV50" s="497" t="s">
        <v>109</v>
      </c>
      <c r="AW50" s="500" t="s">
        <v>43</v>
      </c>
      <c r="AY50" s="478"/>
    </row>
    <row r="51" spans="1:53" ht="18" customHeight="1" x14ac:dyDescent="0.45">
      <c r="A51" s="1">
        <v>18</v>
      </c>
      <c r="C51" s="517"/>
      <c r="D51" s="518" t="s">
        <v>12</v>
      </c>
      <c r="E51" s="518"/>
      <c r="F51" s="79" t="s">
        <v>100</v>
      </c>
      <c r="G51" s="80" t="s">
        <v>100</v>
      </c>
      <c r="H51" s="4" t="s">
        <v>102</v>
      </c>
      <c r="I51" s="4" t="s">
        <v>102</v>
      </c>
      <c r="J51" s="4" t="s">
        <v>47</v>
      </c>
      <c r="K51" s="4" t="s">
        <v>47</v>
      </c>
      <c r="L51" s="4" t="s">
        <v>102</v>
      </c>
      <c r="M51" s="79" t="s">
        <v>102</v>
      </c>
      <c r="N51" s="80" t="s">
        <v>100</v>
      </c>
      <c r="O51" s="4" t="s">
        <v>102</v>
      </c>
      <c r="P51" s="4" t="s">
        <v>47</v>
      </c>
      <c r="Q51" s="4" t="s">
        <v>102</v>
      </c>
      <c r="R51" s="4" t="s">
        <v>102</v>
      </c>
      <c r="S51" s="4" t="s">
        <v>47</v>
      </c>
      <c r="T51" s="79" t="s">
        <v>47</v>
      </c>
      <c r="U51" s="80" t="s">
        <v>102</v>
      </c>
      <c r="V51" s="4" t="s">
        <v>102</v>
      </c>
      <c r="W51" s="4" t="s">
        <v>100</v>
      </c>
      <c r="X51" s="4" t="s">
        <v>100</v>
      </c>
      <c r="Y51" s="4" t="s">
        <v>102</v>
      </c>
      <c r="Z51" s="4" t="s">
        <v>47</v>
      </c>
      <c r="AA51" s="79" t="s">
        <v>47</v>
      </c>
      <c r="AB51" s="80" t="s">
        <v>102</v>
      </c>
      <c r="AC51" s="4" t="s">
        <v>102</v>
      </c>
      <c r="AD51" s="4" t="s">
        <v>47</v>
      </c>
      <c r="AE51" s="4" t="s">
        <v>102</v>
      </c>
      <c r="AF51" s="4" t="s">
        <v>102</v>
      </c>
      <c r="AG51" s="4" t="s">
        <v>100</v>
      </c>
      <c r="AH51" s="79" t="s">
        <v>100</v>
      </c>
      <c r="AI51" s="80" t="s">
        <v>100</v>
      </c>
      <c r="AJ51" s="23"/>
      <c r="AK51" s="3"/>
      <c r="AL51" s="481"/>
      <c r="AM51" s="483"/>
      <c r="AN51" s="302"/>
      <c r="AO51" s="486"/>
      <c r="AP51" s="489"/>
      <c r="AR51" s="495"/>
      <c r="AS51" s="498"/>
      <c r="AT51" s="501"/>
      <c r="AU51" s="495"/>
      <c r="AV51" s="498"/>
      <c r="AW51" s="501"/>
      <c r="AY51" s="478"/>
    </row>
    <row r="52" spans="1:53" ht="18" customHeight="1" x14ac:dyDescent="0.45">
      <c r="A52" s="1">
        <v>18</v>
      </c>
      <c r="B52" s="1">
        <v>1</v>
      </c>
      <c r="C52" s="517"/>
      <c r="D52" s="522" t="s">
        <v>11</v>
      </c>
      <c r="E52" s="522"/>
      <c r="F52" s="515"/>
      <c r="G52" s="516"/>
      <c r="H52" s="513"/>
      <c r="I52" s="513"/>
      <c r="J52" s="513" t="s">
        <v>90</v>
      </c>
      <c r="K52" s="513" t="s">
        <v>90</v>
      </c>
      <c r="L52" s="513"/>
      <c r="M52" s="515"/>
      <c r="N52" s="516"/>
      <c r="O52" s="513"/>
      <c r="P52" s="513" t="s">
        <v>90</v>
      </c>
      <c r="Q52" s="513"/>
      <c r="R52" s="513"/>
      <c r="S52" s="513" t="s">
        <v>90</v>
      </c>
      <c r="T52" s="515"/>
      <c r="U52" s="516"/>
      <c r="V52" s="513"/>
      <c r="W52" s="513"/>
      <c r="X52" s="513"/>
      <c r="Y52" s="513"/>
      <c r="Z52" s="513" t="s">
        <v>90</v>
      </c>
      <c r="AA52" s="515"/>
      <c r="AB52" s="516"/>
      <c r="AC52" s="513"/>
      <c r="AD52" s="513" t="s">
        <v>90</v>
      </c>
      <c r="AE52" s="513"/>
      <c r="AF52" s="513"/>
      <c r="AG52" s="513"/>
      <c r="AH52" s="515"/>
      <c r="AI52" s="516"/>
      <c r="AJ52" s="510"/>
      <c r="AK52" s="51"/>
      <c r="AL52" s="481"/>
      <c r="AM52" s="483"/>
      <c r="AN52" s="302"/>
      <c r="AO52" s="486"/>
      <c r="AP52" s="489"/>
      <c r="AR52" s="495"/>
      <c r="AS52" s="498"/>
      <c r="AT52" s="501"/>
      <c r="AU52" s="495"/>
      <c r="AV52" s="498"/>
      <c r="AW52" s="501"/>
      <c r="AY52" s="478"/>
    </row>
    <row r="53" spans="1:53" ht="18" customHeight="1" x14ac:dyDescent="0.45">
      <c r="A53" s="1">
        <v>18</v>
      </c>
      <c r="B53" s="1">
        <v>2</v>
      </c>
      <c r="C53" s="517"/>
      <c r="D53" s="522"/>
      <c r="E53" s="522"/>
      <c r="F53" s="515"/>
      <c r="G53" s="516"/>
      <c r="H53" s="513"/>
      <c r="I53" s="513"/>
      <c r="J53" s="513"/>
      <c r="K53" s="513"/>
      <c r="L53" s="513"/>
      <c r="M53" s="515"/>
      <c r="N53" s="516"/>
      <c r="O53" s="513"/>
      <c r="P53" s="513"/>
      <c r="Q53" s="513"/>
      <c r="R53" s="513"/>
      <c r="S53" s="513"/>
      <c r="T53" s="515"/>
      <c r="U53" s="516"/>
      <c r="V53" s="513"/>
      <c r="W53" s="513"/>
      <c r="X53" s="513"/>
      <c r="Y53" s="513"/>
      <c r="Z53" s="513"/>
      <c r="AA53" s="515"/>
      <c r="AB53" s="516"/>
      <c r="AC53" s="513"/>
      <c r="AD53" s="513"/>
      <c r="AE53" s="513"/>
      <c r="AF53" s="513"/>
      <c r="AG53" s="513"/>
      <c r="AH53" s="515"/>
      <c r="AI53" s="516"/>
      <c r="AJ53" s="510"/>
      <c r="AK53" s="51"/>
      <c r="AL53" s="481"/>
      <c r="AM53" s="483"/>
      <c r="AN53" s="302"/>
      <c r="AO53" s="486"/>
      <c r="AP53" s="489"/>
      <c r="AR53" s="495"/>
      <c r="AS53" s="498"/>
      <c r="AT53" s="65">
        <v>0.28499999999999998</v>
      </c>
      <c r="AU53" s="495"/>
      <c r="AV53" s="498"/>
      <c r="AW53" s="501"/>
      <c r="AY53" s="478"/>
    </row>
    <row r="54" spans="1:53" ht="18" customHeight="1" x14ac:dyDescent="0.45">
      <c r="A54" s="1">
        <v>18</v>
      </c>
      <c r="B54" s="1">
        <v>3</v>
      </c>
      <c r="C54" s="517"/>
      <c r="D54" s="522"/>
      <c r="E54" s="522"/>
      <c r="F54" s="515"/>
      <c r="G54" s="516"/>
      <c r="H54" s="513"/>
      <c r="I54" s="513"/>
      <c r="J54" s="513"/>
      <c r="K54" s="513"/>
      <c r="L54" s="513"/>
      <c r="M54" s="515"/>
      <c r="N54" s="516"/>
      <c r="O54" s="513"/>
      <c r="P54" s="513"/>
      <c r="Q54" s="513"/>
      <c r="R54" s="513"/>
      <c r="S54" s="513"/>
      <c r="T54" s="515"/>
      <c r="U54" s="516"/>
      <c r="V54" s="513"/>
      <c r="W54" s="513"/>
      <c r="X54" s="513"/>
      <c r="Y54" s="513"/>
      <c r="Z54" s="513"/>
      <c r="AA54" s="515"/>
      <c r="AB54" s="516"/>
      <c r="AC54" s="513"/>
      <c r="AD54" s="513"/>
      <c r="AE54" s="513"/>
      <c r="AF54" s="513"/>
      <c r="AG54" s="513"/>
      <c r="AH54" s="515"/>
      <c r="AI54" s="516"/>
      <c r="AJ54" s="510"/>
      <c r="AK54" s="51"/>
      <c r="AL54" s="481"/>
      <c r="AM54" s="483"/>
      <c r="AN54" s="302"/>
      <c r="AO54" s="486"/>
      <c r="AP54" s="489"/>
      <c r="AR54" s="495"/>
      <c r="AS54" s="498"/>
      <c r="AT54" s="502" t="s">
        <v>41</v>
      </c>
      <c r="AU54" s="495"/>
      <c r="AV54" s="498"/>
      <c r="AW54" s="501"/>
      <c r="AY54" s="478"/>
    </row>
    <row r="55" spans="1:53" ht="18" customHeight="1" x14ac:dyDescent="0.45">
      <c r="A55" s="1">
        <v>18</v>
      </c>
      <c r="B55" s="1">
        <v>4</v>
      </c>
      <c r="C55" s="517"/>
      <c r="D55" s="522"/>
      <c r="E55" s="522"/>
      <c r="F55" s="515"/>
      <c r="G55" s="516"/>
      <c r="H55" s="513"/>
      <c r="I55" s="513"/>
      <c r="J55" s="513"/>
      <c r="K55" s="513"/>
      <c r="L55" s="513"/>
      <c r="M55" s="515"/>
      <c r="N55" s="516"/>
      <c r="O55" s="513"/>
      <c r="P55" s="513"/>
      <c r="Q55" s="513"/>
      <c r="R55" s="513"/>
      <c r="S55" s="513"/>
      <c r="T55" s="515"/>
      <c r="U55" s="516"/>
      <c r="V55" s="513"/>
      <c r="W55" s="513"/>
      <c r="X55" s="513"/>
      <c r="Y55" s="513"/>
      <c r="Z55" s="513"/>
      <c r="AA55" s="515"/>
      <c r="AB55" s="516"/>
      <c r="AC55" s="513"/>
      <c r="AD55" s="513"/>
      <c r="AE55" s="513"/>
      <c r="AF55" s="513"/>
      <c r="AG55" s="513"/>
      <c r="AH55" s="515"/>
      <c r="AI55" s="516"/>
      <c r="AJ55" s="510"/>
      <c r="AK55" s="51"/>
      <c r="AL55" s="481"/>
      <c r="AM55" s="483"/>
      <c r="AN55" s="302"/>
      <c r="AO55" s="486"/>
      <c r="AP55" s="489"/>
      <c r="AR55" s="495"/>
      <c r="AS55" s="498"/>
      <c r="AT55" s="502"/>
      <c r="AU55" s="495"/>
      <c r="AV55" s="498"/>
      <c r="AW55" s="65">
        <v>0.28499999999999998</v>
      </c>
      <c r="AY55" s="478"/>
    </row>
    <row r="56" spans="1:53" ht="18" customHeight="1" x14ac:dyDescent="0.45">
      <c r="A56" s="1">
        <v>18</v>
      </c>
      <c r="B56" s="1">
        <v>5</v>
      </c>
      <c r="C56" s="517"/>
      <c r="D56" s="522"/>
      <c r="E56" s="522"/>
      <c r="F56" s="515"/>
      <c r="G56" s="516"/>
      <c r="H56" s="513"/>
      <c r="I56" s="513"/>
      <c r="J56" s="513"/>
      <c r="K56" s="513"/>
      <c r="L56" s="513"/>
      <c r="M56" s="515"/>
      <c r="N56" s="516"/>
      <c r="O56" s="513"/>
      <c r="P56" s="513"/>
      <c r="Q56" s="513"/>
      <c r="R56" s="513"/>
      <c r="S56" s="513"/>
      <c r="T56" s="515"/>
      <c r="U56" s="516"/>
      <c r="V56" s="513"/>
      <c r="W56" s="513"/>
      <c r="X56" s="513"/>
      <c r="Y56" s="513"/>
      <c r="Z56" s="513"/>
      <c r="AA56" s="515"/>
      <c r="AB56" s="516"/>
      <c r="AC56" s="513"/>
      <c r="AD56" s="513"/>
      <c r="AE56" s="513"/>
      <c r="AF56" s="513"/>
      <c r="AG56" s="513"/>
      <c r="AH56" s="515"/>
      <c r="AI56" s="516"/>
      <c r="AJ56" s="510"/>
      <c r="AK56" s="51"/>
      <c r="AL56" s="481"/>
      <c r="AM56" s="483"/>
      <c r="AN56" s="302"/>
      <c r="AO56" s="486"/>
      <c r="AP56" s="489"/>
      <c r="AR56" s="495"/>
      <c r="AS56" s="498"/>
      <c r="AT56" s="502"/>
      <c r="AU56" s="495"/>
      <c r="AV56" s="498"/>
      <c r="AW56" s="502" t="s">
        <v>41</v>
      </c>
      <c r="AY56" s="478"/>
    </row>
    <row r="57" spans="1:53" ht="18" customHeight="1" x14ac:dyDescent="0.45">
      <c r="A57" s="1">
        <v>18</v>
      </c>
      <c r="B57" s="1">
        <v>6</v>
      </c>
      <c r="C57" s="517"/>
      <c r="D57" s="522"/>
      <c r="E57" s="522"/>
      <c r="F57" s="515"/>
      <c r="G57" s="516"/>
      <c r="H57" s="513"/>
      <c r="I57" s="513"/>
      <c r="J57" s="513"/>
      <c r="K57" s="513"/>
      <c r="L57" s="513"/>
      <c r="M57" s="515"/>
      <c r="N57" s="516"/>
      <c r="O57" s="513"/>
      <c r="P57" s="513"/>
      <c r="Q57" s="513"/>
      <c r="R57" s="513"/>
      <c r="S57" s="513"/>
      <c r="T57" s="515"/>
      <c r="U57" s="516"/>
      <c r="V57" s="513"/>
      <c r="W57" s="513"/>
      <c r="X57" s="513"/>
      <c r="Y57" s="513"/>
      <c r="Z57" s="513"/>
      <c r="AA57" s="515"/>
      <c r="AB57" s="516"/>
      <c r="AC57" s="513"/>
      <c r="AD57" s="513"/>
      <c r="AE57" s="513"/>
      <c r="AF57" s="513"/>
      <c r="AG57" s="513"/>
      <c r="AH57" s="515"/>
      <c r="AI57" s="516"/>
      <c r="AJ57" s="510"/>
      <c r="AK57" s="51"/>
      <c r="AL57" s="481"/>
      <c r="AM57" s="483"/>
      <c r="AN57" s="302"/>
      <c r="AO57" s="486"/>
      <c r="AP57" s="489"/>
      <c r="AR57" s="495"/>
      <c r="AS57" s="498"/>
      <c r="AT57" s="502"/>
      <c r="AU57" s="495"/>
      <c r="AV57" s="498"/>
      <c r="AW57" s="502"/>
      <c r="AY57" s="478"/>
    </row>
    <row r="58" spans="1:53" ht="18" customHeight="1" x14ac:dyDescent="0.45">
      <c r="A58" s="1">
        <v>18</v>
      </c>
      <c r="B58" s="1">
        <v>7</v>
      </c>
      <c r="C58" s="517"/>
      <c r="D58" s="522"/>
      <c r="E58" s="522"/>
      <c r="F58" s="515"/>
      <c r="G58" s="516"/>
      <c r="H58" s="513"/>
      <c r="I58" s="513"/>
      <c r="J58" s="513"/>
      <c r="K58" s="513"/>
      <c r="L58" s="513"/>
      <c r="M58" s="515"/>
      <c r="N58" s="516"/>
      <c r="O58" s="513"/>
      <c r="P58" s="513"/>
      <c r="Q58" s="513"/>
      <c r="R58" s="513"/>
      <c r="S58" s="513"/>
      <c r="T58" s="515"/>
      <c r="U58" s="516"/>
      <c r="V58" s="513"/>
      <c r="W58" s="513"/>
      <c r="X58" s="513"/>
      <c r="Y58" s="513"/>
      <c r="Z58" s="513"/>
      <c r="AA58" s="515"/>
      <c r="AB58" s="516"/>
      <c r="AC58" s="513"/>
      <c r="AD58" s="513"/>
      <c r="AE58" s="513"/>
      <c r="AF58" s="513"/>
      <c r="AG58" s="513"/>
      <c r="AH58" s="515"/>
      <c r="AI58" s="516"/>
      <c r="AJ58" s="510"/>
      <c r="AK58" s="51"/>
      <c r="AL58" s="481"/>
      <c r="AM58" s="483"/>
      <c r="AN58" s="302"/>
      <c r="AO58" s="486"/>
      <c r="AP58" s="489"/>
      <c r="AR58" s="495"/>
      <c r="AS58" s="498"/>
      <c r="AT58" s="502"/>
      <c r="AU58" s="495"/>
      <c r="AV58" s="498"/>
      <c r="AW58" s="502"/>
      <c r="AY58" s="478"/>
    </row>
    <row r="59" spans="1:53" ht="18" customHeight="1" thickBot="1" x14ac:dyDescent="0.5">
      <c r="A59" s="1">
        <v>18</v>
      </c>
      <c r="B59" s="1">
        <v>8</v>
      </c>
      <c r="C59" s="517"/>
      <c r="D59" s="522"/>
      <c r="E59" s="522"/>
      <c r="F59" s="515"/>
      <c r="G59" s="516"/>
      <c r="H59" s="513"/>
      <c r="I59" s="513"/>
      <c r="J59" s="513"/>
      <c r="K59" s="513"/>
      <c r="L59" s="513"/>
      <c r="M59" s="515"/>
      <c r="N59" s="516"/>
      <c r="O59" s="513"/>
      <c r="P59" s="513"/>
      <c r="Q59" s="513"/>
      <c r="R59" s="513"/>
      <c r="S59" s="513"/>
      <c r="T59" s="515"/>
      <c r="U59" s="516"/>
      <c r="V59" s="513"/>
      <c r="W59" s="513"/>
      <c r="X59" s="513"/>
      <c r="Y59" s="513"/>
      <c r="Z59" s="513"/>
      <c r="AA59" s="515"/>
      <c r="AB59" s="516"/>
      <c r="AC59" s="513"/>
      <c r="AD59" s="513"/>
      <c r="AE59" s="513"/>
      <c r="AF59" s="513"/>
      <c r="AG59" s="513"/>
      <c r="AH59" s="515"/>
      <c r="AI59" s="516"/>
      <c r="AJ59" s="510"/>
      <c r="AK59" s="51"/>
      <c r="AL59" s="481"/>
      <c r="AM59" s="484"/>
      <c r="AN59" s="303"/>
      <c r="AO59" s="487"/>
      <c r="AP59" s="490"/>
      <c r="AR59" s="496"/>
      <c r="AS59" s="499"/>
      <c r="AT59" s="502"/>
      <c r="AU59" s="496"/>
      <c r="AV59" s="499"/>
      <c r="AW59" s="503"/>
      <c r="AY59" s="479"/>
    </row>
    <row r="60" spans="1:53" ht="18" customHeight="1" thickBot="1" x14ac:dyDescent="0.5">
      <c r="A60" s="1">
        <v>18</v>
      </c>
      <c r="C60" s="517"/>
      <c r="D60" s="520" t="s">
        <v>7</v>
      </c>
      <c r="E60" s="520"/>
      <c r="F60" s="25" t="s">
        <v>9</v>
      </c>
      <c r="G60" s="26" t="s">
        <v>9</v>
      </c>
      <c r="H60" s="4"/>
      <c r="I60" s="4"/>
      <c r="J60" s="4"/>
      <c r="K60" s="4"/>
      <c r="L60" s="4"/>
      <c r="M60" s="25" t="s">
        <v>9</v>
      </c>
      <c r="N60" s="26" t="s">
        <v>9</v>
      </c>
      <c r="O60" s="4"/>
      <c r="P60" s="4"/>
      <c r="Q60" s="4"/>
      <c r="R60" s="4"/>
      <c r="S60" s="4"/>
      <c r="T60" s="25" t="s">
        <v>9</v>
      </c>
      <c r="U60" s="26" t="s">
        <v>9</v>
      </c>
      <c r="V60" s="4"/>
      <c r="W60" s="4"/>
      <c r="X60" s="4"/>
      <c r="Y60" s="4"/>
      <c r="Z60" s="4"/>
      <c r="AA60" s="25" t="s">
        <v>9</v>
      </c>
      <c r="AB60" s="26" t="s">
        <v>9</v>
      </c>
      <c r="AC60" s="4"/>
      <c r="AD60" s="4"/>
      <c r="AE60" s="4"/>
      <c r="AF60" s="4"/>
      <c r="AG60" s="4"/>
      <c r="AH60" s="25" t="s">
        <v>9</v>
      </c>
      <c r="AI60" s="26" t="s">
        <v>9</v>
      </c>
      <c r="AJ60" s="23"/>
      <c r="AK60" s="3"/>
      <c r="AL60" s="136">
        <f>COUNTIF(F60:AJ60,"○")</f>
        <v>10</v>
      </c>
      <c r="AM60" s="138"/>
      <c r="AN60" s="135"/>
      <c r="AO60" s="104"/>
      <c r="AP60" s="103"/>
      <c r="AR60" s="142"/>
      <c r="AS60" s="137"/>
      <c r="AT60" s="139">
        <f>ROUNDDOWN(AL60/AY60,3)</f>
        <v>0.33300000000000002</v>
      </c>
      <c r="AU60" s="138"/>
      <c r="AV60" s="90"/>
      <c r="AW60" s="62"/>
      <c r="AY60" s="76">
        <v>30</v>
      </c>
      <c r="BA60" s="1" t="s">
        <v>79</v>
      </c>
    </row>
    <row r="61" spans="1:53" ht="18" customHeight="1" thickBot="1" x14ac:dyDescent="0.5">
      <c r="A61" s="1">
        <v>18</v>
      </c>
      <c r="C61" s="517"/>
      <c r="D61" s="520" t="s">
        <v>8</v>
      </c>
      <c r="E61" s="520"/>
      <c r="F61" s="81" t="s">
        <v>10</v>
      </c>
      <c r="G61" s="82" t="s">
        <v>10</v>
      </c>
      <c r="H61" s="52" t="s">
        <v>33</v>
      </c>
      <c r="I61" s="52" t="s">
        <v>33</v>
      </c>
      <c r="J61" s="44" t="s">
        <v>54</v>
      </c>
      <c r="K61" s="44" t="s">
        <v>54</v>
      </c>
      <c r="L61" s="52" t="s">
        <v>33</v>
      </c>
      <c r="M61" s="81" t="s">
        <v>10</v>
      </c>
      <c r="N61" s="82" t="s">
        <v>10</v>
      </c>
      <c r="O61" s="4" t="s">
        <v>33</v>
      </c>
      <c r="P61" s="44" t="s">
        <v>54</v>
      </c>
      <c r="Q61" s="4" t="s">
        <v>33</v>
      </c>
      <c r="R61" s="4" t="s">
        <v>33</v>
      </c>
      <c r="S61" s="44" t="s">
        <v>54</v>
      </c>
      <c r="T61" s="81" t="s">
        <v>10</v>
      </c>
      <c r="U61" s="82" t="s">
        <v>10</v>
      </c>
      <c r="V61" s="4" t="s">
        <v>33</v>
      </c>
      <c r="W61" s="4" t="s">
        <v>33</v>
      </c>
      <c r="X61" s="4" t="s">
        <v>33</v>
      </c>
      <c r="Y61" s="4" t="s">
        <v>33</v>
      </c>
      <c r="Z61" s="44" t="s">
        <v>54</v>
      </c>
      <c r="AA61" s="81" t="s">
        <v>10</v>
      </c>
      <c r="AB61" s="82" t="s">
        <v>10</v>
      </c>
      <c r="AC61" s="4" t="s">
        <v>33</v>
      </c>
      <c r="AD61" s="44" t="s">
        <v>54</v>
      </c>
      <c r="AE61" s="4" t="s">
        <v>33</v>
      </c>
      <c r="AF61" s="4" t="s">
        <v>33</v>
      </c>
      <c r="AG61" s="4" t="s">
        <v>33</v>
      </c>
      <c r="AH61" s="81" t="s">
        <v>10</v>
      </c>
      <c r="AI61" s="82" t="s">
        <v>10</v>
      </c>
      <c r="AJ61" s="23"/>
      <c r="AK61" s="3"/>
      <c r="AL61" s="140"/>
      <c r="AM61" s="7">
        <f>COUNTIF(F61:AJ61,"●")</f>
        <v>10</v>
      </c>
      <c r="AN61" s="136">
        <f>COUNTIF(F61:AJ61,"◎")</f>
        <v>0</v>
      </c>
      <c r="AO61" s="134">
        <f>SUM(AM61:AN61)</f>
        <v>10</v>
      </c>
      <c r="AP61" s="75">
        <f>ROUNDDOWN(AO61/AL60,3)</f>
        <v>1</v>
      </c>
      <c r="AR61" s="136">
        <f>COUNTIF(F61:AJ61,"●")+COUNTIF(F61:AJ61,"★")+COUNTIF(F61:AJ61,"◎")</f>
        <v>10</v>
      </c>
      <c r="AS61" s="141">
        <f>COUNTIF(F61:AJ61,"◇")</f>
        <v>14</v>
      </c>
      <c r="AT61" s="143">
        <f>ROUNDDOWN(AR61/AY60,3)</f>
        <v>0.33300000000000002</v>
      </c>
      <c r="AU61" s="5">
        <f>AU43+COUNTIF(F61:AJ61,"●")+COUNTIF(F61:AJ61,"★")+COUNTIF(F61:AJ61,"■")+COUNTIF(F61:AJ61,"◎")</f>
        <v>36</v>
      </c>
      <c r="AV61" s="99">
        <f>AV43+COUNTIF(F61:AJ61,"◇")</f>
        <v>34</v>
      </c>
      <c r="AW61" s="75">
        <f>ROUNDDOWN(AU61/AY61,3)</f>
        <v>0.51400000000000001</v>
      </c>
      <c r="AY61" s="4">
        <f>+AY43+AY60</f>
        <v>70</v>
      </c>
    </row>
    <row r="62" spans="1:53" ht="15" customHeight="1" x14ac:dyDescent="0.45">
      <c r="A62" s="1">
        <v>15</v>
      </c>
      <c r="C62" s="517"/>
      <c r="D62" s="526" t="s">
        <v>0</v>
      </c>
      <c r="E62" s="527"/>
      <c r="F62" s="532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4"/>
      <c r="AL62" s="100" t="s">
        <v>69</v>
      </c>
      <c r="AM62" s="84" t="s">
        <v>70</v>
      </c>
      <c r="AN62" s="87" t="s">
        <v>71</v>
      </c>
      <c r="AO62" s="105" t="s">
        <v>85</v>
      </c>
      <c r="AP62" s="70" t="s">
        <v>86</v>
      </c>
      <c r="AQ62" s="3"/>
      <c r="AR62" s="94" t="s">
        <v>72</v>
      </c>
      <c r="AS62" s="92" t="s">
        <v>73</v>
      </c>
      <c r="AT62" s="93" t="s">
        <v>74</v>
      </c>
      <c r="AU62" s="91" t="s">
        <v>75</v>
      </c>
      <c r="AV62" s="92" t="s">
        <v>76</v>
      </c>
      <c r="AW62" s="93" t="s">
        <v>77</v>
      </c>
      <c r="AX62" s="60"/>
      <c r="AY62" s="71" t="s">
        <v>78</v>
      </c>
    </row>
    <row r="63" spans="1:53" ht="15" customHeight="1" x14ac:dyDescent="0.45">
      <c r="A63" s="1">
        <v>15</v>
      </c>
      <c r="C63" s="517"/>
      <c r="D63" s="528"/>
      <c r="E63" s="529"/>
      <c r="F63" s="535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7"/>
      <c r="AL63" s="101"/>
      <c r="AM63" s="86"/>
      <c r="AN63" s="87"/>
      <c r="AO63" s="85"/>
      <c r="AP63" s="70" t="str">
        <f>IF(AP61&gt;=1,"達成","未達成")</f>
        <v>達成</v>
      </c>
      <c r="AQ63" s="3"/>
      <c r="AR63" s="94"/>
      <c r="AS63" s="95"/>
      <c r="AT63" s="93" t="s">
        <v>91</v>
      </c>
      <c r="AU63" s="94"/>
      <c r="AV63" s="95"/>
      <c r="AW63" s="93"/>
      <c r="AX63" s="60"/>
      <c r="AY63" s="72"/>
    </row>
    <row r="64" spans="1:53" ht="15" customHeight="1" x14ac:dyDescent="0.45">
      <c r="A64" s="1">
        <v>15</v>
      </c>
      <c r="C64" s="517"/>
      <c r="D64" s="530"/>
      <c r="E64" s="531"/>
      <c r="F64" s="538" t="s">
        <v>182</v>
      </c>
      <c r="G64" s="539"/>
      <c r="H64" s="539"/>
      <c r="I64" s="539"/>
      <c r="J64" s="539"/>
      <c r="K64" s="539"/>
      <c r="L64" s="539"/>
      <c r="M64" s="539"/>
      <c r="N64" s="539"/>
      <c r="O64" s="539"/>
      <c r="P64" s="539"/>
      <c r="Q64" s="539"/>
      <c r="R64" s="539"/>
      <c r="S64" s="539"/>
      <c r="T64" s="539"/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39"/>
      <c r="AF64" s="539"/>
      <c r="AG64" s="539"/>
      <c r="AH64" s="539"/>
      <c r="AI64" s="539"/>
      <c r="AJ64" s="540"/>
      <c r="AL64" s="102"/>
      <c r="AM64" s="88"/>
      <c r="AN64" s="89"/>
      <c r="AO64" s="64" t="s">
        <v>84</v>
      </c>
      <c r="AP64" s="69" t="s">
        <v>83</v>
      </c>
      <c r="AQ64" s="3"/>
      <c r="AR64" s="96"/>
      <c r="AS64" s="97"/>
      <c r="AT64" s="98" t="s">
        <v>92</v>
      </c>
      <c r="AU64" s="96"/>
      <c r="AV64" s="97"/>
      <c r="AW64" s="98" t="s">
        <v>93</v>
      </c>
      <c r="AX64" s="60"/>
      <c r="AY64" s="61"/>
    </row>
    <row r="65" spans="1:53" ht="18" customHeight="1" x14ac:dyDescent="0.45">
      <c r="A65" s="1">
        <v>18</v>
      </c>
      <c r="C65" s="51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8"/>
      <c r="AC65" s="3"/>
      <c r="AD65" s="3"/>
      <c r="AE65" s="3"/>
      <c r="AF65" s="3"/>
      <c r="AG65" s="3"/>
      <c r="AH65" s="3"/>
      <c r="AI65" s="3"/>
      <c r="AJ65" s="3"/>
    </row>
    <row r="66" spans="1:53" ht="24.9" customHeight="1" thickBot="1" x14ac:dyDescent="0.5">
      <c r="A66" s="1">
        <v>25</v>
      </c>
      <c r="C66" s="517"/>
      <c r="D66" s="518" t="s">
        <v>4</v>
      </c>
      <c r="E66" s="518"/>
      <c r="F66" s="554" t="s">
        <v>88</v>
      </c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46"/>
      <c r="AL66" s="471" t="s">
        <v>39</v>
      </c>
      <c r="AM66" s="472"/>
      <c r="AN66" s="472"/>
      <c r="AO66" s="472"/>
      <c r="AP66" s="473"/>
      <c r="AR66" s="474" t="s">
        <v>38</v>
      </c>
      <c r="AS66" s="475"/>
      <c r="AT66" s="475"/>
      <c r="AU66" s="475"/>
      <c r="AV66" s="475"/>
      <c r="AW66" s="476"/>
      <c r="AY66" s="477" t="s">
        <v>163</v>
      </c>
    </row>
    <row r="67" spans="1:53" ht="18" customHeight="1" x14ac:dyDescent="0.45">
      <c r="A67" s="1">
        <v>18</v>
      </c>
      <c r="C67" s="517"/>
      <c r="D67" s="518" t="s">
        <v>5</v>
      </c>
      <c r="E67" s="518"/>
      <c r="F67" s="40">
        <f>+AI49+1</f>
        <v>45474</v>
      </c>
      <c r="G67" s="40">
        <f t="shared" ref="G67:AJ67" si="7">+F67+1</f>
        <v>45475</v>
      </c>
      <c r="H67" s="40">
        <f t="shared" si="7"/>
        <v>45476</v>
      </c>
      <c r="I67" s="40">
        <f t="shared" si="7"/>
        <v>45477</v>
      </c>
      <c r="J67" s="40">
        <f t="shared" si="7"/>
        <v>45478</v>
      </c>
      <c r="K67" s="10">
        <f t="shared" si="7"/>
        <v>45479</v>
      </c>
      <c r="L67" s="11">
        <f t="shared" si="7"/>
        <v>45480</v>
      </c>
      <c r="M67" s="40">
        <f t="shared" si="7"/>
        <v>45481</v>
      </c>
      <c r="N67" s="40">
        <f t="shared" si="7"/>
        <v>45482</v>
      </c>
      <c r="O67" s="40">
        <f t="shared" si="7"/>
        <v>45483</v>
      </c>
      <c r="P67" s="40">
        <f t="shared" si="7"/>
        <v>45484</v>
      </c>
      <c r="Q67" s="40">
        <f t="shared" si="7"/>
        <v>45485</v>
      </c>
      <c r="R67" s="10">
        <f t="shared" si="7"/>
        <v>45486</v>
      </c>
      <c r="S67" s="11">
        <f t="shared" si="7"/>
        <v>45487</v>
      </c>
      <c r="T67" s="53">
        <f t="shared" si="7"/>
        <v>45488</v>
      </c>
      <c r="U67" s="40">
        <f t="shared" si="7"/>
        <v>45489</v>
      </c>
      <c r="V67" s="40">
        <f t="shared" si="7"/>
        <v>45490</v>
      </c>
      <c r="W67" s="40">
        <f t="shared" si="7"/>
        <v>45491</v>
      </c>
      <c r="X67" s="40">
        <f t="shared" si="7"/>
        <v>45492</v>
      </c>
      <c r="Y67" s="10">
        <f t="shared" si="7"/>
        <v>45493</v>
      </c>
      <c r="Z67" s="11">
        <f t="shared" si="7"/>
        <v>45494</v>
      </c>
      <c r="AA67" s="40">
        <f t="shared" si="7"/>
        <v>45495</v>
      </c>
      <c r="AB67" s="40">
        <f t="shared" si="7"/>
        <v>45496</v>
      </c>
      <c r="AC67" s="40">
        <f t="shared" si="7"/>
        <v>45497</v>
      </c>
      <c r="AD67" s="40">
        <f t="shared" si="7"/>
        <v>45498</v>
      </c>
      <c r="AE67" s="40">
        <f t="shared" si="7"/>
        <v>45499</v>
      </c>
      <c r="AF67" s="10">
        <f t="shared" si="7"/>
        <v>45500</v>
      </c>
      <c r="AG67" s="11">
        <f t="shared" si="7"/>
        <v>45501</v>
      </c>
      <c r="AH67" s="40">
        <f t="shared" si="7"/>
        <v>45502</v>
      </c>
      <c r="AI67" s="40">
        <f t="shared" si="7"/>
        <v>45503</v>
      </c>
      <c r="AJ67" s="40">
        <f t="shared" si="7"/>
        <v>45504</v>
      </c>
      <c r="AK67" s="48"/>
      <c r="AL67" s="480" t="s">
        <v>158</v>
      </c>
      <c r="AM67" s="482" t="s">
        <v>159</v>
      </c>
      <c r="AN67" s="301" t="s">
        <v>181</v>
      </c>
      <c r="AO67" s="485" t="s">
        <v>160</v>
      </c>
      <c r="AP67" s="488" t="s">
        <v>183</v>
      </c>
      <c r="AR67" s="491" t="s">
        <v>37</v>
      </c>
      <c r="AS67" s="492"/>
      <c r="AT67" s="493"/>
      <c r="AU67" s="491" t="s">
        <v>40</v>
      </c>
      <c r="AV67" s="492"/>
      <c r="AW67" s="493"/>
      <c r="AY67" s="478"/>
    </row>
    <row r="68" spans="1:53" ht="18" customHeight="1" x14ac:dyDescent="0.45">
      <c r="A68" s="1">
        <v>18</v>
      </c>
      <c r="C68" s="517"/>
      <c r="D68" s="518" t="s">
        <v>6</v>
      </c>
      <c r="E68" s="518"/>
      <c r="F68" s="16">
        <f t="shared" ref="F68:AI68" si="8">F67</f>
        <v>45474</v>
      </c>
      <c r="G68" s="16">
        <f t="shared" si="8"/>
        <v>45475</v>
      </c>
      <c r="H68" s="16">
        <f t="shared" si="8"/>
        <v>45476</v>
      </c>
      <c r="I68" s="16">
        <f t="shared" si="8"/>
        <v>45477</v>
      </c>
      <c r="J68" s="16">
        <f t="shared" si="8"/>
        <v>45478</v>
      </c>
      <c r="K68" s="77">
        <f t="shared" si="8"/>
        <v>45479</v>
      </c>
      <c r="L68" s="78">
        <f t="shared" si="8"/>
        <v>45480</v>
      </c>
      <c r="M68" s="16">
        <f t="shared" si="8"/>
        <v>45481</v>
      </c>
      <c r="N68" s="16">
        <f t="shared" si="8"/>
        <v>45482</v>
      </c>
      <c r="O68" s="16">
        <f t="shared" si="8"/>
        <v>45483</v>
      </c>
      <c r="P68" s="16">
        <f t="shared" si="8"/>
        <v>45484</v>
      </c>
      <c r="Q68" s="16">
        <f t="shared" si="8"/>
        <v>45485</v>
      </c>
      <c r="R68" s="77">
        <f t="shared" si="8"/>
        <v>45486</v>
      </c>
      <c r="S68" s="78">
        <f t="shared" si="8"/>
        <v>45487</v>
      </c>
      <c r="T68" s="20">
        <f t="shared" si="8"/>
        <v>45488</v>
      </c>
      <c r="U68" s="16">
        <f t="shared" si="8"/>
        <v>45489</v>
      </c>
      <c r="V68" s="16">
        <f t="shared" si="8"/>
        <v>45490</v>
      </c>
      <c r="W68" s="16">
        <f t="shared" si="8"/>
        <v>45491</v>
      </c>
      <c r="X68" s="16">
        <f t="shared" si="8"/>
        <v>45492</v>
      </c>
      <c r="Y68" s="77">
        <f t="shared" si="8"/>
        <v>45493</v>
      </c>
      <c r="Z68" s="78">
        <f t="shared" si="8"/>
        <v>45494</v>
      </c>
      <c r="AA68" s="16">
        <f t="shared" si="8"/>
        <v>45495</v>
      </c>
      <c r="AB68" s="16">
        <f t="shared" si="8"/>
        <v>45496</v>
      </c>
      <c r="AC68" s="16">
        <f t="shared" si="8"/>
        <v>45497</v>
      </c>
      <c r="AD68" s="16">
        <f t="shared" si="8"/>
        <v>45498</v>
      </c>
      <c r="AE68" s="16">
        <f t="shared" si="8"/>
        <v>45499</v>
      </c>
      <c r="AF68" s="77">
        <f t="shared" si="8"/>
        <v>45500</v>
      </c>
      <c r="AG68" s="78">
        <f t="shared" si="8"/>
        <v>45501</v>
      </c>
      <c r="AH68" s="16">
        <f t="shared" si="8"/>
        <v>45502</v>
      </c>
      <c r="AI68" s="16">
        <f t="shared" si="8"/>
        <v>45503</v>
      </c>
      <c r="AJ68" s="16">
        <f t="shared" ref="AJ68" si="9">AJ67</f>
        <v>45504</v>
      </c>
      <c r="AK68" s="50"/>
      <c r="AL68" s="481"/>
      <c r="AM68" s="483"/>
      <c r="AN68" s="302"/>
      <c r="AO68" s="486"/>
      <c r="AP68" s="489"/>
      <c r="AR68" s="494" t="s">
        <v>162</v>
      </c>
      <c r="AS68" s="497" t="s">
        <v>108</v>
      </c>
      <c r="AT68" s="500" t="s">
        <v>42</v>
      </c>
      <c r="AU68" s="494" t="s">
        <v>164</v>
      </c>
      <c r="AV68" s="497" t="s">
        <v>109</v>
      </c>
      <c r="AW68" s="500" t="s">
        <v>43</v>
      </c>
      <c r="AY68" s="478"/>
    </row>
    <row r="69" spans="1:53" ht="18" customHeight="1" x14ac:dyDescent="0.45">
      <c r="A69" s="1">
        <v>18</v>
      </c>
      <c r="C69" s="517"/>
      <c r="D69" s="518" t="s">
        <v>12</v>
      </c>
      <c r="E69" s="518"/>
      <c r="F69" s="4" t="s">
        <v>100</v>
      </c>
      <c r="G69" s="4" t="s">
        <v>100</v>
      </c>
      <c r="H69" s="4" t="s">
        <v>102</v>
      </c>
      <c r="I69" s="4" t="s">
        <v>47</v>
      </c>
      <c r="J69" s="4" t="s">
        <v>47</v>
      </c>
      <c r="K69" s="79" t="s">
        <v>102</v>
      </c>
      <c r="L69" s="80" t="s">
        <v>100</v>
      </c>
      <c r="M69" s="4" t="s">
        <v>100</v>
      </c>
      <c r="N69" s="4" t="s">
        <v>100</v>
      </c>
      <c r="O69" s="4" t="s">
        <v>100</v>
      </c>
      <c r="P69" s="4" t="s">
        <v>102</v>
      </c>
      <c r="Q69" s="4" t="s">
        <v>47</v>
      </c>
      <c r="R69" s="79" t="s">
        <v>102</v>
      </c>
      <c r="S69" s="80" t="s">
        <v>102</v>
      </c>
      <c r="T69" s="27" t="s">
        <v>100</v>
      </c>
      <c r="U69" s="4" t="s">
        <v>100</v>
      </c>
      <c r="V69" s="4" t="s">
        <v>100</v>
      </c>
      <c r="W69" s="4" t="s">
        <v>102</v>
      </c>
      <c r="X69" s="4" t="s">
        <v>102</v>
      </c>
      <c r="Y69" s="79" t="s">
        <v>102</v>
      </c>
      <c r="Z69" s="80" t="s">
        <v>102</v>
      </c>
      <c r="AA69" s="4" t="s">
        <v>100</v>
      </c>
      <c r="AB69" s="4" t="s">
        <v>100</v>
      </c>
      <c r="AC69" s="4" t="s">
        <v>100</v>
      </c>
      <c r="AD69" s="4" t="s">
        <v>100</v>
      </c>
      <c r="AE69" s="4" t="s">
        <v>100</v>
      </c>
      <c r="AF69" s="79" t="s">
        <v>102</v>
      </c>
      <c r="AG69" s="80" t="s">
        <v>100</v>
      </c>
      <c r="AH69" s="4" t="s">
        <v>100</v>
      </c>
      <c r="AI69" s="4" t="s">
        <v>100</v>
      </c>
      <c r="AJ69" s="4" t="s">
        <v>100</v>
      </c>
      <c r="AK69" s="3"/>
      <c r="AL69" s="481"/>
      <c r="AM69" s="483"/>
      <c r="AN69" s="302"/>
      <c r="AO69" s="486"/>
      <c r="AP69" s="489"/>
      <c r="AR69" s="495"/>
      <c r="AS69" s="498"/>
      <c r="AT69" s="501"/>
      <c r="AU69" s="495"/>
      <c r="AV69" s="498"/>
      <c r="AW69" s="501"/>
      <c r="AY69" s="478"/>
    </row>
    <row r="70" spans="1:53" ht="18" customHeight="1" x14ac:dyDescent="0.45">
      <c r="A70" s="1">
        <v>18</v>
      </c>
      <c r="B70" s="1">
        <v>1</v>
      </c>
      <c r="C70" s="517"/>
      <c r="D70" s="522" t="s">
        <v>11</v>
      </c>
      <c r="E70" s="522"/>
      <c r="F70" s="523"/>
      <c r="G70" s="523"/>
      <c r="H70" s="523"/>
      <c r="I70" s="513" t="s">
        <v>90</v>
      </c>
      <c r="J70" s="513" t="s">
        <v>90</v>
      </c>
      <c r="K70" s="504"/>
      <c r="L70" s="506"/>
      <c r="M70" s="523"/>
      <c r="N70" s="523"/>
      <c r="O70" s="523"/>
      <c r="P70" s="523"/>
      <c r="Q70" s="513" t="s">
        <v>90</v>
      </c>
      <c r="R70" s="504"/>
      <c r="S70" s="506"/>
      <c r="T70" s="557" t="s">
        <v>21</v>
      </c>
      <c r="U70" s="523"/>
      <c r="V70" s="523"/>
      <c r="W70" s="523"/>
      <c r="X70" s="523"/>
      <c r="Y70" s="559" t="s">
        <v>111</v>
      </c>
      <c r="Z70" s="506"/>
      <c r="AA70" s="555" t="s">
        <v>112</v>
      </c>
      <c r="AB70" s="523"/>
      <c r="AC70" s="523"/>
      <c r="AD70" s="523"/>
      <c r="AE70" s="523"/>
      <c r="AF70" s="504"/>
      <c r="AG70" s="506"/>
      <c r="AH70" s="523"/>
      <c r="AI70" s="523"/>
      <c r="AJ70" s="523"/>
      <c r="AK70" s="51"/>
      <c r="AL70" s="481"/>
      <c r="AM70" s="483"/>
      <c r="AN70" s="302"/>
      <c r="AO70" s="486"/>
      <c r="AP70" s="489"/>
      <c r="AR70" s="495"/>
      <c r="AS70" s="498"/>
      <c r="AT70" s="501"/>
      <c r="AU70" s="495"/>
      <c r="AV70" s="498"/>
      <c r="AW70" s="501"/>
      <c r="AY70" s="478"/>
    </row>
    <row r="71" spans="1:53" ht="18" customHeight="1" x14ac:dyDescent="0.45">
      <c r="A71" s="1">
        <v>18</v>
      </c>
      <c r="B71" s="1">
        <v>2</v>
      </c>
      <c r="C71" s="517"/>
      <c r="D71" s="522"/>
      <c r="E71" s="522"/>
      <c r="F71" s="524"/>
      <c r="G71" s="524"/>
      <c r="H71" s="524"/>
      <c r="I71" s="513"/>
      <c r="J71" s="513"/>
      <c r="K71" s="505"/>
      <c r="L71" s="507"/>
      <c r="M71" s="524"/>
      <c r="N71" s="524"/>
      <c r="O71" s="524"/>
      <c r="P71" s="524"/>
      <c r="Q71" s="513"/>
      <c r="R71" s="505"/>
      <c r="S71" s="507"/>
      <c r="T71" s="558"/>
      <c r="U71" s="524"/>
      <c r="V71" s="524"/>
      <c r="W71" s="524"/>
      <c r="X71" s="524"/>
      <c r="Y71" s="560"/>
      <c r="Z71" s="507"/>
      <c r="AA71" s="556"/>
      <c r="AB71" s="524"/>
      <c r="AC71" s="524"/>
      <c r="AD71" s="524"/>
      <c r="AE71" s="524"/>
      <c r="AF71" s="505"/>
      <c r="AG71" s="507"/>
      <c r="AH71" s="524"/>
      <c r="AI71" s="524"/>
      <c r="AJ71" s="524"/>
      <c r="AK71" s="51"/>
      <c r="AL71" s="481"/>
      <c r="AM71" s="483"/>
      <c r="AN71" s="302"/>
      <c r="AO71" s="486"/>
      <c r="AP71" s="489"/>
      <c r="AR71" s="495"/>
      <c r="AS71" s="498"/>
      <c r="AT71" s="65">
        <v>0.28499999999999998</v>
      </c>
      <c r="AU71" s="495"/>
      <c r="AV71" s="498"/>
      <c r="AW71" s="501"/>
      <c r="AY71" s="478"/>
    </row>
    <row r="72" spans="1:53" ht="18" customHeight="1" x14ac:dyDescent="0.45">
      <c r="A72" s="1">
        <v>18</v>
      </c>
      <c r="B72" s="1">
        <v>3</v>
      </c>
      <c r="C72" s="517"/>
      <c r="D72" s="522"/>
      <c r="E72" s="522"/>
      <c r="F72" s="524"/>
      <c r="G72" s="524"/>
      <c r="H72" s="524"/>
      <c r="I72" s="513"/>
      <c r="J72" s="513"/>
      <c r="K72" s="505"/>
      <c r="L72" s="507"/>
      <c r="M72" s="524"/>
      <c r="N72" s="524"/>
      <c r="O72" s="524"/>
      <c r="P72" s="524"/>
      <c r="Q72" s="513"/>
      <c r="R72" s="505"/>
      <c r="S72" s="507"/>
      <c r="T72" s="558"/>
      <c r="U72" s="524"/>
      <c r="V72" s="524"/>
      <c r="W72" s="524"/>
      <c r="X72" s="524"/>
      <c r="Y72" s="560"/>
      <c r="Z72" s="507"/>
      <c r="AA72" s="556"/>
      <c r="AB72" s="524"/>
      <c r="AC72" s="524"/>
      <c r="AD72" s="524"/>
      <c r="AE72" s="524"/>
      <c r="AF72" s="505"/>
      <c r="AG72" s="507"/>
      <c r="AH72" s="524"/>
      <c r="AI72" s="524"/>
      <c r="AJ72" s="524"/>
      <c r="AK72" s="51"/>
      <c r="AL72" s="481"/>
      <c r="AM72" s="483"/>
      <c r="AN72" s="302"/>
      <c r="AO72" s="486"/>
      <c r="AP72" s="489"/>
      <c r="AR72" s="495"/>
      <c r="AS72" s="498"/>
      <c r="AT72" s="502" t="s">
        <v>41</v>
      </c>
      <c r="AU72" s="495"/>
      <c r="AV72" s="498"/>
      <c r="AW72" s="501"/>
      <c r="AY72" s="478"/>
    </row>
    <row r="73" spans="1:53" ht="18" customHeight="1" x14ac:dyDescent="0.45">
      <c r="A73" s="1">
        <v>18</v>
      </c>
      <c r="B73" s="1">
        <v>4</v>
      </c>
      <c r="C73" s="517"/>
      <c r="D73" s="522"/>
      <c r="E73" s="522"/>
      <c r="F73" s="524"/>
      <c r="G73" s="524"/>
      <c r="H73" s="524"/>
      <c r="I73" s="513"/>
      <c r="J73" s="513"/>
      <c r="K73" s="505"/>
      <c r="L73" s="507"/>
      <c r="M73" s="524"/>
      <c r="N73" s="524"/>
      <c r="O73" s="524"/>
      <c r="P73" s="524"/>
      <c r="Q73" s="513"/>
      <c r="R73" s="505"/>
      <c r="S73" s="507"/>
      <c r="T73" s="558"/>
      <c r="U73" s="524"/>
      <c r="V73" s="524"/>
      <c r="W73" s="524"/>
      <c r="X73" s="524"/>
      <c r="Y73" s="560"/>
      <c r="Z73" s="507"/>
      <c r="AA73" s="556"/>
      <c r="AB73" s="524"/>
      <c r="AC73" s="524"/>
      <c r="AD73" s="524"/>
      <c r="AE73" s="524"/>
      <c r="AF73" s="505"/>
      <c r="AG73" s="507"/>
      <c r="AH73" s="524"/>
      <c r="AI73" s="524"/>
      <c r="AJ73" s="524"/>
      <c r="AK73" s="51"/>
      <c r="AL73" s="481"/>
      <c r="AM73" s="483"/>
      <c r="AN73" s="302"/>
      <c r="AO73" s="486"/>
      <c r="AP73" s="489"/>
      <c r="AR73" s="495"/>
      <c r="AS73" s="498"/>
      <c r="AT73" s="502"/>
      <c r="AU73" s="495"/>
      <c r="AV73" s="498"/>
      <c r="AW73" s="65">
        <v>0.28499999999999998</v>
      </c>
      <c r="AY73" s="478"/>
    </row>
    <row r="74" spans="1:53" ht="18" customHeight="1" x14ac:dyDescent="0.45">
      <c r="A74" s="1">
        <v>18</v>
      </c>
      <c r="B74" s="1">
        <v>5</v>
      </c>
      <c r="C74" s="517"/>
      <c r="D74" s="522"/>
      <c r="E74" s="522"/>
      <c r="F74" s="524"/>
      <c r="G74" s="524"/>
      <c r="H74" s="524"/>
      <c r="I74" s="513"/>
      <c r="J74" s="513"/>
      <c r="K74" s="505"/>
      <c r="L74" s="507"/>
      <c r="M74" s="524"/>
      <c r="N74" s="524"/>
      <c r="O74" s="524"/>
      <c r="P74" s="524"/>
      <c r="Q74" s="513"/>
      <c r="R74" s="505"/>
      <c r="S74" s="507"/>
      <c r="T74" s="558"/>
      <c r="U74" s="524"/>
      <c r="V74" s="524"/>
      <c r="W74" s="524"/>
      <c r="X74" s="524"/>
      <c r="Y74" s="560"/>
      <c r="Z74" s="507"/>
      <c r="AA74" s="556"/>
      <c r="AB74" s="524"/>
      <c r="AC74" s="524"/>
      <c r="AD74" s="524"/>
      <c r="AE74" s="524"/>
      <c r="AF74" s="505"/>
      <c r="AG74" s="507"/>
      <c r="AH74" s="524"/>
      <c r="AI74" s="524"/>
      <c r="AJ74" s="524"/>
      <c r="AK74" s="51"/>
      <c r="AL74" s="481"/>
      <c r="AM74" s="483"/>
      <c r="AN74" s="302"/>
      <c r="AO74" s="486"/>
      <c r="AP74" s="489"/>
      <c r="AR74" s="495"/>
      <c r="AS74" s="498"/>
      <c r="AT74" s="502"/>
      <c r="AU74" s="495"/>
      <c r="AV74" s="498"/>
      <c r="AW74" s="502" t="s">
        <v>41</v>
      </c>
      <c r="AY74" s="478"/>
    </row>
    <row r="75" spans="1:53" ht="18" customHeight="1" x14ac:dyDescent="0.45">
      <c r="A75" s="1">
        <v>18</v>
      </c>
      <c r="B75" s="1">
        <v>6</v>
      </c>
      <c r="C75" s="517"/>
      <c r="D75" s="522"/>
      <c r="E75" s="522"/>
      <c r="F75" s="524"/>
      <c r="G75" s="524"/>
      <c r="H75" s="524"/>
      <c r="I75" s="513"/>
      <c r="J75" s="513"/>
      <c r="K75" s="505"/>
      <c r="L75" s="507"/>
      <c r="M75" s="524"/>
      <c r="N75" s="524"/>
      <c r="O75" s="524"/>
      <c r="P75" s="524"/>
      <c r="Q75" s="513"/>
      <c r="R75" s="505"/>
      <c r="S75" s="507"/>
      <c r="T75" s="558"/>
      <c r="U75" s="524"/>
      <c r="V75" s="524"/>
      <c r="W75" s="524"/>
      <c r="X75" s="524"/>
      <c r="Y75" s="560"/>
      <c r="Z75" s="507"/>
      <c r="AA75" s="556"/>
      <c r="AB75" s="524"/>
      <c r="AC75" s="524"/>
      <c r="AD75" s="524"/>
      <c r="AE75" s="524"/>
      <c r="AF75" s="505"/>
      <c r="AG75" s="507"/>
      <c r="AH75" s="524"/>
      <c r="AI75" s="524"/>
      <c r="AJ75" s="524"/>
      <c r="AK75" s="51"/>
      <c r="AL75" s="481"/>
      <c r="AM75" s="483"/>
      <c r="AN75" s="302"/>
      <c r="AO75" s="486"/>
      <c r="AP75" s="489"/>
      <c r="AR75" s="495"/>
      <c r="AS75" s="498"/>
      <c r="AT75" s="502"/>
      <c r="AU75" s="495"/>
      <c r="AV75" s="498"/>
      <c r="AW75" s="502"/>
      <c r="AY75" s="478"/>
    </row>
    <row r="76" spans="1:53" ht="18" customHeight="1" x14ac:dyDescent="0.45">
      <c r="A76" s="1">
        <v>18</v>
      </c>
      <c r="B76" s="1">
        <v>7</v>
      </c>
      <c r="C76" s="517"/>
      <c r="D76" s="522"/>
      <c r="E76" s="522"/>
      <c r="F76" s="524"/>
      <c r="G76" s="524"/>
      <c r="H76" s="524"/>
      <c r="I76" s="513"/>
      <c r="J76" s="513"/>
      <c r="K76" s="505"/>
      <c r="L76" s="507"/>
      <c r="M76" s="524"/>
      <c r="N76" s="524"/>
      <c r="O76" s="524"/>
      <c r="P76" s="524"/>
      <c r="Q76" s="513"/>
      <c r="R76" s="505"/>
      <c r="S76" s="507"/>
      <c r="T76" s="558"/>
      <c r="U76" s="524"/>
      <c r="V76" s="524"/>
      <c r="W76" s="524"/>
      <c r="X76" s="524"/>
      <c r="Y76" s="560"/>
      <c r="Z76" s="507"/>
      <c r="AA76" s="556"/>
      <c r="AB76" s="524"/>
      <c r="AC76" s="524"/>
      <c r="AD76" s="524"/>
      <c r="AE76" s="524"/>
      <c r="AF76" s="505"/>
      <c r="AG76" s="507"/>
      <c r="AH76" s="524"/>
      <c r="AI76" s="524"/>
      <c r="AJ76" s="524"/>
      <c r="AK76" s="51"/>
      <c r="AL76" s="481"/>
      <c r="AM76" s="483"/>
      <c r="AN76" s="302"/>
      <c r="AO76" s="486"/>
      <c r="AP76" s="489"/>
      <c r="AR76" s="495"/>
      <c r="AS76" s="498"/>
      <c r="AT76" s="502"/>
      <c r="AU76" s="495"/>
      <c r="AV76" s="498"/>
      <c r="AW76" s="502"/>
      <c r="AY76" s="478"/>
    </row>
    <row r="77" spans="1:53" ht="18" customHeight="1" thickBot="1" x14ac:dyDescent="0.5">
      <c r="A77" s="1">
        <v>18</v>
      </c>
      <c r="B77" s="1">
        <v>8</v>
      </c>
      <c r="C77" s="517"/>
      <c r="D77" s="522"/>
      <c r="E77" s="522"/>
      <c r="F77" s="524"/>
      <c r="G77" s="524"/>
      <c r="H77" s="524"/>
      <c r="I77" s="513"/>
      <c r="J77" s="513"/>
      <c r="K77" s="505"/>
      <c r="L77" s="507"/>
      <c r="M77" s="524"/>
      <c r="N77" s="524"/>
      <c r="O77" s="524"/>
      <c r="P77" s="524"/>
      <c r="Q77" s="513"/>
      <c r="R77" s="505"/>
      <c r="S77" s="507"/>
      <c r="T77" s="558"/>
      <c r="U77" s="524"/>
      <c r="V77" s="524"/>
      <c r="W77" s="524"/>
      <c r="X77" s="524"/>
      <c r="Y77" s="560"/>
      <c r="Z77" s="507"/>
      <c r="AA77" s="556"/>
      <c r="AB77" s="524"/>
      <c r="AC77" s="524"/>
      <c r="AD77" s="524"/>
      <c r="AE77" s="524"/>
      <c r="AF77" s="505"/>
      <c r="AG77" s="507"/>
      <c r="AH77" s="524"/>
      <c r="AI77" s="524"/>
      <c r="AJ77" s="524"/>
      <c r="AK77" s="51"/>
      <c r="AL77" s="481"/>
      <c r="AM77" s="484"/>
      <c r="AN77" s="303"/>
      <c r="AO77" s="487"/>
      <c r="AP77" s="490"/>
      <c r="AR77" s="496"/>
      <c r="AS77" s="499"/>
      <c r="AT77" s="502"/>
      <c r="AU77" s="496"/>
      <c r="AV77" s="499"/>
      <c r="AW77" s="503"/>
      <c r="AY77" s="479"/>
    </row>
    <row r="78" spans="1:53" ht="18" customHeight="1" thickBot="1" x14ac:dyDescent="0.5">
      <c r="A78" s="1">
        <v>18</v>
      </c>
      <c r="C78" s="517"/>
      <c r="D78" s="520" t="s">
        <v>7</v>
      </c>
      <c r="E78" s="520"/>
      <c r="F78" s="4"/>
      <c r="G78" s="4"/>
      <c r="H78" s="4"/>
      <c r="I78" s="4"/>
      <c r="J78" s="4"/>
      <c r="K78" s="25" t="s">
        <v>9</v>
      </c>
      <c r="L78" s="26" t="s">
        <v>9</v>
      </c>
      <c r="M78" s="4"/>
      <c r="N78" s="4"/>
      <c r="O78" s="4"/>
      <c r="P78" s="4"/>
      <c r="Q78" s="4"/>
      <c r="R78" s="25" t="s">
        <v>9</v>
      </c>
      <c r="S78" s="26" t="s">
        <v>9</v>
      </c>
      <c r="T78" s="27" t="s">
        <v>56</v>
      </c>
      <c r="U78" s="4"/>
      <c r="V78" s="4"/>
      <c r="W78" s="4"/>
      <c r="X78" s="4"/>
      <c r="Y78" s="25" t="s">
        <v>9</v>
      </c>
      <c r="Z78" s="26" t="s">
        <v>9</v>
      </c>
      <c r="AA78" s="4"/>
      <c r="AB78" s="29"/>
      <c r="AC78" s="4"/>
      <c r="AD78" s="4"/>
      <c r="AE78" s="4"/>
      <c r="AF78" s="25" t="s">
        <v>9</v>
      </c>
      <c r="AG78" s="26" t="s">
        <v>9</v>
      </c>
      <c r="AH78" s="4"/>
      <c r="AI78" s="4"/>
      <c r="AJ78" s="4"/>
      <c r="AK78" s="3"/>
      <c r="AL78" s="136">
        <f>COUNTIF(F78:AJ78,"○")</f>
        <v>8</v>
      </c>
      <c r="AM78" s="138"/>
      <c r="AN78" s="135"/>
      <c r="AO78" s="104"/>
      <c r="AP78" s="103"/>
      <c r="AR78" s="142"/>
      <c r="AS78" s="137"/>
      <c r="AT78" s="139">
        <f>ROUNDDOWN(AL78/AY78,3)</f>
        <v>0.25800000000000001</v>
      </c>
      <c r="AU78" s="138"/>
      <c r="AV78" s="90"/>
      <c r="AW78" s="62"/>
      <c r="AY78" s="76">
        <v>31</v>
      </c>
      <c r="BA78" s="1" t="s">
        <v>79</v>
      </c>
    </row>
    <row r="79" spans="1:53" ht="18" customHeight="1" thickBot="1" x14ac:dyDescent="0.5">
      <c r="A79" s="1">
        <v>18</v>
      </c>
      <c r="C79" s="517"/>
      <c r="D79" s="520" t="s">
        <v>8</v>
      </c>
      <c r="E79" s="520"/>
      <c r="F79" s="4" t="s">
        <v>33</v>
      </c>
      <c r="G79" s="4" t="s">
        <v>33</v>
      </c>
      <c r="H79" s="4" t="s">
        <v>33</v>
      </c>
      <c r="I79" s="44" t="s">
        <v>54</v>
      </c>
      <c r="J79" s="44" t="s">
        <v>54</v>
      </c>
      <c r="K79" s="81" t="s">
        <v>10</v>
      </c>
      <c r="L79" s="82" t="s">
        <v>10</v>
      </c>
      <c r="M79" s="4" t="s">
        <v>33</v>
      </c>
      <c r="N79" s="4" t="s">
        <v>33</v>
      </c>
      <c r="O79" s="4" t="s">
        <v>33</v>
      </c>
      <c r="P79" s="4" t="s">
        <v>33</v>
      </c>
      <c r="Q79" s="44" t="s">
        <v>54</v>
      </c>
      <c r="R79" s="81" t="s">
        <v>10</v>
      </c>
      <c r="S79" s="82" t="s">
        <v>10</v>
      </c>
      <c r="T79" s="27" t="s">
        <v>53</v>
      </c>
      <c r="U79" s="4" t="s">
        <v>33</v>
      </c>
      <c r="V79" s="4" t="s">
        <v>33</v>
      </c>
      <c r="W79" s="4" t="s">
        <v>33</v>
      </c>
      <c r="X79" s="4" t="s">
        <v>33</v>
      </c>
      <c r="Y79" s="81" t="s">
        <v>33</v>
      </c>
      <c r="Z79" s="82" t="s">
        <v>10</v>
      </c>
      <c r="AA79" s="4" t="s">
        <v>51</v>
      </c>
      <c r="AB79" s="29" t="s">
        <v>33</v>
      </c>
      <c r="AC79" s="4" t="s">
        <v>33</v>
      </c>
      <c r="AD79" s="4" t="s">
        <v>33</v>
      </c>
      <c r="AE79" s="4" t="s">
        <v>33</v>
      </c>
      <c r="AF79" s="81" t="s">
        <v>10</v>
      </c>
      <c r="AG79" s="82" t="s">
        <v>10</v>
      </c>
      <c r="AH79" s="4" t="s">
        <v>33</v>
      </c>
      <c r="AI79" s="4" t="s">
        <v>33</v>
      </c>
      <c r="AJ79" s="4" t="s">
        <v>33</v>
      </c>
      <c r="AK79" s="3"/>
      <c r="AL79" s="140"/>
      <c r="AM79" s="7">
        <f>COUNTIF(F79:AJ79,"●")</f>
        <v>7</v>
      </c>
      <c r="AN79" s="136">
        <f>COUNTIF(F79:AJ79,"◎")</f>
        <v>1</v>
      </c>
      <c r="AO79" s="134">
        <f>SUM(AM79:AN79)</f>
        <v>8</v>
      </c>
      <c r="AP79" s="75">
        <f>ROUNDDOWN(AO79/AL78,3)</f>
        <v>1</v>
      </c>
      <c r="AR79" s="136">
        <f>COUNTIF(F79:AJ79,"●")+COUNTIF(F79:AJ79,"★")+COUNTIF(F79:AJ79,"◎")</f>
        <v>9</v>
      </c>
      <c r="AS79" s="141">
        <f>COUNTIF(F79:AJ79,"◇")</f>
        <v>19</v>
      </c>
      <c r="AT79" s="143">
        <f>ROUNDDOWN(AR79/AY78,3)</f>
        <v>0.28999999999999998</v>
      </c>
      <c r="AU79" s="5">
        <f>AU61+COUNTIF(F79:AJ79,"●")+COUNTIF(F79:AJ79,"★")+COUNTIF(F79:AJ79,"■")+COUNTIF(F79:AJ79,"◎")</f>
        <v>48</v>
      </c>
      <c r="AV79" s="99">
        <f>AV61+COUNTIF(F79:AJ79,"◇")</f>
        <v>53</v>
      </c>
      <c r="AW79" s="75">
        <f>ROUNDDOWN(AU79/AY79,3)</f>
        <v>0.47499999999999998</v>
      </c>
      <c r="AY79" s="4">
        <f>+AY61+AY78</f>
        <v>101</v>
      </c>
    </row>
    <row r="80" spans="1:53" ht="15" customHeight="1" x14ac:dyDescent="0.45">
      <c r="A80" s="1">
        <v>15</v>
      </c>
      <c r="C80" s="517"/>
      <c r="D80" s="526" t="s">
        <v>0</v>
      </c>
      <c r="E80" s="527"/>
      <c r="F80" s="532"/>
      <c r="G80" s="533"/>
      <c r="H80" s="533"/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  <c r="AA80" s="533"/>
      <c r="AB80" s="533"/>
      <c r="AC80" s="533"/>
      <c r="AD80" s="533"/>
      <c r="AE80" s="533"/>
      <c r="AF80" s="533"/>
      <c r="AG80" s="533"/>
      <c r="AH80" s="533"/>
      <c r="AI80" s="533"/>
      <c r="AJ80" s="534"/>
      <c r="AL80" s="100" t="s">
        <v>69</v>
      </c>
      <c r="AM80" s="84" t="s">
        <v>70</v>
      </c>
      <c r="AN80" s="87" t="s">
        <v>71</v>
      </c>
      <c r="AO80" s="105" t="s">
        <v>85</v>
      </c>
      <c r="AP80" s="70" t="s">
        <v>86</v>
      </c>
      <c r="AQ80" s="3"/>
      <c r="AR80" s="94" t="s">
        <v>72</v>
      </c>
      <c r="AS80" s="92" t="s">
        <v>73</v>
      </c>
      <c r="AT80" s="93" t="s">
        <v>74</v>
      </c>
      <c r="AU80" s="91" t="s">
        <v>75</v>
      </c>
      <c r="AV80" s="92" t="s">
        <v>76</v>
      </c>
      <c r="AW80" s="93" t="s">
        <v>77</v>
      </c>
      <c r="AX80" s="60"/>
      <c r="AY80" s="71" t="s">
        <v>78</v>
      </c>
    </row>
    <row r="81" spans="1:53" ht="15" customHeight="1" x14ac:dyDescent="0.45">
      <c r="A81" s="1">
        <v>15</v>
      </c>
      <c r="C81" s="517"/>
      <c r="D81" s="528"/>
      <c r="E81" s="529"/>
      <c r="F81" s="535"/>
      <c r="G81" s="536"/>
      <c r="H81" s="536"/>
      <c r="I81" s="536"/>
      <c r="J81" s="536"/>
      <c r="K81" s="536"/>
      <c r="L81" s="536"/>
      <c r="M81" s="536"/>
      <c r="N81" s="536"/>
      <c r="O81" s="536"/>
      <c r="P81" s="536"/>
      <c r="Q81" s="536"/>
      <c r="R81" s="536"/>
      <c r="S81" s="536"/>
      <c r="T81" s="536"/>
      <c r="U81" s="536"/>
      <c r="V81" s="536"/>
      <c r="W81" s="536"/>
      <c r="X81" s="536"/>
      <c r="Y81" s="536"/>
      <c r="Z81" s="536"/>
      <c r="AA81" s="536"/>
      <c r="AB81" s="536"/>
      <c r="AC81" s="536"/>
      <c r="AD81" s="536"/>
      <c r="AE81" s="536"/>
      <c r="AF81" s="536"/>
      <c r="AG81" s="536"/>
      <c r="AH81" s="536"/>
      <c r="AI81" s="536"/>
      <c r="AJ81" s="537"/>
      <c r="AL81" s="101"/>
      <c r="AM81" s="86"/>
      <c r="AN81" s="87"/>
      <c r="AO81" s="85"/>
      <c r="AP81" s="70" t="str">
        <f>IF(AP79&gt;=1,"達成","未達成")</f>
        <v>達成</v>
      </c>
      <c r="AQ81" s="3"/>
      <c r="AR81" s="94"/>
      <c r="AS81" s="95"/>
      <c r="AT81" s="93" t="s">
        <v>91</v>
      </c>
      <c r="AU81" s="94"/>
      <c r="AV81" s="95"/>
      <c r="AW81" s="93"/>
      <c r="AX81" s="60"/>
      <c r="AY81" s="72"/>
    </row>
    <row r="82" spans="1:53" ht="15" customHeight="1" x14ac:dyDescent="0.45">
      <c r="A82" s="1">
        <v>15</v>
      </c>
      <c r="C82" s="517"/>
      <c r="D82" s="530"/>
      <c r="E82" s="531"/>
      <c r="F82" s="538" t="s">
        <v>182</v>
      </c>
      <c r="G82" s="539"/>
      <c r="H82" s="539"/>
      <c r="I82" s="539"/>
      <c r="J82" s="539"/>
      <c r="K82" s="539"/>
      <c r="L82" s="539"/>
      <c r="M82" s="539"/>
      <c r="N82" s="539"/>
      <c r="O82" s="539"/>
      <c r="P82" s="539"/>
      <c r="Q82" s="539"/>
      <c r="R82" s="539"/>
      <c r="S82" s="539"/>
      <c r="T82" s="539"/>
      <c r="U82" s="539"/>
      <c r="V82" s="539"/>
      <c r="W82" s="539"/>
      <c r="X82" s="539"/>
      <c r="Y82" s="539"/>
      <c r="Z82" s="539"/>
      <c r="AA82" s="539"/>
      <c r="AB82" s="539"/>
      <c r="AC82" s="539"/>
      <c r="AD82" s="539"/>
      <c r="AE82" s="539"/>
      <c r="AF82" s="539"/>
      <c r="AG82" s="539"/>
      <c r="AH82" s="539"/>
      <c r="AI82" s="539"/>
      <c r="AJ82" s="540"/>
      <c r="AL82" s="102"/>
      <c r="AM82" s="88"/>
      <c r="AN82" s="89"/>
      <c r="AO82" s="64" t="s">
        <v>84</v>
      </c>
      <c r="AP82" s="69" t="s">
        <v>83</v>
      </c>
      <c r="AQ82" s="3"/>
      <c r="AR82" s="96"/>
      <c r="AS82" s="97"/>
      <c r="AT82" s="98" t="s">
        <v>92</v>
      </c>
      <c r="AU82" s="96"/>
      <c r="AV82" s="97"/>
      <c r="AW82" s="98" t="s">
        <v>93</v>
      </c>
      <c r="AX82" s="60"/>
      <c r="AY82" s="61"/>
    </row>
    <row r="83" spans="1:53" ht="18" customHeight="1" x14ac:dyDescent="0.45">
      <c r="A83" s="1">
        <v>18</v>
      </c>
      <c r="C83" s="51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8"/>
      <c r="AC83" s="3"/>
      <c r="AD83" s="3"/>
      <c r="AE83" s="3"/>
      <c r="AF83" s="3"/>
      <c r="AG83" s="3"/>
      <c r="AH83" s="3"/>
      <c r="AI83" s="3"/>
      <c r="AJ83" s="3"/>
    </row>
    <row r="84" spans="1:53" ht="24.9" customHeight="1" thickBot="1" x14ac:dyDescent="0.5">
      <c r="A84" s="1">
        <v>25</v>
      </c>
      <c r="C84" s="517"/>
      <c r="D84" s="518" t="s">
        <v>4</v>
      </c>
      <c r="E84" s="518"/>
      <c r="F84" s="554" t="s">
        <v>89</v>
      </c>
      <c r="G84" s="554"/>
      <c r="H84" s="554"/>
      <c r="I84" s="554"/>
      <c r="J84" s="554"/>
      <c r="K84" s="554"/>
      <c r="L84" s="554"/>
      <c r="M84" s="554"/>
      <c r="N84" s="554"/>
      <c r="O84" s="554"/>
      <c r="P84" s="554"/>
      <c r="Q84" s="554"/>
      <c r="R84" s="554"/>
      <c r="S84" s="554"/>
      <c r="T84" s="554"/>
      <c r="U84" s="554"/>
      <c r="V84" s="554"/>
      <c r="W84" s="554"/>
      <c r="X84" s="554"/>
      <c r="Y84" s="554"/>
      <c r="Z84" s="554"/>
      <c r="AA84" s="554"/>
      <c r="AB84" s="554"/>
      <c r="AC84" s="554"/>
      <c r="AD84" s="554"/>
      <c r="AE84" s="554"/>
      <c r="AF84" s="554"/>
      <c r="AG84" s="554"/>
      <c r="AH84" s="554"/>
      <c r="AI84" s="554"/>
      <c r="AJ84" s="554"/>
      <c r="AK84" s="3"/>
      <c r="AL84" s="471" t="s">
        <v>39</v>
      </c>
      <c r="AM84" s="472"/>
      <c r="AN84" s="472"/>
      <c r="AO84" s="472"/>
      <c r="AP84" s="473"/>
      <c r="AR84" s="474" t="s">
        <v>38</v>
      </c>
      <c r="AS84" s="475"/>
      <c r="AT84" s="475"/>
      <c r="AU84" s="475"/>
      <c r="AV84" s="475"/>
      <c r="AW84" s="476"/>
      <c r="AY84" s="477" t="s">
        <v>163</v>
      </c>
    </row>
    <row r="85" spans="1:53" ht="18" customHeight="1" x14ac:dyDescent="0.45">
      <c r="A85" s="1">
        <v>18</v>
      </c>
      <c r="C85" s="517"/>
      <c r="D85" s="518" t="s">
        <v>5</v>
      </c>
      <c r="E85" s="518"/>
      <c r="F85" s="40">
        <f>+AJ67+1</f>
        <v>45505</v>
      </c>
      <c r="G85" s="40">
        <f t="shared" ref="G85:AJ85" si="10">+F85+1</f>
        <v>45506</v>
      </c>
      <c r="H85" s="10">
        <f t="shared" si="10"/>
        <v>45507</v>
      </c>
      <c r="I85" s="11">
        <f t="shared" si="10"/>
        <v>45508</v>
      </c>
      <c r="J85" s="40">
        <f t="shared" si="10"/>
        <v>45509</v>
      </c>
      <c r="K85" s="40">
        <f t="shared" si="10"/>
        <v>45510</v>
      </c>
      <c r="L85" s="40">
        <f t="shared" si="10"/>
        <v>45511</v>
      </c>
      <c r="M85" s="40">
        <f t="shared" si="10"/>
        <v>45512</v>
      </c>
      <c r="N85" s="40">
        <f t="shared" si="10"/>
        <v>45513</v>
      </c>
      <c r="O85" s="10">
        <f t="shared" si="10"/>
        <v>45514</v>
      </c>
      <c r="P85" s="11">
        <f t="shared" si="10"/>
        <v>45515</v>
      </c>
      <c r="Q85" s="53">
        <f t="shared" si="10"/>
        <v>45516</v>
      </c>
      <c r="R85" s="66">
        <f t="shared" si="10"/>
        <v>45517</v>
      </c>
      <c r="S85" s="66">
        <f t="shared" si="10"/>
        <v>45518</v>
      </c>
      <c r="T85" s="66">
        <f t="shared" si="10"/>
        <v>45519</v>
      </c>
      <c r="U85" s="53">
        <f t="shared" si="10"/>
        <v>45520</v>
      </c>
      <c r="V85" s="10">
        <f t="shared" si="10"/>
        <v>45521</v>
      </c>
      <c r="W85" s="11">
        <f t="shared" si="10"/>
        <v>45522</v>
      </c>
      <c r="X85" s="40">
        <f t="shared" si="10"/>
        <v>45523</v>
      </c>
      <c r="Y85" s="40">
        <f t="shared" si="10"/>
        <v>45524</v>
      </c>
      <c r="Z85" s="40">
        <f t="shared" si="10"/>
        <v>45525</v>
      </c>
      <c r="AA85" s="40">
        <f t="shared" si="10"/>
        <v>45526</v>
      </c>
      <c r="AB85" s="40">
        <f t="shared" si="10"/>
        <v>45527</v>
      </c>
      <c r="AC85" s="10">
        <f t="shared" si="10"/>
        <v>45528</v>
      </c>
      <c r="AD85" s="11">
        <f t="shared" si="10"/>
        <v>45529</v>
      </c>
      <c r="AE85" s="40">
        <f t="shared" si="10"/>
        <v>45530</v>
      </c>
      <c r="AF85" s="40">
        <f t="shared" si="10"/>
        <v>45531</v>
      </c>
      <c r="AG85" s="40">
        <f t="shared" si="10"/>
        <v>45532</v>
      </c>
      <c r="AH85" s="40">
        <f t="shared" si="10"/>
        <v>45533</v>
      </c>
      <c r="AI85" s="40">
        <f t="shared" si="10"/>
        <v>45534</v>
      </c>
      <c r="AJ85" s="10">
        <f t="shared" si="10"/>
        <v>45535</v>
      </c>
      <c r="AK85" s="3"/>
      <c r="AL85" s="480" t="s">
        <v>158</v>
      </c>
      <c r="AM85" s="482" t="s">
        <v>159</v>
      </c>
      <c r="AN85" s="301" t="s">
        <v>181</v>
      </c>
      <c r="AO85" s="485" t="s">
        <v>160</v>
      </c>
      <c r="AP85" s="488" t="s">
        <v>183</v>
      </c>
      <c r="AR85" s="491" t="s">
        <v>37</v>
      </c>
      <c r="AS85" s="492"/>
      <c r="AT85" s="493"/>
      <c r="AU85" s="491" t="s">
        <v>40</v>
      </c>
      <c r="AV85" s="492"/>
      <c r="AW85" s="493"/>
      <c r="AY85" s="478"/>
    </row>
    <row r="86" spans="1:53" ht="18" customHeight="1" x14ac:dyDescent="0.45">
      <c r="A86" s="1">
        <v>18</v>
      </c>
      <c r="C86" s="517"/>
      <c r="D86" s="518" t="s">
        <v>6</v>
      </c>
      <c r="E86" s="518"/>
      <c r="F86" s="16">
        <f t="shared" ref="F86:AI86" si="11">F85</f>
        <v>45505</v>
      </c>
      <c r="G86" s="16">
        <f t="shared" si="11"/>
        <v>45506</v>
      </c>
      <c r="H86" s="77">
        <f t="shared" si="11"/>
        <v>45507</v>
      </c>
      <c r="I86" s="78">
        <f t="shared" si="11"/>
        <v>45508</v>
      </c>
      <c r="J86" s="16">
        <f t="shared" si="11"/>
        <v>45509</v>
      </c>
      <c r="K86" s="16">
        <f t="shared" si="11"/>
        <v>45510</v>
      </c>
      <c r="L86" s="16">
        <f t="shared" si="11"/>
        <v>45511</v>
      </c>
      <c r="M86" s="16">
        <f t="shared" si="11"/>
        <v>45512</v>
      </c>
      <c r="N86" s="16">
        <f t="shared" si="11"/>
        <v>45513</v>
      </c>
      <c r="O86" s="77">
        <f t="shared" si="11"/>
        <v>45514</v>
      </c>
      <c r="P86" s="78">
        <f t="shared" si="11"/>
        <v>45515</v>
      </c>
      <c r="Q86" s="20">
        <f t="shared" si="11"/>
        <v>45516</v>
      </c>
      <c r="R86" s="67">
        <f t="shared" si="11"/>
        <v>45517</v>
      </c>
      <c r="S86" s="67">
        <f t="shared" si="11"/>
        <v>45518</v>
      </c>
      <c r="T86" s="67">
        <f t="shared" si="11"/>
        <v>45519</v>
      </c>
      <c r="U86" s="20">
        <f t="shared" si="11"/>
        <v>45520</v>
      </c>
      <c r="V86" s="77">
        <f t="shared" si="11"/>
        <v>45521</v>
      </c>
      <c r="W86" s="78">
        <f t="shared" si="11"/>
        <v>45522</v>
      </c>
      <c r="X86" s="16">
        <f t="shared" si="11"/>
        <v>45523</v>
      </c>
      <c r="Y86" s="16">
        <f t="shared" si="11"/>
        <v>45524</v>
      </c>
      <c r="Z86" s="16">
        <f t="shared" si="11"/>
        <v>45525</v>
      </c>
      <c r="AA86" s="16">
        <f t="shared" si="11"/>
        <v>45526</v>
      </c>
      <c r="AB86" s="16">
        <f t="shared" si="11"/>
        <v>45527</v>
      </c>
      <c r="AC86" s="77">
        <f t="shared" si="11"/>
        <v>45528</v>
      </c>
      <c r="AD86" s="78">
        <f t="shared" si="11"/>
        <v>45529</v>
      </c>
      <c r="AE86" s="16">
        <f t="shared" si="11"/>
        <v>45530</v>
      </c>
      <c r="AF86" s="16">
        <f t="shared" si="11"/>
        <v>45531</v>
      </c>
      <c r="AG86" s="16">
        <f t="shared" si="11"/>
        <v>45532</v>
      </c>
      <c r="AH86" s="16">
        <f t="shared" si="11"/>
        <v>45533</v>
      </c>
      <c r="AI86" s="16">
        <f t="shared" si="11"/>
        <v>45534</v>
      </c>
      <c r="AJ86" s="77">
        <f t="shared" ref="AJ86" si="12">AJ85</f>
        <v>45535</v>
      </c>
      <c r="AK86" s="3"/>
      <c r="AL86" s="481"/>
      <c r="AM86" s="483"/>
      <c r="AN86" s="302"/>
      <c r="AO86" s="486"/>
      <c r="AP86" s="489"/>
      <c r="AR86" s="494" t="s">
        <v>162</v>
      </c>
      <c r="AS86" s="497" t="s">
        <v>108</v>
      </c>
      <c r="AT86" s="500" t="s">
        <v>42</v>
      </c>
      <c r="AU86" s="494" t="s">
        <v>164</v>
      </c>
      <c r="AV86" s="497" t="s">
        <v>109</v>
      </c>
      <c r="AW86" s="500" t="s">
        <v>43</v>
      </c>
      <c r="AY86" s="478"/>
    </row>
    <row r="87" spans="1:53" ht="18" customHeight="1" x14ac:dyDescent="0.45">
      <c r="A87" s="1">
        <v>18</v>
      </c>
      <c r="C87" s="517"/>
      <c r="D87" s="518" t="s">
        <v>12</v>
      </c>
      <c r="E87" s="518"/>
      <c r="F87" s="4" t="s">
        <v>100</v>
      </c>
      <c r="G87" s="4" t="s">
        <v>100</v>
      </c>
      <c r="H87" s="79" t="s">
        <v>100</v>
      </c>
      <c r="I87" s="80" t="s">
        <v>47</v>
      </c>
      <c r="J87" s="4" t="s">
        <v>102</v>
      </c>
      <c r="K87" s="4" t="s">
        <v>47</v>
      </c>
      <c r="L87" s="4" t="s">
        <v>102</v>
      </c>
      <c r="M87" s="4" t="s">
        <v>100</v>
      </c>
      <c r="N87" s="4" t="s">
        <v>100</v>
      </c>
      <c r="O87" s="79" t="s">
        <v>100</v>
      </c>
      <c r="P87" s="80" t="s">
        <v>100</v>
      </c>
      <c r="Q87" s="27" t="s">
        <v>102</v>
      </c>
      <c r="R87" s="68" t="s">
        <v>47</v>
      </c>
      <c r="S87" s="68" t="s">
        <v>102</v>
      </c>
      <c r="T87" s="68" t="s">
        <v>100</v>
      </c>
      <c r="U87" s="27" t="s">
        <v>47</v>
      </c>
      <c r="V87" s="79" t="s">
        <v>47</v>
      </c>
      <c r="W87" s="80" t="s">
        <v>47</v>
      </c>
      <c r="X87" s="4" t="s">
        <v>102</v>
      </c>
      <c r="Y87" s="4" t="s">
        <v>47</v>
      </c>
      <c r="Z87" s="4" t="s">
        <v>102</v>
      </c>
      <c r="AA87" s="4" t="s">
        <v>47</v>
      </c>
      <c r="AB87" s="4" t="s">
        <v>100</v>
      </c>
      <c r="AC87" s="79" t="s">
        <v>100</v>
      </c>
      <c r="AD87" s="80" t="s">
        <v>100</v>
      </c>
      <c r="AE87" s="4" t="s">
        <v>100</v>
      </c>
      <c r="AF87" s="4" t="s">
        <v>100</v>
      </c>
      <c r="AG87" s="4" t="s">
        <v>100</v>
      </c>
      <c r="AH87" s="4" t="s">
        <v>102</v>
      </c>
      <c r="AI87" s="4" t="s">
        <v>47</v>
      </c>
      <c r="AJ87" s="79" t="s">
        <v>100</v>
      </c>
      <c r="AK87" s="3"/>
      <c r="AL87" s="481"/>
      <c r="AM87" s="483"/>
      <c r="AN87" s="302"/>
      <c r="AO87" s="486"/>
      <c r="AP87" s="489"/>
      <c r="AR87" s="495"/>
      <c r="AS87" s="498"/>
      <c r="AT87" s="501"/>
      <c r="AU87" s="495"/>
      <c r="AV87" s="498"/>
      <c r="AW87" s="501"/>
      <c r="AY87" s="478"/>
    </row>
    <row r="88" spans="1:53" ht="18" customHeight="1" x14ac:dyDescent="0.45">
      <c r="A88" s="1">
        <v>18</v>
      </c>
      <c r="B88" s="1">
        <v>1</v>
      </c>
      <c r="C88" s="517"/>
      <c r="D88" s="522" t="s">
        <v>11</v>
      </c>
      <c r="E88" s="522"/>
      <c r="F88" s="523"/>
      <c r="G88" s="523"/>
      <c r="H88" s="504"/>
      <c r="I88" s="506"/>
      <c r="J88" s="523"/>
      <c r="K88" s="513" t="s">
        <v>90</v>
      </c>
      <c r="L88" s="523"/>
      <c r="M88" s="523"/>
      <c r="N88" s="523"/>
      <c r="O88" s="563" t="s">
        <v>189</v>
      </c>
      <c r="P88" s="566" t="s">
        <v>191</v>
      </c>
      <c r="Q88" s="557" t="s">
        <v>190</v>
      </c>
      <c r="R88" s="585" t="s">
        <v>63</v>
      </c>
      <c r="S88" s="585" t="s">
        <v>64</v>
      </c>
      <c r="T88" s="585" t="s">
        <v>65</v>
      </c>
      <c r="U88" s="557" t="s">
        <v>192</v>
      </c>
      <c r="V88" s="563" t="s">
        <v>193</v>
      </c>
      <c r="W88" s="566" t="s">
        <v>194</v>
      </c>
      <c r="X88" s="523"/>
      <c r="Y88" s="513" t="s">
        <v>90</v>
      </c>
      <c r="Z88" s="523"/>
      <c r="AA88" s="513" t="s">
        <v>90</v>
      </c>
      <c r="AB88" s="523"/>
      <c r="AC88" s="504"/>
      <c r="AD88" s="506"/>
      <c r="AE88" s="523"/>
      <c r="AF88" s="523"/>
      <c r="AG88" s="523"/>
      <c r="AH88" s="523"/>
      <c r="AI88" s="513" t="s">
        <v>90</v>
      </c>
      <c r="AJ88" s="504"/>
      <c r="AK88" s="3"/>
      <c r="AL88" s="481"/>
      <c r="AM88" s="483"/>
      <c r="AN88" s="302"/>
      <c r="AO88" s="486"/>
      <c r="AP88" s="489"/>
      <c r="AR88" s="495"/>
      <c r="AS88" s="498"/>
      <c r="AT88" s="501"/>
      <c r="AU88" s="495"/>
      <c r="AV88" s="498"/>
      <c r="AW88" s="501"/>
      <c r="AY88" s="478"/>
    </row>
    <row r="89" spans="1:53" ht="18" customHeight="1" x14ac:dyDescent="0.45">
      <c r="A89" s="1">
        <v>18</v>
      </c>
      <c r="B89" s="1">
        <v>2</v>
      </c>
      <c r="C89" s="517"/>
      <c r="D89" s="522"/>
      <c r="E89" s="522"/>
      <c r="F89" s="524"/>
      <c r="G89" s="524"/>
      <c r="H89" s="505"/>
      <c r="I89" s="507"/>
      <c r="J89" s="524"/>
      <c r="K89" s="513"/>
      <c r="L89" s="524"/>
      <c r="M89" s="524"/>
      <c r="N89" s="524"/>
      <c r="O89" s="564"/>
      <c r="P89" s="567"/>
      <c r="Q89" s="558"/>
      <c r="R89" s="586"/>
      <c r="S89" s="586"/>
      <c r="T89" s="586"/>
      <c r="U89" s="558"/>
      <c r="V89" s="564"/>
      <c r="W89" s="567"/>
      <c r="X89" s="524"/>
      <c r="Y89" s="513"/>
      <c r="Z89" s="524"/>
      <c r="AA89" s="513"/>
      <c r="AB89" s="524"/>
      <c r="AC89" s="505"/>
      <c r="AD89" s="507"/>
      <c r="AE89" s="524"/>
      <c r="AF89" s="524"/>
      <c r="AG89" s="524"/>
      <c r="AH89" s="524"/>
      <c r="AI89" s="513"/>
      <c r="AJ89" s="505"/>
      <c r="AK89" s="3"/>
      <c r="AL89" s="481"/>
      <c r="AM89" s="483"/>
      <c r="AN89" s="302"/>
      <c r="AO89" s="486"/>
      <c r="AP89" s="489"/>
      <c r="AR89" s="495"/>
      <c r="AS89" s="498"/>
      <c r="AT89" s="65">
        <v>0.28499999999999998</v>
      </c>
      <c r="AU89" s="495"/>
      <c r="AV89" s="498"/>
      <c r="AW89" s="501"/>
      <c r="AY89" s="478"/>
    </row>
    <row r="90" spans="1:53" ht="18" customHeight="1" x14ac:dyDescent="0.45">
      <c r="A90" s="1">
        <v>18</v>
      </c>
      <c r="B90" s="1">
        <v>3</v>
      </c>
      <c r="C90" s="517"/>
      <c r="D90" s="522"/>
      <c r="E90" s="522"/>
      <c r="F90" s="524"/>
      <c r="G90" s="524"/>
      <c r="H90" s="505"/>
      <c r="I90" s="507"/>
      <c r="J90" s="524"/>
      <c r="K90" s="513"/>
      <c r="L90" s="524"/>
      <c r="M90" s="524"/>
      <c r="N90" s="524"/>
      <c r="O90" s="564"/>
      <c r="P90" s="567"/>
      <c r="Q90" s="558"/>
      <c r="R90" s="586"/>
      <c r="S90" s="586"/>
      <c r="T90" s="586"/>
      <c r="U90" s="558"/>
      <c r="V90" s="564"/>
      <c r="W90" s="567"/>
      <c r="X90" s="524"/>
      <c r="Y90" s="513"/>
      <c r="Z90" s="524"/>
      <c r="AA90" s="513"/>
      <c r="AB90" s="524"/>
      <c r="AC90" s="505"/>
      <c r="AD90" s="507"/>
      <c r="AE90" s="524"/>
      <c r="AF90" s="524"/>
      <c r="AG90" s="524"/>
      <c r="AH90" s="524"/>
      <c r="AI90" s="513"/>
      <c r="AJ90" s="505"/>
      <c r="AK90" s="3"/>
      <c r="AL90" s="481"/>
      <c r="AM90" s="483"/>
      <c r="AN90" s="302"/>
      <c r="AO90" s="486"/>
      <c r="AP90" s="489"/>
      <c r="AR90" s="495"/>
      <c r="AS90" s="498"/>
      <c r="AT90" s="502" t="s">
        <v>41</v>
      </c>
      <c r="AU90" s="495"/>
      <c r="AV90" s="498"/>
      <c r="AW90" s="501"/>
      <c r="AY90" s="478"/>
    </row>
    <row r="91" spans="1:53" ht="18" customHeight="1" x14ac:dyDescent="0.45">
      <c r="A91" s="1">
        <v>18</v>
      </c>
      <c r="B91" s="1">
        <v>4</v>
      </c>
      <c r="C91" s="517"/>
      <c r="D91" s="522"/>
      <c r="E91" s="522"/>
      <c r="F91" s="524"/>
      <c r="G91" s="524"/>
      <c r="H91" s="505"/>
      <c r="I91" s="507"/>
      <c r="J91" s="524"/>
      <c r="K91" s="513"/>
      <c r="L91" s="524"/>
      <c r="M91" s="524"/>
      <c r="N91" s="524"/>
      <c r="O91" s="564"/>
      <c r="P91" s="567"/>
      <c r="Q91" s="558"/>
      <c r="R91" s="586"/>
      <c r="S91" s="586"/>
      <c r="T91" s="586"/>
      <c r="U91" s="558"/>
      <c r="V91" s="564"/>
      <c r="W91" s="567"/>
      <c r="X91" s="524"/>
      <c r="Y91" s="513"/>
      <c r="Z91" s="524"/>
      <c r="AA91" s="513"/>
      <c r="AB91" s="524"/>
      <c r="AC91" s="505"/>
      <c r="AD91" s="507"/>
      <c r="AE91" s="524"/>
      <c r="AF91" s="524"/>
      <c r="AG91" s="524"/>
      <c r="AH91" s="524"/>
      <c r="AI91" s="513"/>
      <c r="AJ91" s="505"/>
      <c r="AK91" s="3"/>
      <c r="AL91" s="481"/>
      <c r="AM91" s="483"/>
      <c r="AN91" s="302"/>
      <c r="AO91" s="486"/>
      <c r="AP91" s="489"/>
      <c r="AR91" s="495"/>
      <c r="AS91" s="498"/>
      <c r="AT91" s="502"/>
      <c r="AU91" s="495"/>
      <c r="AV91" s="498"/>
      <c r="AW91" s="65">
        <v>0.28499999999999998</v>
      </c>
      <c r="AY91" s="478"/>
    </row>
    <row r="92" spans="1:53" ht="18" customHeight="1" x14ac:dyDescent="0.45">
      <c r="A92" s="1">
        <v>18</v>
      </c>
      <c r="B92" s="1">
        <v>5</v>
      </c>
      <c r="C92" s="517"/>
      <c r="D92" s="522"/>
      <c r="E92" s="522"/>
      <c r="F92" s="524"/>
      <c r="G92" s="524"/>
      <c r="H92" s="505"/>
      <c r="I92" s="507"/>
      <c r="J92" s="524"/>
      <c r="K92" s="513"/>
      <c r="L92" s="524"/>
      <c r="M92" s="524"/>
      <c r="N92" s="524"/>
      <c r="O92" s="564"/>
      <c r="P92" s="567"/>
      <c r="Q92" s="558"/>
      <c r="R92" s="586"/>
      <c r="S92" s="586"/>
      <c r="T92" s="586"/>
      <c r="U92" s="558"/>
      <c r="V92" s="564"/>
      <c r="W92" s="567"/>
      <c r="X92" s="524"/>
      <c r="Y92" s="513"/>
      <c r="Z92" s="524"/>
      <c r="AA92" s="513"/>
      <c r="AB92" s="524"/>
      <c r="AC92" s="505"/>
      <c r="AD92" s="507"/>
      <c r="AE92" s="524"/>
      <c r="AF92" s="524"/>
      <c r="AG92" s="524"/>
      <c r="AH92" s="524"/>
      <c r="AI92" s="513"/>
      <c r="AJ92" s="505"/>
      <c r="AK92" s="3"/>
      <c r="AL92" s="481"/>
      <c r="AM92" s="483"/>
      <c r="AN92" s="302"/>
      <c r="AO92" s="486"/>
      <c r="AP92" s="489"/>
      <c r="AR92" s="495"/>
      <c r="AS92" s="498"/>
      <c r="AT92" s="502"/>
      <c r="AU92" s="495"/>
      <c r="AV92" s="498"/>
      <c r="AW92" s="502" t="s">
        <v>41</v>
      </c>
      <c r="AY92" s="478"/>
    </row>
    <row r="93" spans="1:53" ht="18" customHeight="1" x14ac:dyDescent="0.45">
      <c r="A93" s="1">
        <v>18</v>
      </c>
      <c r="B93" s="1">
        <v>6</v>
      </c>
      <c r="C93" s="517"/>
      <c r="D93" s="522"/>
      <c r="E93" s="522"/>
      <c r="F93" s="524"/>
      <c r="G93" s="524"/>
      <c r="H93" s="505"/>
      <c r="I93" s="507"/>
      <c r="J93" s="524"/>
      <c r="K93" s="513"/>
      <c r="L93" s="524"/>
      <c r="M93" s="524"/>
      <c r="N93" s="524"/>
      <c r="O93" s="564"/>
      <c r="P93" s="567"/>
      <c r="Q93" s="558"/>
      <c r="R93" s="468" t="s">
        <v>188</v>
      </c>
      <c r="S93" s="469"/>
      <c r="T93" s="470"/>
      <c r="U93" s="558"/>
      <c r="V93" s="564"/>
      <c r="W93" s="567"/>
      <c r="X93" s="524"/>
      <c r="Y93" s="513"/>
      <c r="Z93" s="524"/>
      <c r="AA93" s="513"/>
      <c r="AB93" s="524"/>
      <c r="AC93" s="505"/>
      <c r="AD93" s="507"/>
      <c r="AE93" s="524"/>
      <c r="AF93" s="524"/>
      <c r="AG93" s="524"/>
      <c r="AH93" s="524"/>
      <c r="AI93" s="513"/>
      <c r="AJ93" s="505"/>
      <c r="AK93" s="3"/>
      <c r="AL93" s="481"/>
      <c r="AM93" s="483"/>
      <c r="AN93" s="302"/>
      <c r="AO93" s="486"/>
      <c r="AP93" s="489"/>
      <c r="AR93" s="495"/>
      <c r="AS93" s="498"/>
      <c r="AT93" s="502"/>
      <c r="AU93" s="495"/>
      <c r="AV93" s="498"/>
      <c r="AW93" s="502"/>
      <c r="AY93" s="478"/>
    </row>
    <row r="94" spans="1:53" ht="18" customHeight="1" x14ac:dyDescent="0.45">
      <c r="A94" s="1">
        <v>18</v>
      </c>
      <c r="B94" s="1">
        <v>7</v>
      </c>
      <c r="C94" s="517"/>
      <c r="D94" s="522"/>
      <c r="E94" s="522"/>
      <c r="F94" s="524"/>
      <c r="G94" s="524"/>
      <c r="H94" s="505"/>
      <c r="I94" s="507"/>
      <c r="J94" s="524"/>
      <c r="K94" s="513"/>
      <c r="L94" s="524"/>
      <c r="M94" s="524"/>
      <c r="N94" s="524"/>
      <c r="O94" s="564"/>
      <c r="P94" s="567"/>
      <c r="Q94" s="558"/>
      <c r="R94" s="468"/>
      <c r="S94" s="469"/>
      <c r="T94" s="470"/>
      <c r="U94" s="558"/>
      <c r="V94" s="564"/>
      <c r="W94" s="567"/>
      <c r="X94" s="524"/>
      <c r="Y94" s="513"/>
      <c r="Z94" s="524"/>
      <c r="AA94" s="513"/>
      <c r="AB94" s="524"/>
      <c r="AC94" s="505"/>
      <c r="AD94" s="507"/>
      <c r="AE94" s="524"/>
      <c r="AF94" s="524"/>
      <c r="AG94" s="524"/>
      <c r="AH94" s="524"/>
      <c r="AI94" s="513"/>
      <c r="AJ94" s="505"/>
      <c r="AK94" s="3"/>
      <c r="AL94" s="481"/>
      <c r="AM94" s="483"/>
      <c r="AN94" s="302"/>
      <c r="AO94" s="486"/>
      <c r="AP94" s="489"/>
      <c r="AR94" s="495"/>
      <c r="AS94" s="498"/>
      <c r="AT94" s="502"/>
      <c r="AU94" s="495"/>
      <c r="AV94" s="498"/>
      <c r="AW94" s="502"/>
      <c r="AY94" s="478"/>
    </row>
    <row r="95" spans="1:53" ht="18" customHeight="1" thickBot="1" x14ac:dyDescent="0.5">
      <c r="A95" s="1">
        <v>18</v>
      </c>
      <c r="B95" s="1">
        <v>8</v>
      </c>
      <c r="C95" s="517"/>
      <c r="D95" s="522"/>
      <c r="E95" s="522"/>
      <c r="F95" s="525"/>
      <c r="G95" s="525"/>
      <c r="H95" s="544"/>
      <c r="I95" s="541"/>
      <c r="J95" s="525"/>
      <c r="K95" s="513"/>
      <c r="L95" s="525"/>
      <c r="M95" s="525"/>
      <c r="N95" s="525"/>
      <c r="O95" s="565"/>
      <c r="P95" s="568"/>
      <c r="Q95" s="562"/>
      <c r="R95" s="237"/>
      <c r="S95" s="238"/>
      <c r="T95" s="239"/>
      <c r="U95" s="562"/>
      <c r="V95" s="565"/>
      <c r="W95" s="568"/>
      <c r="X95" s="525"/>
      <c r="Y95" s="513"/>
      <c r="Z95" s="525"/>
      <c r="AA95" s="513"/>
      <c r="AB95" s="525"/>
      <c r="AC95" s="544"/>
      <c r="AD95" s="541"/>
      <c r="AE95" s="525"/>
      <c r="AF95" s="525"/>
      <c r="AG95" s="525"/>
      <c r="AH95" s="525"/>
      <c r="AI95" s="513"/>
      <c r="AJ95" s="544"/>
      <c r="AK95" s="3"/>
      <c r="AL95" s="481"/>
      <c r="AM95" s="484"/>
      <c r="AN95" s="303"/>
      <c r="AO95" s="487"/>
      <c r="AP95" s="490"/>
      <c r="AR95" s="496"/>
      <c r="AS95" s="499"/>
      <c r="AT95" s="502"/>
      <c r="AU95" s="496"/>
      <c r="AV95" s="499"/>
      <c r="AW95" s="503"/>
      <c r="AY95" s="479"/>
    </row>
    <row r="96" spans="1:53" ht="18" customHeight="1" thickBot="1" x14ac:dyDescent="0.5">
      <c r="A96" s="1">
        <v>18</v>
      </c>
      <c r="C96" s="517"/>
      <c r="D96" s="520" t="s">
        <v>7</v>
      </c>
      <c r="E96" s="520"/>
      <c r="F96" s="4"/>
      <c r="G96" s="4"/>
      <c r="H96" s="25" t="s">
        <v>9</v>
      </c>
      <c r="I96" s="26" t="s">
        <v>9</v>
      </c>
      <c r="J96" s="4"/>
      <c r="K96" s="4"/>
      <c r="L96" s="4"/>
      <c r="M96" s="4"/>
      <c r="N96" s="4"/>
      <c r="O96" s="240" t="s">
        <v>66</v>
      </c>
      <c r="P96" s="241" t="s">
        <v>66</v>
      </c>
      <c r="Q96" s="27" t="s">
        <v>56</v>
      </c>
      <c r="R96" s="68" t="s">
        <v>66</v>
      </c>
      <c r="S96" s="68" t="s">
        <v>66</v>
      </c>
      <c r="T96" s="68" t="s">
        <v>66</v>
      </c>
      <c r="U96" s="27" t="s">
        <v>56</v>
      </c>
      <c r="V96" s="240" t="s">
        <v>66</v>
      </c>
      <c r="W96" s="241" t="s">
        <v>66</v>
      </c>
      <c r="X96" s="4"/>
      <c r="Y96" s="4"/>
      <c r="Z96" s="4"/>
      <c r="AA96" s="4"/>
      <c r="AB96" s="29"/>
      <c r="AC96" s="25" t="s">
        <v>9</v>
      </c>
      <c r="AD96" s="26" t="s">
        <v>9</v>
      </c>
      <c r="AE96" s="4"/>
      <c r="AF96" s="4"/>
      <c r="AG96" s="4"/>
      <c r="AH96" s="4"/>
      <c r="AI96" s="4"/>
      <c r="AJ96" s="25" t="s">
        <v>9</v>
      </c>
      <c r="AK96" s="3"/>
      <c r="AL96" s="144">
        <f>COUNTIF(F96:AJ96,"○")</f>
        <v>5</v>
      </c>
      <c r="AM96" s="63"/>
      <c r="AN96" s="135"/>
      <c r="AO96" s="104"/>
      <c r="AP96" s="103"/>
      <c r="AR96" s="142"/>
      <c r="AS96" s="137"/>
      <c r="AT96" s="139">
        <f>ROUNDDOWN(AL96/AY96,3)</f>
        <v>0.20799999999999999</v>
      </c>
      <c r="AU96" s="138"/>
      <c r="AV96" s="90"/>
      <c r="AW96" s="62"/>
      <c r="AY96" s="76">
        <f>31-7</f>
        <v>24</v>
      </c>
      <c r="BA96" s="1" t="s">
        <v>79</v>
      </c>
    </row>
    <row r="97" spans="1:51" ht="18" customHeight="1" thickBot="1" x14ac:dyDescent="0.5">
      <c r="A97" s="1">
        <v>18</v>
      </c>
      <c r="C97" s="517"/>
      <c r="D97" s="520" t="s">
        <v>8</v>
      </c>
      <c r="E97" s="520"/>
      <c r="F97" s="4" t="s">
        <v>33</v>
      </c>
      <c r="G97" s="4" t="s">
        <v>33</v>
      </c>
      <c r="H97" s="81" t="s">
        <v>10</v>
      </c>
      <c r="I97" s="82" t="s">
        <v>10</v>
      </c>
      <c r="J97" s="29" t="s">
        <v>33</v>
      </c>
      <c r="K97" s="44" t="s">
        <v>54</v>
      </c>
      <c r="L97" s="29" t="s">
        <v>33</v>
      </c>
      <c r="M97" s="29" t="s">
        <v>33</v>
      </c>
      <c r="N97" s="29" t="s">
        <v>33</v>
      </c>
      <c r="O97" s="242" t="s">
        <v>66</v>
      </c>
      <c r="P97" s="243" t="s">
        <v>66</v>
      </c>
      <c r="Q97" s="27" t="s">
        <v>53</v>
      </c>
      <c r="R97" s="68" t="s">
        <v>66</v>
      </c>
      <c r="S97" s="68" t="s">
        <v>66</v>
      </c>
      <c r="T97" s="68" t="s">
        <v>66</v>
      </c>
      <c r="U97" s="27" t="s">
        <v>53</v>
      </c>
      <c r="V97" s="242" t="s">
        <v>66</v>
      </c>
      <c r="W97" s="243" t="s">
        <v>66</v>
      </c>
      <c r="X97" s="29" t="s">
        <v>33</v>
      </c>
      <c r="Y97" s="44" t="s">
        <v>54</v>
      </c>
      <c r="Z97" s="29" t="s">
        <v>33</v>
      </c>
      <c r="AA97" s="44" t="s">
        <v>54</v>
      </c>
      <c r="AB97" s="29" t="s">
        <v>33</v>
      </c>
      <c r="AC97" s="81" t="s">
        <v>10</v>
      </c>
      <c r="AD97" s="82" t="s">
        <v>10</v>
      </c>
      <c r="AE97" s="29" t="s">
        <v>33</v>
      </c>
      <c r="AF97" s="29" t="s">
        <v>33</v>
      </c>
      <c r="AG97" s="29" t="s">
        <v>33</v>
      </c>
      <c r="AH97" s="29" t="s">
        <v>33</v>
      </c>
      <c r="AI97" s="44" t="s">
        <v>54</v>
      </c>
      <c r="AJ97" s="106" t="s">
        <v>10</v>
      </c>
      <c r="AK97" s="3"/>
      <c r="AL97" s="140"/>
      <c r="AM97" s="7">
        <f>COUNTIF(F97:AJ97,"●")</f>
        <v>5</v>
      </c>
      <c r="AN97" s="136">
        <f>COUNTIF(F97:AJ97,"◎")</f>
        <v>0</v>
      </c>
      <c r="AO97" s="134">
        <f>SUM(AM97:AN97)</f>
        <v>5</v>
      </c>
      <c r="AP97" s="75">
        <f>ROUNDDOWN(AO97/AL96,3)</f>
        <v>1</v>
      </c>
      <c r="AR97" s="136">
        <f>COUNTIF(F97:AJ97,"●")+COUNTIF(F97:AJ97,"★")+COUNTIF(F97:AJ97,"◎")</f>
        <v>7</v>
      </c>
      <c r="AS97" s="141">
        <f>COUNTIF(F97:AJ97,"◇")</f>
        <v>13</v>
      </c>
      <c r="AT97" s="143">
        <f>ROUNDDOWN(AR97/AY96,3)</f>
        <v>0.29099999999999998</v>
      </c>
      <c r="AU97" s="5">
        <f>AU79+COUNTIF(F97:AJ97,"●")+COUNTIF(F97:AJ97,"★")+COUNTIF(F97:AJ97,"■")+COUNTIF(F97:AJ97,"◎")</f>
        <v>59</v>
      </c>
      <c r="AV97" s="99">
        <f>AV79+COUNTIF(F97:AJ97,"◇")</f>
        <v>66</v>
      </c>
      <c r="AW97" s="75">
        <f>ROUNDDOWN(AU97/AY97,3)</f>
        <v>0.47199999999999998</v>
      </c>
      <c r="AY97" s="4">
        <f>+AY79+AY96</f>
        <v>125</v>
      </c>
    </row>
    <row r="98" spans="1:51" ht="15" customHeight="1" x14ac:dyDescent="0.45">
      <c r="A98" s="1">
        <v>15</v>
      </c>
      <c r="C98" s="517"/>
      <c r="D98" s="526" t="s">
        <v>0</v>
      </c>
      <c r="E98" s="527"/>
      <c r="F98" s="532"/>
      <c r="G98" s="533"/>
      <c r="H98" s="533"/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3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533"/>
      <c r="AI98" s="533"/>
      <c r="AJ98" s="534"/>
      <c r="AL98" s="100" t="s">
        <v>69</v>
      </c>
      <c r="AM98" s="84" t="s">
        <v>70</v>
      </c>
      <c r="AN98" s="87" t="s">
        <v>71</v>
      </c>
      <c r="AO98" s="105" t="s">
        <v>85</v>
      </c>
      <c r="AP98" s="70" t="s">
        <v>86</v>
      </c>
      <c r="AQ98" s="3"/>
      <c r="AR98" s="94" t="s">
        <v>72</v>
      </c>
      <c r="AS98" s="92" t="s">
        <v>73</v>
      </c>
      <c r="AT98" s="93" t="s">
        <v>74</v>
      </c>
      <c r="AU98" s="91" t="s">
        <v>75</v>
      </c>
      <c r="AV98" s="92" t="s">
        <v>76</v>
      </c>
      <c r="AW98" s="93" t="s">
        <v>77</v>
      </c>
      <c r="AX98" s="60"/>
      <c r="AY98" s="71" t="s">
        <v>78</v>
      </c>
    </row>
    <row r="99" spans="1:51" ht="15" customHeight="1" x14ac:dyDescent="0.45">
      <c r="A99" s="1">
        <v>15</v>
      </c>
      <c r="C99" s="517"/>
      <c r="D99" s="528"/>
      <c r="E99" s="529"/>
      <c r="F99" s="535"/>
      <c r="G99" s="536"/>
      <c r="H99" s="536"/>
      <c r="I99" s="536"/>
      <c r="J99" s="536"/>
      <c r="K99" s="536"/>
      <c r="L99" s="536"/>
      <c r="M99" s="536"/>
      <c r="N99" s="536"/>
      <c r="O99" s="536"/>
      <c r="P99" s="536"/>
      <c r="Q99" s="536"/>
      <c r="R99" s="536"/>
      <c r="S99" s="536"/>
      <c r="T99" s="536"/>
      <c r="U99" s="536"/>
      <c r="V99" s="536"/>
      <c r="W99" s="536"/>
      <c r="X99" s="536"/>
      <c r="Y99" s="536"/>
      <c r="Z99" s="536"/>
      <c r="AA99" s="536"/>
      <c r="AB99" s="536"/>
      <c r="AC99" s="536"/>
      <c r="AD99" s="536"/>
      <c r="AE99" s="536"/>
      <c r="AF99" s="536"/>
      <c r="AG99" s="536"/>
      <c r="AH99" s="536"/>
      <c r="AI99" s="536"/>
      <c r="AJ99" s="537"/>
      <c r="AL99" s="101"/>
      <c r="AM99" s="86"/>
      <c r="AN99" s="87"/>
      <c r="AO99" s="85"/>
      <c r="AP99" s="70" t="str">
        <f>IF(AP97&gt;=1,"達成","未達成")</f>
        <v>達成</v>
      </c>
      <c r="AQ99" s="3"/>
      <c r="AR99" s="94"/>
      <c r="AS99" s="95"/>
      <c r="AT99" s="93" t="s">
        <v>91</v>
      </c>
      <c r="AU99" s="94"/>
      <c r="AV99" s="95"/>
      <c r="AW99" s="93"/>
      <c r="AX99" s="60"/>
      <c r="AY99" s="72"/>
    </row>
    <row r="100" spans="1:51" ht="15" customHeight="1" x14ac:dyDescent="0.45">
      <c r="A100" s="1">
        <v>15</v>
      </c>
      <c r="C100" s="517"/>
      <c r="D100" s="530"/>
      <c r="E100" s="531"/>
      <c r="F100" s="538" t="s">
        <v>182</v>
      </c>
      <c r="G100" s="539"/>
      <c r="H100" s="539"/>
      <c r="I100" s="539"/>
      <c r="J100" s="539"/>
      <c r="K100" s="539"/>
      <c r="L100" s="539"/>
      <c r="M100" s="539"/>
      <c r="N100" s="539"/>
      <c r="O100" s="539"/>
      <c r="P100" s="539"/>
      <c r="Q100" s="539"/>
      <c r="R100" s="539"/>
      <c r="S100" s="539"/>
      <c r="T100" s="539"/>
      <c r="U100" s="539"/>
      <c r="V100" s="539"/>
      <c r="W100" s="539"/>
      <c r="X100" s="539"/>
      <c r="Y100" s="539"/>
      <c r="Z100" s="539"/>
      <c r="AA100" s="539"/>
      <c r="AB100" s="539"/>
      <c r="AC100" s="539"/>
      <c r="AD100" s="539"/>
      <c r="AE100" s="539"/>
      <c r="AF100" s="539"/>
      <c r="AG100" s="539"/>
      <c r="AH100" s="539"/>
      <c r="AI100" s="539"/>
      <c r="AJ100" s="540"/>
      <c r="AL100" s="102"/>
      <c r="AM100" s="88"/>
      <c r="AN100" s="89"/>
      <c r="AO100" s="64" t="s">
        <v>84</v>
      </c>
      <c r="AP100" s="69" t="s">
        <v>83</v>
      </c>
      <c r="AQ100" s="3"/>
      <c r="AR100" s="96"/>
      <c r="AS100" s="97"/>
      <c r="AT100" s="98" t="s">
        <v>92</v>
      </c>
      <c r="AU100" s="96"/>
      <c r="AV100" s="97"/>
      <c r="AW100" s="98" t="s">
        <v>93</v>
      </c>
      <c r="AX100" s="60"/>
      <c r="AY100" s="61"/>
    </row>
    <row r="101" spans="1:51" ht="18" customHeight="1" x14ac:dyDescent="0.45">
      <c r="A101" s="1">
        <v>18</v>
      </c>
      <c r="C101" s="51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8"/>
      <c r="AC101" s="3"/>
      <c r="AD101" s="3"/>
      <c r="AE101" s="3"/>
      <c r="AF101" s="3"/>
      <c r="AG101" s="3"/>
      <c r="AH101" s="3"/>
      <c r="AI101" s="3"/>
      <c r="AJ101" s="3"/>
    </row>
    <row r="102" spans="1:51" ht="24.9" customHeight="1" thickBot="1" x14ac:dyDescent="0.5">
      <c r="A102" s="1">
        <v>25</v>
      </c>
      <c r="C102" s="517"/>
      <c r="D102" s="518" t="s">
        <v>4</v>
      </c>
      <c r="E102" s="518"/>
      <c r="F102" s="554" t="s">
        <v>94</v>
      </c>
      <c r="G102" s="554"/>
      <c r="H102" s="554"/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554"/>
      <c r="AB102" s="554"/>
      <c r="AC102" s="554"/>
      <c r="AD102" s="554"/>
      <c r="AE102" s="554"/>
      <c r="AF102" s="554"/>
      <c r="AG102" s="554"/>
      <c r="AH102" s="554"/>
      <c r="AI102" s="554"/>
      <c r="AJ102" s="554"/>
      <c r="AK102" s="46"/>
      <c r="AL102" s="471" t="s">
        <v>39</v>
      </c>
      <c r="AM102" s="472"/>
      <c r="AN102" s="472"/>
      <c r="AO102" s="472"/>
      <c r="AP102" s="473"/>
      <c r="AR102" s="474" t="s">
        <v>38</v>
      </c>
      <c r="AS102" s="475"/>
      <c r="AT102" s="475"/>
      <c r="AU102" s="475"/>
      <c r="AV102" s="475"/>
      <c r="AW102" s="476"/>
      <c r="AY102" s="477" t="s">
        <v>163</v>
      </c>
    </row>
    <row r="103" spans="1:51" ht="18" customHeight="1" x14ac:dyDescent="0.45">
      <c r="A103" s="1">
        <v>18</v>
      </c>
      <c r="C103" s="517"/>
      <c r="D103" s="518" t="s">
        <v>5</v>
      </c>
      <c r="E103" s="519"/>
      <c r="F103" s="11">
        <f>+AJ85+1</f>
        <v>45536</v>
      </c>
      <c r="G103" s="40">
        <f t="shared" ref="G103:AI103" si="13">+F103+1</f>
        <v>45537</v>
      </c>
      <c r="H103" s="40">
        <f t="shared" si="13"/>
        <v>45538</v>
      </c>
      <c r="I103" s="40">
        <f t="shared" si="13"/>
        <v>45539</v>
      </c>
      <c r="J103" s="40">
        <f t="shared" si="13"/>
        <v>45540</v>
      </c>
      <c r="K103" s="40">
        <f t="shared" si="13"/>
        <v>45541</v>
      </c>
      <c r="L103" s="10">
        <f t="shared" si="13"/>
        <v>45542</v>
      </c>
      <c r="M103" s="11">
        <f t="shared" si="13"/>
        <v>45543</v>
      </c>
      <c r="N103" s="40">
        <f t="shared" si="13"/>
        <v>45544</v>
      </c>
      <c r="O103" s="40">
        <f t="shared" si="13"/>
        <v>45545</v>
      </c>
      <c r="P103" s="40">
        <f t="shared" si="13"/>
        <v>45546</v>
      </c>
      <c r="Q103" s="40">
        <f t="shared" si="13"/>
        <v>45547</v>
      </c>
      <c r="R103" s="40">
        <f t="shared" si="13"/>
        <v>45548</v>
      </c>
      <c r="S103" s="10">
        <f t="shared" si="13"/>
        <v>45549</v>
      </c>
      <c r="T103" s="11">
        <f t="shared" si="13"/>
        <v>45550</v>
      </c>
      <c r="U103" s="53">
        <f t="shared" si="13"/>
        <v>45551</v>
      </c>
      <c r="V103" s="40">
        <f t="shared" si="13"/>
        <v>45552</v>
      </c>
      <c r="W103" s="40">
        <f t="shared" si="13"/>
        <v>45553</v>
      </c>
      <c r="X103" s="40">
        <f t="shared" si="13"/>
        <v>45554</v>
      </c>
      <c r="Y103" s="40">
        <f t="shared" si="13"/>
        <v>45555</v>
      </c>
      <c r="Z103" s="10">
        <f t="shared" si="13"/>
        <v>45556</v>
      </c>
      <c r="AA103" s="11">
        <f t="shared" si="13"/>
        <v>45557</v>
      </c>
      <c r="AB103" s="53">
        <f t="shared" si="13"/>
        <v>45558</v>
      </c>
      <c r="AC103" s="40">
        <f t="shared" si="13"/>
        <v>45559</v>
      </c>
      <c r="AD103" s="40">
        <f t="shared" si="13"/>
        <v>45560</v>
      </c>
      <c r="AE103" s="40">
        <f t="shared" si="13"/>
        <v>45561</v>
      </c>
      <c r="AF103" s="40">
        <f t="shared" si="13"/>
        <v>45562</v>
      </c>
      <c r="AG103" s="10">
        <f t="shared" si="13"/>
        <v>45563</v>
      </c>
      <c r="AH103" s="11">
        <f t="shared" si="13"/>
        <v>45564</v>
      </c>
      <c r="AI103" s="40">
        <f t="shared" si="13"/>
        <v>45565</v>
      </c>
      <c r="AJ103" s="47"/>
      <c r="AK103" s="48"/>
      <c r="AL103" s="480" t="s">
        <v>158</v>
      </c>
      <c r="AM103" s="482" t="s">
        <v>159</v>
      </c>
      <c r="AN103" s="301" t="s">
        <v>181</v>
      </c>
      <c r="AO103" s="485" t="s">
        <v>160</v>
      </c>
      <c r="AP103" s="488" t="s">
        <v>183</v>
      </c>
      <c r="AR103" s="491" t="s">
        <v>37</v>
      </c>
      <c r="AS103" s="492"/>
      <c r="AT103" s="493"/>
      <c r="AU103" s="491" t="s">
        <v>40</v>
      </c>
      <c r="AV103" s="492"/>
      <c r="AW103" s="493"/>
      <c r="AY103" s="478"/>
    </row>
    <row r="104" spans="1:51" ht="18" customHeight="1" x14ac:dyDescent="0.45">
      <c r="A104" s="1">
        <v>18</v>
      </c>
      <c r="C104" s="517"/>
      <c r="D104" s="518" t="s">
        <v>6</v>
      </c>
      <c r="E104" s="519"/>
      <c r="F104" s="78">
        <f t="shared" ref="F104:AI104" si="14">F103</f>
        <v>45536</v>
      </c>
      <c r="G104" s="16">
        <f t="shared" si="14"/>
        <v>45537</v>
      </c>
      <c r="H104" s="16">
        <f t="shared" si="14"/>
        <v>45538</v>
      </c>
      <c r="I104" s="16">
        <f t="shared" si="14"/>
        <v>45539</v>
      </c>
      <c r="J104" s="16">
        <f t="shared" si="14"/>
        <v>45540</v>
      </c>
      <c r="K104" s="16">
        <f t="shared" si="14"/>
        <v>45541</v>
      </c>
      <c r="L104" s="77">
        <f t="shared" si="14"/>
        <v>45542</v>
      </c>
      <c r="M104" s="78">
        <f t="shared" si="14"/>
        <v>45543</v>
      </c>
      <c r="N104" s="16">
        <f t="shared" si="14"/>
        <v>45544</v>
      </c>
      <c r="O104" s="16">
        <f t="shared" si="14"/>
        <v>45545</v>
      </c>
      <c r="P104" s="16">
        <f t="shared" si="14"/>
        <v>45546</v>
      </c>
      <c r="Q104" s="16">
        <f t="shared" si="14"/>
        <v>45547</v>
      </c>
      <c r="R104" s="16">
        <f t="shared" si="14"/>
        <v>45548</v>
      </c>
      <c r="S104" s="77">
        <f t="shared" si="14"/>
        <v>45549</v>
      </c>
      <c r="T104" s="78">
        <f t="shared" si="14"/>
        <v>45550</v>
      </c>
      <c r="U104" s="20">
        <f t="shared" si="14"/>
        <v>45551</v>
      </c>
      <c r="V104" s="16">
        <f t="shared" si="14"/>
        <v>45552</v>
      </c>
      <c r="W104" s="16">
        <f t="shared" si="14"/>
        <v>45553</v>
      </c>
      <c r="X104" s="16">
        <f t="shared" si="14"/>
        <v>45554</v>
      </c>
      <c r="Y104" s="16">
        <f t="shared" si="14"/>
        <v>45555</v>
      </c>
      <c r="Z104" s="77">
        <f t="shared" si="14"/>
        <v>45556</v>
      </c>
      <c r="AA104" s="78">
        <f t="shared" si="14"/>
        <v>45557</v>
      </c>
      <c r="AB104" s="20">
        <f t="shared" si="14"/>
        <v>45558</v>
      </c>
      <c r="AC104" s="16">
        <f t="shared" si="14"/>
        <v>45559</v>
      </c>
      <c r="AD104" s="16">
        <f t="shared" si="14"/>
        <v>45560</v>
      </c>
      <c r="AE104" s="16">
        <f t="shared" si="14"/>
        <v>45561</v>
      </c>
      <c r="AF104" s="16">
        <f t="shared" si="14"/>
        <v>45562</v>
      </c>
      <c r="AG104" s="77">
        <f t="shared" si="14"/>
        <v>45563</v>
      </c>
      <c r="AH104" s="78">
        <f t="shared" si="14"/>
        <v>45564</v>
      </c>
      <c r="AI104" s="16">
        <f t="shared" si="14"/>
        <v>45565</v>
      </c>
      <c r="AJ104" s="49"/>
      <c r="AK104" s="50"/>
      <c r="AL104" s="481"/>
      <c r="AM104" s="483"/>
      <c r="AN104" s="302"/>
      <c r="AO104" s="486"/>
      <c r="AP104" s="489"/>
      <c r="AR104" s="494" t="s">
        <v>162</v>
      </c>
      <c r="AS104" s="497" t="s">
        <v>108</v>
      </c>
      <c r="AT104" s="500" t="s">
        <v>42</v>
      </c>
      <c r="AU104" s="494" t="s">
        <v>164</v>
      </c>
      <c r="AV104" s="497" t="s">
        <v>109</v>
      </c>
      <c r="AW104" s="500" t="s">
        <v>43</v>
      </c>
      <c r="AY104" s="478"/>
    </row>
    <row r="105" spans="1:51" ht="18" customHeight="1" x14ac:dyDescent="0.45">
      <c r="A105" s="1">
        <v>18</v>
      </c>
      <c r="C105" s="517"/>
      <c r="D105" s="518" t="s">
        <v>12</v>
      </c>
      <c r="E105" s="519"/>
      <c r="F105" s="80" t="s">
        <v>47</v>
      </c>
      <c r="G105" s="4" t="s">
        <v>102</v>
      </c>
      <c r="H105" s="4" t="s">
        <v>100</v>
      </c>
      <c r="I105" s="4" t="s">
        <v>100</v>
      </c>
      <c r="J105" s="4" t="s">
        <v>100</v>
      </c>
      <c r="K105" s="4" t="s">
        <v>102</v>
      </c>
      <c r="L105" s="79" t="s">
        <v>47</v>
      </c>
      <c r="M105" s="80" t="s">
        <v>47</v>
      </c>
      <c r="N105" s="4" t="s">
        <v>47</v>
      </c>
      <c r="O105" s="4" t="s">
        <v>47</v>
      </c>
      <c r="P105" s="4" t="s">
        <v>102</v>
      </c>
      <c r="Q105" s="4" t="s">
        <v>100</v>
      </c>
      <c r="R105" s="4" t="s">
        <v>100</v>
      </c>
      <c r="S105" s="79" t="s">
        <v>100</v>
      </c>
      <c r="T105" s="80" t="s">
        <v>100</v>
      </c>
      <c r="U105" s="27" t="s">
        <v>102</v>
      </c>
      <c r="V105" s="4" t="s">
        <v>47</v>
      </c>
      <c r="W105" s="4" t="s">
        <v>102</v>
      </c>
      <c r="X105" s="4" t="s">
        <v>47</v>
      </c>
      <c r="Y105" s="4" t="s">
        <v>100</v>
      </c>
      <c r="Z105" s="79" t="s">
        <v>100</v>
      </c>
      <c r="AA105" s="80" t="s">
        <v>47</v>
      </c>
      <c r="AB105" s="27" t="s">
        <v>47</v>
      </c>
      <c r="AC105" s="4" t="s">
        <v>100</v>
      </c>
      <c r="AD105" s="4" t="s">
        <v>100</v>
      </c>
      <c r="AE105" s="4" t="s">
        <v>102</v>
      </c>
      <c r="AF105" s="4" t="s">
        <v>47</v>
      </c>
      <c r="AG105" s="79" t="s">
        <v>102</v>
      </c>
      <c r="AH105" s="80" t="s">
        <v>47</v>
      </c>
      <c r="AI105" s="4" t="s">
        <v>100</v>
      </c>
      <c r="AJ105" s="23"/>
      <c r="AK105" s="3"/>
      <c r="AL105" s="481"/>
      <c r="AM105" s="483"/>
      <c r="AN105" s="302"/>
      <c r="AO105" s="486"/>
      <c r="AP105" s="489"/>
      <c r="AR105" s="495"/>
      <c r="AS105" s="498"/>
      <c r="AT105" s="501"/>
      <c r="AU105" s="495"/>
      <c r="AV105" s="498"/>
      <c r="AW105" s="501"/>
      <c r="AY105" s="478"/>
    </row>
    <row r="106" spans="1:51" ht="18" customHeight="1" x14ac:dyDescent="0.45">
      <c r="A106" s="1">
        <v>18</v>
      </c>
      <c r="B106" s="1">
        <v>1</v>
      </c>
      <c r="C106" s="517"/>
      <c r="D106" s="522" t="s">
        <v>11</v>
      </c>
      <c r="E106" s="561"/>
      <c r="F106" s="506"/>
      <c r="G106" s="523"/>
      <c r="H106" s="523"/>
      <c r="I106" s="523"/>
      <c r="J106" s="523"/>
      <c r="K106" s="523"/>
      <c r="L106" s="504"/>
      <c r="M106" s="506"/>
      <c r="N106" s="513" t="s">
        <v>90</v>
      </c>
      <c r="O106" s="513" t="s">
        <v>90</v>
      </c>
      <c r="P106" s="555" t="s">
        <v>116</v>
      </c>
      <c r="Q106" s="523"/>
      <c r="R106" s="523"/>
      <c r="S106" s="559" t="s">
        <v>111</v>
      </c>
      <c r="T106" s="506"/>
      <c r="U106" s="557" t="s">
        <v>23</v>
      </c>
      <c r="V106" s="523" t="s">
        <v>90</v>
      </c>
      <c r="W106" s="523"/>
      <c r="X106" s="513" t="s">
        <v>90</v>
      </c>
      <c r="Y106" s="523"/>
      <c r="Z106" s="559" t="s">
        <v>111</v>
      </c>
      <c r="AA106" s="506" t="s">
        <v>24</v>
      </c>
      <c r="AB106" s="557" t="s">
        <v>20</v>
      </c>
      <c r="AC106" s="523"/>
      <c r="AD106" s="523"/>
      <c r="AE106" s="523"/>
      <c r="AF106" s="513" t="s">
        <v>90</v>
      </c>
      <c r="AG106" s="504"/>
      <c r="AH106" s="506"/>
      <c r="AI106" s="555" t="s">
        <v>115</v>
      </c>
      <c r="AJ106" s="548"/>
      <c r="AK106" s="51"/>
      <c r="AL106" s="481"/>
      <c r="AM106" s="483"/>
      <c r="AN106" s="302"/>
      <c r="AO106" s="486"/>
      <c r="AP106" s="489"/>
      <c r="AR106" s="495"/>
      <c r="AS106" s="498"/>
      <c r="AT106" s="501"/>
      <c r="AU106" s="495"/>
      <c r="AV106" s="498"/>
      <c r="AW106" s="501"/>
      <c r="AY106" s="478"/>
    </row>
    <row r="107" spans="1:51" ht="18" customHeight="1" x14ac:dyDescent="0.45">
      <c r="A107" s="1">
        <v>18</v>
      </c>
      <c r="B107" s="1">
        <v>2</v>
      </c>
      <c r="C107" s="517"/>
      <c r="D107" s="522"/>
      <c r="E107" s="561"/>
      <c r="F107" s="507"/>
      <c r="G107" s="524"/>
      <c r="H107" s="524"/>
      <c r="I107" s="524"/>
      <c r="J107" s="524"/>
      <c r="K107" s="524"/>
      <c r="L107" s="505"/>
      <c r="M107" s="507"/>
      <c r="N107" s="513"/>
      <c r="O107" s="513"/>
      <c r="P107" s="556"/>
      <c r="Q107" s="524"/>
      <c r="R107" s="524"/>
      <c r="S107" s="560"/>
      <c r="T107" s="507"/>
      <c r="U107" s="558"/>
      <c r="V107" s="524"/>
      <c r="W107" s="524"/>
      <c r="X107" s="513"/>
      <c r="Y107" s="524"/>
      <c r="Z107" s="560"/>
      <c r="AA107" s="507"/>
      <c r="AB107" s="558"/>
      <c r="AC107" s="524"/>
      <c r="AD107" s="524"/>
      <c r="AE107" s="524"/>
      <c r="AF107" s="513"/>
      <c r="AG107" s="505"/>
      <c r="AH107" s="507"/>
      <c r="AI107" s="556"/>
      <c r="AJ107" s="549"/>
      <c r="AK107" s="51"/>
      <c r="AL107" s="481"/>
      <c r="AM107" s="483"/>
      <c r="AN107" s="302"/>
      <c r="AO107" s="486"/>
      <c r="AP107" s="489"/>
      <c r="AR107" s="495"/>
      <c r="AS107" s="498"/>
      <c r="AT107" s="65">
        <v>0.28499999999999998</v>
      </c>
      <c r="AU107" s="495"/>
      <c r="AV107" s="498"/>
      <c r="AW107" s="501"/>
      <c r="AY107" s="478"/>
    </row>
    <row r="108" spans="1:51" ht="18" customHeight="1" x14ac:dyDescent="0.45">
      <c r="A108" s="1">
        <v>18</v>
      </c>
      <c r="B108" s="1">
        <v>3</v>
      </c>
      <c r="C108" s="517"/>
      <c r="D108" s="522"/>
      <c r="E108" s="561"/>
      <c r="F108" s="507"/>
      <c r="G108" s="524"/>
      <c r="H108" s="524"/>
      <c r="I108" s="524"/>
      <c r="J108" s="524"/>
      <c r="K108" s="524"/>
      <c r="L108" s="505"/>
      <c r="M108" s="507"/>
      <c r="N108" s="513"/>
      <c r="O108" s="513"/>
      <c r="P108" s="556"/>
      <c r="Q108" s="524"/>
      <c r="R108" s="524"/>
      <c r="S108" s="560"/>
      <c r="T108" s="507"/>
      <c r="U108" s="558"/>
      <c r="V108" s="524"/>
      <c r="W108" s="524"/>
      <c r="X108" s="513"/>
      <c r="Y108" s="524"/>
      <c r="Z108" s="560"/>
      <c r="AA108" s="507"/>
      <c r="AB108" s="558"/>
      <c r="AC108" s="524"/>
      <c r="AD108" s="524"/>
      <c r="AE108" s="524"/>
      <c r="AF108" s="513"/>
      <c r="AG108" s="505"/>
      <c r="AH108" s="507"/>
      <c r="AI108" s="556"/>
      <c r="AJ108" s="549"/>
      <c r="AK108" s="51"/>
      <c r="AL108" s="481"/>
      <c r="AM108" s="483"/>
      <c r="AN108" s="302"/>
      <c r="AO108" s="486"/>
      <c r="AP108" s="489"/>
      <c r="AR108" s="495"/>
      <c r="AS108" s="498"/>
      <c r="AT108" s="502" t="s">
        <v>41</v>
      </c>
      <c r="AU108" s="495"/>
      <c r="AV108" s="498"/>
      <c r="AW108" s="501"/>
      <c r="AY108" s="478"/>
    </row>
    <row r="109" spans="1:51" ht="18" customHeight="1" x14ac:dyDescent="0.45">
      <c r="A109" s="1">
        <v>18</v>
      </c>
      <c r="B109" s="1">
        <v>4</v>
      </c>
      <c r="C109" s="517"/>
      <c r="D109" s="522"/>
      <c r="E109" s="561"/>
      <c r="F109" s="507"/>
      <c r="G109" s="524"/>
      <c r="H109" s="524"/>
      <c r="I109" s="524"/>
      <c r="J109" s="524"/>
      <c r="K109" s="524"/>
      <c r="L109" s="505"/>
      <c r="M109" s="507"/>
      <c r="N109" s="513"/>
      <c r="O109" s="513"/>
      <c r="P109" s="556"/>
      <c r="Q109" s="524"/>
      <c r="R109" s="524"/>
      <c r="S109" s="560"/>
      <c r="T109" s="507"/>
      <c r="U109" s="558"/>
      <c r="V109" s="524"/>
      <c r="W109" s="524"/>
      <c r="X109" s="513"/>
      <c r="Y109" s="524"/>
      <c r="Z109" s="560"/>
      <c r="AA109" s="507"/>
      <c r="AB109" s="558"/>
      <c r="AC109" s="524"/>
      <c r="AD109" s="524"/>
      <c r="AE109" s="524"/>
      <c r="AF109" s="513"/>
      <c r="AG109" s="505"/>
      <c r="AH109" s="507"/>
      <c r="AI109" s="556"/>
      <c r="AJ109" s="549"/>
      <c r="AK109" s="51"/>
      <c r="AL109" s="481"/>
      <c r="AM109" s="483"/>
      <c r="AN109" s="302"/>
      <c r="AO109" s="486"/>
      <c r="AP109" s="489"/>
      <c r="AR109" s="495"/>
      <c r="AS109" s="498"/>
      <c r="AT109" s="502"/>
      <c r="AU109" s="495"/>
      <c r="AV109" s="498"/>
      <c r="AW109" s="65">
        <v>0.28499999999999998</v>
      </c>
      <c r="AY109" s="478"/>
    </row>
    <row r="110" spans="1:51" ht="18" customHeight="1" x14ac:dyDescent="0.45">
      <c r="A110" s="1">
        <v>18</v>
      </c>
      <c r="B110" s="1">
        <v>5</v>
      </c>
      <c r="C110" s="517"/>
      <c r="D110" s="522"/>
      <c r="E110" s="561"/>
      <c r="F110" s="507"/>
      <c r="G110" s="524"/>
      <c r="H110" s="524"/>
      <c r="I110" s="524"/>
      <c r="J110" s="524"/>
      <c r="K110" s="524"/>
      <c r="L110" s="505"/>
      <c r="M110" s="507"/>
      <c r="N110" s="513"/>
      <c r="O110" s="513"/>
      <c r="P110" s="556"/>
      <c r="Q110" s="524"/>
      <c r="R110" s="524"/>
      <c r="S110" s="560"/>
      <c r="T110" s="507"/>
      <c r="U110" s="558"/>
      <c r="V110" s="524"/>
      <c r="W110" s="524"/>
      <c r="X110" s="513"/>
      <c r="Y110" s="524"/>
      <c r="Z110" s="560"/>
      <c r="AA110" s="507"/>
      <c r="AB110" s="558"/>
      <c r="AC110" s="524"/>
      <c r="AD110" s="524"/>
      <c r="AE110" s="524"/>
      <c r="AF110" s="513"/>
      <c r="AG110" s="505"/>
      <c r="AH110" s="507"/>
      <c r="AI110" s="556"/>
      <c r="AJ110" s="549"/>
      <c r="AK110" s="51"/>
      <c r="AL110" s="481"/>
      <c r="AM110" s="483"/>
      <c r="AN110" s="302"/>
      <c r="AO110" s="486"/>
      <c r="AP110" s="489"/>
      <c r="AR110" s="495"/>
      <c r="AS110" s="498"/>
      <c r="AT110" s="502"/>
      <c r="AU110" s="495"/>
      <c r="AV110" s="498"/>
      <c r="AW110" s="502" t="s">
        <v>41</v>
      </c>
      <c r="AY110" s="478"/>
    </row>
    <row r="111" spans="1:51" ht="18" customHeight="1" x14ac:dyDescent="0.45">
      <c r="A111" s="1">
        <v>18</v>
      </c>
      <c r="B111" s="1">
        <v>6</v>
      </c>
      <c r="C111" s="517"/>
      <c r="D111" s="522"/>
      <c r="E111" s="561"/>
      <c r="F111" s="507"/>
      <c r="G111" s="524"/>
      <c r="H111" s="524"/>
      <c r="I111" s="524"/>
      <c r="J111" s="524"/>
      <c r="K111" s="524"/>
      <c r="L111" s="505"/>
      <c r="M111" s="507"/>
      <c r="N111" s="513"/>
      <c r="O111" s="513"/>
      <c r="P111" s="556"/>
      <c r="Q111" s="524"/>
      <c r="R111" s="524"/>
      <c r="S111" s="560"/>
      <c r="T111" s="507"/>
      <c r="U111" s="558"/>
      <c r="V111" s="524"/>
      <c r="W111" s="524"/>
      <c r="X111" s="513"/>
      <c r="Y111" s="524"/>
      <c r="Z111" s="560"/>
      <c r="AA111" s="507"/>
      <c r="AB111" s="558"/>
      <c r="AC111" s="524"/>
      <c r="AD111" s="524"/>
      <c r="AE111" s="524"/>
      <c r="AF111" s="513"/>
      <c r="AG111" s="505"/>
      <c r="AH111" s="507"/>
      <c r="AI111" s="556"/>
      <c r="AJ111" s="549"/>
      <c r="AK111" s="51"/>
      <c r="AL111" s="481"/>
      <c r="AM111" s="483"/>
      <c r="AN111" s="302"/>
      <c r="AO111" s="486"/>
      <c r="AP111" s="489"/>
      <c r="AR111" s="495"/>
      <c r="AS111" s="498"/>
      <c r="AT111" s="502"/>
      <c r="AU111" s="495"/>
      <c r="AV111" s="498"/>
      <c r="AW111" s="502"/>
      <c r="AY111" s="478"/>
    </row>
    <row r="112" spans="1:51" ht="18" customHeight="1" x14ac:dyDescent="0.45">
      <c r="A112" s="1">
        <v>18</v>
      </c>
      <c r="B112" s="1">
        <v>7</v>
      </c>
      <c r="C112" s="517"/>
      <c r="D112" s="522"/>
      <c r="E112" s="561"/>
      <c r="F112" s="507"/>
      <c r="G112" s="524"/>
      <c r="H112" s="524"/>
      <c r="I112" s="524"/>
      <c r="J112" s="524"/>
      <c r="K112" s="524"/>
      <c r="L112" s="505"/>
      <c r="M112" s="507"/>
      <c r="N112" s="513"/>
      <c r="O112" s="513"/>
      <c r="P112" s="556"/>
      <c r="Q112" s="524"/>
      <c r="R112" s="524"/>
      <c r="S112" s="560"/>
      <c r="T112" s="507"/>
      <c r="U112" s="558"/>
      <c r="V112" s="524"/>
      <c r="W112" s="524"/>
      <c r="X112" s="513"/>
      <c r="Y112" s="524"/>
      <c r="Z112" s="560"/>
      <c r="AA112" s="507"/>
      <c r="AB112" s="558"/>
      <c r="AC112" s="524"/>
      <c r="AD112" s="524"/>
      <c r="AE112" s="524"/>
      <c r="AF112" s="513"/>
      <c r="AG112" s="505"/>
      <c r="AH112" s="507"/>
      <c r="AI112" s="556"/>
      <c r="AJ112" s="549"/>
      <c r="AK112" s="51"/>
      <c r="AL112" s="481"/>
      <c r="AM112" s="483"/>
      <c r="AN112" s="302"/>
      <c r="AO112" s="486"/>
      <c r="AP112" s="489"/>
      <c r="AR112" s="495"/>
      <c r="AS112" s="498"/>
      <c r="AT112" s="502"/>
      <c r="AU112" s="495"/>
      <c r="AV112" s="498"/>
      <c r="AW112" s="502"/>
      <c r="AY112" s="478"/>
    </row>
    <row r="113" spans="1:53" ht="18" customHeight="1" thickBot="1" x14ac:dyDescent="0.5">
      <c r="A113" s="1">
        <v>18</v>
      </c>
      <c r="B113" s="1">
        <v>8</v>
      </c>
      <c r="C113" s="517"/>
      <c r="D113" s="522"/>
      <c r="E113" s="561"/>
      <c r="F113" s="541"/>
      <c r="G113" s="525"/>
      <c r="H113" s="525"/>
      <c r="I113" s="525"/>
      <c r="J113" s="525"/>
      <c r="K113" s="525"/>
      <c r="L113" s="544"/>
      <c r="M113" s="541"/>
      <c r="N113" s="513"/>
      <c r="O113" s="513"/>
      <c r="P113" s="556"/>
      <c r="Q113" s="525"/>
      <c r="R113" s="525"/>
      <c r="S113" s="560"/>
      <c r="T113" s="541"/>
      <c r="U113" s="562"/>
      <c r="V113" s="525"/>
      <c r="W113" s="525"/>
      <c r="X113" s="513"/>
      <c r="Y113" s="525"/>
      <c r="Z113" s="560"/>
      <c r="AA113" s="541"/>
      <c r="AB113" s="562"/>
      <c r="AC113" s="525"/>
      <c r="AD113" s="525"/>
      <c r="AE113" s="525"/>
      <c r="AF113" s="513"/>
      <c r="AG113" s="544"/>
      <c r="AH113" s="541"/>
      <c r="AI113" s="556"/>
      <c r="AJ113" s="550"/>
      <c r="AK113" s="51"/>
      <c r="AL113" s="481"/>
      <c r="AM113" s="484"/>
      <c r="AN113" s="303"/>
      <c r="AO113" s="487"/>
      <c r="AP113" s="490"/>
      <c r="AR113" s="496"/>
      <c r="AS113" s="499"/>
      <c r="AT113" s="502"/>
      <c r="AU113" s="496"/>
      <c r="AV113" s="499"/>
      <c r="AW113" s="503"/>
      <c r="AY113" s="479"/>
    </row>
    <row r="114" spans="1:53" ht="18" customHeight="1" thickBot="1" x14ac:dyDescent="0.5">
      <c r="A114" s="1">
        <v>18</v>
      </c>
      <c r="C114" s="517"/>
      <c r="D114" s="520" t="s">
        <v>7</v>
      </c>
      <c r="E114" s="569"/>
      <c r="F114" s="26" t="s">
        <v>9</v>
      </c>
      <c r="G114" s="4"/>
      <c r="H114" s="4"/>
      <c r="I114" s="4"/>
      <c r="J114" s="4"/>
      <c r="K114" s="4"/>
      <c r="L114" s="25" t="s">
        <v>9</v>
      </c>
      <c r="M114" s="26" t="s">
        <v>9</v>
      </c>
      <c r="N114" s="4"/>
      <c r="O114" s="4"/>
      <c r="P114" s="4"/>
      <c r="Q114" s="4"/>
      <c r="R114" s="4"/>
      <c r="S114" s="25" t="s">
        <v>9</v>
      </c>
      <c r="T114" s="26" t="s">
        <v>9</v>
      </c>
      <c r="U114" s="27" t="s">
        <v>56</v>
      </c>
      <c r="V114" s="4"/>
      <c r="W114" s="4"/>
      <c r="X114" s="4"/>
      <c r="Y114" s="4"/>
      <c r="Z114" s="25" t="s">
        <v>9</v>
      </c>
      <c r="AA114" s="26" t="s">
        <v>9</v>
      </c>
      <c r="AB114" s="54" t="s">
        <v>56</v>
      </c>
      <c r="AC114" s="4"/>
      <c r="AD114" s="4"/>
      <c r="AE114" s="4"/>
      <c r="AF114" s="4"/>
      <c r="AG114" s="25" t="s">
        <v>9</v>
      </c>
      <c r="AH114" s="26" t="s">
        <v>9</v>
      </c>
      <c r="AI114" s="4"/>
      <c r="AJ114" s="23"/>
      <c r="AK114" s="3"/>
      <c r="AL114" s="136">
        <f>COUNTIF(F114:AJ114,"○")</f>
        <v>9</v>
      </c>
      <c r="AM114" s="138"/>
      <c r="AN114" s="135"/>
      <c r="AO114" s="104"/>
      <c r="AP114" s="103"/>
      <c r="AR114" s="142"/>
      <c r="AS114" s="137"/>
      <c r="AT114" s="139">
        <f>ROUNDDOWN(AL114/AY114,3)</f>
        <v>0.3</v>
      </c>
      <c r="AU114" s="138"/>
      <c r="AV114" s="90"/>
      <c r="AW114" s="62"/>
      <c r="AY114" s="76">
        <v>30</v>
      </c>
      <c r="BA114" s="1" t="s">
        <v>79</v>
      </c>
    </row>
    <row r="115" spans="1:53" ht="18" customHeight="1" thickBot="1" x14ac:dyDescent="0.5">
      <c r="A115" s="1">
        <v>18</v>
      </c>
      <c r="C115" s="517"/>
      <c r="D115" s="520" t="s">
        <v>8</v>
      </c>
      <c r="E115" s="569"/>
      <c r="F115" s="107" t="s">
        <v>10</v>
      </c>
      <c r="G115" s="4" t="s">
        <v>33</v>
      </c>
      <c r="H115" s="4" t="s">
        <v>33</v>
      </c>
      <c r="I115" s="4" t="s">
        <v>33</v>
      </c>
      <c r="J115" s="4" t="s">
        <v>33</v>
      </c>
      <c r="K115" s="4" t="s">
        <v>33</v>
      </c>
      <c r="L115" s="81" t="s">
        <v>10</v>
      </c>
      <c r="M115" s="82" t="s">
        <v>10</v>
      </c>
      <c r="N115" s="44" t="s">
        <v>54</v>
      </c>
      <c r="O115" s="44" t="s">
        <v>54</v>
      </c>
      <c r="P115" s="4" t="s">
        <v>51</v>
      </c>
      <c r="Q115" s="4" t="s">
        <v>33</v>
      </c>
      <c r="R115" s="4" t="s">
        <v>33</v>
      </c>
      <c r="S115" s="81" t="s">
        <v>33</v>
      </c>
      <c r="T115" s="82" t="s">
        <v>10</v>
      </c>
      <c r="U115" s="27" t="s">
        <v>53</v>
      </c>
      <c r="V115" s="44" t="s">
        <v>54</v>
      </c>
      <c r="W115" s="4" t="s">
        <v>33</v>
      </c>
      <c r="X115" s="44" t="s">
        <v>54</v>
      </c>
      <c r="Y115" s="4" t="s">
        <v>33</v>
      </c>
      <c r="Z115" s="81" t="s">
        <v>33</v>
      </c>
      <c r="AA115" s="82" t="s">
        <v>10</v>
      </c>
      <c r="AB115" s="54" t="s">
        <v>53</v>
      </c>
      <c r="AC115" s="4" t="s">
        <v>33</v>
      </c>
      <c r="AD115" s="4" t="s">
        <v>33</v>
      </c>
      <c r="AE115" s="4" t="s">
        <v>33</v>
      </c>
      <c r="AF115" s="44" t="s">
        <v>54</v>
      </c>
      <c r="AG115" s="81" t="s">
        <v>10</v>
      </c>
      <c r="AH115" s="82" t="s">
        <v>10</v>
      </c>
      <c r="AI115" s="4" t="s">
        <v>51</v>
      </c>
      <c r="AJ115" s="23"/>
      <c r="AK115" s="3"/>
      <c r="AL115" s="140"/>
      <c r="AM115" s="7">
        <f>COUNTIF(F115:AJ115,"●")</f>
        <v>7</v>
      </c>
      <c r="AN115" s="136">
        <f>COUNTIF(F115:AJ115,"◎")</f>
        <v>2</v>
      </c>
      <c r="AO115" s="134">
        <f>SUM(AM115:AN115)</f>
        <v>9</v>
      </c>
      <c r="AP115" s="75">
        <f>ROUNDDOWN(AO115/AL114,3)</f>
        <v>1</v>
      </c>
      <c r="AR115" s="136">
        <f>COUNTIF(F115:AJ115,"●")+COUNTIF(F115:AJ115,"★")+COUNTIF(F115:AJ115,"◎")</f>
        <v>11</v>
      </c>
      <c r="AS115" s="141">
        <f>COUNTIF(F115:AJ115,"◇")</f>
        <v>14</v>
      </c>
      <c r="AT115" s="143">
        <f>ROUNDDOWN(AR115/AY114,3)</f>
        <v>0.36599999999999999</v>
      </c>
      <c r="AU115" s="5">
        <f>AU97+COUNTIF(F115:AJ115,"●")+COUNTIF(F115:AJ115,"★")+COUNTIF(F115:AJ115,"■")+COUNTIF(F115:AJ115,"◎")</f>
        <v>75</v>
      </c>
      <c r="AV115" s="99">
        <f>AV97+COUNTIF(F115:AJ115,"◇")</f>
        <v>80</v>
      </c>
      <c r="AW115" s="75">
        <f>ROUNDDOWN(AU115/AY115,3)</f>
        <v>0.48299999999999998</v>
      </c>
      <c r="AY115" s="4">
        <f>+AY97+AY114</f>
        <v>155</v>
      </c>
    </row>
    <row r="116" spans="1:53" ht="15" customHeight="1" x14ac:dyDescent="0.45">
      <c r="A116" s="1">
        <v>15</v>
      </c>
      <c r="C116" s="517"/>
      <c r="D116" s="526" t="s">
        <v>0</v>
      </c>
      <c r="E116" s="527"/>
      <c r="F116" s="532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  <c r="AA116" s="533"/>
      <c r="AB116" s="533"/>
      <c r="AC116" s="533"/>
      <c r="AD116" s="533"/>
      <c r="AE116" s="533"/>
      <c r="AF116" s="533"/>
      <c r="AG116" s="533"/>
      <c r="AH116" s="533"/>
      <c r="AI116" s="533"/>
      <c r="AJ116" s="534"/>
      <c r="AL116" s="100" t="s">
        <v>69</v>
      </c>
      <c r="AM116" s="84" t="s">
        <v>70</v>
      </c>
      <c r="AN116" s="87" t="s">
        <v>71</v>
      </c>
      <c r="AO116" s="105" t="s">
        <v>85</v>
      </c>
      <c r="AP116" s="70" t="s">
        <v>86</v>
      </c>
      <c r="AQ116" s="3"/>
      <c r="AR116" s="94" t="s">
        <v>72</v>
      </c>
      <c r="AS116" s="92" t="s">
        <v>73</v>
      </c>
      <c r="AT116" s="93" t="s">
        <v>74</v>
      </c>
      <c r="AU116" s="91" t="s">
        <v>75</v>
      </c>
      <c r="AV116" s="92" t="s">
        <v>76</v>
      </c>
      <c r="AW116" s="93" t="s">
        <v>77</v>
      </c>
      <c r="AX116" s="60"/>
      <c r="AY116" s="71" t="s">
        <v>78</v>
      </c>
    </row>
    <row r="117" spans="1:53" ht="15" customHeight="1" x14ac:dyDescent="0.45">
      <c r="A117" s="1">
        <v>15</v>
      </c>
      <c r="C117" s="517"/>
      <c r="D117" s="528"/>
      <c r="E117" s="529"/>
      <c r="F117" s="535"/>
      <c r="G117" s="536"/>
      <c r="H117" s="536"/>
      <c r="I117" s="536"/>
      <c r="J117" s="536"/>
      <c r="K117" s="536"/>
      <c r="L117" s="536"/>
      <c r="M117" s="536"/>
      <c r="N117" s="536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7"/>
      <c r="AL117" s="101"/>
      <c r="AM117" s="86"/>
      <c r="AN117" s="87"/>
      <c r="AO117" s="85"/>
      <c r="AP117" s="70" t="str">
        <f>IF(AP115&gt;=1,"達成","未達成")</f>
        <v>達成</v>
      </c>
      <c r="AQ117" s="3"/>
      <c r="AR117" s="94"/>
      <c r="AS117" s="95"/>
      <c r="AT117" s="93" t="s">
        <v>91</v>
      </c>
      <c r="AU117" s="94"/>
      <c r="AV117" s="95"/>
      <c r="AW117" s="93"/>
      <c r="AX117" s="60"/>
      <c r="AY117" s="72"/>
    </row>
    <row r="118" spans="1:53" ht="15" customHeight="1" x14ac:dyDescent="0.45">
      <c r="A118" s="1">
        <v>15</v>
      </c>
      <c r="C118" s="517"/>
      <c r="D118" s="530"/>
      <c r="E118" s="531"/>
      <c r="F118" s="538" t="s">
        <v>182</v>
      </c>
      <c r="G118" s="539"/>
      <c r="H118" s="539"/>
      <c r="I118" s="539"/>
      <c r="J118" s="539"/>
      <c r="K118" s="539"/>
      <c r="L118" s="539"/>
      <c r="M118" s="539"/>
      <c r="N118" s="539"/>
      <c r="O118" s="539"/>
      <c r="P118" s="539"/>
      <c r="Q118" s="539"/>
      <c r="R118" s="539"/>
      <c r="S118" s="539"/>
      <c r="T118" s="539"/>
      <c r="U118" s="539"/>
      <c r="V118" s="539"/>
      <c r="W118" s="539"/>
      <c r="X118" s="539"/>
      <c r="Y118" s="539"/>
      <c r="Z118" s="539"/>
      <c r="AA118" s="539"/>
      <c r="AB118" s="539"/>
      <c r="AC118" s="539"/>
      <c r="AD118" s="539"/>
      <c r="AE118" s="539"/>
      <c r="AF118" s="539"/>
      <c r="AG118" s="539"/>
      <c r="AH118" s="539"/>
      <c r="AI118" s="539"/>
      <c r="AJ118" s="540"/>
      <c r="AL118" s="102"/>
      <c r="AM118" s="88"/>
      <c r="AN118" s="89"/>
      <c r="AO118" s="64" t="s">
        <v>84</v>
      </c>
      <c r="AP118" s="69" t="s">
        <v>83</v>
      </c>
      <c r="AQ118" s="3"/>
      <c r="AR118" s="96"/>
      <c r="AS118" s="97"/>
      <c r="AT118" s="98" t="s">
        <v>92</v>
      </c>
      <c r="AU118" s="96"/>
      <c r="AV118" s="97"/>
      <c r="AW118" s="98" t="s">
        <v>93</v>
      </c>
      <c r="AX118" s="60"/>
      <c r="AY118" s="61"/>
    </row>
    <row r="119" spans="1:53" ht="18" customHeight="1" x14ac:dyDescent="0.45">
      <c r="A119" s="1">
        <v>18</v>
      </c>
      <c r="C119" s="51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8"/>
      <c r="AC119" s="3"/>
      <c r="AD119" s="3"/>
      <c r="AE119" s="3"/>
      <c r="AF119" s="3"/>
      <c r="AG119" s="3"/>
      <c r="AH119" s="3"/>
      <c r="AI119" s="3"/>
      <c r="AJ119" s="3"/>
    </row>
    <row r="120" spans="1:53" ht="24.9" customHeight="1" thickBot="1" x14ac:dyDescent="0.5">
      <c r="A120" s="1">
        <v>25</v>
      </c>
      <c r="C120" s="517"/>
      <c r="D120" s="518" t="s">
        <v>4</v>
      </c>
      <c r="E120" s="518"/>
      <c r="F120" s="554" t="s">
        <v>95</v>
      </c>
      <c r="G120" s="554"/>
      <c r="H120" s="554"/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554"/>
      <c r="AB120" s="554"/>
      <c r="AC120" s="554"/>
      <c r="AD120" s="554"/>
      <c r="AE120" s="554"/>
      <c r="AF120" s="554"/>
      <c r="AG120" s="554"/>
      <c r="AH120" s="554"/>
      <c r="AI120" s="554"/>
      <c r="AJ120" s="554"/>
      <c r="AK120" s="46"/>
      <c r="AL120" s="471" t="s">
        <v>39</v>
      </c>
      <c r="AM120" s="472"/>
      <c r="AN120" s="472"/>
      <c r="AO120" s="472"/>
      <c r="AP120" s="473"/>
      <c r="AR120" s="474" t="s">
        <v>38</v>
      </c>
      <c r="AS120" s="475"/>
      <c r="AT120" s="475"/>
      <c r="AU120" s="475"/>
      <c r="AV120" s="475"/>
      <c r="AW120" s="476"/>
      <c r="AY120" s="477" t="s">
        <v>163</v>
      </c>
    </row>
    <row r="121" spans="1:53" ht="18" customHeight="1" x14ac:dyDescent="0.45">
      <c r="A121" s="1">
        <v>18</v>
      </c>
      <c r="C121" s="517"/>
      <c r="D121" s="518" t="s">
        <v>5</v>
      </c>
      <c r="E121" s="518"/>
      <c r="F121" s="40">
        <f>+AI103+1</f>
        <v>45566</v>
      </c>
      <c r="G121" s="40">
        <f t="shared" ref="G121:AJ121" si="15">+F121+1</f>
        <v>45567</v>
      </c>
      <c r="H121" s="40">
        <f t="shared" si="15"/>
        <v>45568</v>
      </c>
      <c r="I121" s="40">
        <f t="shared" si="15"/>
        <v>45569</v>
      </c>
      <c r="J121" s="10">
        <f t="shared" si="15"/>
        <v>45570</v>
      </c>
      <c r="K121" s="11">
        <f t="shared" si="15"/>
        <v>45571</v>
      </c>
      <c r="L121" s="40">
        <f t="shared" si="15"/>
        <v>45572</v>
      </c>
      <c r="M121" s="40">
        <f t="shared" si="15"/>
        <v>45573</v>
      </c>
      <c r="N121" s="40">
        <f t="shared" si="15"/>
        <v>45574</v>
      </c>
      <c r="O121" s="40">
        <f t="shared" si="15"/>
        <v>45575</v>
      </c>
      <c r="P121" s="40">
        <f t="shared" si="15"/>
        <v>45576</v>
      </c>
      <c r="Q121" s="10">
        <f t="shared" si="15"/>
        <v>45577</v>
      </c>
      <c r="R121" s="11">
        <f t="shared" si="15"/>
        <v>45578</v>
      </c>
      <c r="S121" s="53">
        <f t="shared" si="15"/>
        <v>45579</v>
      </c>
      <c r="T121" s="40">
        <f t="shared" si="15"/>
        <v>45580</v>
      </c>
      <c r="U121" s="40">
        <f t="shared" si="15"/>
        <v>45581</v>
      </c>
      <c r="V121" s="40">
        <f t="shared" si="15"/>
        <v>45582</v>
      </c>
      <c r="W121" s="40">
        <f t="shared" si="15"/>
        <v>45583</v>
      </c>
      <c r="X121" s="10">
        <f t="shared" si="15"/>
        <v>45584</v>
      </c>
      <c r="Y121" s="11">
        <f t="shared" si="15"/>
        <v>45585</v>
      </c>
      <c r="Z121" s="40">
        <f t="shared" si="15"/>
        <v>45586</v>
      </c>
      <c r="AA121" s="40">
        <f t="shared" si="15"/>
        <v>45587</v>
      </c>
      <c r="AB121" s="40">
        <f t="shared" si="15"/>
        <v>45588</v>
      </c>
      <c r="AC121" s="40">
        <f t="shared" si="15"/>
        <v>45589</v>
      </c>
      <c r="AD121" s="40">
        <f t="shared" si="15"/>
        <v>45590</v>
      </c>
      <c r="AE121" s="10">
        <f t="shared" si="15"/>
        <v>45591</v>
      </c>
      <c r="AF121" s="11">
        <f t="shared" si="15"/>
        <v>45592</v>
      </c>
      <c r="AG121" s="40">
        <f t="shared" si="15"/>
        <v>45593</v>
      </c>
      <c r="AH121" s="40">
        <f t="shared" si="15"/>
        <v>45594</v>
      </c>
      <c r="AI121" s="40">
        <f t="shared" si="15"/>
        <v>45595</v>
      </c>
      <c r="AJ121" s="40">
        <f t="shared" si="15"/>
        <v>45596</v>
      </c>
      <c r="AK121" s="48"/>
      <c r="AL121" s="480" t="s">
        <v>158</v>
      </c>
      <c r="AM121" s="482" t="s">
        <v>159</v>
      </c>
      <c r="AN121" s="301" t="s">
        <v>181</v>
      </c>
      <c r="AO121" s="485" t="s">
        <v>160</v>
      </c>
      <c r="AP121" s="488" t="s">
        <v>183</v>
      </c>
      <c r="AR121" s="491" t="s">
        <v>37</v>
      </c>
      <c r="AS121" s="492"/>
      <c r="AT121" s="493"/>
      <c r="AU121" s="491" t="s">
        <v>40</v>
      </c>
      <c r="AV121" s="492"/>
      <c r="AW121" s="493"/>
      <c r="AY121" s="478"/>
    </row>
    <row r="122" spans="1:53" ht="18" customHeight="1" x14ac:dyDescent="0.45">
      <c r="A122" s="1">
        <v>18</v>
      </c>
      <c r="C122" s="517"/>
      <c r="D122" s="518" t="s">
        <v>6</v>
      </c>
      <c r="E122" s="518"/>
      <c r="F122" s="16">
        <f t="shared" ref="F122:AI122" si="16">F121</f>
        <v>45566</v>
      </c>
      <c r="G122" s="16">
        <f t="shared" si="16"/>
        <v>45567</v>
      </c>
      <c r="H122" s="16">
        <f t="shared" si="16"/>
        <v>45568</v>
      </c>
      <c r="I122" s="16">
        <f t="shared" si="16"/>
        <v>45569</v>
      </c>
      <c r="J122" s="77">
        <f t="shared" si="16"/>
        <v>45570</v>
      </c>
      <c r="K122" s="78">
        <f t="shared" si="16"/>
        <v>45571</v>
      </c>
      <c r="L122" s="16">
        <f t="shared" si="16"/>
        <v>45572</v>
      </c>
      <c r="M122" s="16">
        <f t="shared" si="16"/>
        <v>45573</v>
      </c>
      <c r="N122" s="16">
        <f t="shared" si="16"/>
        <v>45574</v>
      </c>
      <c r="O122" s="16">
        <f t="shared" si="16"/>
        <v>45575</v>
      </c>
      <c r="P122" s="16">
        <f t="shared" si="16"/>
        <v>45576</v>
      </c>
      <c r="Q122" s="77">
        <f t="shared" si="16"/>
        <v>45577</v>
      </c>
      <c r="R122" s="78">
        <f t="shared" si="16"/>
        <v>45578</v>
      </c>
      <c r="S122" s="20">
        <f t="shared" si="16"/>
        <v>45579</v>
      </c>
      <c r="T122" s="16">
        <f t="shared" si="16"/>
        <v>45580</v>
      </c>
      <c r="U122" s="16">
        <f t="shared" si="16"/>
        <v>45581</v>
      </c>
      <c r="V122" s="16">
        <f t="shared" si="16"/>
        <v>45582</v>
      </c>
      <c r="W122" s="16">
        <f t="shared" si="16"/>
        <v>45583</v>
      </c>
      <c r="X122" s="77">
        <f t="shared" si="16"/>
        <v>45584</v>
      </c>
      <c r="Y122" s="78">
        <f t="shared" si="16"/>
        <v>45585</v>
      </c>
      <c r="Z122" s="16">
        <f t="shared" si="16"/>
        <v>45586</v>
      </c>
      <c r="AA122" s="16">
        <f t="shared" si="16"/>
        <v>45587</v>
      </c>
      <c r="AB122" s="16">
        <f t="shared" si="16"/>
        <v>45588</v>
      </c>
      <c r="AC122" s="16">
        <f t="shared" si="16"/>
        <v>45589</v>
      </c>
      <c r="AD122" s="16">
        <f t="shared" si="16"/>
        <v>45590</v>
      </c>
      <c r="AE122" s="77">
        <f t="shared" si="16"/>
        <v>45591</v>
      </c>
      <c r="AF122" s="78">
        <f t="shared" si="16"/>
        <v>45592</v>
      </c>
      <c r="AG122" s="16">
        <f t="shared" si="16"/>
        <v>45593</v>
      </c>
      <c r="AH122" s="16">
        <f t="shared" si="16"/>
        <v>45594</v>
      </c>
      <c r="AI122" s="16">
        <f t="shared" si="16"/>
        <v>45595</v>
      </c>
      <c r="AJ122" s="16">
        <f t="shared" ref="AJ122" si="17">AJ121</f>
        <v>45596</v>
      </c>
      <c r="AK122" s="50"/>
      <c r="AL122" s="481"/>
      <c r="AM122" s="483"/>
      <c r="AN122" s="302"/>
      <c r="AO122" s="486"/>
      <c r="AP122" s="489"/>
      <c r="AR122" s="494" t="s">
        <v>162</v>
      </c>
      <c r="AS122" s="497" t="s">
        <v>108</v>
      </c>
      <c r="AT122" s="500" t="s">
        <v>42</v>
      </c>
      <c r="AU122" s="494" t="s">
        <v>164</v>
      </c>
      <c r="AV122" s="497" t="s">
        <v>109</v>
      </c>
      <c r="AW122" s="500" t="s">
        <v>43</v>
      </c>
      <c r="AY122" s="478"/>
    </row>
    <row r="123" spans="1:53" ht="18" customHeight="1" x14ac:dyDescent="0.45">
      <c r="A123" s="1">
        <v>18</v>
      </c>
      <c r="C123" s="517"/>
      <c r="D123" s="518" t="s">
        <v>12</v>
      </c>
      <c r="E123" s="518"/>
      <c r="F123" s="4" t="s">
        <v>100</v>
      </c>
      <c r="G123" s="4" t="s">
        <v>100</v>
      </c>
      <c r="H123" s="4" t="s">
        <v>100</v>
      </c>
      <c r="I123" s="4" t="s">
        <v>100</v>
      </c>
      <c r="J123" s="79" t="s">
        <v>47</v>
      </c>
      <c r="K123" s="80" t="s">
        <v>100</v>
      </c>
      <c r="L123" s="4" t="s">
        <v>47</v>
      </c>
      <c r="M123" s="4" t="s">
        <v>100</v>
      </c>
      <c r="N123" s="4" t="s">
        <v>47</v>
      </c>
      <c r="O123" s="4" t="s">
        <v>100</v>
      </c>
      <c r="P123" s="4" t="s">
        <v>100</v>
      </c>
      <c r="Q123" s="79" t="s">
        <v>47</v>
      </c>
      <c r="R123" s="80" t="s">
        <v>100</v>
      </c>
      <c r="S123" s="27" t="s">
        <v>100</v>
      </c>
      <c r="T123" s="4" t="s">
        <v>100</v>
      </c>
      <c r="U123" s="4" t="s">
        <v>100</v>
      </c>
      <c r="V123" s="4" t="s">
        <v>47</v>
      </c>
      <c r="W123" s="4" t="s">
        <v>100</v>
      </c>
      <c r="X123" s="79" t="s">
        <v>100</v>
      </c>
      <c r="Y123" s="80" t="s">
        <v>100</v>
      </c>
      <c r="Z123" s="4" t="s">
        <v>100</v>
      </c>
      <c r="AA123" s="4" t="s">
        <v>100</v>
      </c>
      <c r="AB123" s="4" t="s">
        <v>100</v>
      </c>
      <c r="AC123" s="4" t="s">
        <v>47</v>
      </c>
      <c r="AD123" s="4" t="s">
        <v>100</v>
      </c>
      <c r="AE123" s="79" t="s">
        <v>100</v>
      </c>
      <c r="AF123" s="80" t="s">
        <v>100</v>
      </c>
      <c r="AG123" s="4" t="s">
        <v>100</v>
      </c>
      <c r="AH123" s="4" t="s">
        <v>100</v>
      </c>
      <c r="AI123" s="4" t="s">
        <v>100</v>
      </c>
      <c r="AJ123" s="4" t="s">
        <v>100</v>
      </c>
      <c r="AK123" s="3"/>
      <c r="AL123" s="481"/>
      <c r="AM123" s="483"/>
      <c r="AN123" s="302"/>
      <c r="AO123" s="486"/>
      <c r="AP123" s="489"/>
      <c r="AR123" s="495"/>
      <c r="AS123" s="498"/>
      <c r="AT123" s="501"/>
      <c r="AU123" s="495"/>
      <c r="AV123" s="498"/>
      <c r="AW123" s="501"/>
      <c r="AY123" s="478"/>
    </row>
    <row r="124" spans="1:53" ht="18" customHeight="1" x14ac:dyDescent="0.45">
      <c r="A124" s="1">
        <v>18</v>
      </c>
      <c r="B124" s="1">
        <v>1</v>
      </c>
      <c r="C124" s="517"/>
      <c r="D124" s="522" t="s">
        <v>11</v>
      </c>
      <c r="E124" s="522"/>
      <c r="F124" s="523"/>
      <c r="G124" s="523"/>
      <c r="H124" s="523"/>
      <c r="I124" s="523"/>
      <c r="J124" s="504"/>
      <c r="K124" s="506"/>
      <c r="L124" s="523" t="s">
        <v>90</v>
      </c>
      <c r="M124" s="523"/>
      <c r="N124" s="523" t="s">
        <v>90</v>
      </c>
      <c r="O124" s="523"/>
      <c r="P124" s="523"/>
      <c r="Q124" s="504"/>
      <c r="R124" s="506"/>
      <c r="S124" s="557" t="s">
        <v>14</v>
      </c>
      <c r="T124" s="523"/>
      <c r="U124" s="523"/>
      <c r="V124" s="523" t="s">
        <v>90</v>
      </c>
      <c r="W124" s="523"/>
      <c r="X124" s="504"/>
      <c r="Y124" s="506"/>
      <c r="Z124" s="523"/>
      <c r="AA124" s="523"/>
      <c r="AB124" s="523"/>
      <c r="AC124" s="523" t="s">
        <v>90</v>
      </c>
      <c r="AD124" s="523"/>
      <c r="AE124" s="504"/>
      <c r="AF124" s="506"/>
      <c r="AG124" s="523"/>
      <c r="AH124" s="523"/>
      <c r="AI124" s="523"/>
      <c r="AJ124" s="523"/>
      <c r="AK124" s="51"/>
      <c r="AL124" s="481"/>
      <c r="AM124" s="483"/>
      <c r="AN124" s="302"/>
      <c r="AO124" s="486"/>
      <c r="AP124" s="489"/>
      <c r="AR124" s="495"/>
      <c r="AS124" s="498"/>
      <c r="AT124" s="501"/>
      <c r="AU124" s="495"/>
      <c r="AV124" s="498"/>
      <c r="AW124" s="501"/>
      <c r="AY124" s="478"/>
    </row>
    <row r="125" spans="1:53" ht="18" customHeight="1" x14ac:dyDescent="0.45">
      <c r="A125" s="1">
        <v>18</v>
      </c>
      <c r="B125" s="1">
        <v>2</v>
      </c>
      <c r="C125" s="517"/>
      <c r="D125" s="522"/>
      <c r="E125" s="522"/>
      <c r="F125" s="524"/>
      <c r="G125" s="524"/>
      <c r="H125" s="524"/>
      <c r="I125" s="524"/>
      <c r="J125" s="505"/>
      <c r="K125" s="507"/>
      <c r="L125" s="524"/>
      <c r="M125" s="524"/>
      <c r="N125" s="524"/>
      <c r="O125" s="524"/>
      <c r="P125" s="524"/>
      <c r="Q125" s="505"/>
      <c r="R125" s="507"/>
      <c r="S125" s="558"/>
      <c r="T125" s="524"/>
      <c r="U125" s="524"/>
      <c r="V125" s="524"/>
      <c r="W125" s="524"/>
      <c r="X125" s="505"/>
      <c r="Y125" s="507"/>
      <c r="Z125" s="524"/>
      <c r="AA125" s="524"/>
      <c r="AB125" s="524"/>
      <c r="AC125" s="524"/>
      <c r="AD125" s="524"/>
      <c r="AE125" s="505"/>
      <c r="AF125" s="507"/>
      <c r="AG125" s="524"/>
      <c r="AH125" s="524"/>
      <c r="AI125" s="524"/>
      <c r="AJ125" s="524"/>
      <c r="AK125" s="51"/>
      <c r="AL125" s="481"/>
      <c r="AM125" s="483"/>
      <c r="AN125" s="302"/>
      <c r="AO125" s="486"/>
      <c r="AP125" s="489"/>
      <c r="AR125" s="495"/>
      <c r="AS125" s="498"/>
      <c r="AT125" s="65">
        <v>0.28499999999999998</v>
      </c>
      <c r="AU125" s="495"/>
      <c r="AV125" s="498"/>
      <c r="AW125" s="501"/>
      <c r="AY125" s="478"/>
    </row>
    <row r="126" spans="1:53" ht="18" customHeight="1" x14ac:dyDescent="0.45">
      <c r="A126" s="1">
        <v>18</v>
      </c>
      <c r="B126" s="1">
        <v>3</v>
      </c>
      <c r="C126" s="517"/>
      <c r="D126" s="522"/>
      <c r="E126" s="522"/>
      <c r="F126" s="524"/>
      <c r="G126" s="524"/>
      <c r="H126" s="524"/>
      <c r="I126" s="524"/>
      <c r="J126" s="505"/>
      <c r="K126" s="507"/>
      <c r="L126" s="524"/>
      <c r="M126" s="524"/>
      <c r="N126" s="524"/>
      <c r="O126" s="524"/>
      <c r="P126" s="524"/>
      <c r="Q126" s="505"/>
      <c r="R126" s="507"/>
      <c r="S126" s="558"/>
      <c r="T126" s="524"/>
      <c r="U126" s="524"/>
      <c r="V126" s="524"/>
      <c r="W126" s="524"/>
      <c r="X126" s="505"/>
      <c r="Y126" s="507"/>
      <c r="Z126" s="524"/>
      <c r="AA126" s="524"/>
      <c r="AB126" s="524"/>
      <c r="AC126" s="524"/>
      <c r="AD126" s="524"/>
      <c r="AE126" s="505"/>
      <c r="AF126" s="507"/>
      <c r="AG126" s="524"/>
      <c r="AH126" s="524"/>
      <c r="AI126" s="524"/>
      <c r="AJ126" s="524"/>
      <c r="AK126" s="51"/>
      <c r="AL126" s="481"/>
      <c r="AM126" s="483"/>
      <c r="AN126" s="302"/>
      <c r="AO126" s="486"/>
      <c r="AP126" s="489"/>
      <c r="AR126" s="495"/>
      <c r="AS126" s="498"/>
      <c r="AT126" s="502" t="s">
        <v>41</v>
      </c>
      <c r="AU126" s="495"/>
      <c r="AV126" s="498"/>
      <c r="AW126" s="501"/>
      <c r="AY126" s="478"/>
    </row>
    <row r="127" spans="1:53" ht="18" customHeight="1" x14ac:dyDescent="0.45">
      <c r="A127" s="1">
        <v>18</v>
      </c>
      <c r="B127" s="1">
        <v>4</v>
      </c>
      <c r="C127" s="517"/>
      <c r="D127" s="522"/>
      <c r="E127" s="522"/>
      <c r="F127" s="524"/>
      <c r="G127" s="524"/>
      <c r="H127" s="524"/>
      <c r="I127" s="524"/>
      <c r="J127" s="505"/>
      <c r="K127" s="507"/>
      <c r="L127" s="524"/>
      <c r="M127" s="524"/>
      <c r="N127" s="524"/>
      <c r="O127" s="524"/>
      <c r="P127" s="524"/>
      <c r="Q127" s="505"/>
      <c r="R127" s="507"/>
      <c r="S127" s="558"/>
      <c r="T127" s="524"/>
      <c r="U127" s="524"/>
      <c r="V127" s="524"/>
      <c r="W127" s="524"/>
      <c r="X127" s="505"/>
      <c r="Y127" s="507"/>
      <c r="Z127" s="524"/>
      <c r="AA127" s="524"/>
      <c r="AB127" s="524"/>
      <c r="AC127" s="524"/>
      <c r="AD127" s="524"/>
      <c r="AE127" s="505"/>
      <c r="AF127" s="507"/>
      <c r="AG127" s="524"/>
      <c r="AH127" s="524"/>
      <c r="AI127" s="524"/>
      <c r="AJ127" s="524"/>
      <c r="AK127" s="51"/>
      <c r="AL127" s="481"/>
      <c r="AM127" s="483"/>
      <c r="AN127" s="302"/>
      <c r="AO127" s="486"/>
      <c r="AP127" s="489"/>
      <c r="AR127" s="495"/>
      <c r="AS127" s="498"/>
      <c r="AT127" s="502"/>
      <c r="AU127" s="495"/>
      <c r="AV127" s="498"/>
      <c r="AW127" s="65">
        <v>0.28499999999999998</v>
      </c>
      <c r="AY127" s="478"/>
    </row>
    <row r="128" spans="1:53" ht="18" customHeight="1" x14ac:dyDescent="0.45">
      <c r="A128" s="1">
        <v>18</v>
      </c>
      <c r="B128" s="1">
        <v>5</v>
      </c>
      <c r="C128" s="517"/>
      <c r="D128" s="522"/>
      <c r="E128" s="522"/>
      <c r="F128" s="524"/>
      <c r="G128" s="524"/>
      <c r="H128" s="524"/>
      <c r="I128" s="524"/>
      <c r="J128" s="505"/>
      <c r="K128" s="507"/>
      <c r="L128" s="524"/>
      <c r="M128" s="524"/>
      <c r="N128" s="524"/>
      <c r="O128" s="524"/>
      <c r="P128" s="524"/>
      <c r="Q128" s="505"/>
      <c r="R128" s="507"/>
      <c r="S128" s="558"/>
      <c r="T128" s="524"/>
      <c r="U128" s="524"/>
      <c r="V128" s="524"/>
      <c r="W128" s="524"/>
      <c r="X128" s="505"/>
      <c r="Y128" s="507"/>
      <c r="Z128" s="524"/>
      <c r="AA128" s="524"/>
      <c r="AB128" s="524"/>
      <c r="AC128" s="524"/>
      <c r="AD128" s="524"/>
      <c r="AE128" s="505"/>
      <c r="AF128" s="507"/>
      <c r="AG128" s="524"/>
      <c r="AH128" s="524"/>
      <c r="AI128" s="524"/>
      <c r="AJ128" s="524"/>
      <c r="AK128" s="51"/>
      <c r="AL128" s="481"/>
      <c r="AM128" s="483"/>
      <c r="AN128" s="302"/>
      <c r="AO128" s="486"/>
      <c r="AP128" s="489"/>
      <c r="AR128" s="495"/>
      <c r="AS128" s="498"/>
      <c r="AT128" s="502"/>
      <c r="AU128" s="495"/>
      <c r="AV128" s="498"/>
      <c r="AW128" s="502" t="s">
        <v>41</v>
      </c>
      <c r="AY128" s="478"/>
    </row>
    <row r="129" spans="1:53" ht="18" customHeight="1" x14ac:dyDescent="0.45">
      <c r="A129" s="1">
        <v>18</v>
      </c>
      <c r="B129" s="1">
        <v>6</v>
      </c>
      <c r="C129" s="517"/>
      <c r="D129" s="522"/>
      <c r="E129" s="522"/>
      <c r="F129" s="524"/>
      <c r="G129" s="524"/>
      <c r="H129" s="524"/>
      <c r="I129" s="524"/>
      <c r="J129" s="505"/>
      <c r="K129" s="507"/>
      <c r="L129" s="524"/>
      <c r="M129" s="524"/>
      <c r="N129" s="524"/>
      <c r="O129" s="524"/>
      <c r="P129" s="524"/>
      <c r="Q129" s="505"/>
      <c r="R129" s="507"/>
      <c r="S129" s="558"/>
      <c r="T129" s="524"/>
      <c r="U129" s="524"/>
      <c r="V129" s="524"/>
      <c r="W129" s="524"/>
      <c r="X129" s="505"/>
      <c r="Y129" s="507"/>
      <c r="Z129" s="524"/>
      <c r="AA129" s="524"/>
      <c r="AB129" s="524"/>
      <c r="AC129" s="524"/>
      <c r="AD129" s="524"/>
      <c r="AE129" s="505"/>
      <c r="AF129" s="507"/>
      <c r="AG129" s="524"/>
      <c r="AH129" s="524"/>
      <c r="AI129" s="524"/>
      <c r="AJ129" s="524"/>
      <c r="AK129" s="51"/>
      <c r="AL129" s="481"/>
      <c r="AM129" s="483"/>
      <c r="AN129" s="302"/>
      <c r="AO129" s="486"/>
      <c r="AP129" s="489"/>
      <c r="AR129" s="495"/>
      <c r="AS129" s="498"/>
      <c r="AT129" s="502"/>
      <c r="AU129" s="495"/>
      <c r="AV129" s="498"/>
      <c r="AW129" s="502"/>
      <c r="AY129" s="478"/>
    </row>
    <row r="130" spans="1:53" ht="18" customHeight="1" x14ac:dyDescent="0.45">
      <c r="A130" s="1">
        <v>18</v>
      </c>
      <c r="B130" s="1">
        <v>7</v>
      </c>
      <c r="C130" s="517"/>
      <c r="D130" s="522"/>
      <c r="E130" s="522"/>
      <c r="F130" s="524"/>
      <c r="G130" s="524"/>
      <c r="H130" s="524"/>
      <c r="I130" s="524"/>
      <c r="J130" s="505"/>
      <c r="K130" s="507"/>
      <c r="L130" s="524"/>
      <c r="M130" s="524"/>
      <c r="N130" s="524"/>
      <c r="O130" s="524"/>
      <c r="P130" s="524"/>
      <c r="Q130" s="505"/>
      <c r="R130" s="507"/>
      <c r="S130" s="558"/>
      <c r="T130" s="524"/>
      <c r="U130" s="524"/>
      <c r="V130" s="524"/>
      <c r="W130" s="524"/>
      <c r="X130" s="505"/>
      <c r="Y130" s="507"/>
      <c r="Z130" s="524"/>
      <c r="AA130" s="524"/>
      <c r="AB130" s="524"/>
      <c r="AC130" s="524"/>
      <c r="AD130" s="524"/>
      <c r="AE130" s="505"/>
      <c r="AF130" s="507"/>
      <c r="AG130" s="524"/>
      <c r="AH130" s="524"/>
      <c r="AI130" s="524"/>
      <c r="AJ130" s="524"/>
      <c r="AK130" s="51"/>
      <c r="AL130" s="481"/>
      <c r="AM130" s="483"/>
      <c r="AN130" s="302"/>
      <c r="AO130" s="486"/>
      <c r="AP130" s="489"/>
      <c r="AR130" s="495"/>
      <c r="AS130" s="498"/>
      <c r="AT130" s="502"/>
      <c r="AU130" s="495"/>
      <c r="AV130" s="498"/>
      <c r="AW130" s="502"/>
      <c r="AY130" s="478"/>
    </row>
    <row r="131" spans="1:53" ht="18" customHeight="1" thickBot="1" x14ac:dyDescent="0.5">
      <c r="A131" s="1">
        <v>18</v>
      </c>
      <c r="B131" s="1">
        <v>8</v>
      </c>
      <c r="C131" s="517"/>
      <c r="D131" s="522"/>
      <c r="E131" s="522"/>
      <c r="F131" s="525"/>
      <c r="G131" s="525"/>
      <c r="H131" s="525"/>
      <c r="I131" s="525"/>
      <c r="J131" s="544"/>
      <c r="K131" s="541"/>
      <c r="L131" s="525"/>
      <c r="M131" s="525"/>
      <c r="N131" s="525"/>
      <c r="O131" s="525"/>
      <c r="P131" s="525"/>
      <c r="Q131" s="544"/>
      <c r="R131" s="541"/>
      <c r="S131" s="562"/>
      <c r="T131" s="525"/>
      <c r="U131" s="525"/>
      <c r="V131" s="525"/>
      <c r="W131" s="525"/>
      <c r="X131" s="544"/>
      <c r="Y131" s="541"/>
      <c r="Z131" s="525"/>
      <c r="AA131" s="525"/>
      <c r="AB131" s="525"/>
      <c r="AC131" s="525"/>
      <c r="AD131" s="525"/>
      <c r="AE131" s="544"/>
      <c r="AF131" s="541"/>
      <c r="AG131" s="525"/>
      <c r="AH131" s="525"/>
      <c r="AI131" s="525"/>
      <c r="AJ131" s="525"/>
      <c r="AK131" s="51"/>
      <c r="AL131" s="481"/>
      <c r="AM131" s="484"/>
      <c r="AN131" s="303"/>
      <c r="AO131" s="487"/>
      <c r="AP131" s="490"/>
      <c r="AR131" s="496"/>
      <c r="AS131" s="499"/>
      <c r="AT131" s="502"/>
      <c r="AU131" s="496"/>
      <c r="AV131" s="499"/>
      <c r="AW131" s="503"/>
      <c r="AY131" s="479"/>
    </row>
    <row r="132" spans="1:53" ht="18" customHeight="1" thickBot="1" x14ac:dyDescent="0.5">
      <c r="A132" s="1">
        <v>18</v>
      </c>
      <c r="C132" s="517"/>
      <c r="D132" s="520" t="s">
        <v>7</v>
      </c>
      <c r="E132" s="520"/>
      <c r="F132" s="4"/>
      <c r="G132" s="4"/>
      <c r="H132" s="4"/>
      <c r="I132" s="4"/>
      <c r="J132" s="25" t="s">
        <v>9</v>
      </c>
      <c r="K132" s="26" t="s">
        <v>9</v>
      </c>
      <c r="L132" s="4"/>
      <c r="M132" s="4"/>
      <c r="N132" s="4"/>
      <c r="O132" s="4"/>
      <c r="P132" s="4"/>
      <c r="Q132" s="25" t="s">
        <v>9</v>
      </c>
      <c r="R132" s="26" t="s">
        <v>9</v>
      </c>
      <c r="S132" s="27" t="s">
        <v>56</v>
      </c>
      <c r="T132" s="4"/>
      <c r="U132" s="4"/>
      <c r="V132" s="4"/>
      <c r="W132" s="4"/>
      <c r="X132" s="25" t="s">
        <v>9</v>
      </c>
      <c r="Y132" s="26" t="s">
        <v>9</v>
      </c>
      <c r="Z132" s="4"/>
      <c r="AA132" s="4"/>
      <c r="AB132" s="29"/>
      <c r="AC132" s="4"/>
      <c r="AD132" s="4"/>
      <c r="AE132" s="25" t="s">
        <v>9</v>
      </c>
      <c r="AF132" s="26" t="s">
        <v>9</v>
      </c>
      <c r="AG132" s="4"/>
      <c r="AH132" s="4"/>
      <c r="AI132" s="4"/>
      <c r="AJ132" s="4"/>
      <c r="AK132" s="3"/>
      <c r="AL132" s="136">
        <f>COUNTIF(F132:AJ132,"○")</f>
        <v>8</v>
      </c>
      <c r="AM132" s="138"/>
      <c r="AN132" s="135"/>
      <c r="AO132" s="104"/>
      <c r="AP132" s="103"/>
      <c r="AR132" s="142"/>
      <c r="AS132" s="137"/>
      <c r="AT132" s="139">
        <f>ROUNDDOWN(AL132/AY132,3)</f>
        <v>0.25800000000000001</v>
      </c>
      <c r="AU132" s="138"/>
      <c r="AV132" s="90"/>
      <c r="AW132" s="62"/>
      <c r="AY132" s="76">
        <v>31</v>
      </c>
      <c r="BA132" s="1" t="s">
        <v>79</v>
      </c>
    </row>
    <row r="133" spans="1:53" ht="18" customHeight="1" thickBot="1" x14ac:dyDescent="0.5">
      <c r="A133" s="1">
        <v>18</v>
      </c>
      <c r="C133" s="517"/>
      <c r="D133" s="520" t="s">
        <v>8</v>
      </c>
      <c r="E133" s="520"/>
      <c r="F133" s="4" t="s">
        <v>33</v>
      </c>
      <c r="G133" s="4" t="s">
        <v>33</v>
      </c>
      <c r="H133" s="4" t="s">
        <v>33</v>
      </c>
      <c r="I133" s="4" t="s">
        <v>33</v>
      </c>
      <c r="J133" s="81" t="s">
        <v>10</v>
      </c>
      <c r="K133" s="82" t="s">
        <v>10</v>
      </c>
      <c r="L133" s="44" t="s">
        <v>54</v>
      </c>
      <c r="M133" s="4" t="s">
        <v>33</v>
      </c>
      <c r="N133" s="44" t="s">
        <v>54</v>
      </c>
      <c r="O133" s="4" t="s">
        <v>33</v>
      </c>
      <c r="P133" s="4" t="s">
        <v>33</v>
      </c>
      <c r="Q133" s="81" t="s">
        <v>10</v>
      </c>
      <c r="R133" s="82" t="s">
        <v>10</v>
      </c>
      <c r="S133" s="27" t="s">
        <v>53</v>
      </c>
      <c r="T133" s="4" t="s">
        <v>33</v>
      </c>
      <c r="U133" s="4" t="s">
        <v>33</v>
      </c>
      <c r="V133" s="44" t="s">
        <v>54</v>
      </c>
      <c r="W133" s="4" t="s">
        <v>33</v>
      </c>
      <c r="X133" s="81" t="s">
        <v>10</v>
      </c>
      <c r="Y133" s="82" t="s">
        <v>10</v>
      </c>
      <c r="Z133" s="145" t="s">
        <v>33</v>
      </c>
      <c r="AA133" s="145" t="s">
        <v>33</v>
      </c>
      <c r="AB133" s="145" t="s">
        <v>33</v>
      </c>
      <c r="AC133" s="44" t="s">
        <v>54</v>
      </c>
      <c r="AD133" s="4" t="s">
        <v>33</v>
      </c>
      <c r="AE133" s="81" t="s">
        <v>10</v>
      </c>
      <c r="AF133" s="82" t="s">
        <v>10</v>
      </c>
      <c r="AG133" s="4" t="s">
        <v>33</v>
      </c>
      <c r="AH133" s="4" t="s">
        <v>33</v>
      </c>
      <c r="AI133" s="4" t="s">
        <v>33</v>
      </c>
      <c r="AJ133" s="4" t="s">
        <v>33</v>
      </c>
      <c r="AK133" s="3"/>
      <c r="AL133" s="140"/>
      <c r="AM133" s="7">
        <f>COUNTIF(F133:AJ133,"●")</f>
        <v>8</v>
      </c>
      <c r="AN133" s="136">
        <f>COUNTIF(F133:AJ133,"◎")</f>
        <v>0</v>
      </c>
      <c r="AO133" s="134">
        <f>SUM(AM133:AN133)</f>
        <v>8</v>
      </c>
      <c r="AP133" s="139">
        <f>ROUNDDOWN(AO133/AL132,3)</f>
        <v>1</v>
      </c>
      <c r="AR133" s="136">
        <f>COUNTIF(F133:AJ133,"●")+COUNTIF(F133:AJ133,"★")+COUNTIF(F133:AJ133,"◎")</f>
        <v>9</v>
      </c>
      <c r="AS133" s="141">
        <f>COUNTIF(F133:AJ133,"◇")</f>
        <v>18</v>
      </c>
      <c r="AT133" s="143">
        <f>ROUNDDOWN(AR133/AY132,3)</f>
        <v>0.28999999999999998</v>
      </c>
      <c r="AU133" s="5">
        <f>AU115+COUNTIF(F133:AJ133,"●")+COUNTIF(F133:AJ133,"★")+COUNTIF(F133:AJ133,"■")+COUNTIF(F133:AJ133,"◎")</f>
        <v>88</v>
      </c>
      <c r="AV133" s="99">
        <f>AV115+COUNTIF(F133:AJ133,"◇")</f>
        <v>98</v>
      </c>
      <c r="AW133" s="75">
        <f>ROUNDDOWN(AU133/AY133,3)</f>
        <v>0.47299999999999998</v>
      </c>
      <c r="AY133" s="4">
        <f>+AY115+AY132</f>
        <v>186</v>
      </c>
    </row>
    <row r="134" spans="1:53" ht="15" customHeight="1" x14ac:dyDescent="0.45">
      <c r="A134" s="1">
        <v>15</v>
      </c>
      <c r="C134" s="517"/>
      <c r="D134" s="526" t="s">
        <v>0</v>
      </c>
      <c r="E134" s="527"/>
      <c r="F134" s="532"/>
      <c r="G134" s="533"/>
      <c r="H134" s="533"/>
      <c r="I134" s="533"/>
      <c r="J134" s="533"/>
      <c r="K134" s="533"/>
      <c r="L134" s="533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33"/>
      <c r="Z134" s="533"/>
      <c r="AA134" s="533"/>
      <c r="AB134" s="533"/>
      <c r="AC134" s="533"/>
      <c r="AD134" s="533"/>
      <c r="AE134" s="533"/>
      <c r="AF134" s="533"/>
      <c r="AG134" s="533"/>
      <c r="AH134" s="533"/>
      <c r="AI134" s="533"/>
      <c r="AJ134" s="534"/>
      <c r="AL134" s="100" t="s">
        <v>69</v>
      </c>
      <c r="AM134" s="84" t="s">
        <v>70</v>
      </c>
      <c r="AN134" s="87" t="s">
        <v>71</v>
      </c>
      <c r="AO134" s="105" t="s">
        <v>85</v>
      </c>
      <c r="AP134" s="70" t="s">
        <v>86</v>
      </c>
      <c r="AQ134" s="3"/>
      <c r="AR134" s="94" t="s">
        <v>72</v>
      </c>
      <c r="AS134" s="92" t="s">
        <v>73</v>
      </c>
      <c r="AT134" s="93" t="s">
        <v>74</v>
      </c>
      <c r="AU134" s="91" t="s">
        <v>75</v>
      </c>
      <c r="AV134" s="92" t="s">
        <v>76</v>
      </c>
      <c r="AW134" s="93" t="s">
        <v>77</v>
      </c>
      <c r="AX134" s="60"/>
      <c r="AY134" s="71" t="s">
        <v>78</v>
      </c>
    </row>
    <row r="135" spans="1:53" ht="15" customHeight="1" x14ac:dyDescent="0.45">
      <c r="A135" s="1">
        <v>15</v>
      </c>
      <c r="C135" s="517"/>
      <c r="D135" s="528"/>
      <c r="E135" s="529"/>
      <c r="F135" s="535"/>
      <c r="G135" s="536"/>
      <c r="H135" s="536"/>
      <c r="I135" s="536"/>
      <c r="J135" s="536"/>
      <c r="K135" s="536"/>
      <c r="L135" s="536"/>
      <c r="M135" s="536"/>
      <c r="N135" s="536"/>
      <c r="O135" s="536"/>
      <c r="P135" s="536"/>
      <c r="Q135" s="536"/>
      <c r="R135" s="536"/>
      <c r="S135" s="536"/>
      <c r="T135" s="536"/>
      <c r="U135" s="536"/>
      <c r="V135" s="536"/>
      <c r="W135" s="536"/>
      <c r="X135" s="536"/>
      <c r="Y135" s="536"/>
      <c r="Z135" s="536"/>
      <c r="AA135" s="536"/>
      <c r="AB135" s="536"/>
      <c r="AC135" s="536"/>
      <c r="AD135" s="536"/>
      <c r="AE135" s="536"/>
      <c r="AF135" s="536"/>
      <c r="AG135" s="536"/>
      <c r="AH135" s="536"/>
      <c r="AI135" s="536"/>
      <c r="AJ135" s="537"/>
      <c r="AL135" s="101"/>
      <c r="AM135" s="86"/>
      <c r="AN135" s="87"/>
      <c r="AO135" s="85"/>
      <c r="AP135" s="70" t="str">
        <f>IF(AP133&gt;=1,"達成","未達成")</f>
        <v>達成</v>
      </c>
      <c r="AQ135" s="3"/>
      <c r="AR135" s="94"/>
      <c r="AS135" s="95"/>
      <c r="AT135" s="93" t="s">
        <v>91</v>
      </c>
      <c r="AU135" s="94"/>
      <c r="AV135" s="95"/>
      <c r="AW135" s="93"/>
      <c r="AX135" s="60"/>
      <c r="AY135" s="72"/>
    </row>
    <row r="136" spans="1:53" ht="15" customHeight="1" x14ac:dyDescent="0.45">
      <c r="A136" s="1">
        <v>15</v>
      </c>
      <c r="C136" s="517"/>
      <c r="D136" s="530"/>
      <c r="E136" s="531"/>
      <c r="F136" s="538" t="s">
        <v>182</v>
      </c>
      <c r="G136" s="539"/>
      <c r="H136" s="539"/>
      <c r="I136" s="539"/>
      <c r="J136" s="539"/>
      <c r="K136" s="539"/>
      <c r="L136" s="539"/>
      <c r="M136" s="539"/>
      <c r="N136" s="539"/>
      <c r="O136" s="539"/>
      <c r="P136" s="539"/>
      <c r="Q136" s="539"/>
      <c r="R136" s="539"/>
      <c r="S136" s="539"/>
      <c r="T136" s="539"/>
      <c r="U136" s="539"/>
      <c r="V136" s="539"/>
      <c r="W136" s="539"/>
      <c r="X136" s="539"/>
      <c r="Y136" s="539"/>
      <c r="Z136" s="539"/>
      <c r="AA136" s="539"/>
      <c r="AB136" s="539"/>
      <c r="AC136" s="539"/>
      <c r="AD136" s="539"/>
      <c r="AE136" s="539"/>
      <c r="AF136" s="539"/>
      <c r="AG136" s="539"/>
      <c r="AH136" s="539"/>
      <c r="AI136" s="539"/>
      <c r="AJ136" s="540"/>
      <c r="AL136" s="102"/>
      <c r="AM136" s="88"/>
      <c r="AN136" s="89"/>
      <c r="AO136" s="64" t="s">
        <v>84</v>
      </c>
      <c r="AP136" s="69" t="s">
        <v>83</v>
      </c>
      <c r="AQ136" s="3"/>
      <c r="AR136" s="96"/>
      <c r="AS136" s="97"/>
      <c r="AT136" s="98" t="s">
        <v>92</v>
      </c>
      <c r="AU136" s="96"/>
      <c r="AV136" s="97"/>
      <c r="AW136" s="98" t="s">
        <v>93</v>
      </c>
      <c r="AX136" s="60"/>
      <c r="AY136" s="61"/>
    </row>
    <row r="137" spans="1:53" ht="18" customHeight="1" x14ac:dyDescent="0.45">
      <c r="A137" s="1">
        <v>18</v>
      </c>
      <c r="C137" s="51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8"/>
      <c r="AC137" s="3"/>
      <c r="AD137" s="3"/>
      <c r="AE137" s="3"/>
      <c r="AF137" s="3"/>
      <c r="AG137" s="3"/>
      <c r="AH137" s="3"/>
      <c r="AI137" s="3"/>
      <c r="AJ137" s="3"/>
    </row>
    <row r="138" spans="1:53" ht="24.9" customHeight="1" thickBot="1" x14ac:dyDescent="0.5">
      <c r="A138" s="1">
        <v>25</v>
      </c>
      <c r="C138" s="517"/>
      <c r="D138" s="518" t="s">
        <v>4</v>
      </c>
      <c r="E138" s="518"/>
      <c r="F138" s="554" t="s">
        <v>96</v>
      </c>
      <c r="G138" s="554"/>
      <c r="H138" s="554"/>
      <c r="I138" s="554"/>
      <c r="J138" s="554"/>
      <c r="K138" s="554"/>
      <c r="L138" s="554"/>
      <c r="M138" s="554"/>
      <c r="N138" s="554"/>
      <c r="O138" s="554"/>
      <c r="P138" s="554"/>
      <c r="Q138" s="554"/>
      <c r="R138" s="554"/>
      <c r="S138" s="554"/>
      <c r="T138" s="554"/>
      <c r="U138" s="554"/>
      <c r="V138" s="554"/>
      <c r="W138" s="554"/>
      <c r="X138" s="554"/>
      <c r="Y138" s="554"/>
      <c r="Z138" s="554"/>
      <c r="AA138" s="554"/>
      <c r="AB138" s="554"/>
      <c r="AC138" s="554"/>
      <c r="AD138" s="554"/>
      <c r="AE138" s="554"/>
      <c r="AF138" s="554"/>
      <c r="AG138" s="554"/>
      <c r="AH138" s="554"/>
      <c r="AI138" s="554"/>
      <c r="AJ138" s="554"/>
      <c r="AK138" s="46"/>
      <c r="AL138" s="471" t="s">
        <v>39</v>
      </c>
      <c r="AM138" s="472"/>
      <c r="AN138" s="472"/>
      <c r="AO138" s="472"/>
      <c r="AP138" s="473"/>
      <c r="AR138" s="474" t="s">
        <v>38</v>
      </c>
      <c r="AS138" s="475"/>
      <c r="AT138" s="475"/>
      <c r="AU138" s="475"/>
      <c r="AV138" s="475"/>
      <c r="AW138" s="476"/>
      <c r="AY138" s="477" t="s">
        <v>163</v>
      </c>
    </row>
    <row r="139" spans="1:53" ht="18" customHeight="1" x14ac:dyDescent="0.45">
      <c r="A139" s="1">
        <v>18</v>
      </c>
      <c r="C139" s="517"/>
      <c r="D139" s="518" t="s">
        <v>5</v>
      </c>
      <c r="E139" s="518"/>
      <c r="F139" s="40">
        <f>+AJ121+1</f>
        <v>45597</v>
      </c>
      <c r="G139" s="10">
        <f t="shared" ref="G139:AI139" si="18">+F139+1</f>
        <v>45598</v>
      </c>
      <c r="H139" s="11">
        <f t="shared" si="18"/>
        <v>45599</v>
      </c>
      <c r="I139" s="53">
        <f t="shared" si="18"/>
        <v>45600</v>
      </c>
      <c r="J139" s="40">
        <f t="shared" si="18"/>
        <v>45601</v>
      </c>
      <c r="K139" s="40">
        <f t="shared" si="18"/>
        <v>45602</v>
      </c>
      <c r="L139" s="40">
        <f t="shared" si="18"/>
        <v>45603</v>
      </c>
      <c r="M139" s="40">
        <f t="shared" si="18"/>
        <v>45604</v>
      </c>
      <c r="N139" s="10">
        <f t="shared" si="18"/>
        <v>45605</v>
      </c>
      <c r="O139" s="11">
        <f t="shared" si="18"/>
        <v>45606</v>
      </c>
      <c r="P139" s="40">
        <f t="shared" si="18"/>
        <v>45607</v>
      </c>
      <c r="Q139" s="40">
        <f t="shared" si="18"/>
        <v>45608</v>
      </c>
      <c r="R139" s="40">
        <f t="shared" si="18"/>
        <v>45609</v>
      </c>
      <c r="S139" s="40">
        <f t="shared" si="18"/>
        <v>45610</v>
      </c>
      <c r="T139" s="40">
        <f t="shared" si="18"/>
        <v>45611</v>
      </c>
      <c r="U139" s="10">
        <f t="shared" si="18"/>
        <v>45612</v>
      </c>
      <c r="V139" s="11">
        <f t="shared" si="18"/>
        <v>45613</v>
      </c>
      <c r="W139" s="40">
        <f t="shared" si="18"/>
        <v>45614</v>
      </c>
      <c r="X139" s="40">
        <f t="shared" si="18"/>
        <v>45615</v>
      </c>
      <c r="Y139" s="40">
        <f t="shared" si="18"/>
        <v>45616</v>
      </c>
      <c r="Z139" s="40">
        <f t="shared" si="18"/>
        <v>45617</v>
      </c>
      <c r="AA139" s="40">
        <f t="shared" si="18"/>
        <v>45618</v>
      </c>
      <c r="AB139" s="10">
        <f t="shared" si="18"/>
        <v>45619</v>
      </c>
      <c r="AC139" s="11">
        <f t="shared" si="18"/>
        <v>45620</v>
      </c>
      <c r="AD139" s="40">
        <f t="shared" si="18"/>
        <v>45621</v>
      </c>
      <c r="AE139" s="40">
        <f t="shared" si="18"/>
        <v>45622</v>
      </c>
      <c r="AF139" s="40">
        <f t="shared" si="18"/>
        <v>45623</v>
      </c>
      <c r="AG139" s="40">
        <f t="shared" si="18"/>
        <v>45624</v>
      </c>
      <c r="AH139" s="40">
        <f t="shared" si="18"/>
        <v>45625</v>
      </c>
      <c r="AI139" s="10">
        <f t="shared" si="18"/>
        <v>45626</v>
      </c>
      <c r="AJ139" s="114"/>
      <c r="AK139" s="48"/>
      <c r="AL139" s="480" t="s">
        <v>158</v>
      </c>
      <c r="AM139" s="482" t="s">
        <v>159</v>
      </c>
      <c r="AN139" s="301" t="s">
        <v>181</v>
      </c>
      <c r="AO139" s="485" t="s">
        <v>160</v>
      </c>
      <c r="AP139" s="488" t="s">
        <v>183</v>
      </c>
      <c r="AR139" s="491" t="s">
        <v>37</v>
      </c>
      <c r="AS139" s="492"/>
      <c r="AT139" s="493"/>
      <c r="AU139" s="491" t="s">
        <v>40</v>
      </c>
      <c r="AV139" s="492"/>
      <c r="AW139" s="493"/>
      <c r="AY139" s="478"/>
    </row>
    <row r="140" spans="1:53" ht="18" customHeight="1" x14ac:dyDescent="0.45">
      <c r="A140" s="1">
        <v>18</v>
      </c>
      <c r="C140" s="517"/>
      <c r="D140" s="518" t="s">
        <v>6</v>
      </c>
      <c r="E140" s="518"/>
      <c r="F140" s="16">
        <f t="shared" ref="F140:AI140" si="19">F139</f>
        <v>45597</v>
      </c>
      <c r="G140" s="77">
        <f t="shared" si="19"/>
        <v>45598</v>
      </c>
      <c r="H140" s="78">
        <f t="shared" si="19"/>
        <v>45599</v>
      </c>
      <c r="I140" s="20">
        <f t="shared" si="19"/>
        <v>45600</v>
      </c>
      <c r="J140" s="16">
        <f t="shared" si="19"/>
        <v>45601</v>
      </c>
      <c r="K140" s="16">
        <f t="shared" si="19"/>
        <v>45602</v>
      </c>
      <c r="L140" s="16">
        <f t="shared" si="19"/>
        <v>45603</v>
      </c>
      <c r="M140" s="16">
        <f t="shared" si="19"/>
        <v>45604</v>
      </c>
      <c r="N140" s="77">
        <f t="shared" si="19"/>
        <v>45605</v>
      </c>
      <c r="O140" s="78">
        <f t="shared" si="19"/>
        <v>45606</v>
      </c>
      <c r="P140" s="16">
        <f t="shared" si="19"/>
        <v>45607</v>
      </c>
      <c r="Q140" s="16">
        <f t="shared" si="19"/>
        <v>45608</v>
      </c>
      <c r="R140" s="16">
        <f t="shared" si="19"/>
        <v>45609</v>
      </c>
      <c r="S140" s="16">
        <f t="shared" si="19"/>
        <v>45610</v>
      </c>
      <c r="T140" s="16">
        <f t="shared" si="19"/>
        <v>45611</v>
      </c>
      <c r="U140" s="77">
        <f t="shared" si="19"/>
        <v>45612</v>
      </c>
      <c r="V140" s="78">
        <f t="shared" si="19"/>
        <v>45613</v>
      </c>
      <c r="W140" s="16">
        <f t="shared" si="19"/>
        <v>45614</v>
      </c>
      <c r="X140" s="16">
        <f t="shared" si="19"/>
        <v>45615</v>
      </c>
      <c r="Y140" s="16">
        <f t="shared" si="19"/>
        <v>45616</v>
      </c>
      <c r="Z140" s="16">
        <f t="shared" si="19"/>
        <v>45617</v>
      </c>
      <c r="AA140" s="16">
        <f t="shared" si="19"/>
        <v>45618</v>
      </c>
      <c r="AB140" s="77">
        <f t="shared" si="19"/>
        <v>45619</v>
      </c>
      <c r="AC140" s="78">
        <f t="shared" si="19"/>
        <v>45620</v>
      </c>
      <c r="AD140" s="16">
        <f t="shared" si="19"/>
        <v>45621</v>
      </c>
      <c r="AE140" s="16">
        <f t="shared" si="19"/>
        <v>45622</v>
      </c>
      <c r="AF140" s="16">
        <f t="shared" si="19"/>
        <v>45623</v>
      </c>
      <c r="AG140" s="16">
        <f t="shared" si="19"/>
        <v>45624</v>
      </c>
      <c r="AH140" s="16">
        <f t="shared" si="19"/>
        <v>45625</v>
      </c>
      <c r="AI140" s="77">
        <f t="shared" si="19"/>
        <v>45626</v>
      </c>
      <c r="AJ140" s="115"/>
      <c r="AK140" s="50"/>
      <c r="AL140" s="481"/>
      <c r="AM140" s="483"/>
      <c r="AN140" s="302"/>
      <c r="AO140" s="486"/>
      <c r="AP140" s="489"/>
      <c r="AR140" s="494" t="s">
        <v>162</v>
      </c>
      <c r="AS140" s="497" t="s">
        <v>108</v>
      </c>
      <c r="AT140" s="500" t="s">
        <v>42</v>
      </c>
      <c r="AU140" s="494" t="s">
        <v>164</v>
      </c>
      <c r="AV140" s="497" t="s">
        <v>109</v>
      </c>
      <c r="AW140" s="500" t="s">
        <v>43</v>
      </c>
      <c r="AY140" s="478"/>
    </row>
    <row r="141" spans="1:53" ht="18" customHeight="1" x14ac:dyDescent="0.45">
      <c r="A141" s="1">
        <v>18</v>
      </c>
      <c r="C141" s="517"/>
      <c r="D141" s="518" t="s">
        <v>12</v>
      </c>
      <c r="E141" s="518"/>
      <c r="F141" s="4" t="s">
        <v>102</v>
      </c>
      <c r="G141" s="79" t="s">
        <v>100</v>
      </c>
      <c r="H141" s="80" t="s">
        <v>100</v>
      </c>
      <c r="I141" s="27" t="s">
        <v>100</v>
      </c>
      <c r="J141" s="4" t="s">
        <v>100</v>
      </c>
      <c r="K141" s="4" t="s">
        <v>100</v>
      </c>
      <c r="L141" s="4" t="s">
        <v>100</v>
      </c>
      <c r="M141" s="4" t="s">
        <v>100</v>
      </c>
      <c r="N141" s="79" t="s">
        <v>100</v>
      </c>
      <c r="O141" s="80" t="s">
        <v>100</v>
      </c>
      <c r="P141" s="4" t="s">
        <v>100</v>
      </c>
      <c r="Q141" s="4" t="s">
        <v>100</v>
      </c>
      <c r="R141" s="4" t="s">
        <v>102</v>
      </c>
      <c r="S141" s="4" t="s">
        <v>102</v>
      </c>
      <c r="T141" s="4" t="s">
        <v>100</v>
      </c>
      <c r="U141" s="79" t="s">
        <v>100</v>
      </c>
      <c r="V141" s="80" t="s">
        <v>100</v>
      </c>
      <c r="W141" s="4" t="s">
        <v>100</v>
      </c>
      <c r="X141" s="4" t="s">
        <v>100</v>
      </c>
      <c r="Y141" s="4" t="s">
        <v>102</v>
      </c>
      <c r="Z141" s="4" t="s">
        <v>47</v>
      </c>
      <c r="AA141" s="4" t="s">
        <v>102</v>
      </c>
      <c r="AB141" s="79" t="s">
        <v>47</v>
      </c>
      <c r="AC141" s="80" t="s">
        <v>100</v>
      </c>
      <c r="AD141" s="4" t="s">
        <v>100</v>
      </c>
      <c r="AE141" s="4" t="s">
        <v>100</v>
      </c>
      <c r="AF141" s="4" t="s">
        <v>102</v>
      </c>
      <c r="AG141" s="4" t="s">
        <v>102</v>
      </c>
      <c r="AH141" s="4" t="s">
        <v>47</v>
      </c>
      <c r="AI141" s="79" t="s">
        <v>47</v>
      </c>
      <c r="AJ141" s="116"/>
      <c r="AK141" s="3"/>
      <c r="AL141" s="481"/>
      <c r="AM141" s="483"/>
      <c r="AN141" s="302"/>
      <c r="AO141" s="486"/>
      <c r="AP141" s="489"/>
      <c r="AR141" s="495"/>
      <c r="AS141" s="498"/>
      <c r="AT141" s="501"/>
      <c r="AU141" s="495"/>
      <c r="AV141" s="498"/>
      <c r="AW141" s="501"/>
      <c r="AY141" s="478"/>
    </row>
    <row r="142" spans="1:53" ht="18" customHeight="1" x14ac:dyDescent="0.45">
      <c r="A142" s="1">
        <v>18</v>
      </c>
      <c r="B142" s="1">
        <v>1</v>
      </c>
      <c r="C142" s="517"/>
      <c r="D142" s="522" t="s">
        <v>11</v>
      </c>
      <c r="E142" s="522"/>
      <c r="F142" s="523"/>
      <c r="G142" s="504"/>
      <c r="H142" s="506" t="s">
        <v>25</v>
      </c>
      <c r="I142" s="557" t="s">
        <v>20</v>
      </c>
      <c r="J142" s="523"/>
      <c r="K142" s="523"/>
      <c r="L142" s="523"/>
      <c r="M142" s="523"/>
      <c r="N142" s="504"/>
      <c r="O142" s="506"/>
      <c r="P142" s="523"/>
      <c r="Q142" s="523"/>
      <c r="R142" s="523"/>
      <c r="S142" s="523"/>
      <c r="T142" s="523"/>
      <c r="U142" s="504"/>
      <c r="V142" s="506"/>
      <c r="W142" s="523"/>
      <c r="X142" s="523"/>
      <c r="Y142" s="523"/>
      <c r="Z142" s="523" t="s">
        <v>90</v>
      </c>
      <c r="AA142" s="523"/>
      <c r="AB142" s="504" t="s">
        <v>26</v>
      </c>
      <c r="AC142" s="506"/>
      <c r="AD142" s="523"/>
      <c r="AE142" s="523"/>
      <c r="AF142" s="523"/>
      <c r="AG142" s="523"/>
      <c r="AH142" s="523" t="s">
        <v>90</v>
      </c>
      <c r="AI142" s="504"/>
      <c r="AJ142" s="570"/>
      <c r="AK142" s="51"/>
      <c r="AL142" s="481"/>
      <c r="AM142" s="483"/>
      <c r="AN142" s="302"/>
      <c r="AO142" s="486"/>
      <c r="AP142" s="489"/>
      <c r="AR142" s="495"/>
      <c r="AS142" s="498"/>
      <c r="AT142" s="501"/>
      <c r="AU142" s="495"/>
      <c r="AV142" s="498"/>
      <c r="AW142" s="501"/>
      <c r="AY142" s="478"/>
    </row>
    <row r="143" spans="1:53" ht="18" customHeight="1" x14ac:dyDescent="0.45">
      <c r="A143" s="1">
        <v>18</v>
      </c>
      <c r="B143" s="1">
        <v>2</v>
      </c>
      <c r="C143" s="517"/>
      <c r="D143" s="522"/>
      <c r="E143" s="522"/>
      <c r="F143" s="524"/>
      <c r="G143" s="505"/>
      <c r="H143" s="507"/>
      <c r="I143" s="558"/>
      <c r="J143" s="524"/>
      <c r="K143" s="524"/>
      <c r="L143" s="524"/>
      <c r="M143" s="524"/>
      <c r="N143" s="505"/>
      <c r="O143" s="507"/>
      <c r="P143" s="524"/>
      <c r="Q143" s="524"/>
      <c r="R143" s="524"/>
      <c r="S143" s="524"/>
      <c r="T143" s="524"/>
      <c r="U143" s="505"/>
      <c r="V143" s="507"/>
      <c r="W143" s="524"/>
      <c r="X143" s="524"/>
      <c r="Y143" s="524"/>
      <c r="Z143" s="524"/>
      <c r="AA143" s="524"/>
      <c r="AB143" s="505"/>
      <c r="AC143" s="507"/>
      <c r="AD143" s="524"/>
      <c r="AE143" s="524"/>
      <c r="AF143" s="524"/>
      <c r="AG143" s="524"/>
      <c r="AH143" s="524"/>
      <c r="AI143" s="505"/>
      <c r="AJ143" s="571"/>
      <c r="AK143" s="51"/>
      <c r="AL143" s="481"/>
      <c r="AM143" s="483"/>
      <c r="AN143" s="302"/>
      <c r="AO143" s="486"/>
      <c r="AP143" s="489"/>
      <c r="AR143" s="495"/>
      <c r="AS143" s="498"/>
      <c r="AT143" s="65">
        <v>0.28499999999999998</v>
      </c>
      <c r="AU143" s="495"/>
      <c r="AV143" s="498"/>
      <c r="AW143" s="501"/>
      <c r="AY143" s="478"/>
    </row>
    <row r="144" spans="1:53" ht="18" customHeight="1" x14ac:dyDescent="0.45">
      <c r="A144" s="1">
        <v>18</v>
      </c>
      <c r="B144" s="1">
        <v>3</v>
      </c>
      <c r="C144" s="517"/>
      <c r="D144" s="522"/>
      <c r="E144" s="522"/>
      <c r="F144" s="524"/>
      <c r="G144" s="505"/>
      <c r="H144" s="507"/>
      <c r="I144" s="558"/>
      <c r="J144" s="524"/>
      <c r="K144" s="524"/>
      <c r="L144" s="524"/>
      <c r="M144" s="524"/>
      <c r="N144" s="505"/>
      <c r="O144" s="507"/>
      <c r="P144" s="524"/>
      <c r="Q144" s="524"/>
      <c r="R144" s="524"/>
      <c r="S144" s="524"/>
      <c r="T144" s="524"/>
      <c r="U144" s="505"/>
      <c r="V144" s="507"/>
      <c r="W144" s="524"/>
      <c r="X144" s="524"/>
      <c r="Y144" s="524"/>
      <c r="Z144" s="524"/>
      <c r="AA144" s="524"/>
      <c r="AB144" s="505"/>
      <c r="AC144" s="507"/>
      <c r="AD144" s="524"/>
      <c r="AE144" s="524"/>
      <c r="AF144" s="524"/>
      <c r="AG144" s="524"/>
      <c r="AH144" s="524"/>
      <c r="AI144" s="505"/>
      <c r="AJ144" s="571"/>
      <c r="AK144" s="51"/>
      <c r="AL144" s="481"/>
      <c r="AM144" s="483"/>
      <c r="AN144" s="302"/>
      <c r="AO144" s="486"/>
      <c r="AP144" s="489"/>
      <c r="AR144" s="495"/>
      <c r="AS144" s="498"/>
      <c r="AT144" s="502" t="s">
        <v>41</v>
      </c>
      <c r="AU144" s="495"/>
      <c r="AV144" s="498"/>
      <c r="AW144" s="501"/>
      <c r="AY144" s="478"/>
    </row>
    <row r="145" spans="1:53" ht="18" customHeight="1" x14ac:dyDescent="0.45">
      <c r="A145" s="1">
        <v>18</v>
      </c>
      <c r="B145" s="1">
        <v>4</v>
      </c>
      <c r="C145" s="517"/>
      <c r="D145" s="522"/>
      <c r="E145" s="522"/>
      <c r="F145" s="524"/>
      <c r="G145" s="505"/>
      <c r="H145" s="507"/>
      <c r="I145" s="558"/>
      <c r="J145" s="524"/>
      <c r="K145" s="524"/>
      <c r="L145" s="524"/>
      <c r="M145" s="524"/>
      <c r="N145" s="505"/>
      <c r="O145" s="507"/>
      <c r="P145" s="524"/>
      <c r="Q145" s="524"/>
      <c r="R145" s="524"/>
      <c r="S145" s="524"/>
      <c r="T145" s="524"/>
      <c r="U145" s="505"/>
      <c r="V145" s="507"/>
      <c r="W145" s="524"/>
      <c r="X145" s="524"/>
      <c r="Y145" s="524"/>
      <c r="Z145" s="524"/>
      <c r="AA145" s="524"/>
      <c r="AB145" s="505"/>
      <c r="AC145" s="507"/>
      <c r="AD145" s="524"/>
      <c r="AE145" s="524"/>
      <c r="AF145" s="524"/>
      <c r="AG145" s="524"/>
      <c r="AH145" s="524"/>
      <c r="AI145" s="505"/>
      <c r="AJ145" s="571"/>
      <c r="AK145" s="51"/>
      <c r="AL145" s="481"/>
      <c r="AM145" s="483"/>
      <c r="AN145" s="302"/>
      <c r="AO145" s="486"/>
      <c r="AP145" s="489"/>
      <c r="AR145" s="495"/>
      <c r="AS145" s="498"/>
      <c r="AT145" s="502"/>
      <c r="AU145" s="495"/>
      <c r="AV145" s="498"/>
      <c r="AW145" s="65">
        <v>0.28499999999999998</v>
      </c>
      <c r="AY145" s="478"/>
    </row>
    <row r="146" spans="1:53" ht="18" customHeight="1" x14ac:dyDescent="0.45">
      <c r="A146" s="1">
        <v>18</v>
      </c>
      <c r="B146" s="1">
        <v>5</v>
      </c>
      <c r="C146" s="517"/>
      <c r="D146" s="522"/>
      <c r="E146" s="522"/>
      <c r="F146" s="524"/>
      <c r="G146" s="505"/>
      <c r="H146" s="507"/>
      <c r="I146" s="558"/>
      <c r="J146" s="524"/>
      <c r="K146" s="524"/>
      <c r="L146" s="524"/>
      <c r="M146" s="524"/>
      <c r="N146" s="505"/>
      <c r="O146" s="507"/>
      <c r="P146" s="524"/>
      <c r="Q146" s="524"/>
      <c r="R146" s="524"/>
      <c r="S146" s="524"/>
      <c r="T146" s="524"/>
      <c r="U146" s="505"/>
      <c r="V146" s="507"/>
      <c r="W146" s="524"/>
      <c r="X146" s="524"/>
      <c r="Y146" s="524"/>
      <c r="Z146" s="524"/>
      <c r="AA146" s="524"/>
      <c r="AB146" s="505"/>
      <c r="AC146" s="507"/>
      <c r="AD146" s="524"/>
      <c r="AE146" s="524"/>
      <c r="AF146" s="524"/>
      <c r="AG146" s="524"/>
      <c r="AH146" s="524"/>
      <c r="AI146" s="505"/>
      <c r="AJ146" s="571"/>
      <c r="AK146" s="51"/>
      <c r="AL146" s="481"/>
      <c r="AM146" s="483"/>
      <c r="AN146" s="302"/>
      <c r="AO146" s="486"/>
      <c r="AP146" s="489"/>
      <c r="AR146" s="495"/>
      <c r="AS146" s="498"/>
      <c r="AT146" s="502"/>
      <c r="AU146" s="495"/>
      <c r="AV146" s="498"/>
      <c r="AW146" s="502" t="s">
        <v>41</v>
      </c>
      <c r="AY146" s="478"/>
    </row>
    <row r="147" spans="1:53" ht="18" customHeight="1" x14ac:dyDescent="0.45">
      <c r="A147" s="1">
        <v>18</v>
      </c>
      <c r="B147" s="1">
        <v>6</v>
      </c>
      <c r="C147" s="517"/>
      <c r="D147" s="522"/>
      <c r="E147" s="522"/>
      <c r="F147" s="524"/>
      <c r="G147" s="505"/>
      <c r="H147" s="507"/>
      <c r="I147" s="558"/>
      <c r="J147" s="524"/>
      <c r="K147" s="524"/>
      <c r="L147" s="524"/>
      <c r="M147" s="524"/>
      <c r="N147" s="505"/>
      <c r="O147" s="507"/>
      <c r="P147" s="524"/>
      <c r="Q147" s="524"/>
      <c r="R147" s="524"/>
      <c r="S147" s="524"/>
      <c r="T147" s="524"/>
      <c r="U147" s="505"/>
      <c r="V147" s="507"/>
      <c r="W147" s="524"/>
      <c r="X147" s="524"/>
      <c r="Y147" s="524"/>
      <c r="Z147" s="524"/>
      <c r="AA147" s="524"/>
      <c r="AB147" s="505"/>
      <c r="AC147" s="507"/>
      <c r="AD147" s="524"/>
      <c r="AE147" s="524"/>
      <c r="AF147" s="524"/>
      <c r="AG147" s="524"/>
      <c r="AH147" s="524"/>
      <c r="AI147" s="505"/>
      <c r="AJ147" s="571"/>
      <c r="AK147" s="51"/>
      <c r="AL147" s="481"/>
      <c r="AM147" s="483"/>
      <c r="AN147" s="302"/>
      <c r="AO147" s="486"/>
      <c r="AP147" s="489"/>
      <c r="AR147" s="495"/>
      <c r="AS147" s="498"/>
      <c r="AT147" s="502"/>
      <c r="AU147" s="495"/>
      <c r="AV147" s="498"/>
      <c r="AW147" s="502"/>
      <c r="AY147" s="478"/>
    </row>
    <row r="148" spans="1:53" ht="18" customHeight="1" x14ac:dyDescent="0.45">
      <c r="A148" s="1">
        <v>18</v>
      </c>
      <c r="B148" s="1">
        <v>7</v>
      </c>
      <c r="C148" s="517"/>
      <c r="D148" s="522"/>
      <c r="E148" s="522"/>
      <c r="F148" s="524"/>
      <c r="G148" s="505"/>
      <c r="H148" s="507"/>
      <c r="I148" s="558"/>
      <c r="J148" s="524"/>
      <c r="K148" s="524"/>
      <c r="L148" s="524"/>
      <c r="M148" s="524"/>
      <c r="N148" s="505"/>
      <c r="O148" s="507"/>
      <c r="P148" s="524"/>
      <c r="Q148" s="524"/>
      <c r="R148" s="524"/>
      <c r="S148" s="524"/>
      <c r="T148" s="524"/>
      <c r="U148" s="505"/>
      <c r="V148" s="507"/>
      <c r="W148" s="524"/>
      <c r="X148" s="524"/>
      <c r="Y148" s="524"/>
      <c r="Z148" s="524"/>
      <c r="AA148" s="524"/>
      <c r="AB148" s="505"/>
      <c r="AC148" s="507"/>
      <c r="AD148" s="524"/>
      <c r="AE148" s="524"/>
      <c r="AF148" s="524"/>
      <c r="AG148" s="524"/>
      <c r="AH148" s="524"/>
      <c r="AI148" s="505"/>
      <c r="AJ148" s="571"/>
      <c r="AK148" s="51"/>
      <c r="AL148" s="481"/>
      <c r="AM148" s="483"/>
      <c r="AN148" s="302"/>
      <c r="AO148" s="486"/>
      <c r="AP148" s="489"/>
      <c r="AR148" s="495"/>
      <c r="AS148" s="498"/>
      <c r="AT148" s="502"/>
      <c r="AU148" s="495"/>
      <c r="AV148" s="498"/>
      <c r="AW148" s="502"/>
      <c r="AY148" s="478"/>
    </row>
    <row r="149" spans="1:53" ht="18" customHeight="1" thickBot="1" x14ac:dyDescent="0.5">
      <c r="A149" s="1">
        <v>18</v>
      </c>
      <c r="B149" s="1">
        <v>8</v>
      </c>
      <c r="C149" s="517"/>
      <c r="D149" s="522"/>
      <c r="E149" s="522"/>
      <c r="F149" s="525"/>
      <c r="G149" s="544"/>
      <c r="H149" s="541"/>
      <c r="I149" s="562"/>
      <c r="J149" s="525"/>
      <c r="K149" s="525"/>
      <c r="L149" s="525"/>
      <c r="M149" s="525"/>
      <c r="N149" s="544"/>
      <c r="O149" s="541"/>
      <c r="P149" s="525"/>
      <c r="Q149" s="525"/>
      <c r="R149" s="525"/>
      <c r="S149" s="525"/>
      <c r="T149" s="525"/>
      <c r="U149" s="544"/>
      <c r="V149" s="541"/>
      <c r="W149" s="525"/>
      <c r="X149" s="525"/>
      <c r="Y149" s="525"/>
      <c r="Z149" s="525"/>
      <c r="AA149" s="525"/>
      <c r="AB149" s="544"/>
      <c r="AC149" s="541"/>
      <c r="AD149" s="525"/>
      <c r="AE149" s="525"/>
      <c r="AF149" s="525"/>
      <c r="AG149" s="525"/>
      <c r="AH149" s="525"/>
      <c r="AI149" s="544"/>
      <c r="AJ149" s="572"/>
      <c r="AK149" s="51"/>
      <c r="AL149" s="481"/>
      <c r="AM149" s="484"/>
      <c r="AN149" s="303"/>
      <c r="AO149" s="487"/>
      <c r="AP149" s="490"/>
      <c r="AR149" s="496"/>
      <c r="AS149" s="499"/>
      <c r="AT149" s="502"/>
      <c r="AU149" s="496"/>
      <c r="AV149" s="499"/>
      <c r="AW149" s="503"/>
      <c r="AY149" s="479"/>
    </row>
    <row r="150" spans="1:53" ht="18" customHeight="1" thickBot="1" x14ac:dyDescent="0.5">
      <c r="A150" s="1">
        <v>18</v>
      </c>
      <c r="C150" s="517"/>
      <c r="D150" s="520" t="s">
        <v>7</v>
      </c>
      <c r="E150" s="520"/>
      <c r="F150" s="4"/>
      <c r="G150" s="25" t="s">
        <v>9</v>
      </c>
      <c r="H150" s="26" t="s">
        <v>9</v>
      </c>
      <c r="I150" s="27" t="s">
        <v>56</v>
      </c>
      <c r="J150" s="4"/>
      <c r="K150" s="4"/>
      <c r="L150" s="4"/>
      <c r="M150" s="4"/>
      <c r="N150" s="25" t="s">
        <v>9</v>
      </c>
      <c r="O150" s="26" t="s">
        <v>9</v>
      </c>
      <c r="P150" s="4"/>
      <c r="Q150" s="4"/>
      <c r="R150" s="4"/>
      <c r="S150" s="4"/>
      <c r="T150" s="4"/>
      <c r="U150" s="25" t="s">
        <v>9</v>
      </c>
      <c r="V150" s="26" t="s">
        <v>9</v>
      </c>
      <c r="W150" s="4"/>
      <c r="X150" s="4"/>
      <c r="Y150" s="4"/>
      <c r="Z150" s="4"/>
      <c r="AA150" s="4"/>
      <c r="AB150" s="25" t="s">
        <v>9</v>
      </c>
      <c r="AC150" s="26" t="s">
        <v>9</v>
      </c>
      <c r="AD150" s="4"/>
      <c r="AE150" s="4"/>
      <c r="AF150" s="4"/>
      <c r="AG150" s="4"/>
      <c r="AH150" s="4"/>
      <c r="AI150" s="25" t="s">
        <v>9</v>
      </c>
      <c r="AJ150" s="116"/>
      <c r="AK150" s="3"/>
      <c r="AL150" s="136">
        <f>COUNTIF(F150:AJ150,"○")</f>
        <v>9</v>
      </c>
      <c r="AM150" s="138"/>
      <c r="AN150" s="135"/>
      <c r="AO150" s="104"/>
      <c r="AP150" s="103"/>
      <c r="AR150" s="142"/>
      <c r="AS150" s="137"/>
      <c r="AT150" s="139">
        <f>ROUNDDOWN(AL150/AY150,3)</f>
        <v>0.3</v>
      </c>
      <c r="AU150" s="138"/>
      <c r="AV150" s="90"/>
      <c r="AW150" s="62"/>
      <c r="AY150" s="76">
        <v>30</v>
      </c>
      <c r="BA150" s="1" t="s">
        <v>79</v>
      </c>
    </row>
    <row r="151" spans="1:53" ht="18" customHeight="1" thickBot="1" x14ac:dyDescent="0.5">
      <c r="A151" s="1">
        <v>18</v>
      </c>
      <c r="C151" s="517"/>
      <c r="D151" s="520" t="s">
        <v>8</v>
      </c>
      <c r="E151" s="520"/>
      <c r="F151" s="4" t="s">
        <v>33</v>
      </c>
      <c r="G151" s="81" t="s">
        <v>10</v>
      </c>
      <c r="H151" s="82" t="s">
        <v>10</v>
      </c>
      <c r="I151" s="27" t="s">
        <v>53</v>
      </c>
      <c r="J151" s="4" t="s">
        <v>33</v>
      </c>
      <c r="K151" s="4" t="s">
        <v>33</v>
      </c>
      <c r="L151" s="4" t="s">
        <v>33</v>
      </c>
      <c r="M151" s="4" t="s">
        <v>33</v>
      </c>
      <c r="N151" s="81" t="s">
        <v>10</v>
      </c>
      <c r="O151" s="82" t="s">
        <v>10</v>
      </c>
      <c r="P151" s="4" t="s">
        <v>33</v>
      </c>
      <c r="Q151" s="4" t="s">
        <v>33</v>
      </c>
      <c r="R151" s="4" t="s">
        <v>33</v>
      </c>
      <c r="S151" s="4" t="s">
        <v>33</v>
      </c>
      <c r="T151" s="4" t="s">
        <v>33</v>
      </c>
      <c r="U151" s="81" t="s">
        <v>10</v>
      </c>
      <c r="V151" s="82" t="s">
        <v>10</v>
      </c>
      <c r="W151" s="4" t="s">
        <v>33</v>
      </c>
      <c r="X151" s="4" t="s">
        <v>33</v>
      </c>
      <c r="Y151" s="4" t="s">
        <v>33</v>
      </c>
      <c r="Z151" s="4" t="s">
        <v>54</v>
      </c>
      <c r="AA151" s="4" t="s">
        <v>33</v>
      </c>
      <c r="AB151" s="81" t="s">
        <v>10</v>
      </c>
      <c r="AC151" s="82" t="s">
        <v>10</v>
      </c>
      <c r="AD151" s="4" t="s">
        <v>33</v>
      </c>
      <c r="AE151" s="4" t="s">
        <v>33</v>
      </c>
      <c r="AF151" s="4" t="s">
        <v>33</v>
      </c>
      <c r="AG151" s="4" t="s">
        <v>33</v>
      </c>
      <c r="AH151" s="4" t="s">
        <v>54</v>
      </c>
      <c r="AI151" s="106" t="s">
        <v>10</v>
      </c>
      <c r="AJ151" s="116"/>
      <c r="AK151" s="3"/>
      <c r="AL151" s="140"/>
      <c r="AM151" s="7">
        <f>COUNTIF(F151:AJ151,"●")</f>
        <v>9</v>
      </c>
      <c r="AN151" s="136">
        <f>COUNTIF(F151:AJ151,"◎")</f>
        <v>0</v>
      </c>
      <c r="AO151" s="134">
        <f>SUM(AM151:AN151)</f>
        <v>9</v>
      </c>
      <c r="AP151" s="139">
        <f>ROUNDDOWN(AO151/AL150,3)</f>
        <v>1</v>
      </c>
      <c r="AR151" s="136">
        <f>COUNTIF(F151:AJ151,"●")+COUNTIF(F151:AJ151,"★")+COUNTIF(F151:AJ151,"◎")</f>
        <v>10</v>
      </c>
      <c r="AS151" s="141">
        <f>COUNTIF(F151:AJ151,"◇")</f>
        <v>18</v>
      </c>
      <c r="AT151" s="143">
        <f>ROUNDDOWN(AR151/AY150,3)</f>
        <v>0.33300000000000002</v>
      </c>
      <c r="AU151" s="5">
        <f>AU133+COUNTIF(F151:AJ151,"●")+COUNTIF(F151:AJ151,"★")+COUNTIF(F151:AJ151,"■")+COUNTIF(F151:AJ151,"◎")</f>
        <v>100</v>
      </c>
      <c r="AV151" s="99">
        <f>AV133+COUNTIF(F151:AJ151,"◇")</f>
        <v>116</v>
      </c>
      <c r="AW151" s="75">
        <f>ROUNDDOWN(AU151/AY151,3)</f>
        <v>0.46200000000000002</v>
      </c>
      <c r="AY151" s="4">
        <f>+AY133+AY150</f>
        <v>216</v>
      </c>
    </row>
    <row r="152" spans="1:53" ht="15" customHeight="1" x14ac:dyDescent="0.45">
      <c r="A152" s="1">
        <v>15</v>
      </c>
      <c r="C152" s="517"/>
      <c r="D152" s="526" t="s">
        <v>0</v>
      </c>
      <c r="E152" s="527"/>
      <c r="F152" s="532"/>
      <c r="G152" s="533"/>
      <c r="H152" s="533"/>
      <c r="I152" s="533"/>
      <c r="J152" s="533"/>
      <c r="K152" s="533"/>
      <c r="L152" s="533"/>
      <c r="M152" s="533"/>
      <c r="N152" s="533"/>
      <c r="O152" s="533"/>
      <c r="P152" s="533"/>
      <c r="Q152" s="533"/>
      <c r="R152" s="533"/>
      <c r="S152" s="533"/>
      <c r="T152" s="533"/>
      <c r="U152" s="533"/>
      <c r="V152" s="533"/>
      <c r="W152" s="533"/>
      <c r="X152" s="533"/>
      <c r="Y152" s="533"/>
      <c r="Z152" s="533"/>
      <c r="AA152" s="533"/>
      <c r="AB152" s="533"/>
      <c r="AC152" s="533"/>
      <c r="AD152" s="533"/>
      <c r="AE152" s="533"/>
      <c r="AF152" s="533"/>
      <c r="AG152" s="533"/>
      <c r="AH152" s="533"/>
      <c r="AI152" s="533"/>
      <c r="AJ152" s="534"/>
      <c r="AL152" s="100" t="s">
        <v>69</v>
      </c>
      <c r="AM152" s="84" t="s">
        <v>70</v>
      </c>
      <c r="AN152" s="87" t="s">
        <v>71</v>
      </c>
      <c r="AO152" s="105" t="s">
        <v>85</v>
      </c>
      <c r="AP152" s="70" t="s">
        <v>86</v>
      </c>
      <c r="AQ152" s="3"/>
      <c r="AR152" s="94" t="s">
        <v>72</v>
      </c>
      <c r="AS152" s="92" t="s">
        <v>73</v>
      </c>
      <c r="AT152" s="93" t="s">
        <v>74</v>
      </c>
      <c r="AU152" s="91" t="s">
        <v>75</v>
      </c>
      <c r="AV152" s="92" t="s">
        <v>76</v>
      </c>
      <c r="AW152" s="93" t="s">
        <v>77</v>
      </c>
      <c r="AX152" s="60"/>
      <c r="AY152" s="71" t="s">
        <v>78</v>
      </c>
    </row>
    <row r="153" spans="1:53" ht="15" customHeight="1" x14ac:dyDescent="0.45">
      <c r="A153" s="1">
        <v>15</v>
      </c>
      <c r="C153" s="517"/>
      <c r="D153" s="528"/>
      <c r="E153" s="529"/>
      <c r="F153" s="535"/>
      <c r="G153" s="536"/>
      <c r="H153" s="536"/>
      <c r="I153" s="536"/>
      <c r="J153" s="536"/>
      <c r="K153" s="536"/>
      <c r="L153" s="536"/>
      <c r="M153" s="536"/>
      <c r="N153" s="536"/>
      <c r="O153" s="536"/>
      <c r="P153" s="536"/>
      <c r="Q153" s="536"/>
      <c r="R153" s="536"/>
      <c r="S153" s="536"/>
      <c r="T153" s="536"/>
      <c r="U153" s="536"/>
      <c r="V153" s="536"/>
      <c r="W153" s="536"/>
      <c r="X153" s="536"/>
      <c r="Y153" s="536"/>
      <c r="Z153" s="536"/>
      <c r="AA153" s="536"/>
      <c r="AB153" s="536"/>
      <c r="AC153" s="536"/>
      <c r="AD153" s="536"/>
      <c r="AE153" s="536"/>
      <c r="AF153" s="536"/>
      <c r="AG153" s="536"/>
      <c r="AH153" s="536"/>
      <c r="AI153" s="536"/>
      <c r="AJ153" s="537"/>
      <c r="AL153" s="101"/>
      <c r="AM153" s="86"/>
      <c r="AN153" s="87"/>
      <c r="AO153" s="85"/>
      <c r="AP153" s="70" t="str">
        <f>IF(AP151&gt;=1,"達成","未達成")</f>
        <v>達成</v>
      </c>
      <c r="AQ153" s="3"/>
      <c r="AR153" s="94"/>
      <c r="AS153" s="95"/>
      <c r="AT153" s="93" t="s">
        <v>91</v>
      </c>
      <c r="AU153" s="94"/>
      <c r="AV153" s="95"/>
      <c r="AW153" s="93"/>
      <c r="AX153" s="60"/>
      <c r="AY153" s="72"/>
    </row>
    <row r="154" spans="1:53" ht="15" customHeight="1" x14ac:dyDescent="0.45">
      <c r="A154" s="1">
        <v>15</v>
      </c>
      <c r="C154" s="517"/>
      <c r="D154" s="530"/>
      <c r="E154" s="531"/>
      <c r="F154" s="538" t="s">
        <v>182</v>
      </c>
      <c r="G154" s="539"/>
      <c r="H154" s="539"/>
      <c r="I154" s="539"/>
      <c r="J154" s="539"/>
      <c r="K154" s="539"/>
      <c r="L154" s="539"/>
      <c r="M154" s="539"/>
      <c r="N154" s="539"/>
      <c r="O154" s="539"/>
      <c r="P154" s="539"/>
      <c r="Q154" s="539"/>
      <c r="R154" s="539"/>
      <c r="S154" s="539"/>
      <c r="T154" s="539"/>
      <c r="U154" s="539"/>
      <c r="V154" s="539"/>
      <c r="W154" s="539"/>
      <c r="X154" s="539"/>
      <c r="Y154" s="539"/>
      <c r="Z154" s="539"/>
      <c r="AA154" s="539"/>
      <c r="AB154" s="539"/>
      <c r="AC154" s="539"/>
      <c r="AD154" s="539"/>
      <c r="AE154" s="539"/>
      <c r="AF154" s="539"/>
      <c r="AG154" s="539"/>
      <c r="AH154" s="539"/>
      <c r="AI154" s="539"/>
      <c r="AJ154" s="540"/>
      <c r="AL154" s="102"/>
      <c r="AM154" s="88"/>
      <c r="AN154" s="89"/>
      <c r="AO154" s="64" t="s">
        <v>84</v>
      </c>
      <c r="AP154" s="69" t="s">
        <v>83</v>
      </c>
      <c r="AQ154" s="3"/>
      <c r="AR154" s="96"/>
      <c r="AS154" s="97"/>
      <c r="AT154" s="98" t="s">
        <v>92</v>
      </c>
      <c r="AU154" s="96"/>
      <c r="AV154" s="97"/>
      <c r="AW154" s="98" t="s">
        <v>93</v>
      </c>
      <c r="AX154" s="60"/>
      <c r="AY154" s="61"/>
    </row>
    <row r="155" spans="1:53" ht="18" customHeight="1" x14ac:dyDescent="0.45">
      <c r="A155" s="1">
        <v>18</v>
      </c>
      <c r="C155" s="51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8"/>
      <c r="AC155" s="3"/>
      <c r="AD155" s="3"/>
      <c r="AE155" s="3"/>
      <c r="AF155" s="3"/>
      <c r="AG155" s="3"/>
      <c r="AH155" s="3"/>
      <c r="AI155" s="3"/>
      <c r="AJ155" s="3"/>
    </row>
    <row r="156" spans="1:53" ht="24.9" customHeight="1" thickBot="1" x14ac:dyDescent="0.5">
      <c r="A156" s="1">
        <v>25</v>
      </c>
      <c r="C156" s="517"/>
      <c r="D156" s="518" t="s">
        <v>4</v>
      </c>
      <c r="E156" s="518"/>
      <c r="F156" s="554" t="s">
        <v>1</v>
      </c>
      <c r="G156" s="554"/>
      <c r="H156" s="554"/>
      <c r="I156" s="554"/>
      <c r="J156" s="554"/>
      <c r="K156" s="554"/>
      <c r="L156" s="554"/>
      <c r="M156" s="554"/>
      <c r="N156" s="554"/>
      <c r="O156" s="554"/>
      <c r="P156" s="554"/>
      <c r="Q156" s="554"/>
      <c r="R156" s="554"/>
      <c r="S156" s="554"/>
      <c r="T156" s="554"/>
      <c r="U156" s="554"/>
      <c r="V156" s="554"/>
      <c r="W156" s="554"/>
      <c r="X156" s="554"/>
      <c r="Y156" s="554"/>
      <c r="Z156" s="554"/>
      <c r="AA156" s="554"/>
      <c r="AB156" s="554"/>
      <c r="AC156" s="554"/>
      <c r="AD156" s="554"/>
      <c r="AE156" s="554"/>
      <c r="AF156" s="554"/>
      <c r="AG156" s="554"/>
      <c r="AH156" s="554"/>
      <c r="AI156" s="554"/>
      <c r="AJ156" s="554"/>
      <c r="AK156" s="46"/>
      <c r="AL156" s="471" t="s">
        <v>39</v>
      </c>
      <c r="AM156" s="472"/>
      <c r="AN156" s="472"/>
      <c r="AO156" s="472"/>
      <c r="AP156" s="473"/>
      <c r="AR156" s="474" t="s">
        <v>38</v>
      </c>
      <c r="AS156" s="475"/>
      <c r="AT156" s="475"/>
      <c r="AU156" s="475"/>
      <c r="AV156" s="475"/>
      <c r="AW156" s="476"/>
      <c r="AY156" s="477" t="s">
        <v>163</v>
      </c>
    </row>
    <row r="157" spans="1:53" ht="18" customHeight="1" x14ac:dyDescent="0.45">
      <c r="A157" s="1">
        <v>18</v>
      </c>
      <c r="C157" s="517"/>
      <c r="D157" s="518" t="s">
        <v>5</v>
      </c>
      <c r="E157" s="519"/>
      <c r="F157" s="11">
        <f>+AI139+1</f>
        <v>45627</v>
      </c>
      <c r="G157" s="40">
        <f t="shared" ref="G157:AJ157" si="20">+F157+1</f>
        <v>45628</v>
      </c>
      <c r="H157" s="40">
        <f t="shared" si="20"/>
        <v>45629</v>
      </c>
      <c r="I157" s="40">
        <f t="shared" si="20"/>
        <v>45630</v>
      </c>
      <c r="J157" s="40">
        <f t="shared" si="20"/>
        <v>45631</v>
      </c>
      <c r="K157" s="40">
        <f t="shared" si="20"/>
        <v>45632</v>
      </c>
      <c r="L157" s="10">
        <f t="shared" si="20"/>
        <v>45633</v>
      </c>
      <c r="M157" s="11">
        <f t="shared" si="20"/>
        <v>45634</v>
      </c>
      <c r="N157" s="40">
        <f t="shared" si="20"/>
        <v>45635</v>
      </c>
      <c r="O157" s="40">
        <f t="shared" si="20"/>
        <v>45636</v>
      </c>
      <c r="P157" s="40">
        <f t="shared" si="20"/>
        <v>45637</v>
      </c>
      <c r="Q157" s="40">
        <f t="shared" si="20"/>
        <v>45638</v>
      </c>
      <c r="R157" s="40">
        <f t="shared" si="20"/>
        <v>45639</v>
      </c>
      <c r="S157" s="10">
        <f t="shared" si="20"/>
        <v>45640</v>
      </c>
      <c r="T157" s="11">
        <f t="shared" si="20"/>
        <v>45641</v>
      </c>
      <c r="U157" s="40">
        <f t="shared" si="20"/>
        <v>45642</v>
      </c>
      <c r="V157" s="40">
        <f t="shared" si="20"/>
        <v>45643</v>
      </c>
      <c r="W157" s="40">
        <f t="shared" si="20"/>
        <v>45644</v>
      </c>
      <c r="X157" s="40">
        <f t="shared" si="20"/>
        <v>45645</v>
      </c>
      <c r="Y157" s="40">
        <f t="shared" si="20"/>
        <v>45646</v>
      </c>
      <c r="Z157" s="10">
        <f t="shared" si="20"/>
        <v>45647</v>
      </c>
      <c r="AA157" s="11">
        <f t="shared" si="20"/>
        <v>45648</v>
      </c>
      <c r="AB157" s="40">
        <f t="shared" si="20"/>
        <v>45649</v>
      </c>
      <c r="AC157" s="40">
        <f t="shared" si="20"/>
        <v>45650</v>
      </c>
      <c r="AD157" s="40">
        <f t="shared" si="20"/>
        <v>45651</v>
      </c>
      <c r="AE157" s="40">
        <f t="shared" si="20"/>
        <v>45652</v>
      </c>
      <c r="AF157" s="40">
        <f t="shared" si="20"/>
        <v>45653</v>
      </c>
      <c r="AG157" s="10">
        <f t="shared" si="20"/>
        <v>45654</v>
      </c>
      <c r="AH157" s="110">
        <f t="shared" si="20"/>
        <v>45655</v>
      </c>
      <c r="AI157" s="66">
        <f t="shared" si="20"/>
        <v>45656</v>
      </c>
      <c r="AJ157" s="66">
        <f t="shared" si="20"/>
        <v>45657</v>
      </c>
      <c r="AK157" s="48"/>
      <c r="AL157" s="480" t="s">
        <v>158</v>
      </c>
      <c r="AM157" s="482" t="s">
        <v>159</v>
      </c>
      <c r="AN157" s="301" t="s">
        <v>181</v>
      </c>
      <c r="AO157" s="485" t="s">
        <v>160</v>
      </c>
      <c r="AP157" s="488" t="s">
        <v>183</v>
      </c>
      <c r="AR157" s="491" t="s">
        <v>37</v>
      </c>
      <c r="AS157" s="492"/>
      <c r="AT157" s="493"/>
      <c r="AU157" s="491" t="s">
        <v>40</v>
      </c>
      <c r="AV157" s="492"/>
      <c r="AW157" s="493"/>
      <c r="AY157" s="478"/>
    </row>
    <row r="158" spans="1:53" ht="18" customHeight="1" x14ac:dyDescent="0.45">
      <c r="A158" s="1">
        <v>18</v>
      </c>
      <c r="C158" s="517"/>
      <c r="D158" s="518" t="s">
        <v>6</v>
      </c>
      <c r="E158" s="519"/>
      <c r="F158" s="78">
        <f t="shared" ref="F158:AI158" si="21">F157</f>
        <v>45627</v>
      </c>
      <c r="G158" s="16">
        <f t="shared" si="21"/>
        <v>45628</v>
      </c>
      <c r="H158" s="16">
        <f t="shared" si="21"/>
        <v>45629</v>
      </c>
      <c r="I158" s="16">
        <f t="shared" si="21"/>
        <v>45630</v>
      </c>
      <c r="J158" s="16">
        <f t="shared" si="21"/>
        <v>45631</v>
      </c>
      <c r="K158" s="16">
        <f t="shared" si="21"/>
        <v>45632</v>
      </c>
      <c r="L158" s="77">
        <f t="shared" si="21"/>
        <v>45633</v>
      </c>
      <c r="M158" s="78">
        <f t="shared" si="21"/>
        <v>45634</v>
      </c>
      <c r="N158" s="16">
        <f t="shared" si="21"/>
        <v>45635</v>
      </c>
      <c r="O158" s="16">
        <f t="shared" si="21"/>
        <v>45636</v>
      </c>
      <c r="P158" s="16">
        <f t="shared" si="21"/>
        <v>45637</v>
      </c>
      <c r="Q158" s="16">
        <f t="shared" si="21"/>
        <v>45638</v>
      </c>
      <c r="R158" s="16">
        <f t="shared" si="21"/>
        <v>45639</v>
      </c>
      <c r="S158" s="77">
        <f t="shared" si="21"/>
        <v>45640</v>
      </c>
      <c r="T158" s="78">
        <f t="shared" si="21"/>
        <v>45641</v>
      </c>
      <c r="U158" s="16">
        <f t="shared" si="21"/>
        <v>45642</v>
      </c>
      <c r="V158" s="16">
        <f t="shared" si="21"/>
        <v>45643</v>
      </c>
      <c r="W158" s="16">
        <f t="shared" si="21"/>
        <v>45644</v>
      </c>
      <c r="X158" s="16">
        <f t="shared" si="21"/>
        <v>45645</v>
      </c>
      <c r="Y158" s="16">
        <f t="shared" si="21"/>
        <v>45646</v>
      </c>
      <c r="Z158" s="77">
        <f t="shared" si="21"/>
        <v>45647</v>
      </c>
      <c r="AA158" s="78">
        <f t="shared" si="21"/>
        <v>45648</v>
      </c>
      <c r="AB158" s="16">
        <f t="shared" si="21"/>
        <v>45649</v>
      </c>
      <c r="AC158" s="16">
        <f t="shared" si="21"/>
        <v>45650</v>
      </c>
      <c r="AD158" s="16">
        <f t="shared" si="21"/>
        <v>45651</v>
      </c>
      <c r="AE158" s="16">
        <f t="shared" si="21"/>
        <v>45652</v>
      </c>
      <c r="AF158" s="16">
        <f t="shared" si="21"/>
        <v>45653</v>
      </c>
      <c r="AG158" s="77">
        <f t="shared" si="21"/>
        <v>45654</v>
      </c>
      <c r="AH158" s="111">
        <f t="shared" si="21"/>
        <v>45655</v>
      </c>
      <c r="AI158" s="67">
        <f t="shared" si="21"/>
        <v>45656</v>
      </c>
      <c r="AJ158" s="67">
        <f t="shared" ref="AJ158" si="22">AJ157</f>
        <v>45657</v>
      </c>
      <c r="AK158" s="50"/>
      <c r="AL158" s="481"/>
      <c r="AM158" s="483"/>
      <c r="AN158" s="302"/>
      <c r="AO158" s="486"/>
      <c r="AP158" s="489"/>
      <c r="AR158" s="494" t="s">
        <v>162</v>
      </c>
      <c r="AS158" s="497" t="s">
        <v>108</v>
      </c>
      <c r="AT158" s="500" t="s">
        <v>42</v>
      </c>
      <c r="AU158" s="494" t="s">
        <v>164</v>
      </c>
      <c r="AV158" s="497" t="s">
        <v>109</v>
      </c>
      <c r="AW158" s="500" t="s">
        <v>43</v>
      </c>
      <c r="AY158" s="478"/>
    </row>
    <row r="159" spans="1:53" ht="18" customHeight="1" x14ac:dyDescent="0.45">
      <c r="A159" s="1">
        <v>18</v>
      </c>
      <c r="C159" s="517"/>
      <c r="D159" s="518" t="s">
        <v>12</v>
      </c>
      <c r="E159" s="519"/>
      <c r="F159" s="80" t="s">
        <v>102</v>
      </c>
      <c r="G159" s="4" t="s">
        <v>100</v>
      </c>
      <c r="H159" s="4" t="s">
        <v>102</v>
      </c>
      <c r="I159" s="4" t="s">
        <v>100</v>
      </c>
      <c r="J159" s="4" t="s">
        <v>100</v>
      </c>
      <c r="K159" s="4" t="s">
        <v>100</v>
      </c>
      <c r="L159" s="79" t="s">
        <v>102</v>
      </c>
      <c r="M159" s="80" t="s">
        <v>102</v>
      </c>
      <c r="N159" s="4" t="s">
        <v>102</v>
      </c>
      <c r="O159" s="4" t="s">
        <v>100</v>
      </c>
      <c r="P159" s="4" t="s">
        <v>100</v>
      </c>
      <c r="Q159" s="4" t="s">
        <v>102</v>
      </c>
      <c r="R159" s="4" t="s">
        <v>102</v>
      </c>
      <c r="S159" s="79" t="s">
        <v>102</v>
      </c>
      <c r="T159" s="80" t="s">
        <v>100</v>
      </c>
      <c r="U159" s="4" t="s">
        <v>100</v>
      </c>
      <c r="V159" s="4" t="s">
        <v>47</v>
      </c>
      <c r="W159" s="4" t="s">
        <v>100</v>
      </c>
      <c r="X159" s="4" t="s">
        <v>100</v>
      </c>
      <c r="Y159" s="4" t="s">
        <v>100</v>
      </c>
      <c r="Z159" s="79" t="s">
        <v>102</v>
      </c>
      <c r="AA159" s="80" t="s">
        <v>102</v>
      </c>
      <c r="AB159" s="4" t="s">
        <v>100</v>
      </c>
      <c r="AC159" s="4" t="s">
        <v>100</v>
      </c>
      <c r="AD159" s="4" t="s">
        <v>102</v>
      </c>
      <c r="AE159" s="4" t="s">
        <v>102</v>
      </c>
      <c r="AF159" s="4" t="s">
        <v>100</v>
      </c>
      <c r="AG159" s="79" t="s">
        <v>100</v>
      </c>
      <c r="AH159" s="112" t="s">
        <v>100</v>
      </c>
      <c r="AI159" s="68" t="s">
        <v>100</v>
      </c>
      <c r="AJ159" s="68" t="s">
        <v>100</v>
      </c>
      <c r="AK159" s="3"/>
      <c r="AL159" s="481"/>
      <c r="AM159" s="483"/>
      <c r="AN159" s="302"/>
      <c r="AO159" s="486"/>
      <c r="AP159" s="489"/>
      <c r="AR159" s="495"/>
      <c r="AS159" s="498"/>
      <c r="AT159" s="501"/>
      <c r="AU159" s="495"/>
      <c r="AV159" s="498"/>
      <c r="AW159" s="501"/>
      <c r="AY159" s="478"/>
    </row>
    <row r="160" spans="1:53" ht="18" customHeight="1" x14ac:dyDescent="0.45">
      <c r="A160" s="1">
        <v>18</v>
      </c>
      <c r="B160" s="1">
        <v>1</v>
      </c>
      <c r="C160" s="517"/>
      <c r="D160" s="522" t="s">
        <v>11</v>
      </c>
      <c r="E160" s="561"/>
      <c r="F160" s="506"/>
      <c r="G160" s="523"/>
      <c r="H160" s="523"/>
      <c r="I160" s="523"/>
      <c r="J160" s="523"/>
      <c r="K160" s="523"/>
      <c r="L160" s="504"/>
      <c r="M160" s="506"/>
      <c r="N160" s="523"/>
      <c r="O160" s="523"/>
      <c r="P160" s="523"/>
      <c r="Q160" s="523"/>
      <c r="R160" s="523"/>
      <c r="S160" s="504"/>
      <c r="T160" s="506"/>
      <c r="U160" s="523"/>
      <c r="V160" s="523" t="s">
        <v>90</v>
      </c>
      <c r="W160" s="523"/>
      <c r="X160" s="523"/>
      <c r="Y160" s="523"/>
      <c r="Z160" s="504"/>
      <c r="AA160" s="506"/>
      <c r="AB160" s="523"/>
      <c r="AC160" s="523"/>
      <c r="AD160" s="523"/>
      <c r="AE160" s="523"/>
      <c r="AF160" s="523"/>
      <c r="AG160" s="504" t="s">
        <v>201</v>
      </c>
      <c r="AH160" s="542" t="s">
        <v>200</v>
      </c>
      <c r="AI160" s="542" t="s">
        <v>195</v>
      </c>
      <c r="AJ160" s="542" t="s">
        <v>196</v>
      </c>
      <c r="AK160" s="51"/>
      <c r="AL160" s="481"/>
      <c r="AM160" s="483"/>
      <c r="AN160" s="302"/>
      <c r="AO160" s="486"/>
      <c r="AP160" s="489"/>
      <c r="AR160" s="495"/>
      <c r="AS160" s="498"/>
      <c r="AT160" s="501"/>
      <c r="AU160" s="495"/>
      <c r="AV160" s="498"/>
      <c r="AW160" s="501"/>
      <c r="AY160" s="478"/>
    </row>
    <row r="161" spans="1:53" ht="18" customHeight="1" x14ac:dyDescent="0.45">
      <c r="A161" s="1">
        <v>18</v>
      </c>
      <c r="B161" s="1">
        <v>2</v>
      </c>
      <c r="C161" s="517"/>
      <c r="D161" s="522"/>
      <c r="E161" s="561"/>
      <c r="F161" s="507"/>
      <c r="G161" s="524"/>
      <c r="H161" s="524"/>
      <c r="I161" s="524"/>
      <c r="J161" s="524"/>
      <c r="K161" s="524"/>
      <c r="L161" s="505"/>
      <c r="M161" s="507"/>
      <c r="N161" s="524"/>
      <c r="O161" s="524"/>
      <c r="P161" s="524"/>
      <c r="Q161" s="524"/>
      <c r="R161" s="524"/>
      <c r="S161" s="505"/>
      <c r="T161" s="507"/>
      <c r="U161" s="524"/>
      <c r="V161" s="524"/>
      <c r="W161" s="524"/>
      <c r="X161" s="524"/>
      <c r="Y161" s="524"/>
      <c r="Z161" s="505"/>
      <c r="AA161" s="507"/>
      <c r="AB161" s="524"/>
      <c r="AC161" s="524"/>
      <c r="AD161" s="524"/>
      <c r="AE161" s="524"/>
      <c r="AF161" s="524"/>
      <c r="AG161" s="505"/>
      <c r="AH161" s="543"/>
      <c r="AI161" s="543"/>
      <c r="AJ161" s="543"/>
      <c r="AK161" s="51"/>
      <c r="AL161" s="481"/>
      <c r="AM161" s="483"/>
      <c r="AN161" s="302"/>
      <c r="AO161" s="486"/>
      <c r="AP161" s="489"/>
      <c r="AR161" s="495"/>
      <c r="AS161" s="498"/>
      <c r="AT161" s="65">
        <v>0.28499999999999998</v>
      </c>
      <c r="AU161" s="495"/>
      <c r="AV161" s="498"/>
      <c r="AW161" s="501"/>
      <c r="AY161" s="478"/>
    </row>
    <row r="162" spans="1:53" ht="18" customHeight="1" x14ac:dyDescent="0.45">
      <c r="A162" s="1">
        <v>18</v>
      </c>
      <c r="B162" s="1">
        <v>3</v>
      </c>
      <c r="C162" s="517"/>
      <c r="D162" s="522"/>
      <c r="E162" s="561"/>
      <c r="F162" s="507"/>
      <c r="G162" s="524"/>
      <c r="H162" s="524"/>
      <c r="I162" s="524"/>
      <c r="J162" s="524"/>
      <c r="K162" s="524"/>
      <c r="L162" s="505"/>
      <c r="M162" s="507"/>
      <c r="N162" s="524"/>
      <c r="O162" s="524"/>
      <c r="P162" s="524"/>
      <c r="Q162" s="524"/>
      <c r="R162" s="524"/>
      <c r="S162" s="505"/>
      <c r="T162" s="507"/>
      <c r="U162" s="524"/>
      <c r="V162" s="524"/>
      <c r="W162" s="524"/>
      <c r="X162" s="524"/>
      <c r="Y162" s="524"/>
      <c r="Z162" s="505"/>
      <c r="AA162" s="507"/>
      <c r="AB162" s="524"/>
      <c r="AC162" s="524"/>
      <c r="AD162" s="524"/>
      <c r="AE162" s="524"/>
      <c r="AF162" s="524"/>
      <c r="AG162" s="505"/>
      <c r="AH162" s="543"/>
      <c r="AI162" s="543"/>
      <c r="AJ162" s="543"/>
      <c r="AK162" s="51"/>
      <c r="AL162" s="481"/>
      <c r="AM162" s="483"/>
      <c r="AN162" s="302"/>
      <c r="AO162" s="486"/>
      <c r="AP162" s="489"/>
      <c r="AR162" s="495"/>
      <c r="AS162" s="498"/>
      <c r="AT162" s="502" t="s">
        <v>41</v>
      </c>
      <c r="AU162" s="495"/>
      <c r="AV162" s="498"/>
      <c r="AW162" s="501"/>
      <c r="AY162" s="478"/>
    </row>
    <row r="163" spans="1:53" ht="18" customHeight="1" x14ac:dyDescent="0.45">
      <c r="A163" s="1">
        <v>18</v>
      </c>
      <c r="B163" s="1">
        <v>4</v>
      </c>
      <c r="C163" s="517"/>
      <c r="D163" s="522"/>
      <c r="E163" s="561"/>
      <c r="F163" s="507"/>
      <c r="G163" s="524"/>
      <c r="H163" s="524"/>
      <c r="I163" s="524"/>
      <c r="J163" s="524"/>
      <c r="K163" s="524"/>
      <c r="L163" s="505"/>
      <c r="M163" s="507"/>
      <c r="N163" s="524"/>
      <c r="O163" s="524"/>
      <c r="P163" s="524"/>
      <c r="Q163" s="524"/>
      <c r="R163" s="524"/>
      <c r="S163" s="505"/>
      <c r="T163" s="507"/>
      <c r="U163" s="524"/>
      <c r="V163" s="524"/>
      <c r="W163" s="524"/>
      <c r="X163" s="524"/>
      <c r="Y163" s="524"/>
      <c r="Z163" s="505"/>
      <c r="AA163" s="507"/>
      <c r="AB163" s="524"/>
      <c r="AC163" s="524"/>
      <c r="AD163" s="524"/>
      <c r="AE163" s="524"/>
      <c r="AF163" s="524"/>
      <c r="AG163" s="505"/>
      <c r="AH163" s="543"/>
      <c r="AI163" s="543"/>
      <c r="AJ163" s="543"/>
      <c r="AK163" s="51"/>
      <c r="AL163" s="481"/>
      <c r="AM163" s="483"/>
      <c r="AN163" s="302"/>
      <c r="AO163" s="486"/>
      <c r="AP163" s="489"/>
      <c r="AR163" s="495"/>
      <c r="AS163" s="498"/>
      <c r="AT163" s="502"/>
      <c r="AU163" s="495"/>
      <c r="AV163" s="498"/>
      <c r="AW163" s="65">
        <v>0.28499999999999998</v>
      </c>
      <c r="AY163" s="478"/>
    </row>
    <row r="164" spans="1:53" ht="18" customHeight="1" x14ac:dyDescent="0.45">
      <c r="A164" s="1">
        <v>18</v>
      </c>
      <c r="B164" s="1">
        <v>5</v>
      </c>
      <c r="C164" s="517"/>
      <c r="D164" s="522"/>
      <c r="E164" s="561"/>
      <c r="F164" s="507"/>
      <c r="G164" s="524"/>
      <c r="H164" s="524"/>
      <c r="I164" s="524"/>
      <c r="J164" s="524"/>
      <c r="K164" s="524"/>
      <c r="L164" s="505"/>
      <c r="M164" s="507"/>
      <c r="N164" s="524"/>
      <c r="O164" s="524"/>
      <c r="P164" s="524"/>
      <c r="Q164" s="524"/>
      <c r="R164" s="524"/>
      <c r="S164" s="505"/>
      <c r="T164" s="507"/>
      <c r="U164" s="524"/>
      <c r="V164" s="524"/>
      <c r="W164" s="524"/>
      <c r="X164" s="524"/>
      <c r="Y164" s="524"/>
      <c r="Z164" s="505"/>
      <c r="AA164" s="507"/>
      <c r="AB164" s="524"/>
      <c r="AC164" s="524"/>
      <c r="AD164" s="524"/>
      <c r="AE164" s="524"/>
      <c r="AF164" s="524"/>
      <c r="AG164" s="505"/>
      <c r="AH164" s="543"/>
      <c r="AI164" s="543"/>
      <c r="AJ164" s="543"/>
      <c r="AK164" s="51"/>
      <c r="AL164" s="481"/>
      <c r="AM164" s="483"/>
      <c r="AN164" s="302"/>
      <c r="AO164" s="486"/>
      <c r="AP164" s="489"/>
      <c r="AR164" s="495"/>
      <c r="AS164" s="498"/>
      <c r="AT164" s="502"/>
      <c r="AU164" s="495"/>
      <c r="AV164" s="498"/>
      <c r="AW164" s="502" t="s">
        <v>41</v>
      </c>
      <c r="AY164" s="478"/>
    </row>
    <row r="165" spans="1:53" ht="18" customHeight="1" x14ac:dyDescent="0.45">
      <c r="A165" s="1">
        <v>18</v>
      </c>
      <c r="B165" s="1">
        <v>6</v>
      </c>
      <c r="C165" s="517"/>
      <c r="D165" s="522"/>
      <c r="E165" s="561"/>
      <c r="F165" s="507"/>
      <c r="G165" s="524"/>
      <c r="H165" s="524"/>
      <c r="I165" s="524"/>
      <c r="J165" s="524"/>
      <c r="K165" s="524"/>
      <c r="L165" s="505"/>
      <c r="M165" s="507"/>
      <c r="N165" s="524"/>
      <c r="O165" s="524"/>
      <c r="P165" s="524"/>
      <c r="Q165" s="524"/>
      <c r="R165" s="524"/>
      <c r="S165" s="505"/>
      <c r="T165" s="507"/>
      <c r="U165" s="524"/>
      <c r="V165" s="524"/>
      <c r="W165" s="524"/>
      <c r="X165" s="524"/>
      <c r="Y165" s="524"/>
      <c r="Z165" s="505"/>
      <c r="AA165" s="507"/>
      <c r="AB165" s="524"/>
      <c r="AC165" s="524"/>
      <c r="AD165" s="524"/>
      <c r="AE165" s="524"/>
      <c r="AF165" s="524"/>
      <c r="AG165" s="505"/>
      <c r="AH165" s="468" t="s">
        <v>113</v>
      </c>
      <c r="AI165" s="579"/>
      <c r="AJ165" s="580"/>
      <c r="AK165" s="51"/>
      <c r="AL165" s="481"/>
      <c r="AM165" s="483"/>
      <c r="AN165" s="302"/>
      <c r="AO165" s="486"/>
      <c r="AP165" s="489"/>
      <c r="AR165" s="495"/>
      <c r="AS165" s="498"/>
      <c r="AT165" s="502"/>
      <c r="AU165" s="495"/>
      <c r="AV165" s="498"/>
      <c r="AW165" s="502"/>
      <c r="AY165" s="478"/>
    </row>
    <row r="166" spans="1:53" ht="18" customHeight="1" x14ac:dyDescent="0.45">
      <c r="A166" s="1">
        <v>18</v>
      </c>
      <c r="B166" s="1">
        <v>7</v>
      </c>
      <c r="C166" s="517"/>
      <c r="D166" s="522"/>
      <c r="E166" s="561"/>
      <c r="F166" s="507"/>
      <c r="G166" s="524"/>
      <c r="H166" s="524"/>
      <c r="I166" s="524"/>
      <c r="J166" s="524"/>
      <c r="K166" s="524"/>
      <c r="L166" s="505"/>
      <c r="M166" s="507"/>
      <c r="N166" s="524"/>
      <c r="O166" s="524"/>
      <c r="P166" s="524"/>
      <c r="Q166" s="524"/>
      <c r="R166" s="524"/>
      <c r="S166" s="505"/>
      <c r="T166" s="507"/>
      <c r="U166" s="524"/>
      <c r="V166" s="524"/>
      <c r="W166" s="524"/>
      <c r="X166" s="524"/>
      <c r="Y166" s="524"/>
      <c r="Z166" s="505"/>
      <c r="AA166" s="507"/>
      <c r="AB166" s="524"/>
      <c r="AC166" s="524"/>
      <c r="AD166" s="524"/>
      <c r="AE166" s="524"/>
      <c r="AF166" s="524"/>
      <c r="AG166" s="505"/>
      <c r="AH166" s="581"/>
      <c r="AI166" s="579"/>
      <c r="AJ166" s="580"/>
      <c r="AK166" s="51"/>
      <c r="AL166" s="481"/>
      <c r="AM166" s="483"/>
      <c r="AN166" s="302"/>
      <c r="AO166" s="486"/>
      <c r="AP166" s="489"/>
      <c r="AR166" s="495"/>
      <c r="AS166" s="498"/>
      <c r="AT166" s="502"/>
      <c r="AU166" s="495"/>
      <c r="AV166" s="498"/>
      <c r="AW166" s="502"/>
      <c r="AY166" s="478"/>
    </row>
    <row r="167" spans="1:53" ht="18" customHeight="1" thickBot="1" x14ac:dyDescent="0.5">
      <c r="A167" s="1">
        <v>18</v>
      </c>
      <c r="B167" s="1">
        <v>8</v>
      </c>
      <c r="C167" s="517"/>
      <c r="D167" s="522"/>
      <c r="E167" s="561"/>
      <c r="F167" s="541"/>
      <c r="G167" s="525"/>
      <c r="H167" s="525"/>
      <c r="I167" s="525"/>
      <c r="J167" s="525"/>
      <c r="K167" s="525"/>
      <c r="L167" s="544"/>
      <c r="M167" s="541"/>
      <c r="N167" s="525"/>
      <c r="O167" s="525"/>
      <c r="P167" s="525"/>
      <c r="Q167" s="525"/>
      <c r="R167" s="525"/>
      <c r="S167" s="544"/>
      <c r="T167" s="541"/>
      <c r="U167" s="525"/>
      <c r="V167" s="525"/>
      <c r="W167" s="525"/>
      <c r="X167" s="525"/>
      <c r="Y167" s="525"/>
      <c r="Z167" s="544"/>
      <c r="AA167" s="541"/>
      <c r="AB167" s="525"/>
      <c r="AC167" s="525"/>
      <c r="AD167" s="525"/>
      <c r="AE167" s="525"/>
      <c r="AF167" s="525"/>
      <c r="AG167" s="544"/>
      <c r="AH167" s="582"/>
      <c r="AI167" s="583"/>
      <c r="AJ167" s="584"/>
      <c r="AK167" s="51"/>
      <c r="AL167" s="481"/>
      <c r="AM167" s="484"/>
      <c r="AN167" s="303"/>
      <c r="AO167" s="487"/>
      <c r="AP167" s="490"/>
      <c r="AR167" s="496"/>
      <c r="AS167" s="499"/>
      <c r="AT167" s="502"/>
      <c r="AU167" s="496"/>
      <c r="AV167" s="499"/>
      <c r="AW167" s="503"/>
      <c r="AY167" s="479"/>
    </row>
    <row r="168" spans="1:53" ht="18" customHeight="1" thickBot="1" x14ac:dyDescent="0.5">
      <c r="A168" s="1">
        <v>18</v>
      </c>
      <c r="C168" s="517"/>
      <c r="D168" s="520" t="s">
        <v>7</v>
      </c>
      <c r="E168" s="569"/>
      <c r="F168" s="26" t="s">
        <v>9</v>
      </c>
      <c r="G168" s="4"/>
      <c r="H168" s="4"/>
      <c r="I168" s="4"/>
      <c r="J168" s="4"/>
      <c r="K168" s="4"/>
      <c r="L168" s="25" t="s">
        <v>9</v>
      </c>
      <c r="M168" s="26" t="s">
        <v>9</v>
      </c>
      <c r="N168" s="4"/>
      <c r="O168" s="4"/>
      <c r="P168" s="4"/>
      <c r="Q168" s="4"/>
      <c r="R168" s="4"/>
      <c r="S168" s="25" t="s">
        <v>9</v>
      </c>
      <c r="T168" s="26" t="s">
        <v>9</v>
      </c>
      <c r="U168" s="4"/>
      <c r="V168" s="4"/>
      <c r="W168" s="4"/>
      <c r="X168" s="4"/>
      <c r="Y168" s="4"/>
      <c r="Z168" s="25" t="s">
        <v>9</v>
      </c>
      <c r="AA168" s="26" t="s">
        <v>9</v>
      </c>
      <c r="AB168" s="29"/>
      <c r="AC168" s="4"/>
      <c r="AD168" s="4"/>
      <c r="AE168" s="4"/>
      <c r="AF168" s="4"/>
      <c r="AG168" s="240" t="s">
        <v>66</v>
      </c>
      <c r="AH168" s="113" t="s">
        <v>66</v>
      </c>
      <c r="AI168" s="83" t="s">
        <v>66</v>
      </c>
      <c r="AJ168" s="83" t="s">
        <v>66</v>
      </c>
      <c r="AK168" s="3"/>
      <c r="AL168" s="136">
        <f>COUNTIF(F168:AJ168,"○")</f>
        <v>7</v>
      </c>
      <c r="AM168" s="138"/>
      <c r="AN168" s="135"/>
      <c r="AO168" s="104"/>
      <c r="AP168" s="103"/>
      <c r="AR168" s="142"/>
      <c r="AS168" s="137"/>
      <c r="AT168" s="139">
        <f>ROUNDDOWN(AL168/AY168,3)</f>
        <v>0.25900000000000001</v>
      </c>
      <c r="AU168" s="138"/>
      <c r="AV168" s="90"/>
      <c r="AW168" s="62"/>
      <c r="AY168" s="76">
        <f>31-4</f>
        <v>27</v>
      </c>
      <c r="BA168" s="1" t="s">
        <v>79</v>
      </c>
    </row>
    <row r="169" spans="1:53" ht="18" customHeight="1" thickBot="1" x14ac:dyDescent="0.5">
      <c r="A169" s="1">
        <v>18</v>
      </c>
      <c r="C169" s="517"/>
      <c r="D169" s="520" t="s">
        <v>8</v>
      </c>
      <c r="E169" s="569"/>
      <c r="F169" s="107" t="s">
        <v>10</v>
      </c>
      <c r="G169" s="4" t="s">
        <v>33</v>
      </c>
      <c r="H169" s="4" t="s">
        <v>33</v>
      </c>
      <c r="I169" s="4" t="s">
        <v>33</v>
      </c>
      <c r="J169" s="4" t="s">
        <v>33</v>
      </c>
      <c r="K169" s="4" t="s">
        <v>33</v>
      </c>
      <c r="L169" s="81" t="s">
        <v>10</v>
      </c>
      <c r="M169" s="82" t="s">
        <v>10</v>
      </c>
      <c r="N169" s="4" t="s">
        <v>33</v>
      </c>
      <c r="O169" s="4" t="s">
        <v>33</v>
      </c>
      <c r="P169" s="4" t="s">
        <v>33</v>
      </c>
      <c r="Q169" s="4" t="s">
        <v>33</v>
      </c>
      <c r="R169" s="4" t="s">
        <v>33</v>
      </c>
      <c r="S169" s="81" t="s">
        <v>10</v>
      </c>
      <c r="T169" s="82" t="s">
        <v>10</v>
      </c>
      <c r="U169" s="4" t="s">
        <v>33</v>
      </c>
      <c r="V169" s="4" t="s">
        <v>54</v>
      </c>
      <c r="W169" s="4" t="s">
        <v>33</v>
      </c>
      <c r="X169" s="4" t="s">
        <v>33</v>
      </c>
      <c r="Y169" s="4" t="s">
        <v>33</v>
      </c>
      <c r="Z169" s="81" t="s">
        <v>10</v>
      </c>
      <c r="AA169" s="82" t="s">
        <v>10</v>
      </c>
      <c r="AB169" s="29" t="s">
        <v>33</v>
      </c>
      <c r="AC169" s="4" t="s">
        <v>33</v>
      </c>
      <c r="AD169" s="4" t="s">
        <v>33</v>
      </c>
      <c r="AE169" s="4" t="s">
        <v>33</v>
      </c>
      <c r="AF169" s="4" t="s">
        <v>33</v>
      </c>
      <c r="AG169" s="242" t="s">
        <v>66</v>
      </c>
      <c r="AH169" s="112" t="s">
        <v>66</v>
      </c>
      <c r="AI169" s="68" t="s">
        <v>66</v>
      </c>
      <c r="AJ169" s="68" t="s">
        <v>66</v>
      </c>
      <c r="AK169" s="3"/>
      <c r="AL169" s="140"/>
      <c r="AM169" s="7">
        <f>COUNTIF(F169:AJ169,"●")</f>
        <v>7</v>
      </c>
      <c r="AN169" s="136">
        <f>COUNTIF(F169:AJ169,"◎")</f>
        <v>0</v>
      </c>
      <c r="AO169" s="134">
        <f>SUM(AM169:AN169)</f>
        <v>7</v>
      </c>
      <c r="AP169" s="139">
        <f>ROUNDDOWN(AO169/AL168,3)</f>
        <v>1</v>
      </c>
      <c r="AR169" s="136">
        <f>COUNTIF(F169:AJ169,"●")+COUNTIF(F169:AJ169,"★")+COUNTIF(F169:AJ169,"◎")</f>
        <v>7</v>
      </c>
      <c r="AS169" s="141">
        <f>COUNTIF(F169:AJ169,"◇")</f>
        <v>19</v>
      </c>
      <c r="AT169" s="143">
        <f>ROUNDDOWN(AR169/AY168,3)</f>
        <v>0.25900000000000001</v>
      </c>
      <c r="AU169" s="5">
        <f>AU151+COUNTIF(F169:AJ169,"●")+COUNTIF(F169:AJ169,"★")+COUNTIF(F169:AJ169,"■")+COUNTIF(F169:AJ169,"◎")</f>
        <v>108</v>
      </c>
      <c r="AV169" s="99">
        <f>AV151+COUNTIF(F169:AJ169,"◇")</f>
        <v>135</v>
      </c>
      <c r="AW169" s="75">
        <f>ROUNDDOWN(AU169/AY169,3)</f>
        <v>0.44400000000000001</v>
      </c>
      <c r="AY169" s="4">
        <f>+AY151+AY168</f>
        <v>243</v>
      </c>
    </row>
    <row r="170" spans="1:53" ht="15" customHeight="1" x14ac:dyDescent="0.45">
      <c r="A170" s="1">
        <v>15</v>
      </c>
      <c r="C170" s="517"/>
      <c r="D170" s="526" t="s">
        <v>0</v>
      </c>
      <c r="E170" s="527"/>
      <c r="F170" s="532"/>
      <c r="G170" s="533"/>
      <c r="H170" s="533"/>
      <c r="I170" s="533"/>
      <c r="J170" s="533"/>
      <c r="K170" s="533"/>
      <c r="L170" s="533"/>
      <c r="M170" s="533"/>
      <c r="N170" s="533"/>
      <c r="O170" s="533"/>
      <c r="P170" s="533"/>
      <c r="Q170" s="533"/>
      <c r="R170" s="533"/>
      <c r="S170" s="533"/>
      <c r="T170" s="533"/>
      <c r="U170" s="533"/>
      <c r="V170" s="533"/>
      <c r="W170" s="533"/>
      <c r="X170" s="533"/>
      <c r="Y170" s="533"/>
      <c r="Z170" s="533"/>
      <c r="AA170" s="533"/>
      <c r="AB170" s="533"/>
      <c r="AC170" s="533"/>
      <c r="AD170" s="533"/>
      <c r="AE170" s="533"/>
      <c r="AF170" s="533"/>
      <c r="AG170" s="533"/>
      <c r="AH170" s="533"/>
      <c r="AI170" s="533"/>
      <c r="AJ170" s="534"/>
      <c r="AL170" s="100" t="s">
        <v>69</v>
      </c>
      <c r="AM170" s="84" t="s">
        <v>70</v>
      </c>
      <c r="AN170" s="87" t="s">
        <v>71</v>
      </c>
      <c r="AO170" s="105" t="s">
        <v>85</v>
      </c>
      <c r="AP170" s="70" t="s">
        <v>86</v>
      </c>
      <c r="AQ170" s="3"/>
      <c r="AR170" s="94" t="s">
        <v>72</v>
      </c>
      <c r="AS170" s="92" t="s">
        <v>73</v>
      </c>
      <c r="AT170" s="93" t="s">
        <v>74</v>
      </c>
      <c r="AU170" s="91" t="s">
        <v>75</v>
      </c>
      <c r="AV170" s="92" t="s">
        <v>76</v>
      </c>
      <c r="AW170" s="93" t="s">
        <v>77</v>
      </c>
      <c r="AX170" s="60"/>
      <c r="AY170" s="71" t="s">
        <v>78</v>
      </c>
    </row>
    <row r="171" spans="1:53" ht="15" customHeight="1" x14ac:dyDescent="0.45">
      <c r="A171" s="1">
        <v>15</v>
      </c>
      <c r="C171" s="517"/>
      <c r="D171" s="528"/>
      <c r="E171" s="529"/>
      <c r="F171" s="535"/>
      <c r="G171" s="536"/>
      <c r="H171" s="536"/>
      <c r="I171" s="536"/>
      <c r="J171" s="536"/>
      <c r="K171" s="536"/>
      <c r="L171" s="536"/>
      <c r="M171" s="536"/>
      <c r="N171" s="536"/>
      <c r="O171" s="536"/>
      <c r="P171" s="536"/>
      <c r="Q171" s="536"/>
      <c r="R171" s="536"/>
      <c r="S171" s="536"/>
      <c r="T171" s="536"/>
      <c r="U171" s="536"/>
      <c r="V171" s="536"/>
      <c r="W171" s="536"/>
      <c r="X171" s="536"/>
      <c r="Y171" s="536"/>
      <c r="Z171" s="536"/>
      <c r="AA171" s="536"/>
      <c r="AB171" s="536"/>
      <c r="AC171" s="536"/>
      <c r="AD171" s="536"/>
      <c r="AE171" s="536"/>
      <c r="AF171" s="536"/>
      <c r="AG171" s="536"/>
      <c r="AH171" s="536"/>
      <c r="AI171" s="536"/>
      <c r="AJ171" s="537"/>
      <c r="AL171" s="101"/>
      <c r="AM171" s="86"/>
      <c r="AN171" s="87"/>
      <c r="AO171" s="85"/>
      <c r="AP171" s="70" t="str">
        <f>IF(AP169&gt;=1,"達成","未達成")</f>
        <v>達成</v>
      </c>
      <c r="AQ171" s="3"/>
      <c r="AR171" s="94"/>
      <c r="AS171" s="95"/>
      <c r="AT171" s="93" t="s">
        <v>91</v>
      </c>
      <c r="AU171" s="94"/>
      <c r="AV171" s="95"/>
      <c r="AW171" s="93"/>
      <c r="AX171" s="60"/>
      <c r="AY171" s="72"/>
    </row>
    <row r="172" spans="1:53" ht="15" customHeight="1" x14ac:dyDescent="0.45">
      <c r="A172" s="1">
        <v>15</v>
      </c>
      <c r="C172" s="517"/>
      <c r="D172" s="530"/>
      <c r="E172" s="531"/>
      <c r="F172" s="538" t="s">
        <v>182</v>
      </c>
      <c r="G172" s="539"/>
      <c r="H172" s="539"/>
      <c r="I172" s="539"/>
      <c r="J172" s="539"/>
      <c r="K172" s="539"/>
      <c r="L172" s="539"/>
      <c r="M172" s="539"/>
      <c r="N172" s="539"/>
      <c r="O172" s="539"/>
      <c r="P172" s="539"/>
      <c r="Q172" s="539"/>
      <c r="R172" s="539"/>
      <c r="S172" s="539"/>
      <c r="T172" s="539"/>
      <c r="U172" s="539"/>
      <c r="V172" s="539"/>
      <c r="W172" s="539"/>
      <c r="X172" s="539"/>
      <c r="Y172" s="539"/>
      <c r="Z172" s="539"/>
      <c r="AA172" s="539"/>
      <c r="AB172" s="539"/>
      <c r="AC172" s="539"/>
      <c r="AD172" s="539"/>
      <c r="AE172" s="539"/>
      <c r="AF172" s="539"/>
      <c r="AG172" s="539"/>
      <c r="AH172" s="539"/>
      <c r="AI172" s="539"/>
      <c r="AJ172" s="540"/>
      <c r="AL172" s="102"/>
      <c r="AM172" s="88"/>
      <c r="AN172" s="89"/>
      <c r="AO172" s="64" t="s">
        <v>84</v>
      </c>
      <c r="AP172" s="69" t="s">
        <v>83</v>
      </c>
      <c r="AQ172" s="3"/>
      <c r="AR172" s="96"/>
      <c r="AS172" s="97"/>
      <c r="AT172" s="98" t="s">
        <v>92</v>
      </c>
      <c r="AU172" s="96"/>
      <c r="AV172" s="97"/>
      <c r="AW172" s="98" t="s">
        <v>93</v>
      </c>
      <c r="AX172" s="60"/>
      <c r="AY172" s="61"/>
    </row>
    <row r="173" spans="1:53" ht="18" customHeight="1" x14ac:dyDescent="0.45">
      <c r="A173" s="1">
        <v>18</v>
      </c>
      <c r="C173" s="51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8"/>
      <c r="AC173" s="3"/>
      <c r="AD173" s="3"/>
      <c r="AE173" s="3"/>
      <c r="AF173" s="3"/>
      <c r="AG173" s="3"/>
      <c r="AH173" s="3"/>
      <c r="AI173" s="3"/>
      <c r="AJ173" s="3"/>
    </row>
    <row r="174" spans="1:53" ht="24.9" customHeight="1" thickBot="1" x14ac:dyDescent="0.5">
      <c r="A174" s="1">
        <v>25</v>
      </c>
      <c r="C174" s="517"/>
      <c r="D174" s="518" t="s">
        <v>4</v>
      </c>
      <c r="E174" s="518"/>
      <c r="F174" s="554" t="s">
        <v>97</v>
      </c>
      <c r="G174" s="554"/>
      <c r="H174" s="554"/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554"/>
      <c r="AB174" s="554"/>
      <c r="AC174" s="554"/>
      <c r="AD174" s="554"/>
      <c r="AE174" s="554"/>
      <c r="AF174" s="554"/>
      <c r="AG174" s="554"/>
      <c r="AH174" s="554"/>
      <c r="AI174" s="554"/>
      <c r="AJ174" s="554"/>
      <c r="AK174" s="46"/>
      <c r="AL174" s="471" t="s">
        <v>39</v>
      </c>
      <c r="AM174" s="472"/>
      <c r="AN174" s="472"/>
      <c r="AO174" s="472"/>
      <c r="AP174" s="473"/>
      <c r="AR174" s="474" t="s">
        <v>38</v>
      </c>
      <c r="AS174" s="475"/>
      <c r="AT174" s="475"/>
      <c r="AU174" s="475"/>
      <c r="AV174" s="475"/>
      <c r="AW174" s="476"/>
      <c r="AY174" s="477" t="s">
        <v>163</v>
      </c>
    </row>
    <row r="175" spans="1:53" ht="18" customHeight="1" x14ac:dyDescent="0.45">
      <c r="A175" s="1">
        <v>18</v>
      </c>
      <c r="C175" s="517"/>
      <c r="D175" s="518" t="s">
        <v>5</v>
      </c>
      <c r="E175" s="518"/>
      <c r="F175" s="66">
        <f>+AJ157+1</f>
        <v>45658</v>
      </c>
      <c r="G175" s="66">
        <f t="shared" ref="G175:AJ175" si="23">+F175+1</f>
        <v>45659</v>
      </c>
      <c r="H175" s="66">
        <f t="shared" si="23"/>
        <v>45660</v>
      </c>
      <c r="I175" s="10">
        <f t="shared" si="23"/>
        <v>45661</v>
      </c>
      <c r="J175" s="11">
        <f t="shared" si="23"/>
        <v>45662</v>
      </c>
      <c r="K175" s="40">
        <f t="shared" si="23"/>
        <v>45663</v>
      </c>
      <c r="L175" s="40">
        <f t="shared" si="23"/>
        <v>45664</v>
      </c>
      <c r="M175" s="40">
        <f t="shared" si="23"/>
        <v>45665</v>
      </c>
      <c r="N175" s="40">
        <f t="shared" si="23"/>
        <v>45666</v>
      </c>
      <c r="O175" s="40">
        <f t="shared" si="23"/>
        <v>45667</v>
      </c>
      <c r="P175" s="10">
        <f t="shared" si="23"/>
        <v>45668</v>
      </c>
      <c r="Q175" s="11">
        <f t="shared" si="23"/>
        <v>45669</v>
      </c>
      <c r="R175" s="53">
        <f t="shared" si="23"/>
        <v>45670</v>
      </c>
      <c r="S175" s="40">
        <f t="shared" si="23"/>
        <v>45671</v>
      </c>
      <c r="T175" s="40">
        <f t="shared" si="23"/>
        <v>45672</v>
      </c>
      <c r="U175" s="40">
        <f t="shared" si="23"/>
        <v>45673</v>
      </c>
      <c r="V175" s="40">
        <f t="shared" si="23"/>
        <v>45674</v>
      </c>
      <c r="W175" s="10">
        <f t="shared" si="23"/>
        <v>45675</v>
      </c>
      <c r="X175" s="11">
        <f t="shared" si="23"/>
        <v>45676</v>
      </c>
      <c r="Y175" s="40">
        <f t="shared" si="23"/>
        <v>45677</v>
      </c>
      <c r="Z175" s="40">
        <f t="shared" si="23"/>
        <v>45678</v>
      </c>
      <c r="AA175" s="40">
        <f t="shared" si="23"/>
        <v>45679</v>
      </c>
      <c r="AB175" s="40">
        <f t="shared" si="23"/>
        <v>45680</v>
      </c>
      <c r="AC175" s="40">
        <f t="shared" si="23"/>
        <v>45681</v>
      </c>
      <c r="AD175" s="10">
        <f t="shared" si="23"/>
        <v>45682</v>
      </c>
      <c r="AE175" s="11">
        <f t="shared" si="23"/>
        <v>45683</v>
      </c>
      <c r="AF175" s="40">
        <f t="shared" si="23"/>
        <v>45684</v>
      </c>
      <c r="AG175" s="40">
        <f t="shared" si="23"/>
        <v>45685</v>
      </c>
      <c r="AH175" s="40">
        <f t="shared" si="23"/>
        <v>45686</v>
      </c>
      <c r="AI175" s="40">
        <f t="shared" si="23"/>
        <v>45687</v>
      </c>
      <c r="AJ175" s="40">
        <f t="shared" si="23"/>
        <v>45688</v>
      </c>
      <c r="AK175" s="48"/>
      <c r="AL175" s="480" t="s">
        <v>158</v>
      </c>
      <c r="AM175" s="482" t="s">
        <v>159</v>
      </c>
      <c r="AN175" s="301" t="s">
        <v>181</v>
      </c>
      <c r="AO175" s="485" t="s">
        <v>160</v>
      </c>
      <c r="AP175" s="488" t="s">
        <v>183</v>
      </c>
      <c r="AR175" s="491" t="s">
        <v>37</v>
      </c>
      <c r="AS175" s="492"/>
      <c r="AT175" s="493"/>
      <c r="AU175" s="491" t="s">
        <v>40</v>
      </c>
      <c r="AV175" s="492"/>
      <c r="AW175" s="493"/>
      <c r="AY175" s="478"/>
    </row>
    <row r="176" spans="1:53" ht="18" customHeight="1" x14ac:dyDescent="0.45">
      <c r="A176" s="1">
        <v>18</v>
      </c>
      <c r="C176" s="517"/>
      <c r="D176" s="518" t="s">
        <v>6</v>
      </c>
      <c r="E176" s="518"/>
      <c r="F176" s="67">
        <f t="shared" ref="F176:AI176" si="24">F175</f>
        <v>45658</v>
      </c>
      <c r="G176" s="67">
        <f t="shared" si="24"/>
        <v>45659</v>
      </c>
      <c r="H176" s="67">
        <f t="shared" si="24"/>
        <v>45660</v>
      </c>
      <c r="I176" s="77">
        <f t="shared" si="24"/>
        <v>45661</v>
      </c>
      <c r="J176" s="78">
        <f t="shared" si="24"/>
        <v>45662</v>
      </c>
      <c r="K176" s="16">
        <f t="shared" si="24"/>
        <v>45663</v>
      </c>
      <c r="L176" s="16">
        <f t="shared" si="24"/>
        <v>45664</v>
      </c>
      <c r="M176" s="16">
        <f t="shared" si="24"/>
        <v>45665</v>
      </c>
      <c r="N176" s="16">
        <f t="shared" si="24"/>
        <v>45666</v>
      </c>
      <c r="O176" s="16">
        <f t="shared" si="24"/>
        <v>45667</v>
      </c>
      <c r="P176" s="77">
        <f t="shared" si="24"/>
        <v>45668</v>
      </c>
      <c r="Q176" s="78">
        <f t="shared" si="24"/>
        <v>45669</v>
      </c>
      <c r="R176" s="20">
        <f t="shared" si="24"/>
        <v>45670</v>
      </c>
      <c r="S176" s="16">
        <f t="shared" si="24"/>
        <v>45671</v>
      </c>
      <c r="T176" s="16">
        <f t="shared" si="24"/>
        <v>45672</v>
      </c>
      <c r="U176" s="16">
        <f t="shared" si="24"/>
        <v>45673</v>
      </c>
      <c r="V176" s="16">
        <f t="shared" si="24"/>
        <v>45674</v>
      </c>
      <c r="W176" s="77">
        <f t="shared" si="24"/>
        <v>45675</v>
      </c>
      <c r="X176" s="78">
        <f t="shared" si="24"/>
        <v>45676</v>
      </c>
      <c r="Y176" s="16">
        <f t="shared" si="24"/>
        <v>45677</v>
      </c>
      <c r="Z176" s="16">
        <f t="shared" si="24"/>
        <v>45678</v>
      </c>
      <c r="AA176" s="16">
        <f t="shared" si="24"/>
        <v>45679</v>
      </c>
      <c r="AB176" s="16">
        <f t="shared" si="24"/>
        <v>45680</v>
      </c>
      <c r="AC176" s="16">
        <f t="shared" si="24"/>
        <v>45681</v>
      </c>
      <c r="AD176" s="77">
        <f t="shared" si="24"/>
        <v>45682</v>
      </c>
      <c r="AE176" s="78">
        <f t="shared" si="24"/>
        <v>45683</v>
      </c>
      <c r="AF176" s="16">
        <f t="shared" si="24"/>
        <v>45684</v>
      </c>
      <c r="AG176" s="16">
        <f t="shared" si="24"/>
        <v>45685</v>
      </c>
      <c r="AH176" s="16">
        <f t="shared" si="24"/>
        <v>45686</v>
      </c>
      <c r="AI176" s="16">
        <f t="shared" si="24"/>
        <v>45687</v>
      </c>
      <c r="AJ176" s="16">
        <f t="shared" ref="AJ176" si="25">AJ175</f>
        <v>45688</v>
      </c>
      <c r="AK176" s="50"/>
      <c r="AL176" s="481"/>
      <c r="AM176" s="483"/>
      <c r="AN176" s="302"/>
      <c r="AO176" s="486"/>
      <c r="AP176" s="489"/>
      <c r="AR176" s="494" t="s">
        <v>162</v>
      </c>
      <c r="AS176" s="497" t="s">
        <v>108</v>
      </c>
      <c r="AT176" s="500" t="s">
        <v>42</v>
      </c>
      <c r="AU176" s="494" t="s">
        <v>164</v>
      </c>
      <c r="AV176" s="497" t="s">
        <v>109</v>
      </c>
      <c r="AW176" s="500" t="s">
        <v>43</v>
      </c>
      <c r="AY176" s="478"/>
    </row>
    <row r="177" spans="1:55" ht="18" customHeight="1" x14ac:dyDescent="0.45">
      <c r="A177" s="1">
        <v>18</v>
      </c>
      <c r="C177" s="517"/>
      <c r="D177" s="518" t="s">
        <v>12</v>
      </c>
      <c r="E177" s="518"/>
      <c r="F177" s="68" t="s">
        <v>100</v>
      </c>
      <c r="G177" s="68" t="s">
        <v>102</v>
      </c>
      <c r="H177" s="68" t="s">
        <v>100</v>
      </c>
      <c r="I177" s="79" t="s">
        <v>100</v>
      </c>
      <c r="J177" s="80" t="s">
        <v>100</v>
      </c>
      <c r="K177" s="4" t="s">
        <v>100</v>
      </c>
      <c r="L177" s="4" t="s">
        <v>102</v>
      </c>
      <c r="M177" s="4" t="s">
        <v>100</v>
      </c>
      <c r="N177" s="4" t="s">
        <v>102</v>
      </c>
      <c r="O177" s="4" t="s">
        <v>102</v>
      </c>
      <c r="P177" s="79" t="s">
        <v>100</v>
      </c>
      <c r="Q177" s="80" t="s">
        <v>102</v>
      </c>
      <c r="R177" s="27" t="s">
        <v>102</v>
      </c>
      <c r="S177" s="4" t="s">
        <v>102</v>
      </c>
      <c r="T177" s="4" t="s">
        <v>100</v>
      </c>
      <c r="U177" s="4" t="s">
        <v>102</v>
      </c>
      <c r="V177" s="4" t="s">
        <v>102</v>
      </c>
      <c r="W177" s="79" t="s">
        <v>102</v>
      </c>
      <c r="X177" s="80" t="s">
        <v>100</v>
      </c>
      <c r="Y177" s="4" t="s">
        <v>100</v>
      </c>
      <c r="Z177" s="4" t="s">
        <v>100</v>
      </c>
      <c r="AA177" s="4" t="s">
        <v>102</v>
      </c>
      <c r="AB177" s="4" t="s">
        <v>47</v>
      </c>
      <c r="AC177" s="4" t="s">
        <v>102</v>
      </c>
      <c r="AD177" s="79" t="s">
        <v>117</v>
      </c>
      <c r="AE177" s="80" t="s">
        <v>102</v>
      </c>
      <c r="AF177" s="4" t="s">
        <v>117</v>
      </c>
      <c r="AG177" s="4" t="s">
        <v>117</v>
      </c>
      <c r="AH177" s="4" t="s">
        <v>102</v>
      </c>
      <c r="AI177" s="4" t="s">
        <v>102</v>
      </c>
      <c r="AJ177" s="4" t="s">
        <v>100</v>
      </c>
      <c r="AK177" s="3"/>
      <c r="AL177" s="481"/>
      <c r="AM177" s="483"/>
      <c r="AN177" s="302"/>
      <c r="AO177" s="486"/>
      <c r="AP177" s="489"/>
      <c r="AR177" s="495"/>
      <c r="AS177" s="498"/>
      <c r="AT177" s="501"/>
      <c r="AU177" s="495"/>
      <c r="AV177" s="498"/>
      <c r="AW177" s="501"/>
      <c r="AY177" s="478"/>
    </row>
    <row r="178" spans="1:55" ht="18" customHeight="1" x14ac:dyDescent="0.45">
      <c r="A178" s="1">
        <v>18</v>
      </c>
      <c r="B178" s="1">
        <v>1</v>
      </c>
      <c r="C178" s="517"/>
      <c r="D178" s="522" t="s">
        <v>11</v>
      </c>
      <c r="E178" s="522"/>
      <c r="F178" s="542" t="s">
        <v>197</v>
      </c>
      <c r="G178" s="542" t="s">
        <v>198</v>
      </c>
      <c r="H178" s="542" t="s">
        <v>199</v>
      </c>
      <c r="I178" s="504" t="s">
        <v>202</v>
      </c>
      <c r="J178" s="506" t="s">
        <v>203</v>
      </c>
      <c r="K178" s="523"/>
      <c r="L178" s="523"/>
      <c r="M178" s="523"/>
      <c r="N178" s="523"/>
      <c r="O178" s="523"/>
      <c r="P178" s="504"/>
      <c r="Q178" s="506"/>
      <c r="R178" s="557" t="s">
        <v>27</v>
      </c>
      <c r="S178" s="523"/>
      <c r="T178" s="523"/>
      <c r="U178" s="523"/>
      <c r="V178" s="523"/>
      <c r="W178" s="504"/>
      <c r="X178" s="506"/>
      <c r="Y178" s="523"/>
      <c r="Z178" s="523"/>
      <c r="AA178" s="523"/>
      <c r="AB178" s="523" t="s">
        <v>90</v>
      </c>
      <c r="AC178" s="523"/>
      <c r="AD178" s="504"/>
      <c r="AE178" s="506"/>
      <c r="AF178" s="523" t="s">
        <v>118</v>
      </c>
      <c r="AG178" s="523" t="s">
        <v>119</v>
      </c>
      <c r="AH178" s="523"/>
      <c r="AI178" s="523"/>
      <c r="AJ178" s="523"/>
      <c r="AK178" s="51"/>
      <c r="AL178" s="481"/>
      <c r="AM178" s="483"/>
      <c r="AN178" s="302"/>
      <c r="AO178" s="486"/>
      <c r="AP178" s="489"/>
      <c r="AR178" s="495"/>
      <c r="AS178" s="498"/>
      <c r="AT178" s="501"/>
      <c r="AU178" s="495"/>
      <c r="AV178" s="498"/>
      <c r="AW178" s="501"/>
      <c r="AY178" s="478"/>
    </row>
    <row r="179" spans="1:55" ht="18" customHeight="1" x14ac:dyDescent="0.45">
      <c r="A179" s="1">
        <v>18</v>
      </c>
      <c r="B179" s="1">
        <v>2</v>
      </c>
      <c r="C179" s="517"/>
      <c r="D179" s="522"/>
      <c r="E179" s="522"/>
      <c r="F179" s="543"/>
      <c r="G179" s="543"/>
      <c r="H179" s="543"/>
      <c r="I179" s="505"/>
      <c r="J179" s="507"/>
      <c r="K179" s="524"/>
      <c r="L179" s="524"/>
      <c r="M179" s="524"/>
      <c r="N179" s="524"/>
      <c r="O179" s="524"/>
      <c r="P179" s="505"/>
      <c r="Q179" s="507"/>
      <c r="R179" s="558"/>
      <c r="S179" s="524"/>
      <c r="T179" s="524"/>
      <c r="U179" s="524"/>
      <c r="V179" s="524"/>
      <c r="W179" s="505"/>
      <c r="X179" s="507"/>
      <c r="Y179" s="524"/>
      <c r="Z179" s="524"/>
      <c r="AA179" s="524"/>
      <c r="AB179" s="524"/>
      <c r="AC179" s="524"/>
      <c r="AD179" s="505"/>
      <c r="AE179" s="507"/>
      <c r="AF179" s="524"/>
      <c r="AG179" s="524"/>
      <c r="AH179" s="524"/>
      <c r="AI179" s="524"/>
      <c r="AJ179" s="524"/>
      <c r="AK179" s="51"/>
      <c r="AL179" s="481"/>
      <c r="AM179" s="483"/>
      <c r="AN179" s="302"/>
      <c r="AO179" s="486"/>
      <c r="AP179" s="489"/>
      <c r="AR179" s="495"/>
      <c r="AS179" s="498"/>
      <c r="AT179" s="65">
        <v>0.28499999999999998</v>
      </c>
      <c r="AU179" s="495"/>
      <c r="AV179" s="498"/>
      <c r="AW179" s="501"/>
      <c r="AY179" s="478"/>
    </row>
    <row r="180" spans="1:55" ht="18" customHeight="1" x14ac:dyDescent="0.45">
      <c r="A180" s="1">
        <v>18</v>
      </c>
      <c r="B180" s="1">
        <v>3</v>
      </c>
      <c r="C180" s="517"/>
      <c r="D180" s="522"/>
      <c r="E180" s="522"/>
      <c r="F180" s="543"/>
      <c r="G180" s="543"/>
      <c r="H180" s="543"/>
      <c r="I180" s="505"/>
      <c r="J180" s="507"/>
      <c r="K180" s="524"/>
      <c r="L180" s="524"/>
      <c r="M180" s="524"/>
      <c r="N180" s="524"/>
      <c r="O180" s="524"/>
      <c r="P180" s="505"/>
      <c r="Q180" s="507"/>
      <c r="R180" s="558"/>
      <c r="S180" s="524"/>
      <c r="T180" s="524"/>
      <c r="U180" s="524"/>
      <c r="V180" s="524"/>
      <c r="W180" s="505"/>
      <c r="X180" s="507"/>
      <c r="Y180" s="524"/>
      <c r="Z180" s="524"/>
      <c r="AA180" s="524"/>
      <c r="AB180" s="524"/>
      <c r="AC180" s="524"/>
      <c r="AD180" s="505"/>
      <c r="AE180" s="507"/>
      <c r="AF180" s="524"/>
      <c r="AG180" s="524"/>
      <c r="AH180" s="524"/>
      <c r="AI180" s="524"/>
      <c r="AJ180" s="524"/>
      <c r="AK180" s="51"/>
      <c r="AL180" s="481"/>
      <c r="AM180" s="483"/>
      <c r="AN180" s="302"/>
      <c r="AO180" s="486"/>
      <c r="AP180" s="489"/>
      <c r="AR180" s="495"/>
      <c r="AS180" s="498"/>
      <c r="AT180" s="502" t="s">
        <v>41</v>
      </c>
      <c r="AU180" s="495"/>
      <c r="AV180" s="498"/>
      <c r="AW180" s="501"/>
      <c r="AY180" s="478"/>
    </row>
    <row r="181" spans="1:55" ht="18" customHeight="1" x14ac:dyDescent="0.45">
      <c r="A181" s="1">
        <v>18</v>
      </c>
      <c r="B181" s="1">
        <v>4</v>
      </c>
      <c r="C181" s="517"/>
      <c r="D181" s="522"/>
      <c r="E181" s="522"/>
      <c r="F181" s="543"/>
      <c r="G181" s="543"/>
      <c r="H181" s="543"/>
      <c r="I181" s="505"/>
      <c r="J181" s="507"/>
      <c r="K181" s="524"/>
      <c r="L181" s="524"/>
      <c r="M181" s="524"/>
      <c r="N181" s="524"/>
      <c r="O181" s="524"/>
      <c r="P181" s="505"/>
      <c r="Q181" s="507"/>
      <c r="R181" s="558"/>
      <c r="S181" s="524"/>
      <c r="T181" s="524"/>
      <c r="U181" s="524"/>
      <c r="V181" s="524"/>
      <c r="W181" s="505"/>
      <c r="X181" s="507"/>
      <c r="Y181" s="524"/>
      <c r="Z181" s="524"/>
      <c r="AA181" s="524"/>
      <c r="AB181" s="524"/>
      <c r="AC181" s="524"/>
      <c r="AD181" s="505"/>
      <c r="AE181" s="507"/>
      <c r="AF181" s="524"/>
      <c r="AG181" s="524"/>
      <c r="AH181" s="524"/>
      <c r="AI181" s="524"/>
      <c r="AJ181" s="524"/>
      <c r="AK181" s="51"/>
      <c r="AL181" s="481"/>
      <c r="AM181" s="483"/>
      <c r="AN181" s="302"/>
      <c r="AO181" s="486"/>
      <c r="AP181" s="489"/>
      <c r="AR181" s="495"/>
      <c r="AS181" s="498"/>
      <c r="AT181" s="502"/>
      <c r="AU181" s="495"/>
      <c r="AV181" s="498"/>
      <c r="AW181" s="65">
        <v>0.28499999999999998</v>
      </c>
      <c r="AY181" s="478"/>
    </row>
    <row r="182" spans="1:55" ht="18" customHeight="1" x14ac:dyDescent="0.45">
      <c r="A182" s="1">
        <v>18</v>
      </c>
      <c r="B182" s="1">
        <v>5</v>
      </c>
      <c r="C182" s="517"/>
      <c r="D182" s="522"/>
      <c r="E182" s="522"/>
      <c r="F182" s="543"/>
      <c r="G182" s="543"/>
      <c r="H182" s="543"/>
      <c r="I182" s="505"/>
      <c r="J182" s="507"/>
      <c r="K182" s="524"/>
      <c r="L182" s="524"/>
      <c r="M182" s="524"/>
      <c r="N182" s="524"/>
      <c r="O182" s="524"/>
      <c r="P182" s="505"/>
      <c r="Q182" s="507"/>
      <c r="R182" s="558"/>
      <c r="S182" s="524"/>
      <c r="T182" s="524"/>
      <c r="U182" s="524"/>
      <c r="V182" s="524"/>
      <c r="W182" s="505"/>
      <c r="X182" s="507"/>
      <c r="Y182" s="524"/>
      <c r="Z182" s="524"/>
      <c r="AA182" s="524"/>
      <c r="AB182" s="524"/>
      <c r="AC182" s="524"/>
      <c r="AD182" s="505"/>
      <c r="AE182" s="507"/>
      <c r="AF182" s="524"/>
      <c r="AG182" s="524"/>
      <c r="AH182" s="524"/>
      <c r="AI182" s="524"/>
      <c r="AJ182" s="524"/>
      <c r="AK182" s="51"/>
      <c r="AL182" s="481"/>
      <c r="AM182" s="483"/>
      <c r="AN182" s="302"/>
      <c r="AO182" s="486"/>
      <c r="AP182" s="489"/>
      <c r="AR182" s="495"/>
      <c r="AS182" s="498"/>
      <c r="AT182" s="502"/>
      <c r="AU182" s="495"/>
      <c r="AV182" s="498"/>
      <c r="AW182" s="502" t="s">
        <v>41</v>
      </c>
      <c r="AY182" s="478"/>
    </row>
    <row r="183" spans="1:55" ht="18" customHeight="1" x14ac:dyDescent="0.45">
      <c r="A183" s="1">
        <v>18</v>
      </c>
      <c r="B183" s="1">
        <v>6</v>
      </c>
      <c r="C183" s="517"/>
      <c r="D183" s="522"/>
      <c r="E183" s="522"/>
      <c r="F183" s="468" t="s">
        <v>113</v>
      </c>
      <c r="G183" s="579"/>
      <c r="H183" s="580"/>
      <c r="I183" s="505"/>
      <c r="J183" s="507"/>
      <c r="K183" s="524"/>
      <c r="L183" s="524"/>
      <c r="M183" s="524"/>
      <c r="N183" s="524"/>
      <c r="O183" s="524"/>
      <c r="P183" s="505"/>
      <c r="Q183" s="507"/>
      <c r="R183" s="558"/>
      <c r="S183" s="524"/>
      <c r="T183" s="524"/>
      <c r="U183" s="524"/>
      <c r="V183" s="524"/>
      <c r="W183" s="505"/>
      <c r="X183" s="507"/>
      <c r="Y183" s="524"/>
      <c r="Z183" s="524"/>
      <c r="AA183" s="524"/>
      <c r="AB183" s="524"/>
      <c r="AC183" s="524"/>
      <c r="AD183" s="505"/>
      <c r="AE183" s="507"/>
      <c r="AF183" s="524"/>
      <c r="AG183" s="524"/>
      <c r="AH183" s="524"/>
      <c r="AI183" s="524"/>
      <c r="AJ183" s="524"/>
      <c r="AK183" s="51"/>
      <c r="AL183" s="481"/>
      <c r="AM183" s="483"/>
      <c r="AN183" s="302"/>
      <c r="AO183" s="486"/>
      <c r="AP183" s="489"/>
      <c r="AR183" s="495"/>
      <c r="AS183" s="498"/>
      <c r="AT183" s="502"/>
      <c r="AU183" s="495"/>
      <c r="AV183" s="498"/>
      <c r="AW183" s="502"/>
      <c r="AY183" s="478"/>
    </row>
    <row r="184" spans="1:55" ht="18" customHeight="1" x14ac:dyDescent="0.45">
      <c r="A184" s="1">
        <v>18</v>
      </c>
      <c r="B184" s="1">
        <v>7</v>
      </c>
      <c r="C184" s="517"/>
      <c r="D184" s="522"/>
      <c r="E184" s="522"/>
      <c r="F184" s="581"/>
      <c r="G184" s="579"/>
      <c r="H184" s="580"/>
      <c r="I184" s="505"/>
      <c r="J184" s="507"/>
      <c r="K184" s="524"/>
      <c r="L184" s="524"/>
      <c r="M184" s="524"/>
      <c r="N184" s="524"/>
      <c r="O184" s="524"/>
      <c r="P184" s="505"/>
      <c r="Q184" s="507"/>
      <c r="R184" s="558"/>
      <c r="S184" s="524"/>
      <c r="T184" s="524"/>
      <c r="U184" s="524"/>
      <c r="V184" s="524"/>
      <c r="W184" s="505"/>
      <c r="X184" s="507"/>
      <c r="Y184" s="524"/>
      <c r="Z184" s="524"/>
      <c r="AA184" s="524"/>
      <c r="AB184" s="524"/>
      <c r="AC184" s="524"/>
      <c r="AD184" s="505"/>
      <c r="AE184" s="507"/>
      <c r="AF184" s="524"/>
      <c r="AG184" s="524"/>
      <c r="AH184" s="524"/>
      <c r="AI184" s="524"/>
      <c r="AJ184" s="524"/>
      <c r="AK184" s="51"/>
      <c r="AL184" s="481"/>
      <c r="AM184" s="483"/>
      <c r="AN184" s="302"/>
      <c r="AO184" s="486"/>
      <c r="AP184" s="489"/>
      <c r="AR184" s="495"/>
      <c r="AS184" s="498"/>
      <c r="AT184" s="502"/>
      <c r="AU184" s="495"/>
      <c r="AV184" s="498"/>
      <c r="AW184" s="502"/>
      <c r="AY184" s="478"/>
      <c r="BC184" s="1">
        <v>8</v>
      </c>
    </row>
    <row r="185" spans="1:55" ht="18" customHeight="1" thickBot="1" x14ac:dyDescent="0.5">
      <c r="A185" s="1">
        <v>18</v>
      </c>
      <c r="B185" s="1">
        <v>8</v>
      </c>
      <c r="C185" s="517"/>
      <c r="D185" s="522"/>
      <c r="E185" s="522"/>
      <c r="F185" s="582"/>
      <c r="G185" s="583"/>
      <c r="H185" s="584"/>
      <c r="I185" s="544"/>
      <c r="J185" s="541"/>
      <c r="K185" s="525"/>
      <c r="L185" s="525"/>
      <c r="M185" s="525"/>
      <c r="N185" s="525"/>
      <c r="O185" s="525"/>
      <c r="P185" s="544"/>
      <c r="Q185" s="541"/>
      <c r="R185" s="562"/>
      <c r="S185" s="525"/>
      <c r="T185" s="525"/>
      <c r="U185" s="525"/>
      <c r="V185" s="525"/>
      <c r="W185" s="544"/>
      <c r="X185" s="541"/>
      <c r="Y185" s="525"/>
      <c r="Z185" s="525"/>
      <c r="AA185" s="525"/>
      <c r="AB185" s="525"/>
      <c r="AC185" s="525"/>
      <c r="AD185" s="544"/>
      <c r="AE185" s="541"/>
      <c r="AF185" s="525"/>
      <c r="AG185" s="525"/>
      <c r="AH185" s="525"/>
      <c r="AI185" s="525"/>
      <c r="AJ185" s="525"/>
      <c r="AK185" s="51"/>
      <c r="AL185" s="481"/>
      <c r="AM185" s="484"/>
      <c r="AN185" s="303"/>
      <c r="AO185" s="487"/>
      <c r="AP185" s="490"/>
      <c r="AR185" s="496"/>
      <c r="AS185" s="499"/>
      <c r="AT185" s="502"/>
      <c r="AU185" s="496"/>
      <c r="AV185" s="499"/>
      <c r="AW185" s="503"/>
      <c r="AY185" s="479"/>
      <c r="BC185" s="1">
        <v>28</v>
      </c>
    </row>
    <row r="186" spans="1:55" ht="18" customHeight="1" thickBot="1" x14ac:dyDescent="0.5">
      <c r="A186" s="1">
        <v>18</v>
      </c>
      <c r="C186" s="517"/>
      <c r="D186" s="520" t="s">
        <v>7</v>
      </c>
      <c r="E186" s="520"/>
      <c r="F186" s="68" t="s">
        <v>66</v>
      </c>
      <c r="G186" s="68" t="s">
        <v>66</v>
      </c>
      <c r="H186" s="68" t="s">
        <v>66</v>
      </c>
      <c r="I186" s="240" t="s">
        <v>66</v>
      </c>
      <c r="J186" s="241" t="s">
        <v>66</v>
      </c>
      <c r="K186" s="4"/>
      <c r="L186" s="4"/>
      <c r="M186" s="4"/>
      <c r="N186" s="4"/>
      <c r="O186" s="4"/>
      <c r="P186" s="25" t="s">
        <v>9</v>
      </c>
      <c r="Q186" s="26" t="s">
        <v>9</v>
      </c>
      <c r="R186" s="27" t="s">
        <v>56</v>
      </c>
      <c r="S186" s="4"/>
      <c r="T186" s="4"/>
      <c r="U186" s="4"/>
      <c r="V186" s="4"/>
      <c r="W186" s="25" t="s">
        <v>9</v>
      </c>
      <c r="X186" s="26" t="s">
        <v>9</v>
      </c>
      <c r="Y186" s="4"/>
      <c r="Z186" s="4"/>
      <c r="AA186" s="4"/>
      <c r="AB186" s="29"/>
      <c r="AC186" s="4"/>
      <c r="AD186" s="25" t="s">
        <v>9</v>
      </c>
      <c r="AE186" s="26" t="s">
        <v>9</v>
      </c>
      <c r="AF186" s="4"/>
      <c r="AG186" s="4"/>
      <c r="AH186" s="4"/>
      <c r="AI186" s="4"/>
      <c r="AJ186" s="4"/>
      <c r="AK186" s="3"/>
      <c r="AL186" s="136">
        <f>COUNTIF(F186:AJ186,"○")</f>
        <v>6</v>
      </c>
      <c r="AM186" s="138"/>
      <c r="AN186" s="135"/>
      <c r="AO186" s="104"/>
      <c r="AP186" s="103"/>
      <c r="AR186" s="142"/>
      <c r="AS186" s="137"/>
      <c r="AT186" s="139">
        <f>ROUNDDOWN(AL186/AY186,3)</f>
        <v>0.214</v>
      </c>
      <c r="AU186" s="138"/>
      <c r="AV186" s="90"/>
      <c r="AW186" s="62"/>
      <c r="AY186" s="76">
        <f>31-3</f>
        <v>28</v>
      </c>
      <c r="BA186" s="1" t="s">
        <v>79</v>
      </c>
      <c r="BC186" s="118">
        <f>+BC184/BC185</f>
        <v>0.2857142857142857</v>
      </c>
    </row>
    <row r="187" spans="1:55" ht="18" customHeight="1" thickBot="1" x14ac:dyDescent="0.5">
      <c r="A187" s="1">
        <v>18</v>
      </c>
      <c r="C187" s="517"/>
      <c r="D187" s="520" t="s">
        <v>8</v>
      </c>
      <c r="E187" s="520"/>
      <c r="F187" s="68" t="s">
        <v>66</v>
      </c>
      <c r="G187" s="68" t="s">
        <v>66</v>
      </c>
      <c r="H187" s="68" t="s">
        <v>66</v>
      </c>
      <c r="I187" s="242" t="s">
        <v>66</v>
      </c>
      <c r="J187" s="243" t="s">
        <v>66</v>
      </c>
      <c r="K187" s="4" t="s">
        <v>33</v>
      </c>
      <c r="L187" s="4" t="s">
        <v>33</v>
      </c>
      <c r="M187" s="4" t="s">
        <v>33</v>
      </c>
      <c r="N187" s="4" t="s">
        <v>33</v>
      </c>
      <c r="O187" s="4" t="s">
        <v>33</v>
      </c>
      <c r="P187" s="81" t="s">
        <v>10</v>
      </c>
      <c r="Q187" s="82" t="s">
        <v>10</v>
      </c>
      <c r="R187" s="27" t="s">
        <v>53</v>
      </c>
      <c r="S187" s="4" t="s">
        <v>33</v>
      </c>
      <c r="T187" s="4" t="s">
        <v>33</v>
      </c>
      <c r="U187" s="4" t="s">
        <v>33</v>
      </c>
      <c r="V187" s="4" t="s">
        <v>33</v>
      </c>
      <c r="W187" s="81" t="s">
        <v>10</v>
      </c>
      <c r="X187" s="82" t="s">
        <v>10</v>
      </c>
      <c r="Y187" s="4" t="s">
        <v>33</v>
      </c>
      <c r="Z187" s="4" t="s">
        <v>33</v>
      </c>
      <c r="AA187" s="4" t="s">
        <v>33</v>
      </c>
      <c r="AB187" s="29" t="s">
        <v>54</v>
      </c>
      <c r="AC187" s="4" t="s">
        <v>33</v>
      </c>
      <c r="AD187" s="81" t="s">
        <v>10</v>
      </c>
      <c r="AE187" s="82" t="s">
        <v>10</v>
      </c>
      <c r="AF187" s="4" t="s">
        <v>33</v>
      </c>
      <c r="AG187" s="4" t="s">
        <v>33</v>
      </c>
      <c r="AH187" s="4" t="s">
        <v>33</v>
      </c>
      <c r="AI187" s="4" t="s">
        <v>33</v>
      </c>
      <c r="AJ187" s="4" t="s">
        <v>33</v>
      </c>
      <c r="AK187" s="3"/>
      <c r="AL187" s="140"/>
      <c r="AM187" s="7">
        <f>COUNTIF(F187:AJ187,"●")</f>
        <v>6</v>
      </c>
      <c r="AN187" s="136">
        <f>COUNTIF(F187:AJ187,"◎")</f>
        <v>0</v>
      </c>
      <c r="AO187" s="134">
        <f>SUM(AM187:AN187)</f>
        <v>6</v>
      </c>
      <c r="AP187" s="139">
        <f>ROUNDDOWN(AO187/AL186,3)</f>
        <v>1</v>
      </c>
      <c r="AR187" s="136">
        <f>COUNTIF(F187:AJ187,"●")+COUNTIF(F187:AJ187,"★")+COUNTIF(F187:AJ187,"◎")</f>
        <v>7</v>
      </c>
      <c r="AS187" s="141">
        <f>COUNTIF(F187:AJ187,"◇")</f>
        <v>18</v>
      </c>
      <c r="AT187" s="143">
        <f>ROUNDDOWN(AR187/AY186,3)</f>
        <v>0.25</v>
      </c>
      <c r="AU187" s="5">
        <f>AU169+COUNTIF(F187:AJ187,"●")+COUNTIF(F187:AJ187,"★")+COUNTIF(F187:AJ187,"■")+COUNTIF(F187:AJ187,"◎")</f>
        <v>116</v>
      </c>
      <c r="AV187" s="99">
        <f>AV169+COUNTIF(F187:AJ187,"◇")</f>
        <v>153</v>
      </c>
      <c r="AW187" s="75">
        <f>ROUNDDOWN(AU187/AY187,3)</f>
        <v>0.42799999999999999</v>
      </c>
      <c r="AY187" s="4">
        <f>+AY169+AY186</f>
        <v>271</v>
      </c>
    </row>
    <row r="188" spans="1:55" ht="15" customHeight="1" x14ac:dyDescent="0.45">
      <c r="A188" s="1">
        <v>15</v>
      </c>
      <c r="C188" s="517"/>
      <c r="D188" s="526" t="s">
        <v>0</v>
      </c>
      <c r="E188" s="527"/>
      <c r="F188" s="532"/>
      <c r="G188" s="533"/>
      <c r="H188" s="533"/>
      <c r="I188" s="533"/>
      <c r="J188" s="533"/>
      <c r="K188" s="533"/>
      <c r="L188" s="533"/>
      <c r="M188" s="533"/>
      <c r="N188" s="533"/>
      <c r="O188" s="533"/>
      <c r="P188" s="533"/>
      <c r="Q188" s="533"/>
      <c r="R188" s="533"/>
      <c r="S188" s="533"/>
      <c r="T188" s="533"/>
      <c r="U188" s="533"/>
      <c r="V188" s="533"/>
      <c r="W188" s="533"/>
      <c r="X188" s="533"/>
      <c r="Y188" s="533"/>
      <c r="Z188" s="533"/>
      <c r="AA188" s="533"/>
      <c r="AB188" s="533"/>
      <c r="AC188" s="533"/>
      <c r="AD188" s="533"/>
      <c r="AE188" s="533"/>
      <c r="AF188" s="533"/>
      <c r="AG188" s="533"/>
      <c r="AH188" s="533"/>
      <c r="AI188" s="533"/>
      <c r="AJ188" s="534"/>
      <c r="AL188" s="100" t="s">
        <v>69</v>
      </c>
      <c r="AM188" s="84" t="s">
        <v>70</v>
      </c>
      <c r="AN188" s="87" t="s">
        <v>71</v>
      </c>
      <c r="AO188" s="105" t="s">
        <v>85</v>
      </c>
      <c r="AP188" s="70" t="s">
        <v>86</v>
      </c>
      <c r="AQ188" s="3"/>
      <c r="AR188" s="94" t="s">
        <v>72</v>
      </c>
      <c r="AS188" s="92" t="s">
        <v>73</v>
      </c>
      <c r="AT188" s="93" t="s">
        <v>74</v>
      </c>
      <c r="AU188" s="91" t="s">
        <v>75</v>
      </c>
      <c r="AV188" s="92" t="s">
        <v>76</v>
      </c>
      <c r="AW188" s="93" t="s">
        <v>77</v>
      </c>
      <c r="AX188" s="60"/>
      <c r="AY188" s="71" t="s">
        <v>78</v>
      </c>
    </row>
    <row r="189" spans="1:55" ht="15" customHeight="1" x14ac:dyDescent="0.45">
      <c r="A189" s="1">
        <v>15</v>
      </c>
      <c r="C189" s="517"/>
      <c r="D189" s="528"/>
      <c r="E189" s="529"/>
      <c r="F189" s="535"/>
      <c r="G189" s="536"/>
      <c r="H189" s="536"/>
      <c r="I189" s="536"/>
      <c r="J189" s="536"/>
      <c r="K189" s="536"/>
      <c r="L189" s="536"/>
      <c r="M189" s="536"/>
      <c r="N189" s="536"/>
      <c r="O189" s="536"/>
      <c r="P189" s="536"/>
      <c r="Q189" s="536"/>
      <c r="R189" s="536"/>
      <c r="S189" s="536"/>
      <c r="T189" s="536"/>
      <c r="U189" s="536"/>
      <c r="V189" s="536"/>
      <c r="W189" s="536"/>
      <c r="X189" s="536"/>
      <c r="Y189" s="536"/>
      <c r="Z189" s="536"/>
      <c r="AA189" s="536"/>
      <c r="AB189" s="536"/>
      <c r="AC189" s="536"/>
      <c r="AD189" s="536"/>
      <c r="AE189" s="536"/>
      <c r="AF189" s="536"/>
      <c r="AG189" s="536"/>
      <c r="AH189" s="536"/>
      <c r="AI189" s="536"/>
      <c r="AJ189" s="537"/>
      <c r="AL189" s="101"/>
      <c r="AM189" s="86"/>
      <c r="AN189" s="87"/>
      <c r="AO189" s="85"/>
      <c r="AP189" s="70" t="str">
        <f>IF(AP187&gt;=1,"達成","未達成")</f>
        <v>達成</v>
      </c>
      <c r="AQ189" s="3"/>
      <c r="AR189" s="94"/>
      <c r="AS189" s="95"/>
      <c r="AT189" s="93" t="s">
        <v>91</v>
      </c>
      <c r="AU189" s="94"/>
      <c r="AV189" s="95"/>
      <c r="AW189" s="93"/>
      <c r="AX189" s="60"/>
      <c r="AY189" s="72"/>
    </row>
    <row r="190" spans="1:55" ht="15" customHeight="1" x14ac:dyDescent="0.45">
      <c r="A190" s="1">
        <v>15</v>
      </c>
      <c r="C190" s="517"/>
      <c r="D190" s="530"/>
      <c r="E190" s="531"/>
      <c r="F190" s="538" t="s">
        <v>182</v>
      </c>
      <c r="G190" s="539"/>
      <c r="H190" s="539"/>
      <c r="I190" s="539"/>
      <c r="J190" s="539"/>
      <c r="K190" s="539"/>
      <c r="L190" s="539"/>
      <c r="M190" s="539"/>
      <c r="N190" s="539"/>
      <c r="O190" s="539"/>
      <c r="P190" s="539"/>
      <c r="Q190" s="539"/>
      <c r="R190" s="539"/>
      <c r="S190" s="539"/>
      <c r="T190" s="539"/>
      <c r="U190" s="539"/>
      <c r="V190" s="539"/>
      <c r="W190" s="539"/>
      <c r="X190" s="539"/>
      <c r="Y190" s="539"/>
      <c r="Z190" s="539"/>
      <c r="AA190" s="539"/>
      <c r="AB190" s="539"/>
      <c r="AC190" s="539"/>
      <c r="AD190" s="539"/>
      <c r="AE190" s="539"/>
      <c r="AF190" s="539"/>
      <c r="AG190" s="539"/>
      <c r="AH190" s="539"/>
      <c r="AI190" s="539"/>
      <c r="AJ190" s="540"/>
      <c r="AL190" s="102"/>
      <c r="AM190" s="88"/>
      <c r="AN190" s="89"/>
      <c r="AO190" s="64" t="s">
        <v>84</v>
      </c>
      <c r="AP190" s="69" t="s">
        <v>83</v>
      </c>
      <c r="AQ190" s="3"/>
      <c r="AR190" s="96"/>
      <c r="AS190" s="97"/>
      <c r="AT190" s="98" t="s">
        <v>92</v>
      </c>
      <c r="AU190" s="96"/>
      <c r="AV190" s="97"/>
      <c r="AW190" s="98" t="s">
        <v>93</v>
      </c>
      <c r="AX190" s="60"/>
      <c r="AY190" s="61"/>
    </row>
    <row r="191" spans="1:55" ht="18" customHeight="1" x14ac:dyDescent="0.45">
      <c r="A191" s="1">
        <v>18</v>
      </c>
      <c r="C191" s="51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8"/>
      <c r="AC191" s="3"/>
      <c r="AD191" s="3"/>
      <c r="AE191" s="3"/>
      <c r="AF191" s="3"/>
      <c r="AG191" s="3"/>
      <c r="AH191" s="3"/>
      <c r="AI191" s="3"/>
      <c r="AJ191" s="3"/>
    </row>
    <row r="192" spans="1:55" ht="24.9" customHeight="1" thickBot="1" x14ac:dyDescent="0.5">
      <c r="A192" s="1">
        <v>25</v>
      </c>
      <c r="C192" s="517"/>
      <c r="D192" s="518" t="s">
        <v>4</v>
      </c>
      <c r="E192" s="518"/>
      <c r="F192" s="554" t="s">
        <v>98</v>
      </c>
      <c r="G192" s="554"/>
      <c r="H192" s="554"/>
      <c r="I192" s="554"/>
      <c r="J192" s="554"/>
      <c r="K192" s="554"/>
      <c r="L192" s="554"/>
      <c r="M192" s="554"/>
      <c r="N192" s="554"/>
      <c r="O192" s="554"/>
      <c r="P192" s="554"/>
      <c r="Q192" s="554"/>
      <c r="R192" s="554"/>
      <c r="S192" s="554"/>
      <c r="T192" s="554"/>
      <c r="U192" s="554"/>
      <c r="V192" s="554"/>
      <c r="W192" s="554"/>
      <c r="X192" s="554"/>
      <c r="Y192" s="554"/>
      <c r="Z192" s="554"/>
      <c r="AA192" s="554"/>
      <c r="AB192" s="554"/>
      <c r="AC192" s="554"/>
      <c r="AD192" s="554"/>
      <c r="AE192" s="554"/>
      <c r="AF192" s="554"/>
      <c r="AG192" s="554"/>
      <c r="AH192" s="554"/>
      <c r="AI192" s="554"/>
      <c r="AJ192" s="554"/>
      <c r="AK192" s="46"/>
      <c r="AL192" s="471" t="s">
        <v>39</v>
      </c>
      <c r="AM192" s="472"/>
      <c r="AN192" s="472"/>
      <c r="AO192" s="472"/>
      <c r="AP192" s="473"/>
      <c r="AR192" s="474" t="s">
        <v>38</v>
      </c>
      <c r="AS192" s="475"/>
      <c r="AT192" s="475"/>
      <c r="AU192" s="475"/>
      <c r="AV192" s="475"/>
      <c r="AW192" s="476"/>
      <c r="AY192" s="477" t="s">
        <v>163</v>
      </c>
    </row>
    <row r="193" spans="1:53" ht="18" customHeight="1" x14ac:dyDescent="0.45">
      <c r="A193" s="1">
        <v>18</v>
      </c>
      <c r="C193" s="517"/>
      <c r="D193" s="518" t="s">
        <v>5</v>
      </c>
      <c r="E193" s="518"/>
      <c r="F193" s="10">
        <f>+AJ175+1</f>
        <v>45689</v>
      </c>
      <c r="G193" s="11">
        <f t="shared" ref="G193:AG193" si="26">+F193+1</f>
        <v>45690</v>
      </c>
      <c r="H193" s="40">
        <f t="shared" si="26"/>
        <v>45691</v>
      </c>
      <c r="I193" s="40">
        <f t="shared" si="26"/>
        <v>45692</v>
      </c>
      <c r="J193" s="40">
        <f t="shared" si="26"/>
        <v>45693</v>
      </c>
      <c r="K193" s="40">
        <f t="shared" si="26"/>
        <v>45694</v>
      </c>
      <c r="L193" s="109">
        <f t="shared" si="26"/>
        <v>45695</v>
      </c>
      <c r="M193" s="10">
        <f t="shared" si="26"/>
        <v>45696</v>
      </c>
      <c r="N193" s="11">
        <f t="shared" si="26"/>
        <v>45697</v>
      </c>
      <c r="O193" s="40">
        <f t="shared" si="26"/>
        <v>45698</v>
      </c>
      <c r="P193" s="53">
        <f t="shared" si="26"/>
        <v>45699</v>
      </c>
      <c r="Q193" s="40">
        <f t="shared" si="26"/>
        <v>45700</v>
      </c>
      <c r="R193" s="40">
        <f t="shared" si="26"/>
        <v>45701</v>
      </c>
      <c r="S193" s="109">
        <f t="shared" si="26"/>
        <v>45702</v>
      </c>
      <c r="T193" s="10">
        <f t="shared" si="26"/>
        <v>45703</v>
      </c>
      <c r="U193" s="11">
        <f t="shared" si="26"/>
        <v>45704</v>
      </c>
      <c r="V193" s="40">
        <f t="shared" si="26"/>
        <v>45705</v>
      </c>
      <c r="W193" s="40">
        <f t="shared" si="26"/>
        <v>45706</v>
      </c>
      <c r="X193" s="40">
        <f t="shared" si="26"/>
        <v>45707</v>
      </c>
      <c r="Y193" s="40">
        <f t="shared" si="26"/>
        <v>45708</v>
      </c>
      <c r="Z193" s="40">
        <f t="shared" si="26"/>
        <v>45709</v>
      </c>
      <c r="AA193" s="10">
        <f t="shared" si="26"/>
        <v>45710</v>
      </c>
      <c r="AB193" s="11">
        <f t="shared" si="26"/>
        <v>45711</v>
      </c>
      <c r="AC193" s="40">
        <f t="shared" si="26"/>
        <v>45712</v>
      </c>
      <c r="AD193" s="40">
        <f t="shared" si="26"/>
        <v>45713</v>
      </c>
      <c r="AE193" s="40">
        <f t="shared" si="26"/>
        <v>45714</v>
      </c>
      <c r="AF193" s="40">
        <f t="shared" si="26"/>
        <v>45715</v>
      </c>
      <c r="AG193" s="40">
        <f t="shared" si="26"/>
        <v>45716</v>
      </c>
      <c r="AH193" s="47"/>
      <c r="AI193" s="47"/>
      <c r="AJ193" s="47"/>
      <c r="AK193" s="48"/>
      <c r="AL193" s="480" t="s">
        <v>158</v>
      </c>
      <c r="AM193" s="482" t="s">
        <v>159</v>
      </c>
      <c r="AN193" s="301" t="s">
        <v>181</v>
      </c>
      <c r="AO193" s="485" t="s">
        <v>160</v>
      </c>
      <c r="AP193" s="488" t="s">
        <v>183</v>
      </c>
      <c r="AR193" s="491" t="s">
        <v>37</v>
      </c>
      <c r="AS193" s="492"/>
      <c r="AT193" s="493"/>
      <c r="AU193" s="491" t="s">
        <v>40</v>
      </c>
      <c r="AV193" s="492"/>
      <c r="AW193" s="493"/>
      <c r="AY193" s="478"/>
    </row>
    <row r="194" spans="1:53" ht="18" customHeight="1" x14ac:dyDescent="0.45">
      <c r="A194" s="1">
        <v>18</v>
      </c>
      <c r="C194" s="517"/>
      <c r="D194" s="518" t="s">
        <v>6</v>
      </c>
      <c r="E194" s="518"/>
      <c r="F194" s="77">
        <f t="shared" ref="F194:AG194" si="27">F193</f>
        <v>45689</v>
      </c>
      <c r="G194" s="78">
        <f t="shared" si="27"/>
        <v>45690</v>
      </c>
      <c r="H194" s="16">
        <f t="shared" si="27"/>
        <v>45691</v>
      </c>
      <c r="I194" s="16">
        <f t="shared" si="27"/>
        <v>45692</v>
      </c>
      <c r="J194" s="16">
        <f t="shared" si="27"/>
        <v>45693</v>
      </c>
      <c r="K194" s="16">
        <f t="shared" si="27"/>
        <v>45694</v>
      </c>
      <c r="L194" s="21">
        <f t="shared" si="27"/>
        <v>45695</v>
      </c>
      <c r="M194" s="77">
        <f t="shared" si="27"/>
        <v>45696</v>
      </c>
      <c r="N194" s="78">
        <f t="shared" si="27"/>
        <v>45697</v>
      </c>
      <c r="O194" s="16">
        <f t="shared" si="27"/>
        <v>45698</v>
      </c>
      <c r="P194" s="20">
        <f t="shared" si="27"/>
        <v>45699</v>
      </c>
      <c r="Q194" s="16">
        <f t="shared" si="27"/>
        <v>45700</v>
      </c>
      <c r="R194" s="16">
        <f t="shared" si="27"/>
        <v>45701</v>
      </c>
      <c r="S194" s="21">
        <f t="shared" si="27"/>
        <v>45702</v>
      </c>
      <c r="T194" s="77">
        <f t="shared" si="27"/>
        <v>45703</v>
      </c>
      <c r="U194" s="78">
        <f t="shared" si="27"/>
        <v>45704</v>
      </c>
      <c r="V194" s="16">
        <f t="shared" si="27"/>
        <v>45705</v>
      </c>
      <c r="W194" s="16">
        <f t="shared" si="27"/>
        <v>45706</v>
      </c>
      <c r="X194" s="16">
        <f t="shared" si="27"/>
        <v>45707</v>
      </c>
      <c r="Y194" s="16">
        <f t="shared" si="27"/>
        <v>45708</v>
      </c>
      <c r="Z194" s="16">
        <f t="shared" si="27"/>
        <v>45709</v>
      </c>
      <c r="AA194" s="77">
        <f t="shared" si="27"/>
        <v>45710</v>
      </c>
      <c r="AB194" s="78">
        <f t="shared" si="27"/>
        <v>45711</v>
      </c>
      <c r="AC194" s="16">
        <f t="shared" si="27"/>
        <v>45712</v>
      </c>
      <c r="AD194" s="16">
        <f t="shared" si="27"/>
        <v>45713</v>
      </c>
      <c r="AE194" s="16">
        <f t="shared" si="27"/>
        <v>45714</v>
      </c>
      <c r="AF194" s="16">
        <f t="shared" si="27"/>
        <v>45715</v>
      </c>
      <c r="AG194" s="16">
        <f t="shared" si="27"/>
        <v>45716</v>
      </c>
      <c r="AH194" s="49"/>
      <c r="AI194" s="49"/>
      <c r="AJ194" s="49"/>
      <c r="AK194" s="50"/>
      <c r="AL194" s="481"/>
      <c r="AM194" s="483"/>
      <c r="AN194" s="302"/>
      <c r="AO194" s="486"/>
      <c r="AP194" s="489"/>
      <c r="AR194" s="494" t="s">
        <v>162</v>
      </c>
      <c r="AS194" s="497" t="s">
        <v>108</v>
      </c>
      <c r="AT194" s="500" t="s">
        <v>42</v>
      </c>
      <c r="AU194" s="494" t="s">
        <v>164</v>
      </c>
      <c r="AV194" s="497" t="s">
        <v>109</v>
      </c>
      <c r="AW194" s="500" t="s">
        <v>43</v>
      </c>
      <c r="AY194" s="478"/>
    </row>
    <row r="195" spans="1:53" ht="18" customHeight="1" x14ac:dyDescent="0.45">
      <c r="A195" s="1">
        <v>18</v>
      </c>
      <c r="C195" s="517"/>
      <c r="D195" s="518" t="s">
        <v>12</v>
      </c>
      <c r="E195" s="518"/>
      <c r="F195" s="79" t="s">
        <v>102</v>
      </c>
      <c r="G195" s="80" t="s">
        <v>102</v>
      </c>
      <c r="H195" s="4" t="s">
        <v>100</v>
      </c>
      <c r="I195" s="4" t="s">
        <v>100</v>
      </c>
      <c r="J195" s="4" t="s">
        <v>100</v>
      </c>
      <c r="K195" s="4" t="s">
        <v>102</v>
      </c>
      <c r="L195" s="28" t="s">
        <v>102</v>
      </c>
      <c r="M195" s="79" t="s">
        <v>100</v>
      </c>
      <c r="N195" s="80" t="s">
        <v>100</v>
      </c>
      <c r="O195" s="4" t="s">
        <v>101</v>
      </c>
      <c r="P195" s="27" t="s">
        <v>102</v>
      </c>
      <c r="Q195" s="4" t="s">
        <v>102</v>
      </c>
      <c r="R195" s="4" t="s">
        <v>100</v>
      </c>
      <c r="S195" s="28" t="s">
        <v>100</v>
      </c>
      <c r="T195" s="79"/>
      <c r="U195" s="80"/>
      <c r="V195" s="4"/>
      <c r="W195" s="4"/>
      <c r="X195" s="4"/>
      <c r="Y195" s="4"/>
      <c r="Z195" s="4"/>
      <c r="AA195" s="79"/>
      <c r="AB195" s="80"/>
      <c r="AC195" s="4"/>
      <c r="AD195" s="4"/>
      <c r="AE195" s="4"/>
      <c r="AF195" s="4"/>
      <c r="AG195" s="4"/>
      <c r="AH195" s="23"/>
      <c r="AI195" s="23"/>
      <c r="AJ195" s="23"/>
      <c r="AK195" s="3"/>
      <c r="AL195" s="481"/>
      <c r="AM195" s="483"/>
      <c r="AN195" s="302"/>
      <c r="AO195" s="486"/>
      <c r="AP195" s="489"/>
      <c r="AR195" s="495"/>
      <c r="AS195" s="498"/>
      <c r="AT195" s="501"/>
      <c r="AU195" s="495"/>
      <c r="AV195" s="498"/>
      <c r="AW195" s="501"/>
      <c r="AY195" s="478"/>
    </row>
    <row r="196" spans="1:53" ht="18" customHeight="1" x14ac:dyDescent="0.45">
      <c r="A196" s="1">
        <v>18</v>
      </c>
      <c r="B196" s="1">
        <v>1</v>
      </c>
      <c r="C196" s="517"/>
      <c r="D196" s="522" t="s">
        <v>11</v>
      </c>
      <c r="E196" s="522"/>
      <c r="F196" s="504"/>
      <c r="G196" s="506"/>
      <c r="H196" s="523"/>
      <c r="I196" s="523"/>
      <c r="J196" s="523"/>
      <c r="K196" s="523"/>
      <c r="L196" s="551" t="s">
        <v>166</v>
      </c>
      <c r="M196" s="504" t="s">
        <v>120</v>
      </c>
      <c r="N196" s="506" t="s">
        <v>120</v>
      </c>
      <c r="O196" s="523" t="s">
        <v>120</v>
      </c>
      <c r="P196" s="557" t="s">
        <v>28</v>
      </c>
      <c r="Q196" s="523" t="s">
        <v>120</v>
      </c>
      <c r="R196" s="523" t="s">
        <v>120</v>
      </c>
      <c r="S196" s="551" t="s">
        <v>110</v>
      </c>
      <c r="T196" s="504"/>
      <c r="U196" s="506"/>
      <c r="V196" s="523"/>
      <c r="W196" s="523"/>
      <c r="X196" s="523"/>
      <c r="Y196" s="523"/>
      <c r="Z196" s="523"/>
      <c r="AA196" s="504"/>
      <c r="AB196" s="506" t="s">
        <v>29</v>
      </c>
      <c r="AC196" s="523" t="s">
        <v>20</v>
      </c>
      <c r="AD196" s="523"/>
      <c r="AE196" s="523"/>
      <c r="AF196" s="523"/>
      <c r="AG196" s="523"/>
      <c r="AH196" s="548"/>
      <c r="AI196" s="548"/>
      <c r="AJ196" s="548"/>
      <c r="AK196" s="51"/>
      <c r="AL196" s="481"/>
      <c r="AM196" s="483"/>
      <c r="AN196" s="302"/>
      <c r="AO196" s="486"/>
      <c r="AP196" s="489"/>
      <c r="AR196" s="495"/>
      <c r="AS196" s="498"/>
      <c r="AT196" s="501"/>
      <c r="AU196" s="495"/>
      <c r="AV196" s="498"/>
      <c r="AW196" s="501"/>
      <c r="AY196" s="478"/>
    </row>
    <row r="197" spans="1:53" ht="18" customHeight="1" x14ac:dyDescent="0.45">
      <c r="A197" s="1">
        <v>18</v>
      </c>
      <c r="B197" s="1">
        <v>2</v>
      </c>
      <c r="C197" s="517"/>
      <c r="D197" s="522"/>
      <c r="E197" s="522"/>
      <c r="F197" s="505"/>
      <c r="G197" s="507"/>
      <c r="H197" s="524"/>
      <c r="I197" s="524"/>
      <c r="J197" s="524"/>
      <c r="K197" s="524"/>
      <c r="L197" s="552"/>
      <c r="M197" s="505"/>
      <c r="N197" s="507"/>
      <c r="O197" s="524"/>
      <c r="P197" s="558"/>
      <c r="Q197" s="524"/>
      <c r="R197" s="524"/>
      <c r="S197" s="552"/>
      <c r="T197" s="505"/>
      <c r="U197" s="507"/>
      <c r="V197" s="524"/>
      <c r="W197" s="524"/>
      <c r="X197" s="524"/>
      <c r="Y197" s="524"/>
      <c r="Z197" s="524"/>
      <c r="AA197" s="505"/>
      <c r="AB197" s="507"/>
      <c r="AC197" s="524"/>
      <c r="AD197" s="524"/>
      <c r="AE197" s="524"/>
      <c r="AF197" s="524"/>
      <c r="AG197" s="524"/>
      <c r="AH197" s="549"/>
      <c r="AI197" s="549"/>
      <c r="AJ197" s="549"/>
      <c r="AK197" s="51"/>
      <c r="AL197" s="481"/>
      <c r="AM197" s="483"/>
      <c r="AN197" s="302"/>
      <c r="AO197" s="486"/>
      <c r="AP197" s="489"/>
      <c r="AR197" s="495"/>
      <c r="AS197" s="498"/>
      <c r="AT197" s="65">
        <v>0.28499999999999998</v>
      </c>
      <c r="AU197" s="495"/>
      <c r="AV197" s="498"/>
      <c r="AW197" s="501"/>
      <c r="AY197" s="478"/>
    </row>
    <row r="198" spans="1:53" ht="18" customHeight="1" x14ac:dyDescent="0.45">
      <c r="A198" s="1">
        <v>18</v>
      </c>
      <c r="B198" s="1">
        <v>3</v>
      </c>
      <c r="C198" s="517"/>
      <c r="D198" s="522"/>
      <c r="E198" s="522"/>
      <c r="F198" s="505"/>
      <c r="G198" s="507"/>
      <c r="H198" s="524"/>
      <c r="I198" s="524"/>
      <c r="J198" s="524"/>
      <c r="K198" s="524"/>
      <c r="L198" s="552"/>
      <c r="M198" s="505"/>
      <c r="N198" s="507"/>
      <c r="O198" s="524"/>
      <c r="P198" s="558"/>
      <c r="Q198" s="524"/>
      <c r="R198" s="524"/>
      <c r="S198" s="552"/>
      <c r="T198" s="505"/>
      <c r="U198" s="507"/>
      <c r="V198" s="524"/>
      <c r="W198" s="524"/>
      <c r="X198" s="524"/>
      <c r="Y198" s="524"/>
      <c r="Z198" s="524"/>
      <c r="AA198" s="505"/>
      <c r="AB198" s="507"/>
      <c r="AC198" s="524"/>
      <c r="AD198" s="524"/>
      <c r="AE198" s="524"/>
      <c r="AF198" s="524"/>
      <c r="AG198" s="524"/>
      <c r="AH198" s="549"/>
      <c r="AI198" s="549"/>
      <c r="AJ198" s="549"/>
      <c r="AK198" s="51"/>
      <c r="AL198" s="481"/>
      <c r="AM198" s="483"/>
      <c r="AN198" s="302"/>
      <c r="AO198" s="486"/>
      <c r="AP198" s="489"/>
      <c r="AR198" s="495"/>
      <c r="AS198" s="498"/>
      <c r="AT198" s="502" t="s">
        <v>41</v>
      </c>
      <c r="AU198" s="495"/>
      <c r="AV198" s="498"/>
      <c r="AW198" s="501"/>
      <c r="AY198" s="478"/>
    </row>
    <row r="199" spans="1:53" ht="18" customHeight="1" x14ac:dyDescent="0.45">
      <c r="A199" s="1">
        <v>18</v>
      </c>
      <c r="B199" s="1">
        <v>4</v>
      </c>
      <c r="C199" s="517"/>
      <c r="D199" s="522"/>
      <c r="E199" s="522"/>
      <c r="F199" s="505"/>
      <c r="G199" s="507"/>
      <c r="H199" s="524"/>
      <c r="I199" s="524"/>
      <c r="J199" s="524"/>
      <c r="K199" s="524"/>
      <c r="L199" s="552"/>
      <c r="M199" s="505"/>
      <c r="N199" s="507"/>
      <c r="O199" s="524"/>
      <c r="P199" s="558"/>
      <c r="Q199" s="524"/>
      <c r="R199" s="524"/>
      <c r="S199" s="552"/>
      <c r="T199" s="505"/>
      <c r="U199" s="507"/>
      <c r="V199" s="524"/>
      <c r="W199" s="524"/>
      <c r="X199" s="524"/>
      <c r="Y199" s="524"/>
      <c r="Z199" s="524"/>
      <c r="AA199" s="505"/>
      <c r="AB199" s="507"/>
      <c r="AC199" s="524"/>
      <c r="AD199" s="524"/>
      <c r="AE199" s="524"/>
      <c r="AF199" s="524"/>
      <c r="AG199" s="524"/>
      <c r="AH199" s="549"/>
      <c r="AI199" s="549"/>
      <c r="AJ199" s="549"/>
      <c r="AK199" s="51"/>
      <c r="AL199" s="481"/>
      <c r="AM199" s="483"/>
      <c r="AN199" s="302"/>
      <c r="AO199" s="486"/>
      <c r="AP199" s="489"/>
      <c r="AR199" s="495"/>
      <c r="AS199" s="498"/>
      <c r="AT199" s="502"/>
      <c r="AU199" s="495"/>
      <c r="AV199" s="498"/>
      <c r="AW199" s="65">
        <v>0.28499999999999998</v>
      </c>
      <c r="AY199" s="478"/>
    </row>
    <row r="200" spans="1:53" ht="18" customHeight="1" x14ac:dyDescent="0.45">
      <c r="A200" s="1">
        <v>18</v>
      </c>
      <c r="B200" s="1">
        <v>5</v>
      </c>
      <c r="C200" s="517"/>
      <c r="D200" s="522"/>
      <c r="E200" s="522"/>
      <c r="F200" s="505"/>
      <c r="G200" s="507"/>
      <c r="H200" s="524"/>
      <c r="I200" s="524"/>
      <c r="J200" s="524"/>
      <c r="K200" s="524"/>
      <c r="L200" s="552"/>
      <c r="M200" s="505"/>
      <c r="N200" s="507"/>
      <c r="O200" s="524"/>
      <c r="P200" s="558"/>
      <c r="Q200" s="524"/>
      <c r="R200" s="524"/>
      <c r="S200" s="552"/>
      <c r="T200" s="505"/>
      <c r="U200" s="507"/>
      <c r="V200" s="524"/>
      <c r="W200" s="524"/>
      <c r="X200" s="524"/>
      <c r="Y200" s="524"/>
      <c r="Z200" s="524"/>
      <c r="AA200" s="505"/>
      <c r="AB200" s="507"/>
      <c r="AC200" s="524"/>
      <c r="AD200" s="524"/>
      <c r="AE200" s="524"/>
      <c r="AF200" s="524"/>
      <c r="AG200" s="524"/>
      <c r="AH200" s="549"/>
      <c r="AI200" s="549"/>
      <c r="AJ200" s="549"/>
      <c r="AK200" s="51"/>
      <c r="AL200" s="481"/>
      <c r="AM200" s="483"/>
      <c r="AN200" s="302"/>
      <c r="AO200" s="486"/>
      <c r="AP200" s="489"/>
      <c r="AR200" s="495"/>
      <c r="AS200" s="498"/>
      <c r="AT200" s="502"/>
      <c r="AU200" s="495"/>
      <c r="AV200" s="498"/>
      <c r="AW200" s="502" t="s">
        <v>41</v>
      </c>
      <c r="AY200" s="478"/>
    </row>
    <row r="201" spans="1:53" ht="18" customHeight="1" x14ac:dyDescent="0.45">
      <c r="A201" s="1">
        <v>18</v>
      </c>
      <c r="B201" s="1">
        <v>6</v>
      </c>
      <c r="C201" s="517"/>
      <c r="D201" s="522"/>
      <c r="E201" s="522"/>
      <c r="F201" s="505"/>
      <c r="G201" s="507"/>
      <c r="H201" s="524"/>
      <c r="I201" s="524"/>
      <c r="J201" s="524"/>
      <c r="K201" s="524"/>
      <c r="L201" s="552"/>
      <c r="M201" s="505"/>
      <c r="N201" s="507"/>
      <c r="O201" s="524"/>
      <c r="P201" s="558"/>
      <c r="Q201" s="524"/>
      <c r="R201" s="524"/>
      <c r="S201" s="552"/>
      <c r="T201" s="505"/>
      <c r="U201" s="507"/>
      <c r="V201" s="524"/>
      <c r="W201" s="524"/>
      <c r="X201" s="524"/>
      <c r="Y201" s="524"/>
      <c r="Z201" s="524"/>
      <c r="AA201" s="505"/>
      <c r="AB201" s="507"/>
      <c r="AC201" s="524"/>
      <c r="AD201" s="524"/>
      <c r="AE201" s="524"/>
      <c r="AF201" s="524"/>
      <c r="AG201" s="524"/>
      <c r="AH201" s="549"/>
      <c r="AI201" s="549"/>
      <c r="AJ201" s="549"/>
      <c r="AK201" s="51"/>
      <c r="AL201" s="481"/>
      <c r="AM201" s="483"/>
      <c r="AN201" s="302"/>
      <c r="AO201" s="486"/>
      <c r="AP201" s="489"/>
      <c r="AR201" s="495"/>
      <c r="AS201" s="498"/>
      <c r="AT201" s="502"/>
      <c r="AU201" s="495"/>
      <c r="AV201" s="498"/>
      <c r="AW201" s="502"/>
      <c r="AY201" s="478"/>
    </row>
    <row r="202" spans="1:53" ht="18" customHeight="1" x14ac:dyDescent="0.45">
      <c r="A202" s="1">
        <v>18</v>
      </c>
      <c r="B202" s="1">
        <v>7</v>
      </c>
      <c r="C202" s="517"/>
      <c r="D202" s="522"/>
      <c r="E202" s="522"/>
      <c r="F202" s="505"/>
      <c r="G202" s="507"/>
      <c r="H202" s="524"/>
      <c r="I202" s="524"/>
      <c r="J202" s="524"/>
      <c r="K202" s="524"/>
      <c r="L202" s="552"/>
      <c r="M202" s="505"/>
      <c r="N202" s="507"/>
      <c r="O202" s="524"/>
      <c r="P202" s="558"/>
      <c r="Q202" s="524"/>
      <c r="R202" s="524"/>
      <c r="S202" s="552"/>
      <c r="T202" s="505"/>
      <c r="U202" s="507"/>
      <c r="V202" s="524"/>
      <c r="W202" s="524"/>
      <c r="X202" s="524"/>
      <c r="Y202" s="524"/>
      <c r="Z202" s="524"/>
      <c r="AA202" s="505"/>
      <c r="AB202" s="507"/>
      <c r="AC202" s="524"/>
      <c r="AD202" s="524"/>
      <c r="AE202" s="524"/>
      <c r="AF202" s="524"/>
      <c r="AG202" s="524"/>
      <c r="AH202" s="549"/>
      <c r="AI202" s="549"/>
      <c r="AJ202" s="549"/>
      <c r="AK202" s="51"/>
      <c r="AL202" s="481"/>
      <c r="AM202" s="483"/>
      <c r="AN202" s="302"/>
      <c r="AO202" s="486"/>
      <c r="AP202" s="489"/>
      <c r="AR202" s="495"/>
      <c r="AS202" s="498"/>
      <c r="AT202" s="502"/>
      <c r="AU202" s="495"/>
      <c r="AV202" s="498"/>
      <c r="AW202" s="502"/>
      <c r="AY202" s="478"/>
    </row>
    <row r="203" spans="1:53" ht="18" customHeight="1" thickBot="1" x14ac:dyDescent="0.5">
      <c r="A203" s="1">
        <v>18</v>
      </c>
      <c r="B203" s="1">
        <v>8</v>
      </c>
      <c r="C203" s="517"/>
      <c r="D203" s="522"/>
      <c r="E203" s="522"/>
      <c r="F203" s="544"/>
      <c r="G203" s="541"/>
      <c r="H203" s="525"/>
      <c r="I203" s="525"/>
      <c r="J203" s="525"/>
      <c r="K203" s="525"/>
      <c r="L203" s="553"/>
      <c r="M203" s="544"/>
      <c r="N203" s="541"/>
      <c r="O203" s="525"/>
      <c r="P203" s="562"/>
      <c r="Q203" s="525"/>
      <c r="R203" s="525"/>
      <c r="S203" s="553"/>
      <c r="T203" s="544"/>
      <c r="U203" s="541"/>
      <c r="V203" s="525"/>
      <c r="W203" s="525"/>
      <c r="X203" s="525"/>
      <c r="Y203" s="525"/>
      <c r="Z203" s="525"/>
      <c r="AA203" s="544"/>
      <c r="AB203" s="541"/>
      <c r="AC203" s="525"/>
      <c r="AD203" s="525"/>
      <c r="AE203" s="525"/>
      <c r="AF203" s="525"/>
      <c r="AG203" s="525"/>
      <c r="AH203" s="550"/>
      <c r="AI203" s="550"/>
      <c r="AJ203" s="550"/>
      <c r="AK203" s="51"/>
      <c r="AL203" s="481"/>
      <c r="AM203" s="484"/>
      <c r="AN203" s="303"/>
      <c r="AO203" s="487"/>
      <c r="AP203" s="490"/>
      <c r="AR203" s="496"/>
      <c r="AS203" s="499"/>
      <c r="AT203" s="502"/>
      <c r="AU203" s="496"/>
      <c r="AV203" s="499"/>
      <c r="AW203" s="503"/>
      <c r="AY203" s="479"/>
    </row>
    <row r="204" spans="1:53" ht="18" customHeight="1" thickBot="1" x14ac:dyDescent="0.5">
      <c r="A204" s="1">
        <v>18</v>
      </c>
      <c r="C204" s="517"/>
      <c r="D204" s="520" t="s">
        <v>7</v>
      </c>
      <c r="E204" s="520"/>
      <c r="F204" s="25" t="s">
        <v>9</v>
      </c>
      <c r="G204" s="26" t="s">
        <v>9</v>
      </c>
      <c r="H204" s="4"/>
      <c r="I204" s="4"/>
      <c r="J204" s="4"/>
      <c r="K204" s="4"/>
      <c r="L204" s="28"/>
      <c r="M204" s="25" t="s">
        <v>66</v>
      </c>
      <c r="N204" s="26" t="s">
        <v>66</v>
      </c>
      <c r="O204" s="4" t="s">
        <v>66</v>
      </c>
      <c r="P204" s="27" t="s">
        <v>66</v>
      </c>
      <c r="Q204" s="4" t="s">
        <v>66</v>
      </c>
      <c r="R204" s="4" t="s">
        <v>66</v>
      </c>
      <c r="S204" s="28" t="s">
        <v>66</v>
      </c>
      <c r="T204" s="25" t="s">
        <v>66</v>
      </c>
      <c r="U204" s="26" t="s">
        <v>66</v>
      </c>
      <c r="V204" s="4" t="s">
        <v>66</v>
      </c>
      <c r="W204" s="4" t="s">
        <v>66</v>
      </c>
      <c r="X204" s="4" t="s">
        <v>66</v>
      </c>
      <c r="Y204" s="4" t="s">
        <v>66</v>
      </c>
      <c r="Z204" s="4" t="s">
        <v>66</v>
      </c>
      <c r="AA204" s="25" t="s">
        <v>66</v>
      </c>
      <c r="AB204" s="26" t="s">
        <v>66</v>
      </c>
      <c r="AC204" s="4" t="s">
        <v>66</v>
      </c>
      <c r="AD204" s="4" t="s">
        <v>66</v>
      </c>
      <c r="AE204" s="4" t="s">
        <v>66</v>
      </c>
      <c r="AF204" s="4" t="s">
        <v>66</v>
      </c>
      <c r="AG204" s="4" t="s">
        <v>66</v>
      </c>
      <c r="AH204" s="23"/>
      <c r="AI204" s="23"/>
      <c r="AJ204" s="23"/>
      <c r="AK204" s="3"/>
      <c r="AL204" s="136">
        <f>COUNTIF(F204:AJ204,"○")</f>
        <v>2</v>
      </c>
      <c r="AM204" s="138"/>
      <c r="AN204" s="135"/>
      <c r="AO204" s="104"/>
      <c r="AP204" s="103"/>
      <c r="AR204" s="142"/>
      <c r="AS204" s="137"/>
      <c r="AT204" s="139">
        <f>ROUNDDOWN(AL204/AY204,3)</f>
        <v>0.28499999999999998</v>
      </c>
      <c r="AU204" s="138"/>
      <c r="AV204" s="90"/>
      <c r="AW204" s="62"/>
      <c r="AY204" s="4">
        <f>14-7</f>
        <v>7</v>
      </c>
      <c r="BA204" s="1" t="s">
        <v>79</v>
      </c>
    </row>
    <row r="205" spans="1:53" ht="18" customHeight="1" thickBot="1" x14ac:dyDescent="0.5">
      <c r="A205" s="1">
        <v>18</v>
      </c>
      <c r="C205" s="517"/>
      <c r="D205" s="520" t="s">
        <v>8</v>
      </c>
      <c r="E205" s="520"/>
      <c r="F205" s="106" t="s">
        <v>10</v>
      </c>
      <c r="G205" s="107" t="s">
        <v>10</v>
      </c>
      <c r="H205" s="4" t="s">
        <v>33</v>
      </c>
      <c r="I205" s="4" t="s">
        <v>33</v>
      </c>
      <c r="J205" s="4" t="s">
        <v>33</v>
      </c>
      <c r="K205" s="4" t="s">
        <v>33</v>
      </c>
      <c r="L205" s="28" t="s">
        <v>33</v>
      </c>
      <c r="M205" s="106" t="s">
        <v>66</v>
      </c>
      <c r="N205" s="107" t="s">
        <v>66</v>
      </c>
      <c r="O205" s="4" t="s">
        <v>66</v>
      </c>
      <c r="P205" s="27" t="s">
        <v>66</v>
      </c>
      <c r="Q205" s="4" t="s">
        <v>66</v>
      </c>
      <c r="R205" s="4" t="s">
        <v>66</v>
      </c>
      <c r="S205" s="28" t="s">
        <v>66</v>
      </c>
      <c r="T205" s="106" t="s">
        <v>66</v>
      </c>
      <c r="U205" s="107" t="s">
        <v>66</v>
      </c>
      <c r="V205" s="4" t="s">
        <v>66</v>
      </c>
      <c r="W205" s="4" t="s">
        <v>66</v>
      </c>
      <c r="X205" s="4" t="s">
        <v>66</v>
      </c>
      <c r="Y205" s="4" t="s">
        <v>66</v>
      </c>
      <c r="Z205" s="4" t="s">
        <v>66</v>
      </c>
      <c r="AA205" s="106" t="s">
        <v>66</v>
      </c>
      <c r="AB205" s="108" t="s">
        <v>66</v>
      </c>
      <c r="AC205" s="4" t="s">
        <v>66</v>
      </c>
      <c r="AD205" s="4" t="s">
        <v>66</v>
      </c>
      <c r="AE205" s="4" t="s">
        <v>66</v>
      </c>
      <c r="AF205" s="4" t="s">
        <v>66</v>
      </c>
      <c r="AG205" s="4" t="s">
        <v>66</v>
      </c>
      <c r="AH205" s="23"/>
      <c r="AI205" s="23"/>
      <c r="AJ205" s="23"/>
      <c r="AK205" s="3"/>
      <c r="AL205" s="140"/>
      <c r="AM205" s="7">
        <f>COUNTIF(F205:AJ205,"●")</f>
        <v>2</v>
      </c>
      <c r="AN205" s="136">
        <f>COUNTIF(F205:AJ205,"◎")</f>
        <v>0</v>
      </c>
      <c r="AO205" s="134">
        <f>SUM(AM205:AN205)</f>
        <v>2</v>
      </c>
      <c r="AP205" s="139">
        <f>ROUNDDOWN(AO205/AL204,3)</f>
        <v>1</v>
      </c>
      <c r="AR205" s="136">
        <f>COUNTIF(F205:AJ205,"●")+COUNTIF(F205:AJ205,"★")+COUNTIF(F205:AJ205,"◎")</f>
        <v>2</v>
      </c>
      <c r="AS205" s="141">
        <f>COUNTIF(F205:AJ205,"◇")</f>
        <v>5</v>
      </c>
      <c r="AT205" s="143">
        <f>ROUNDDOWN(AR205/AY204,3)</f>
        <v>0.28499999999999998</v>
      </c>
      <c r="AU205" s="5">
        <f>AU187+COUNTIF(F205:AJ205,"●")+COUNTIF(F205:AJ205,"★")+COUNTIF(F205:AJ205,"■")+COUNTIF(F205:AJ205,"◎")</f>
        <v>118</v>
      </c>
      <c r="AV205" s="99">
        <f>AV187+COUNTIF(F205:AJ205,"◇")</f>
        <v>158</v>
      </c>
      <c r="AW205" s="75">
        <f>ROUNDDOWN(AU205/AY205,3)</f>
        <v>0.42399999999999999</v>
      </c>
      <c r="AY205" s="4">
        <f>+AY187+AY204</f>
        <v>278</v>
      </c>
    </row>
    <row r="206" spans="1:53" ht="15" customHeight="1" x14ac:dyDescent="0.45">
      <c r="A206" s="1">
        <v>15</v>
      </c>
      <c r="C206" s="517"/>
      <c r="D206" s="526" t="s">
        <v>0</v>
      </c>
      <c r="E206" s="527"/>
      <c r="F206" s="532"/>
      <c r="G206" s="533"/>
      <c r="H206" s="533"/>
      <c r="I206" s="533"/>
      <c r="J206" s="533"/>
      <c r="K206" s="533"/>
      <c r="L206" s="533"/>
      <c r="M206" s="533"/>
      <c r="N206" s="533"/>
      <c r="O206" s="533"/>
      <c r="P206" s="533"/>
      <c r="Q206" s="533"/>
      <c r="R206" s="533"/>
      <c r="S206" s="533"/>
      <c r="T206" s="533"/>
      <c r="U206" s="533"/>
      <c r="V206" s="533"/>
      <c r="W206" s="533"/>
      <c r="X206" s="533"/>
      <c r="Y206" s="533"/>
      <c r="Z206" s="533"/>
      <c r="AA206" s="533"/>
      <c r="AB206" s="533"/>
      <c r="AC206" s="533"/>
      <c r="AD206" s="533"/>
      <c r="AE206" s="533"/>
      <c r="AF206" s="533"/>
      <c r="AG206" s="533"/>
      <c r="AH206" s="533"/>
      <c r="AI206" s="533"/>
      <c r="AJ206" s="534"/>
      <c r="AL206" s="100" t="s">
        <v>69</v>
      </c>
      <c r="AM206" s="84" t="s">
        <v>70</v>
      </c>
      <c r="AN206" s="87" t="s">
        <v>71</v>
      </c>
      <c r="AO206" s="105" t="s">
        <v>85</v>
      </c>
      <c r="AP206" s="70" t="s">
        <v>86</v>
      </c>
      <c r="AQ206" s="3"/>
      <c r="AR206" s="94" t="s">
        <v>72</v>
      </c>
      <c r="AS206" s="92" t="s">
        <v>73</v>
      </c>
      <c r="AT206" s="93" t="s">
        <v>74</v>
      </c>
      <c r="AU206" s="91" t="s">
        <v>75</v>
      </c>
      <c r="AV206" s="92" t="s">
        <v>76</v>
      </c>
      <c r="AW206" s="93" t="s">
        <v>77</v>
      </c>
      <c r="AX206" s="60"/>
      <c r="AY206" s="71" t="s">
        <v>78</v>
      </c>
    </row>
    <row r="207" spans="1:53" ht="15" customHeight="1" x14ac:dyDescent="0.45">
      <c r="A207" s="1">
        <v>15</v>
      </c>
      <c r="C207" s="517"/>
      <c r="D207" s="528"/>
      <c r="E207" s="529"/>
      <c r="F207" s="535"/>
      <c r="G207" s="536"/>
      <c r="H207" s="536"/>
      <c r="I207" s="536"/>
      <c r="J207" s="536"/>
      <c r="K207" s="536"/>
      <c r="L207" s="536"/>
      <c r="M207" s="536"/>
      <c r="N207" s="536"/>
      <c r="O207" s="536"/>
      <c r="P207" s="536"/>
      <c r="Q207" s="536"/>
      <c r="R207" s="536"/>
      <c r="S207" s="536"/>
      <c r="T207" s="536"/>
      <c r="U207" s="536"/>
      <c r="V207" s="536"/>
      <c r="W207" s="536"/>
      <c r="X207" s="536"/>
      <c r="Y207" s="536"/>
      <c r="Z207" s="536"/>
      <c r="AA207" s="536"/>
      <c r="AB207" s="536"/>
      <c r="AC207" s="536"/>
      <c r="AD207" s="536"/>
      <c r="AE207" s="536"/>
      <c r="AF207" s="536"/>
      <c r="AG207" s="536"/>
      <c r="AH207" s="536"/>
      <c r="AI207" s="536"/>
      <c r="AJ207" s="537"/>
      <c r="AL207" s="101"/>
      <c r="AM207" s="86"/>
      <c r="AN207" s="87"/>
      <c r="AO207" s="85"/>
      <c r="AP207" s="70" t="str">
        <f>IF(AP205&gt;=1,"達成","未達成")</f>
        <v>達成</v>
      </c>
      <c r="AQ207" s="3"/>
      <c r="AR207" s="94"/>
      <c r="AS207" s="95"/>
      <c r="AT207" s="93" t="s">
        <v>91</v>
      </c>
      <c r="AU207" s="94"/>
      <c r="AV207" s="95"/>
      <c r="AW207" s="93"/>
      <c r="AX207" s="60"/>
      <c r="AY207" s="72"/>
    </row>
    <row r="208" spans="1:53" ht="15" customHeight="1" x14ac:dyDescent="0.45">
      <c r="A208" s="1">
        <v>15</v>
      </c>
      <c r="C208" s="517"/>
      <c r="D208" s="530"/>
      <c r="E208" s="531"/>
      <c r="F208" s="538" t="s">
        <v>182</v>
      </c>
      <c r="G208" s="539"/>
      <c r="H208" s="539"/>
      <c r="I208" s="539"/>
      <c r="J208" s="539"/>
      <c r="K208" s="539"/>
      <c r="L208" s="539"/>
      <c r="M208" s="539"/>
      <c r="N208" s="539"/>
      <c r="O208" s="539"/>
      <c r="P208" s="539"/>
      <c r="Q208" s="539"/>
      <c r="R208" s="539"/>
      <c r="S208" s="539"/>
      <c r="T208" s="539"/>
      <c r="U208" s="539"/>
      <c r="V208" s="539"/>
      <c r="W208" s="539"/>
      <c r="X208" s="539"/>
      <c r="Y208" s="539"/>
      <c r="Z208" s="539"/>
      <c r="AA208" s="539"/>
      <c r="AB208" s="539"/>
      <c r="AC208" s="539"/>
      <c r="AD208" s="539"/>
      <c r="AE208" s="539"/>
      <c r="AF208" s="539"/>
      <c r="AG208" s="539"/>
      <c r="AH208" s="539"/>
      <c r="AI208" s="539"/>
      <c r="AJ208" s="540"/>
      <c r="AL208" s="102"/>
      <c r="AM208" s="88"/>
      <c r="AN208" s="89"/>
      <c r="AO208" s="64" t="s">
        <v>84</v>
      </c>
      <c r="AP208" s="69" t="s">
        <v>83</v>
      </c>
      <c r="AQ208" s="3"/>
      <c r="AR208" s="96"/>
      <c r="AS208" s="97"/>
      <c r="AT208" s="98" t="s">
        <v>92</v>
      </c>
      <c r="AU208" s="96"/>
      <c r="AV208" s="97"/>
      <c r="AW208" s="98" t="s">
        <v>93</v>
      </c>
      <c r="AX208" s="60"/>
      <c r="AY208" s="61"/>
    </row>
    <row r="209" spans="1:53" ht="18" customHeight="1" x14ac:dyDescent="0.45">
      <c r="A209" s="1">
        <v>18</v>
      </c>
      <c r="C209" s="51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8"/>
      <c r="AC209" s="3"/>
      <c r="AD209" s="3"/>
      <c r="AE209" s="3"/>
      <c r="AF209" s="3"/>
      <c r="AG209" s="3"/>
      <c r="AH209" s="3"/>
      <c r="AI209" s="3"/>
      <c r="AJ209" s="3"/>
    </row>
    <row r="210" spans="1:53" ht="24.9" customHeight="1" thickBot="1" x14ac:dyDescent="0.5">
      <c r="A210" s="1">
        <v>25</v>
      </c>
      <c r="C210" s="517"/>
      <c r="D210" s="518" t="s">
        <v>4</v>
      </c>
      <c r="E210" s="518"/>
      <c r="F210" s="554" t="s">
        <v>99</v>
      </c>
      <c r="G210" s="554"/>
      <c r="H210" s="554"/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554"/>
      <c r="Z210" s="554"/>
      <c r="AA210" s="554"/>
      <c r="AB210" s="554"/>
      <c r="AC210" s="554"/>
      <c r="AD210" s="554"/>
      <c r="AE210" s="554"/>
      <c r="AF210" s="554"/>
      <c r="AG210" s="554"/>
      <c r="AH210" s="554"/>
      <c r="AI210" s="554"/>
      <c r="AJ210" s="554"/>
      <c r="AK210" s="46"/>
      <c r="AL210" s="471" t="s">
        <v>39</v>
      </c>
      <c r="AM210" s="472"/>
      <c r="AN210" s="472"/>
      <c r="AO210" s="472"/>
      <c r="AP210" s="473"/>
      <c r="AR210" s="474" t="s">
        <v>38</v>
      </c>
      <c r="AS210" s="475"/>
      <c r="AT210" s="475"/>
      <c r="AU210" s="475"/>
      <c r="AV210" s="475"/>
      <c r="AW210" s="476"/>
      <c r="AY210" s="477" t="s">
        <v>163</v>
      </c>
    </row>
    <row r="211" spans="1:53" ht="18" customHeight="1" x14ac:dyDescent="0.45">
      <c r="A211" s="1">
        <v>18</v>
      </c>
      <c r="C211" s="517"/>
      <c r="D211" s="518" t="s">
        <v>5</v>
      </c>
      <c r="E211" s="518"/>
      <c r="F211" s="39">
        <f>+AG193+1</f>
        <v>45717</v>
      </c>
      <c r="G211" s="39">
        <f t="shared" ref="G211:AJ211" si="28">+F211+1</f>
        <v>45718</v>
      </c>
      <c r="H211" s="40">
        <f t="shared" si="28"/>
        <v>45719</v>
      </c>
      <c r="I211" s="40">
        <f t="shared" si="28"/>
        <v>45720</v>
      </c>
      <c r="J211" s="40">
        <f t="shared" si="28"/>
        <v>45721</v>
      </c>
      <c r="K211" s="40">
        <f t="shared" si="28"/>
        <v>45722</v>
      </c>
      <c r="L211" s="40">
        <f t="shared" si="28"/>
        <v>45723</v>
      </c>
      <c r="M211" s="39">
        <f t="shared" si="28"/>
        <v>45724</v>
      </c>
      <c r="N211" s="39">
        <f t="shared" si="28"/>
        <v>45725</v>
      </c>
      <c r="O211" s="40">
        <f t="shared" si="28"/>
        <v>45726</v>
      </c>
      <c r="P211" s="40">
        <f t="shared" si="28"/>
        <v>45727</v>
      </c>
      <c r="Q211" s="40">
        <f t="shared" si="28"/>
        <v>45728</v>
      </c>
      <c r="R211" s="40">
        <f t="shared" si="28"/>
        <v>45729</v>
      </c>
      <c r="S211" s="40">
        <f t="shared" si="28"/>
        <v>45730</v>
      </c>
      <c r="T211" s="39">
        <f t="shared" si="28"/>
        <v>45731</v>
      </c>
      <c r="U211" s="39">
        <f t="shared" si="28"/>
        <v>45732</v>
      </c>
      <c r="V211" s="40">
        <f t="shared" si="28"/>
        <v>45733</v>
      </c>
      <c r="W211" s="40">
        <f t="shared" si="28"/>
        <v>45734</v>
      </c>
      <c r="X211" s="40">
        <f t="shared" si="28"/>
        <v>45735</v>
      </c>
      <c r="Y211" s="40">
        <f t="shared" si="28"/>
        <v>45736</v>
      </c>
      <c r="Z211" s="40">
        <f t="shared" si="28"/>
        <v>45737</v>
      </c>
      <c r="AA211" s="39">
        <f t="shared" si="28"/>
        <v>45738</v>
      </c>
      <c r="AB211" s="39">
        <f t="shared" si="28"/>
        <v>45739</v>
      </c>
      <c r="AC211" s="40">
        <f t="shared" si="28"/>
        <v>45740</v>
      </c>
      <c r="AD211" s="40">
        <f t="shared" si="28"/>
        <v>45741</v>
      </c>
      <c r="AE211" s="40">
        <f t="shared" si="28"/>
        <v>45742</v>
      </c>
      <c r="AF211" s="40">
        <f t="shared" si="28"/>
        <v>45743</v>
      </c>
      <c r="AG211" s="40">
        <f t="shared" si="28"/>
        <v>45744</v>
      </c>
      <c r="AH211" s="39">
        <f t="shared" si="28"/>
        <v>45745</v>
      </c>
      <c r="AI211" s="39">
        <f t="shared" si="28"/>
        <v>45746</v>
      </c>
      <c r="AJ211" s="40">
        <f t="shared" si="28"/>
        <v>45747</v>
      </c>
      <c r="AK211" s="48"/>
      <c r="AL211" s="480" t="s">
        <v>158</v>
      </c>
      <c r="AM211" s="482" t="s">
        <v>159</v>
      </c>
      <c r="AN211" s="301" t="s">
        <v>181</v>
      </c>
      <c r="AO211" s="485" t="s">
        <v>160</v>
      </c>
      <c r="AP211" s="488" t="s">
        <v>183</v>
      </c>
      <c r="AR211" s="491" t="s">
        <v>37</v>
      </c>
      <c r="AS211" s="492"/>
      <c r="AT211" s="493"/>
      <c r="AU211" s="491" t="s">
        <v>40</v>
      </c>
      <c r="AV211" s="492"/>
      <c r="AW211" s="493"/>
      <c r="AY211" s="478"/>
    </row>
    <row r="212" spans="1:53" ht="18" customHeight="1" x14ac:dyDescent="0.45">
      <c r="A212" s="1">
        <v>18</v>
      </c>
      <c r="C212" s="517"/>
      <c r="D212" s="518" t="s">
        <v>6</v>
      </c>
      <c r="E212" s="518"/>
      <c r="F212" s="41">
        <f t="shared" ref="F212:AI212" si="29">F211</f>
        <v>45717</v>
      </c>
      <c r="G212" s="41">
        <f t="shared" si="29"/>
        <v>45718</v>
      </c>
      <c r="H212" s="16">
        <f t="shared" si="29"/>
        <v>45719</v>
      </c>
      <c r="I212" s="16">
        <f t="shared" si="29"/>
        <v>45720</v>
      </c>
      <c r="J212" s="16">
        <f t="shared" si="29"/>
        <v>45721</v>
      </c>
      <c r="K212" s="16">
        <f t="shared" si="29"/>
        <v>45722</v>
      </c>
      <c r="L212" s="16">
        <f t="shared" si="29"/>
        <v>45723</v>
      </c>
      <c r="M212" s="41">
        <f t="shared" si="29"/>
        <v>45724</v>
      </c>
      <c r="N212" s="41">
        <f t="shared" si="29"/>
        <v>45725</v>
      </c>
      <c r="O212" s="16">
        <f t="shared" si="29"/>
        <v>45726</v>
      </c>
      <c r="P212" s="16">
        <f t="shared" si="29"/>
        <v>45727</v>
      </c>
      <c r="Q212" s="16">
        <f t="shared" si="29"/>
        <v>45728</v>
      </c>
      <c r="R212" s="16">
        <f t="shared" si="29"/>
        <v>45729</v>
      </c>
      <c r="S212" s="16">
        <f t="shared" si="29"/>
        <v>45730</v>
      </c>
      <c r="T212" s="41">
        <f t="shared" si="29"/>
        <v>45731</v>
      </c>
      <c r="U212" s="41">
        <f t="shared" si="29"/>
        <v>45732</v>
      </c>
      <c r="V212" s="16">
        <f t="shared" si="29"/>
        <v>45733</v>
      </c>
      <c r="W212" s="16">
        <f t="shared" si="29"/>
        <v>45734</v>
      </c>
      <c r="X212" s="16">
        <f t="shared" si="29"/>
        <v>45735</v>
      </c>
      <c r="Y212" s="16">
        <f t="shared" si="29"/>
        <v>45736</v>
      </c>
      <c r="Z212" s="16">
        <f t="shared" si="29"/>
        <v>45737</v>
      </c>
      <c r="AA212" s="41">
        <f t="shared" si="29"/>
        <v>45738</v>
      </c>
      <c r="AB212" s="41">
        <f t="shared" si="29"/>
        <v>45739</v>
      </c>
      <c r="AC212" s="16">
        <f t="shared" si="29"/>
        <v>45740</v>
      </c>
      <c r="AD212" s="16">
        <f t="shared" si="29"/>
        <v>45741</v>
      </c>
      <c r="AE212" s="16">
        <f t="shared" si="29"/>
        <v>45742</v>
      </c>
      <c r="AF212" s="16">
        <f t="shared" si="29"/>
        <v>45743</v>
      </c>
      <c r="AG212" s="16">
        <f t="shared" si="29"/>
        <v>45744</v>
      </c>
      <c r="AH212" s="41">
        <f t="shared" si="29"/>
        <v>45745</v>
      </c>
      <c r="AI212" s="41">
        <f t="shared" si="29"/>
        <v>45746</v>
      </c>
      <c r="AJ212" s="16">
        <f t="shared" ref="AJ212" si="30">AJ211</f>
        <v>45747</v>
      </c>
      <c r="AK212" s="50"/>
      <c r="AL212" s="481"/>
      <c r="AM212" s="483"/>
      <c r="AN212" s="302"/>
      <c r="AO212" s="486"/>
      <c r="AP212" s="489"/>
      <c r="AR212" s="494" t="s">
        <v>162</v>
      </c>
      <c r="AS212" s="497" t="s">
        <v>108</v>
      </c>
      <c r="AT212" s="500" t="s">
        <v>42</v>
      </c>
      <c r="AU212" s="494" t="s">
        <v>164</v>
      </c>
      <c r="AV212" s="497" t="s">
        <v>109</v>
      </c>
      <c r="AW212" s="500" t="s">
        <v>43</v>
      </c>
      <c r="AY212" s="478"/>
    </row>
    <row r="213" spans="1:53" ht="18" customHeight="1" x14ac:dyDescent="0.45">
      <c r="A213" s="1">
        <v>18</v>
      </c>
      <c r="C213" s="517"/>
      <c r="D213" s="518" t="s">
        <v>12</v>
      </c>
      <c r="E213" s="518"/>
      <c r="F213" s="42"/>
      <c r="G213" s="42"/>
      <c r="H213" s="4"/>
      <c r="I213" s="4"/>
      <c r="J213" s="4"/>
      <c r="K213" s="4"/>
      <c r="L213" s="4"/>
      <c r="M213" s="42"/>
      <c r="N213" s="42"/>
      <c r="O213" s="4"/>
      <c r="P213" s="4"/>
      <c r="Q213" s="4"/>
      <c r="R213" s="4"/>
      <c r="S213" s="4"/>
      <c r="T213" s="42"/>
      <c r="U213" s="42"/>
      <c r="V213" s="4"/>
      <c r="W213" s="4"/>
      <c r="X213" s="4"/>
      <c r="Y213" s="4"/>
      <c r="Z213" s="4"/>
      <c r="AA213" s="42"/>
      <c r="AB213" s="42"/>
      <c r="AC213" s="4"/>
      <c r="AD213" s="4"/>
      <c r="AE213" s="4"/>
      <c r="AF213" s="4"/>
      <c r="AG213" s="4"/>
      <c r="AH213" s="42"/>
      <c r="AI213" s="42"/>
      <c r="AJ213" s="4"/>
      <c r="AK213" s="3"/>
      <c r="AL213" s="481"/>
      <c r="AM213" s="483"/>
      <c r="AN213" s="302"/>
      <c r="AO213" s="486"/>
      <c r="AP213" s="489"/>
      <c r="AR213" s="495"/>
      <c r="AS213" s="498"/>
      <c r="AT213" s="501"/>
      <c r="AU213" s="495"/>
      <c r="AV213" s="498"/>
      <c r="AW213" s="501"/>
      <c r="AY213" s="478"/>
    </row>
    <row r="214" spans="1:53" ht="18" customHeight="1" x14ac:dyDescent="0.45">
      <c r="A214" s="1">
        <v>18</v>
      </c>
      <c r="B214" s="1">
        <v>1</v>
      </c>
      <c r="C214" s="517"/>
      <c r="D214" s="522" t="s">
        <v>11</v>
      </c>
      <c r="E214" s="522"/>
      <c r="F214" s="545"/>
      <c r="G214" s="545"/>
      <c r="H214" s="523"/>
      <c r="I214" s="523"/>
      <c r="J214" s="523"/>
      <c r="K214" s="523"/>
      <c r="L214" s="523"/>
      <c r="M214" s="545"/>
      <c r="N214" s="545"/>
      <c r="O214" s="523"/>
      <c r="P214" s="523"/>
      <c r="Q214" s="523"/>
      <c r="R214" s="523"/>
      <c r="S214" s="523"/>
      <c r="T214" s="545"/>
      <c r="U214" s="545"/>
      <c r="V214" s="523"/>
      <c r="W214" s="523"/>
      <c r="X214" s="523"/>
      <c r="Y214" s="523" t="s">
        <v>30</v>
      </c>
      <c r="Z214" s="523"/>
      <c r="AA214" s="545"/>
      <c r="AB214" s="545"/>
      <c r="AC214" s="523"/>
      <c r="AD214" s="523"/>
      <c r="AE214" s="523"/>
      <c r="AF214" s="523"/>
      <c r="AG214" s="523"/>
      <c r="AH214" s="545"/>
      <c r="AI214" s="545"/>
      <c r="AJ214" s="523"/>
      <c r="AK214" s="51"/>
      <c r="AL214" s="481"/>
      <c r="AM214" s="483"/>
      <c r="AN214" s="302"/>
      <c r="AO214" s="486"/>
      <c r="AP214" s="489"/>
      <c r="AR214" s="495"/>
      <c r="AS214" s="498"/>
      <c r="AT214" s="501"/>
      <c r="AU214" s="495"/>
      <c r="AV214" s="498"/>
      <c r="AW214" s="501"/>
      <c r="AY214" s="478"/>
    </row>
    <row r="215" spans="1:53" ht="18" customHeight="1" x14ac:dyDescent="0.45">
      <c r="A215" s="1">
        <v>18</v>
      </c>
      <c r="B215" s="1">
        <v>2</v>
      </c>
      <c r="C215" s="517"/>
      <c r="D215" s="522"/>
      <c r="E215" s="522"/>
      <c r="F215" s="546"/>
      <c r="G215" s="546"/>
      <c r="H215" s="524"/>
      <c r="I215" s="524"/>
      <c r="J215" s="524"/>
      <c r="K215" s="524"/>
      <c r="L215" s="524"/>
      <c r="M215" s="546"/>
      <c r="N215" s="546"/>
      <c r="O215" s="524"/>
      <c r="P215" s="524"/>
      <c r="Q215" s="524"/>
      <c r="R215" s="524"/>
      <c r="S215" s="524"/>
      <c r="T215" s="546"/>
      <c r="U215" s="546"/>
      <c r="V215" s="524"/>
      <c r="W215" s="524"/>
      <c r="X215" s="524"/>
      <c r="Y215" s="524"/>
      <c r="Z215" s="524"/>
      <c r="AA215" s="546"/>
      <c r="AB215" s="546"/>
      <c r="AC215" s="524"/>
      <c r="AD215" s="524"/>
      <c r="AE215" s="524"/>
      <c r="AF215" s="524"/>
      <c r="AG215" s="524"/>
      <c r="AH215" s="546"/>
      <c r="AI215" s="546"/>
      <c r="AJ215" s="524"/>
      <c r="AK215" s="51"/>
      <c r="AL215" s="481"/>
      <c r="AM215" s="483"/>
      <c r="AN215" s="302"/>
      <c r="AO215" s="486"/>
      <c r="AP215" s="489"/>
      <c r="AR215" s="495"/>
      <c r="AS215" s="498"/>
      <c r="AT215" s="65">
        <v>0.28499999999999998</v>
      </c>
      <c r="AU215" s="495"/>
      <c r="AV215" s="498"/>
      <c r="AW215" s="501"/>
      <c r="AY215" s="478"/>
    </row>
    <row r="216" spans="1:53" ht="18" customHeight="1" x14ac:dyDescent="0.45">
      <c r="A216" s="1">
        <v>18</v>
      </c>
      <c r="B216" s="1">
        <v>3</v>
      </c>
      <c r="C216" s="517"/>
      <c r="D216" s="522"/>
      <c r="E216" s="522"/>
      <c r="F216" s="546"/>
      <c r="G216" s="546"/>
      <c r="H216" s="524"/>
      <c r="I216" s="524"/>
      <c r="J216" s="524"/>
      <c r="K216" s="524"/>
      <c r="L216" s="524"/>
      <c r="M216" s="546"/>
      <c r="N216" s="546"/>
      <c r="O216" s="524"/>
      <c r="P216" s="524"/>
      <c r="Q216" s="524"/>
      <c r="R216" s="524"/>
      <c r="S216" s="524"/>
      <c r="T216" s="546"/>
      <c r="U216" s="546"/>
      <c r="V216" s="524"/>
      <c r="W216" s="524"/>
      <c r="X216" s="524"/>
      <c r="Y216" s="524"/>
      <c r="Z216" s="524"/>
      <c r="AA216" s="546"/>
      <c r="AB216" s="546"/>
      <c r="AC216" s="524"/>
      <c r="AD216" s="524"/>
      <c r="AE216" s="524"/>
      <c r="AF216" s="524"/>
      <c r="AG216" s="524"/>
      <c r="AH216" s="546"/>
      <c r="AI216" s="546"/>
      <c r="AJ216" s="524"/>
      <c r="AK216" s="51"/>
      <c r="AL216" s="481"/>
      <c r="AM216" s="483"/>
      <c r="AN216" s="302"/>
      <c r="AO216" s="486"/>
      <c r="AP216" s="489"/>
      <c r="AR216" s="495"/>
      <c r="AS216" s="498"/>
      <c r="AT216" s="502" t="s">
        <v>41</v>
      </c>
      <c r="AU216" s="495"/>
      <c r="AV216" s="498"/>
      <c r="AW216" s="501"/>
      <c r="AY216" s="478"/>
    </row>
    <row r="217" spans="1:53" ht="18" customHeight="1" x14ac:dyDescent="0.45">
      <c r="A217" s="1">
        <v>18</v>
      </c>
      <c r="B217" s="1">
        <v>4</v>
      </c>
      <c r="C217" s="517"/>
      <c r="D217" s="522"/>
      <c r="E217" s="522"/>
      <c r="F217" s="546"/>
      <c r="G217" s="546"/>
      <c r="H217" s="524"/>
      <c r="I217" s="524"/>
      <c r="J217" s="524"/>
      <c r="K217" s="524"/>
      <c r="L217" s="524"/>
      <c r="M217" s="546"/>
      <c r="N217" s="546"/>
      <c r="O217" s="524"/>
      <c r="P217" s="524"/>
      <c r="Q217" s="524"/>
      <c r="R217" s="524"/>
      <c r="S217" s="524"/>
      <c r="T217" s="546"/>
      <c r="U217" s="546"/>
      <c r="V217" s="524"/>
      <c r="W217" s="524"/>
      <c r="X217" s="524"/>
      <c r="Y217" s="524"/>
      <c r="Z217" s="524"/>
      <c r="AA217" s="546"/>
      <c r="AB217" s="546"/>
      <c r="AC217" s="524"/>
      <c r="AD217" s="524"/>
      <c r="AE217" s="524"/>
      <c r="AF217" s="524"/>
      <c r="AG217" s="524"/>
      <c r="AH217" s="546"/>
      <c r="AI217" s="546"/>
      <c r="AJ217" s="524"/>
      <c r="AK217" s="51"/>
      <c r="AL217" s="481"/>
      <c r="AM217" s="483"/>
      <c r="AN217" s="302"/>
      <c r="AO217" s="486"/>
      <c r="AP217" s="489"/>
      <c r="AR217" s="495"/>
      <c r="AS217" s="498"/>
      <c r="AT217" s="502"/>
      <c r="AU217" s="495"/>
      <c r="AV217" s="498"/>
      <c r="AW217" s="65">
        <v>0.28499999999999998</v>
      </c>
      <c r="AY217" s="478"/>
    </row>
    <row r="218" spans="1:53" ht="18" customHeight="1" x14ac:dyDescent="0.45">
      <c r="A218" s="1">
        <v>18</v>
      </c>
      <c r="B218" s="1">
        <v>5</v>
      </c>
      <c r="C218" s="517"/>
      <c r="D218" s="522"/>
      <c r="E218" s="522"/>
      <c r="F218" s="546"/>
      <c r="G218" s="546"/>
      <c r="H218" s="524"/>
      <c r="I218" s="524"/>
      <c r="J218" s="524"/>
      <c r="K218" s="524"/>
      <c r="L218" s="524"/>
      <c r="M218" s="546"/>
      <c r="N218" s="546"/>
      <c r="O218" s="524"/>
      <c r="P218" s="524"/>
      <c r="Q218" s="524"/>
      <c r="R218" s="524"/>
      <c r="S218" s="524"/>
      <c r="T218" s="546"/>
      <c r="U218" s="546"/>
      <c r="V218" s="524"/>
      <c r="W218" s="524"/>
      <c r="X218" s="524"/>
      <c r="Y218" s="524"/>
      <c r="Z218" s="524"/>
      <c r="AA218" s="546"/>
      <c r="AB218" s="546"/>
      <c r="AC218" s="524"/>
      <c r="AD218" s="524"/>
      <c r="AE218" s="524"/>
      <c r="AF218" s="524"/>
      <c r="AG218" s="524"/>
      <c r="AH218" s="546"/>
      <c r="AI218" s="546"/>
      <c r="AJ218" s="524"/>
      <c r="AK218" s="51"/>
      <c r="AL218" s="481"/>
      <c r="AM218" s="483"/>
      <c r="AN218" s="302"/>
      <c r="AO218" s="486"/>
      <c r="AP218" s="489"/>
      <c r="AR218" s="495"/>
      <c r="AS218" s="498"/>
      <c r="AT218" s="502"/>
      <c r="AU218" s="495"/>
      <c r="AV218" s="498"/>
      <c r="AW218" s="502" t="s">
        <v>41</v>
      </c>
      <c r="AY218" s="478"/>
    </row>
    <row r="219" spans="1:53" ht="18" customHeight="1" x14ac:dyDescent="0.45">
      <c r="A219" s="1">
        <v>18</v>
      </c>
      <c r="B219" s="1">
        <v>6</v>
      </c>
      <c r="C219" s="517"/>
      <c r="D219" s="522"/>
      <c r="E219" s="522"/>
      <c r="F219" s="546"/>
      <c r="G219" s="546"/>
      <c r="H219" s="524"/>
      <c r="I219" s="524"/>
      <c r="J219" s="524"/>
      <c r="K219" s="524"/>
      <c r="L219" s="524"/>
      <c r="M219" s="546"/>
      <c r="N219" s="546"/>
      <c r="O219" s="524"/>
      <c r="P219" s="524"/>
      <c r="Q219" s="524"/>
      <c r="R219" s="524"/>
      <c r="S219" s="524"/>
      <c r="T219" s="546"/>
      <c r="U219" s="546"/>
      <c r="V219" s="524"/>
      <c r="W219" s="524"/>
      <c r="X219" s="524"/>
      <c r="Y219" s="524"/>
      <c r="Z219" s="524"/>
      <c r="AA219" s="546"/>
      <c r="AB219" s="546"/>
      <c r="AC219" s="524"/>
      <c r="AD219" s="524"/>
      <c r="AE219" s="524"/>
      <c r="AF219" s="524"/>
      <c r="AG219" s="524"/>
      <c r="AH219" s="546"/>
      <c r="AI219" s="546"/>
      <c r="AJ219" s="524"/>
      <c r="AK219" s="51"/>
      <c r="AL219" s="481"/>
      <c r="AM219" s="483"/>
      <c r="AN219" s="302"/>
      <c r="AO219" s="486"/>
      <c r="AP219" s="489"/>
      <c r="AR219" s="495"/>
      <c r="AS219" s="498"/>
      <c r="AT219" s="502"/>
      <c r="AU219" s="495"/>
      <c r="AV219" s="498"/>
      <c r="AW219" s="502"/>
      <c r="AY219" s="478"/>
    </row>
    <row r="220" spans="1:53" ht="18" customHeight="1" x14ac:dyDescent="0.45">
      <c r="A220" s="1">
        <v>18</v>
      </c>
      <c r="B220" s="1">
        <v>7</v>
      </c>
      <c r="C220" s="517"/>
      <c r="D220" s="522"/>
      <c r="E220" s="522"/>
      <c r="F220" s="546"/>
      <c r="G220" s="546"/>
      <c r="H220" s="524"/>
      <c r="I220" s="524"/>
      <c r="J220" s="524"/>
      <c r="K220" s="524"/>
      <c r="L220" s="524"/>
      <c r="M220" s="546"/>
      <c r="N220" s="546"/>
      <c r="O220" s="524"/>
      <c r="P220" s="524"/>
      <c r="Q220" s="524"/>
      <c r="R220" s="524"/>
      <c r="S220" s="524"/>
      <c r="T220" s="546"/>
      <c r="U220" s="546"/>
      <c r="V220" s="524"/>
      <c r="W220" s="524"/>
      <c r="X220" s="524"/>
      <c r="Y220" s="524"/>
      <c r="Z220" s="524"/>
      <c r="AA220" s="546"/>
      <c r="AB220" s="546"/>
      <c r="AC220" s="524"/>
      <c r="AD220" s="524"/>
      <c r="AE220" s="524"/>
      <c r="AF220" s="524"/>
      <c r="AG220" s="524"/>
      <c r="AH220" s="546"/>
      <c r="AI220" s="546"/>
      <c r="AJ220" s="524"/>
      <c r="AK220" s="51"/>
      <c r="AL220" s="481"/>
      <c r="AM220" s="483"/>
      <c r="AN220" s="302"/>
      <c r="AO220" s="486"/>
      <c r="AP220" s="489"/>
      <c r="AR220" s="495"/>
      <c r="AS220" s="498"/>
      <c r="AT220" s="502"/>
      <c r="AU220" s="495"/>
      <c r="AV220" s="498"/>
      <c r="AW220" s="502"/>
      <c r="AY220" s="478"/>
    </row>
    <row r="221" spans="1:53" ht="18" customHeight="1" thickBot="1" x14ac:dyDescent="0.5">
      <c r="A221" s="1">
        <v>18</v>
      </c>
      <c r="B221" s="1">
        <v>8</v>
      </c>
      <c r="C221" s="517"/>
      <c r="D221" s="522"/>
      <c r="E221" s="522"/>
      <c r="F221" s="547"/>
      <c r="G221" s="547"/>
      <c r="H221" s="525"/>
      <c r="I221" s="525"/>
      <c r="J221" s="525"/>
      <c r="K221" s="525"/>
      <c r="L221" s="525"/>
      <c r="M221" s="547"/>
      <c r="N221" s="547"/>
      <c r="O221" s="525"/>
      <c r="P221" s="525"/>
      <c r="Q221" s="525"/>
      <c r="R221" s="525"/>
      <c r="S221" s="525"/>
      <c r="T221" s="547"/>
      <c r="U221" s="547"/>
      <c r="V221" s="525"/>
      <c r="W221" s="525"/>
      <c r="X221" s="525"/>
      <c r="Y221" s="525"/>
      <c r="Z221" s="525"/>
      <c r="AA221" s="547"/>
      <c r="AB221" s="547"/>
      <c r="AC221" s="525"/>
      <c r="AD221" s="525"/>
      <c r="AE221" s="525"/>
      <c r="AF221" s="525"/>
      <c r="AG221" s="525"/>
      <c r="AH221" s="547"/>
      <c r="AI221" s="547"/>
      <c r="AJ221" s="525"/>
      <c r="AK221" s="51"/>
      <c r="AL221" s="481"/>
      <c r="AM221" s="484"/>
      <c r="AN221" s="303"/>
      <c r="AO221" s="487"/>
      <c r="AP221" s="490"/>
      <c r="AR221" s="496"/>
      <c r="AS221" s="499"/>
      <c r="AT221" s="502"/>
      <c r="AU221" s="496"/>
      <c r="AV221" s="499"/>
      <c r="AW221" s="503"/>
      <c r="AY221" s="479"/>
    </row>
    <row r="222" spans="1:53" ht="18" customHeight="1" thickBot="1" x14ac:dyDescent="0.5">
      <c r="A222" s="1">
        <v>18</v>
      </c>
      <c r="C222" s="517"/>
      <c r="D222" s="520" t="s">
        <v>7</v>
      </c>
      <c r="E222" s="520"/>
      <c r="F222" s="43"/>
      <c r="G222" s="43"/>
      <c r="H222" s="4"/>
      <c r="I222" s="4"/>
      <c r="J222" s="4"/>
      <c r="K222" s="4"/>
      <c r="L222" s="4"/>
      <c r="M222" s="43"/>
      <c r="N222" s="43"/>
      <c r="O222" s="4"/>
      <c r="P222" s="4"/>
      <c r="Q222" s="4"/>
      <c r="R222" s="4"/>
      <c r="S222" s="4"/>
      <c r="T222" s="43"/>
      <c r="U222" s="43"/>
      <c r="V222" s="4"/>
      <c r="W222" s="4"/>
      <c r="X222" s="4"/>
      <c r="Y222" s="4"/>
      <c r="Z222" s="4"/>
      <c r="AA222" s="43"/>
      <c r="AB222" s="43"/>
      <c r="AC222" s="4"/>
      <c r="AD222" s="4"/>
      <c r="AE222" s="4"/>
      <c r="AF222" s="4"/>
      <c r="AG222" s="4"/>
      <c r="AH222" s="43"/>
      <c r="AI222" s="43"/>
      <c r="AJ222" s="4"/>
      <c r="AK222" s="3"/>
      <c r="AL222" s="136">
        <f>COUNTIF(F222:AJ222,"○")</f>
        <v>0</v>
      </c>
      <c r="AM222" s="138"/>
      <c r="AN222" s="135"/>
      <c r="AO222" s="104"/>
      <c r="AP222" s="103"/>
      <c r="AR222" s="142"/>
      <c r="AS222" s="137"/>
      <c r="AT222" s="139" t="e">
        <f>ROUNDDOWN(AL222/AY222,3)</f>
        <v>#DIV/0!</v>
      </c>
      <c r="AU222" s="138"/>
      <c r="AV222" s="90"/>
      <c r="AW222" s="62"/>
      <c r="AY222" s="4">
        <v>0</v>
      </c>
      <c r="BA222" s="1" t="s">
        <v>79</v>
      </c>
    </row>
    <row r="223" spans="1:53" ht="18" customHeight="1" thickBot="1" x14ac:dyDescent="0.5">
      <c r="A223" s="1">
        <v>18</v>
      </c>
      <c r="C223" s="517"/>
      <c r="D223" s="520" t="s">
        <v>8</v>
      </c>
      <c r="E223" s="520"/>
      <c r="F223" s="42"/>
      <c r="G223" s="42"/>
      <c r="H223" s="4"/>
      <c r="I223" s="4"/>
      <c r="J223" s="4"/>
      <c r="K223" s="4"/>
      <c r="L223" s="4"/>
      <c r="M223" s="42"/>
      <c r="N223" s="42"/>
      <c r="O223" s="4"/>
      <c r="P223" s="4"/>
      <c r="Q223" s="4"/>
      <c r="R223" s="4"/>
      <c r="S223" s="4"/>
      <c r="T223" s="42"/>
      <c r="U223" s="42"/>
      <c r="V223" s="4"/>
      <c r="W223" s="4"/>
      <c r="X223" s="4"/>
      <c r="Y223" s="4"/>
      <c r="Z223" s="4"/>
      <c r="AA223" s="42"/>
      <c r="AB223" s="55"/>
      <c r="AC223" s="4"/>
      <c r="AD223" s="4"/>
      <c r="AE223" s="4"/>
      <c r="AF223" s="4"/>
      <c r="AG223" s="4"/>
      <c r="AH223" s="42"/>
      <c r="AI223" s="42"/>
      <c r="AJ223" s="4"/>
      <c r="AK223" s="3"/>
      <c r="AL223" s="140"/>
      <c r="AM223" s="7">
        <f>COUNTIF(F223:AJ223,"●")</f>
        <v>0</v>
      </c>
      <c r="AN223" s="136">
        <f>COUNTIF(F223:AJ223,"◎")</f>
        <v>0</v>
      </c>
      <c r="AO223" s="134">
        <f>SUM(AM223:AN223)</f>
        <v>0</v>
      </c>
      <c r="AP223" s="139" t="e">
        <f>ROUNDDOWN(AO223/AL222,3)</f>
        <v>#DIV/0!</v>
      </c>
      <c r="AR223" s="136">
        <f>COUNTIF(F223:AJ223,"●")+COUNTIF(F223:AJ223,"★")+COUNTIF(F223:AJ223,"◎")</f>
        <v>0</v>
      </c>
      <c r="AS223" s="141">
        <f>COUNTIF(F223:AJ223,"◇")</f>
        <v>0</v>
      </c>
      <c r="AT223" s="143" t="e">
        <f>ROUNDDOWN(AR223/AY222,3)</f>
        <v>#DIV/0!</v>
      </c>
      <c r="AU223" s="5">
        <f>AU205+COUNTIF(F223:AJ223,"●")+COUNTIF(F223:AJ223,"★")+COUNTIF(F223:AJ223,"■")+COUNTIF(F223:AJ223,"◎")</f>
        <v>118</v>
      </c>
      <c r="AV223" s="99">
        <f>AV205+COUNTIF(F223:AJ223,"◇")</f>
        <v>158</v>
      </c>
      <c r="AW223" s="75">
        <f>ROUNDDOWN(AU223/AY223,3)</f>
        <v>0.42399999999999999</v>
      </c>
      <c r="AY223" s="4">
        <f>+AY205+AY222</f>
        <v>278</v>
      </c>
    </row>
    <row r="224" spans="1:53" ht="15" customHeight="1" x14ac:dyDescent="0.45">
      <c r="A224" s="1">
        <v>15</v>
      </c>
      <c r="C224" s="517"/>
      <c r="D224" s="526" t="s">
        <v>0</v>
      </c>
      <c r="E224" s="527"/>
      <c r="F224" s="532"/>
      <c r="G224" s="533"/>
      <c r="H224" s="533"/>
      <c r="I224" s="533"/>
      <c r="J224" s="533"/>
      <c r="K224" s="533"/>
      <c r="L224" s="533"/>
      <c r="M224" s="533"/>
      <c r="N224" s="533"/>
      <c r="O224" s="533"/>
      <c r="P224" s="533"/>
      <c r="Q224" s="533"/>
      <c r="R224" s="533"/>
      <c r="S224" s="533"/>
      <c r="T224" s="533"/>
      <c r="U224" s="533"/>
      <c r="V224" s="533"/>
      <c r="W224" s="533"/>
      <c r="X224" s="533"/>
      <c r="Y224" s="533"/>
      <c r="Z224" s="533"/>
      <c r="AA224" s="533"/>
      <c r="AB224" s="533"/>
      <c r="AC224" s="533"/>
      <c r="AD224" s="533"/>
      <c r="AE224" s="533"/>
      <c r="AF224" s="533"/>
      <c r="AG224" s="533"/>
      <c r="AH224" s="533"/>
      <c r="AI224" s="533"/>
      <c r="AJ224" s="534"/>
      <c r="AL224" s="100" t="s">
        <v>69</v>
      </c>
      <c r="AM224" s="84" t="s">
        <v>70</v>
      </c>
      <c r="AN224" s="87" t="s">
        <v>71</v>
      </c>
      <c r="AO224" s="105" t="s">
        <v>85</v>
      </c>
      <c r="AP224" s="70" t="s">
        <v>86</v>
      </c>
      <c r="AQ224" s="3"/>
      <c r="AR224" s="94" t="s">
        <v>72</v>
      </c>
      <c r="AS224" s="92" t="s">
        <v>73</v>
      </c>
      <c r="AT224" s="93" t="s">
        <v>74</v>
      </c>
      <c r="AU224" s="91" t="s">
        <v>75</v>
      </c>
      <c r="AV224" s="92" t="s">
        <v>76</v>
      </c>
      <c r="AW224" s="93" t="s">
        <v>77</v>
      </c>
      <c r="AX224" s="60"/>
      <c r="AY224" s="71" t="s">
        <v>78</v>
      </c>
    </row>
    <row r="225" spans="1:51" ht="15" customHeight="1" x14ac:dyDescent="0.45">
      <c r="A225" s="1">
        <v>15</v>
      </c>
      <c r="C225" s="517"/>
      <c r="D225" s="528"/>
      <c r="E225" s="529"/>
      <c r="F225" s="535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6"/>
      <c r="Z225" s="536"/>
      <c r="AA225" s="536"/>
      <c r="AB225" s="536"/>
      <c r="AC225" s="536"/>
      <c r="AD225" s="536"/>
      <c r="AE225" s="536"/>
      <c r="AF225" s="536"/>
      <c r="AG225" s="536"/>
      <c r="AH225" s="536"/>
      <c r="AI225" s="536"/>
      <c r="AJ225" s="537"/>
      <c r="AL225" s="101"/>
      <c r="AM225" s="86"/>
      <c r="AN225" s="87"/>
      <c r="AO225" s="85"/>
      <c r="AP225" s="70" t="e">
        <f>IF(AP223&gt;=1,"達成","未達成")</f>
        <v>#DIV/0!</v>
      </c>
      <c r="AQ225" s="3"/>
      <c r="AR225" s="94"/>
      <c r="AS225" s="95"/>
      <c r="AT225" s="93" t="s">
        <v>91</v>
      </c>
      <c r="AU225" s="94"/>
      <c r="AV225" s="95"/>
      <c r="AW225" s="93"/>
      <c r="AX225" s="60"/>
      <c r="AY225" s="72"/>
    </row>
    <row r="226" spans="1:51" ht="15" customHeight="1" x14ac:dyDescent="0.45">
      <c r="A226" s="1">
        <v>15</v>
      </c>
      <c r="C226" s="517"/>
      <c r="D226" s="530"/>
      <c r="E226" s="531"/>
      <c r="F226" s="538" t="s">
        <v>182</v>
      </c>
      <c r="G226" s="539"/>
      <c r="H226" s="539"/>
      <c r="I226" s="539"/>
      <c r="J226" s="539"/>
      <c r="K226" s="539"/>
      <c r="L226" s="539"/>
      <c r="M226" s="539"/>
      <c r="N226" s="539"/>
      <c r="O226" s="539"/>
      <c r="P226" s="539"/>
      <c r="Q226" s="539"/>
      <c r="R226" s="539"/>
      <c r="S226" s="539"/>
      <c r="T226" s="539"/>
      <c r="U226" s="539"/>
      <c r="V226" s="539"/>
      <c r="W226" s="539"/>
      <c r="X226" s="539"/>
      <c r="Y226" s="539"/>
      <c r="Z226" s="539"/>
      <c r="AA226" s="539"/>
      <c r="AB226" s="539"/>
      <c r="AC226" s="539"/>
      <c r="AD226" s="539"/>
      <c r="AE226" s="539"/>
      <c r="AF226" s="539"/>
      <c r="AG226" s="539"/>
      <c r="AH226" s="539"/>
      <c r="AI226" s="539"/>
      <c r="AJ226" s="540"/>
      <c r="AL226" s="102"/>
      <c r="AM226" s="88"/>
      <c r="AN226" s="89"/>
      <c r="AO226" s="64" t="s">
        <v>84</v>
      </c>
      <c r="AP226" s="69" t="s">
        <v>83</v>
      </c>
      <c r="AQ226" s="3"/>
      <c r="AR226" s="96"/>
      <c r="AS226" s="97"/>
      <c r="AT226" s="98" t="s">
        <v>92</v>
      </c>
      <c r="AU226" s="96"/>
      <c r="AV226" s="97"/>
      <c r="AW226" s="98" t="s">
        <v>93</v>
      </c>
      <c r="AX226" s="60"/>
      <c r="AY226" s="61"/>
    </row>
    <row r="227" spans="1:51" ht="18" customHeight="1" x14ac:dyDescent="0.45">
      <c r="A227" s="1">
        <v>18</v>
      </c>
      <c r="C227" s="51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8"/>
      <c r="AC227" s="3"/>
      <c r="AD227" s="3"/>
      <c r="AE227" s="3"/>
      <c r="AF227" s="3"/>
      <c r="AG227" s="3"/>
      <c r="AH227" s="3"/>
      <c r="AI227" s="3"/>
      <c r="AJ227" s="3"/>
    </row>
  </sheetData>
  <mergeCells count="772">
    <mergeCell ref="AW86:AW90"/>
    <mergeCell ref="AT90:AT95"/>
    <mergeCell ref="AJ160:AJ164"/>
    <mergeCell ref="AH165:AJ167"/>
    <mergeCell ref="AE160:AE167"/>
    <mergeCell ref="AF160:AF167"/>
    <mergeCell ref="AG160:AG167"/>
    <mergeCell ref="AV2:AY2"/>
    <mergeCell ref="U8:AC8"/>
    <mergeCell ref="AY156:AY167"/>
    <mergeCell ref="AL157:AL167"/>
    <mergeCell ref="AM157:AM167"/>
    <mergeCell ref="AN157:AN167"/>
    <mergeCell ref="AO157:AO167"/>
    <mergeCell ref="AP157:AP167"/>
    <mergeCell ref="AR157:AT157"/>
    <mergeCell ref="AU157:AW157"/>
    <mergeCell ref="AR158:AR167"/>
    <mergeCell ref="AS158:AS167"/>
    <mergeCell ref="AT158:AT160"/>
    <mergeCell ref="AU158:AU167"/>
    <mergeCell ref="AV158:AV167"/>
    <mergeCell ref="AW158:AW162"/>
    <mergeCell ref="AT162:AT167"/>
    <mergeCell ref="D7:G7"/>
    <mergeCell ref="I7:Q7"/>
    <mergeCell ref="U7:AC7"/>
    <mergeCell ref="T88:T92"/>
    <mergeCell ref="S88:S92"/>
    <mergeCell ref="R88:R92"/>
    <mergeCell ref="AY84:AY95"/>
    <mergeCell ref="AL85:AL95"/>
    <mergeCell ref="AM85:AM95"/>
    <mergeCell ref="AN85:AN95"/>
    <mergeCell ref="AO85:AO95"/>
    <mergeCell ref="AP85:AP95"/>
    <mergeCell ref="AR85:AT85"/>
    <mergeCell ref="AU85:AW85"/>
    <mergeCell ref="AR86:AR95"/>
    <mergeCell ref="AS86:AS95"/>
    <mergeCell ref="AT86:AT88"/>
    <mergeCell ref="I88:I95"/>
    <mergeCell ref="J88:J95"/>
    <mergeCell ref="K88:K95"/>
    <mergeCell ref="L88:L95"/>
    <mergeCell ref="M88:M95"/>
    <mergeCell ref="D88:E95"/>
    <mergeCell ref="D84:E84"/>
    <mergeCell ref="N160:N167"/>
    <mergeCell ref="O160:O167"/>
    <mergeCell ref="P160:P167"/>
    <mergeCell ref="Q160:Q167"/>
    <mergeCell ref="R160:R167"/>
    <mergeCell ref="S160:S167"/>
    <mergeCell ref="H160:H167"/>
    <mergeCell ref="I160:I167"/>
    <mergeCell ref="J160:J167"/>
    <mergeCell ref="G178:G182"/>
    <mergeCell ref="H178:H182"/>
    <mergeCell ref="F183:H185"/>
    <mergeCell ref="D176:E176"/>
    <mergeCell ref="D177:E177"/>
    <mergeCell ref="AB160:AB167"/>
    <mergeCell ref="AC160:AC167"/>
    <mergeCell ref="AD160:AD167"/>
    <mergeCell ref="T160:T167"/>
    <mergeCell ref="U160:U167"/>
    <mergeCell ref="V160:V167"/>
    <mergeCell ref="W160:W167"/>
    <mergeCell ref="X160:X167"/>
    <mergeCell ref="Y160:Y167"/>
    <mergeCell ref="K160:K167"/>
    <mergeCell ref="L160:L167"/>
    <mergeCell ref="M160:M167"/>
    <mergeCell ref="D175:E175"/>
    <mergeCell ref="D168:E168"/>
    <mergeCell ref="D169:E169"/>
    <mergeCell ref="D174:E174"/>
    <mergeCell ref="F174:AJ174"/>
    <mergeCell ref="Z160:Z167"/>
    <mergeCell ref="AA160:AA167"/>
    <mergeCell ref="F224:AJ224"/>
    <mergeCell ref="F225:AJ225"/>
    <mergeCell ref="F226:AJ226"/>
    <mergeCell ref="D134:E136"/>
    <mergeCell ref="F134:AJ134"/>
    <mergeCell ref="F135:AJ135"/>
    <mergeCell ref="F136:AJ136"/>
    <mergeCell ref="D152:E154"/>
    <mergeCell ref="F152:AJ152"/>
    <mergeCell ref="F153:AJ153"/>
    <mergeCell ref="F154:AJ154"/>
    <mergeCell ref="D170:E172"/>
    <mergeCell ref="F170:AJ170"/>
    <mergeCell ref="F171:AJ171"/>
    <mergeCell ref="F172:AJ172"/>
    <mergeCell ref="Q214:Q221"/>
    <mergeCell ref="R214:R221"/>
    <mergeCell ref="S214:S221"/>
    <mergeCell ref="H214:H221"/>
    <mergeCell ref="D186:E186"/>
    <mergeCell ref="D187:E187"/>
    <mergeCell ref="L178:L185"/>
    <mergeCell ref="M178:M185"/>
    <mergeCell ref="F178:F182"/>
    <mergeCell ref="AY210:AY221"/>
    <mergeCell ref="AL211:AL221"/>
    <mergeCell ref="AM211:AM221"/>
    <mergeCell ref="AN211:AN221"/>
    <mergeCell ref="AO211:AO221"/>
    <mergeCell ref="AP211:AP221"/>
    <mergeCell ref="AR211:AT211"/>
    <mergeCell ref="AU211:AW211"/>
    <mergeCell ref="AR212:AR221"/>
    <mergeCell ref="AS212:AS221"/>
    <mergeCell ref="AT212:AT214"/>
    <mergeCell ref="AU212:AU221"/>
    <mergeCell ref="AV212:AV221"/>
    <mergeCell ref="AW212:AW216"/>
    <mergeCell ref="AT216:AT221"/>
    <mergeCell ref="AW218:AW221"/>
    <mergeCell ref="AY192:AY203"/>
    <mergeCell ref="AL193:AL203"/>
    <mergeCell ref="AM193:AM203"/>
    <mergeCell ref="AN193:AN203"/>
    <mergeCell ref="AO193:AO203"/>
    <mergeCell ref="AP193:AP203"/>
    <mergeCell ref="AR193:AT193"/>
    <mergeCell ref="AU193:AW193"/>
    <mergeCell ref="AR194:AR203"/>
    <mergeCell ref="AS194:AS203"/>
    <mergeCell ref="AT194:AT196"/>
    <mergeCell ref="AU194:AU203"/>
    <mergeCell ref="AV194:AV203"/>
    <mergeCell ref="AW194:AW198"/>
    <mergeCell ref="AT198:AT203"/>
    <mergeCell ref="AW200:AW203"/>
    <mergeCell ref="AY174:AY185"/>
    <mergeCell ref="AL175:AL185"/>
    <mergeCell ref="AM175:AM185"/>
    <mergeCell ref="AN175:AN185"/>
    <mergeCell ref="AO175:AO185"/>
    <mergeCell ref="AP175:AP185"/>
    <mergeCell ref="AR175:AT175"/>
    <mergeCell ref="AU175:AW175"/>
    <mergeCell ref="AR176:AR185"/>
    <mergeCell ref="AS176:AS185"/>
    <mergeCell ref="AT176:AT178"/>
    <mergeCell ref="AU176:AU185"/>
    <mergeCell ref="AV176:AV185"/>
    <mergeCell ref="AW176:AW180"/>
    <mergeCell ref="AT180:AT185"/>
    <mergeCell ref="AW182:AW185"/>
    <mergeCell ref="AW164:AW167"/>
    <mergeCell ref="AL156:AP156"/>
    <mergeCell ref="AY138:AY149"/>
    <mergeCell ref="AL139:AL149"/>
    <mergeCell ref="AM139:AM149"/>
    <mergeCell ref="AN139:AN149"/>
    <mergeCell ref="AO139:AO149"/>
    <mergeCell ref="AP139:AP149"/>
    <mergeCell ref="AR139:AT139"/>
    <mergeCell ref="AU139:AW139"/>
    <mergeCell ref="AR140:AR149"/>
    <mergeCell ref="AS140:AS149"/>
    <mergeCell ref="AT140:AT142"/>
    <mergeCell ref="AU140:AU149"/>
    <mergeCell ref="AV140:AV149"/>
    <mergeCell ref="AW140:AW144"/>
    <mergeCell ref="AT144:AT149"/>
    <mergeCell ref="AW146:AW149"/>
    <mergeCell ref="AY120:AY131"/>
    <mergeCell ref="AL121:AL131"/>
    <mergeCell ref="AM121:AM131"/>
    <mergeCell ref="AN121:AN131"/>
    <mergeCell ref="AO121:AO131"/>
    <mergeCell ref="AP121:AP131"/>
    <mergeCell ref="AR121:AT121"/>
    <mergeCell ref="AU121:AW121"/>
    <mergeCell ref="AR122:AR131"/>
    <mergeCell ref="AS122:AS131"/>
    <mergeCell ref="AT122:AT124"/>
    <mergeCell ref="AU122:AU131"/>
    <mergeCell ref="AV122:AV131"/>
    <mergeCell ref="AW122:AW126"/>
    <mergeCell ref="AT126:AT131"/>
    <mergeCell ref="AW128:AW131"/>
    <mergeCell ref="AY102:AY113"/>
    <mergeCell ref="AL103:AL113"/>
    <mergeCell ref="AM103:AM113"/>
    <mergeCell ref="AN103:AN113"/>
    <mergeCell ref="AO103:AO113"/>
    <mergeCell ref="AP103:AP113"/>
    <mergeCell ref="AR103:AT103"/>
    <mergeCell ref="AU103:AW103"/>
    <mergeCell ref="AR104:AR113"/>
    <mergeCell ref="AS104:AS113"/>
    <mergeCell ref="AT104:AT106"/>
    <mergeCell ref="AU104:AU113"/>
    <mergeCell ref="AV104:AV113"/>
    <mergeCell ref="AW104:AW108"/>
    <mergeCell ref="AT108:AT113"/>
    <mergeCell ref="AW110:AW113"/>
    <mergeCell ref="C102:C119"/>
    <mergeCell ref="C120:C137"/>
    <mergeCell ref="C138:C155"/>
    <mergeCell ref="C156:C173"/>
    <mergeCell ref="C174:C191"/>
    <mergeCell ref="C192:C209"/>
    <mergeCell ref="C210:C227"/>
    <mergeCell ref="AL84:AP84"/>
    <mergeCell ref="AR84:AW84"/>
    <mergeCell ref="D98:E100"/>
    <mergeCell ref="F98:AJ98"/>
    <mergeCell ref="F99:AJ99"/>
    <mergeCell ref="F100:AJ100"/>
    <mergeCell ref="AL102:AP102"/>
    <mergeCell ref="AR102:AW102"/>
    <mergeCell ref="D116:E118"/>
    <mergeCell ref="F116:AJ116"/>
    <mergeCell ref="F117:AJ117"/>
    <mergeCell ref="F118:AJ118"/>
    <mergeCell ref="AL120:AP120"/>
    <mergeCell ref="AR120:AW120"/>
    <mergeCell ref="AL138:AP138"/>
    <mergeCell ref="AR138:AW138"/>
    <mergeCell ref="D224:E226"/>
    <mergeCell ref="C12:C29"/>
    <mergeCell ref="C30:C47"/>
    <mergeCell ref="C48:C65"/>
    <mergeCell ref="D62:E64"/>
    <mergeCell ref="F62:AJ62"/>
    <mergeCell ref="F63:AJ63"/>
    <mergeCell ref="F64:AJ64"/>
    <mergeCell ref="D80:E82"/>
    <mergeCell ref="F80:AJ80"/>
    <mergeCell ref="F81:AJ81"/>
    <mergeCell ref="F82:AJ82"/>
    <mergeCell ref="C66:C83"/>
    <mergeCell ref="L70:L77"/>
    <mergeCell ref="M70:M77"/>
    <mergeCell ref="D67:E67"/>
    <mergeCell ref="D68:E68"/>
    <mergeCell ref="D69:E69"/>
    <mergeCell ref="D70:E77"/>
    <mergeCell ref="F70:F77"/>
    <mergeCell ref="G70:G77"/>
    <mergeCell ref="AI52:AI59"/>
    <mergeCell ref="AJ52:AJ59"/>
    <mergeCell ref="D60:E60"/>
    <mergeCell ref="D61:E61"/>
    <mergeCell ref="C84:C101"/>
    <mergeCell ref="D26:E28"/>
    <mergeCell ref="F26:AJ26"/>
    <mergeCell ref="D9:E10"/>
    <mergeCell ref="N10:S10"/>
    <mergeCell ref="N9:S9"/>
    <mergeCell ref="AB10:AG10"/>
    <mergeCell ref="U9:Z9"/>
    <mergeCell ref="AB9:AG9"/>
    <mergeCell ref="G10:L10"/>
    <mergeCell ref="G9:L9"/>
    <mergeCell ref="AI88:AI95"/>
    <mergeCell ref="AJ88:AJ95"/>
    <mergeCell ref="D96:E96"/>
    <mergeCell ref="D97:E97"/>
    <mergeCell ref="D85:E85"/>
    <mergeCell ref="D86:E86"/>
    <mergeCell ref="D87:E87"/>
    <mergeCell ref="F88:F95"/>
    <mergeCell ref="G88:G95"/>
    <mergeCell ref="AI70:AI77"/>
    <mergeCell ref="AJ70:AJ77"/>
    <mergeCell ref="D78:E78"/>
    <mergeCell ref="D79:E79"/>
    <mergeCell ref="D5:G5"/>
    <mergeCell ref="D6:G6"/>
    <mergeCell ref="I5:AP5"/>
    <mergeCell ref="I6:Q6"/>
    <mergeCell ref="U6:AC6"/>
    <mergeCell ref="AI34:AI41"/>
    <mergeCell ref="AJ34:AJ41"/>
    <mergeCell ref="H34:H41"/>
    <mergeCell ref="I34:I41"/>
    <mergeCell ref="J34:J41"/>
    <mergeCell ref="K34:K41"/>
    <mergeCell ref="F27:AJ27"/>
    <mergeCell ref="F28:AJ28"/>
    <mergeCell ref="AL13:AL23"/>
    <mergeCell ref="AL12:AP12"/>
    <mergeCell ref="AP13:AP23"/>
    <mergeCell ref="AO13:AO23"/>
    <mergeCell ref="AN13:AN23"/>
    <mergeCell ref="AM13:AM23"/>
    <mergeCell ref="G34:G41"/>
    <mergeCell ref="V16:V23"/>
    <mergeCell ref="F12:AJ12"/>
    <mergeCell ref="D30:E30"/>
    <mergeCell ref="F30:AJ30"/>
    <mergeCell ref="D222:E222"/>
    <mergeCell ref="D223:E223"/>
    <mergeCell ref="Z214:Z221"/>
    <mergeCell ref="AA214:AA221"/>
    <mergeCell ref="AB214:AB221"/>
    <mergeCell ref="AC214:AC221"/>
    <mergeCell ref="AD214:AD221"/>
    <mergeCell ref="AE214:AE221"/>
    <mergeCell ref="T214:T221"/>
    <mergeCell ref="U214:U221"/>
    <mergeCell ref="V214:V221"/>
    <mergeCell ref="W214:W221"/>
    <mergeCell ref="X214:X221"/>
    <mergeCell ref="Y214:Y221"/>
    <mergeCell ref="N214:N221"/>
    <mergeCell ref="O214:O221"/>
    <mergeCell ref="P214:P221"/>
    <mergeCell ref="M214:M221"/>
    <mergeCell ref="D211:E211"/>
    <mergeCell ref="D212:E212"/>
    <mergeCell ref="D213:E213"/>
    <mergeCell ref="D214:E221"/>
    <mergeCell ref="F214:F221"/>
    <mergeCell ref="G214:G221"/>
    <mergeCell ref="AR14:AR23"/>
    <mergeCell ref="AS14:AS23"/>
    <mergeCell ref="AI214:AI221"/>
    <mergeCell ref="AJ214:AJ221"/>
    <mergeCell ref="AR156:AW156"/>
    <mergeCell ref="AL174:AP174"/>
    <mergeCell ref="AR174:AW174"/>
    <mergeCell ref="AL192:AP192"/>
    <mergeCell ref="AR192:AW192"/>
    <mergeCell ref="AL210:AP210"/>
    <mergeCell ref="AR210:AW210"/>
    <mergeCell ref="D206:E208"/>
    <mergeCell ref="F206:AJ206"/>
    <mergeCell ref="F207:AJ207"/>
    <mergeCell ref="F208:AJ208"/>
    <mergeCell ref="D178:E185"/>
    <mergeCell ref="AI160:AI164"/>
    <mergeCell ref="D205:E205"/>
    <mergeCell ref="D210:E210"/>
    <mergeCell ref="F210:AJ210"/>
    <mergeCell ref="Z196:Z203"/>
    <mergeCell ref="AA196:AA203"/>
    <mergeCell ref="AB196:AB203"/>
    <mergeCell ref="AC196:AC203"/>
    <mergeCell ref="AD196:AD203"/>
    <mergeCell ref="AE196:AE203"/>
    <mergeCell ref="T196:T203"/>
    <mergeCell ref="U196:U203"/>
    <mergeCell ref="V196:V203"/>
    <mergeCell ref="W196:W203"/>
    <mergeCell ref="X196:X203"/>
    <mergeCell ref="Y196:Y203"/>
    <mergeCell ref="N196:N203"/>
    <mergeCell ref="O196:O203"/>
    <mergeCell ref="P196:P203"/>
    <mergeCell ref="Q196:Q203"/>
    <mergeCell ref="R196:R203"/>
    <mergeCell ref="S196:S203"/>
    <mergeCell ref="D193:E193"/>
    <mergeCell ref="D194:E194"/>
    <mergeCell ref="D195:E195"/>
    <mergeCell ref="D196:E203"/>
    <mergeCell ref="F196:F203"/>
    <mergeCell ref="G196:G203"/>
    <mergeCell ref="AI196:AI203"/>
    <mergeCell ref="AJ196:AJ203"/>
    <mergeCell ref="D204:E204"/>
    <mergeCell ref="D192:E192"/>
    <mergeCell ref="F192:AJ192"/>
    <mergeCell ref="Z178:Z185"/>
    <mergeCell ref="AA178:AA185"/>
    <mergeCell ref="AB178:AB185"/>
    <mergeCell ref="AC178:AC185"/>
    <mergeCell ref="AD178:AD185"/>
    <mergeCell ref="AE178:AE185"/>
    <mergeCell ref="T178:T185"/>
    <mergeCell ref="U178:U185"/>
    <mergeCell ref="V178:V185"/>
    <mergeCell ref="W178:W185"/>
    <mergeCell ref="X178:X185"/>
    <mergeCell ref="Y178:Y185"/>
    <mergeCell ref="N178:N185"/>
    <mergeCell ref="O178:O185"/>
    <mergeCell ref="P178:P185"/>
    <mergeCell ref="Q178:Q185"/>
    <mergeCell ref="R178:R185"/>
    <mergeCell ref="S178:S185"/>
    <mergeCell ref="I178:I185"/>
    <mergeCell ref="J178:J185"/>
    <mergeCell ref="K178:K185"/>
    <mergeCell ref="D188:E190"/>
    <mergeCell ref="D157:E157"/>
    <mergeCell ref="D158:E158"/>
    <mergeCell ref="D159:E159"/>
    <mergeCell ref="D160:E167"/>
    <mergeCell ref="F160:F167"/>
    <mergeCell ref="G160:G167"/>
    <mergeCell ref="AI142:AI149"/>
    <mergeCell ref="AJ142:AJ149"/>
    <mergeCell ref="D150:E150"/>
    <mergeCell ref="D151:E151"/>
    <mergeCell ref="D156:E156"/>
    <mergeCell ref="F156:AJ156"/>
    <mergeCell ref="Z142:Z149"/>
    <mergeCell ref="AA142:AA149"/>
    <mergeCell ref="AB142:AB149"/>
    <mergeCell ref="AC142:AC149"/>
    <mergeCell ref="AD142:AD149"/>
    <mergeCell ref="AE142:AE149"/>
    <mergeCell ref="T142:T149"/>
    <mergeCell ref="U142:U149"/>
    <mergeCell ref="V142:V149"/>
    <mergeCell ref="W142:W149"/>
    <mergeCell ref="X142:X149"/>
    <mergeCell ref="Y142:Y149"/>
    <mergeCell ref="N142:N149"/>
    <mergeCell ref="O142:O149"/>
    <mergeCell ref="P142:P149"/>
    <mergeCell ref="Q142:Q149"/>
    <mergeCell ref="R142:R149"/>
    <mergeCell ref="S142:S149"/>
    <mergeCell ref="H142:H149"/>
    <mergeCell ref="I142:I149"/>
    <mergeCell ref="J142:J149"/>
    <mergeCell ref="K142:K149"/>
    <mergeCell ref="L142:L149"/>
    <mergeCell ref="M142:M149"/>
    <mergeCell ref="D139:E139"/>
    <mergeCell ref="D140:E140"/>
    <mergeCell ref="D141:E141"/>
    <mergeCell ref="D142:E149"/>
    <mergeCell ref="F142:F149"/>
    <mergeCell ref="G142:G149"/>
    <mergeCell ref="AI124:AI131"/>
    <mergeCell ref="AJ124:AJ131"/>
    <mergeCell ref="D132:E132"/>
    <mergeCell ref="D133:E133"/>
    <mergeCell ref="D138:E138"/>
    <mergeCell ref="F138:AJ138"/>
    <mergeCell ref="Z124:Z131"/>
    <mergeCell ref="AA124:AA131"/>
    <mergeCell ref="AB124:AB131"/>
    <mergeCell ref="AC124:AC131"/>
    <mergeCell ref="AD124:AD131"/>
    <mergeCell ref="AE124:AE131"/>
    <mergeCell ref="T124:T131"/>
    <mergeCell ref="U124:U131"/>
    <mergeCell ref="V124:V131"/>
    <mergeCell ref="W124:W131"/>
    <mergeCell ref="X124:X131"/>
    <mergeCell ref="Y124:Y131"/>
    <mergeCell ref="N124:N131"/>
    <mergeCell ref="O124:O131"/>
    <mergeCell ref="P124:P131"/>
    <mergeCell ref="Q124:Q131"/>
    <mergeCell ref="R124:R131"/>
    <mergeCell ref="S124:S131"/>
    <mergeCell ref="H124:H131"/>
    <mergeCell ref="I124:I131"/>
    <mergeCell ref="J124:J131"/>
    <mergeCell ref="K124:K131"/>
    <mergeCell ref="L124:L131"/>
    <mergeCell ref="M124:M131"/>
    <mergeCell ref="D121:E121"/>
    <mergeCell ref="D122:E122"/>
    <mergeCell ref="D123:E123"/>
    <mergeCell ref="D124:E131"/>
    <mergeCell ref="F124:F131"/>
    <mergeCell ref="G124:G131"/>
    <mergeCell ref="AI106:AI113"/>
    <mergeCell ref="AJ106:AJ113"/>
    <mergeCell ref="D114:E114"/>
    <mergeCell ref="D115:E115"/>
    <mergeCell ref="D120:E120"/>
    <mergeCell ref="F120:AJ120"/>
    <mergeCell ref="Z106:Z113"/>
    <mergeCell ref="AA106:AA113"/>
    <mergeCell ref="AB106:AB113"/>
    <mergeCell ref="AC106:AC113"/>
    <mergeCell ref="AD106:AD113"/>
    <mergeCell ref="AE106:AE113"/>
    <mergeCell ref="T106:T113"/>
    <mergeCell ref="U106:U113"/>
    <mergeCell ref="V106:V113"/>
    <mergeCell ref="W106:W113"/>
    <mergeCell ref="X106:X113"/>
    <mergeCell ref="Y106:Y113"/>
    <mergeCell ref="N106:N113"/>
    <mergeCell ref="O106:O113"/>
    <mergeCell ref="P106:P113"/>
    <mergeCell ref="Q106:Q113"/>
    <mergeCell ref="R106:R113"/>
    <mergeCell ref="S106:S113"/>
    <mergeCell ref="H106:H113"/>
    <mergeCell ref="I106:I113"/>
    <mergeCell ref="J106:J113"/>
    <mergeCell ref="K106:K113"/>
    <mergeCell ref="L106:L113"/>
    <mergeCell ref="M106:M113"/>
    <mergeCell ref="D103:E103"/>
    <mergeCell ref="D104:E104"/>
    <mergeCell ref="D105:E105"/>
    <mergeCell ref="D106:E113"/>
    <mergeCell ref="F106:F113"/>
    <mergeCell ref="G106:G113"/>
    <mergeCell ref="D102:E102"/>
    <mergeCell ref="F102:AJ102"/>
    <mergeCell ref="Z88:Z95"/>
    <mergeCell ref="AA88:AA95"/>
    <mergeCell ref="AB88:AB95"/>
    <mergeCell ref="AC88:AC95"/>
    <mergeCell ref="AD88:AD95"/>
    <mergeCell ref="AE88:AE95"/>
    <mergeCell ref="U88:U95"/>
    <mergeCell ref="V88:V95"/>
    <mergeCell ref="W88:W95"/>
    <mergeCell ref="X88:X95"/>
    <mergeCell ref="Y88:Y95"/>
    <mergeCell ref="N88:N95"/>
    <mergeCell ref="O88:O95"/>
    <mergeCell ref="P88:P95"/>
    <mergeCell ref="Q88:Q95"/>
    <mergeCell ref="H88:H95"/>
    <mergeCell ref="F84:AJ84"/>
    <mergeCell ref="Z70:Z77"/>
    <mergeCell ref="AA70:AA77"/>
    <mergeCell ref="AB70:AB77"/>
    <mergeCell ref="AC70:AC77"/>
    <mergeCell ref="AD70:AD77"/>
    <mergeCell ref="AE70:AE77"/>
    <mergeCell ref="T70:T77"/>
    <mergeCell ref="U70:U77"/>
    <mergeCell ref="V70:V77"/>
    <mergeCell ref="W70:W77"/>
    <mergeCell ref="X70:X77"/>
    <mergeCell ref="Y70:Y77"/>
    <mergeCell ref="N70:N77"/>
    <mergeCell ref="O70:O77"/>
    <mergeCell ref="P70:P77"/>
    <mergeCell ref="Q70:Q77"/>
    <mergeCell ref="H70:H77"/>
    <mergeCell ref="I70:I77"/>
    <mergeCell ref="J70:J77"/>
    <mergeCell ref="K70:K77"/>
    <mergeCell ref="D66:E66"/>
    <mergeCell ref="F66:AJ66"/>
    <mergeCell ref="Z52:Z59"/>
    <mergeCell ref="AA52:AA59"/>
    <mergeCell ref="AB52:AB59"/>
    <mergeCell ref="AC52:AC59"/>
    <mergeCell ref="AD52:AD59"/>
    <mergeCell ref="AE52:AE59"/>
    <mergeCell ref="T52:T59"/>
    <mergeCell ref="U52:U59"/>
    <mergeCell ref="V52:V59"/>
    <mergeCell ref="W52:W59"/>
    <mergeCell ref="X52:X59"/>
    <mergeCell ref="Y52:Y59"/>
    <mergeCell ref="N52:N59"/>
    <mergeCell ref="O52:O59"/>
    <mergeCell ref="P52:P59"/>
    <mergeCell ref="Q52:Q59"/>
    <mergeCell ref="D42:E42"/>
    <mergeCell ref="D43:E43"/>
    <mergeCell ref="AF52:AF59"/>
    <mergeCell ref="AG52:AG59"/>
    <mergeCell ref="AH52:AH59"/>
    <mergeCell ref="D48:E48"/>
    <mergeCell ref="F48:AJ48"/>
    <mergeCell ref="R52:R59"/>
    <mergeCell ref="S52:S59"/>
    <mergeCell ref="H52:H59"/>
    <mergeCell ref="I52:I59"/>
    <mergeCell ref="J52:J59"/>
    <mergeCell ref="K52:K59"/>
    <mergeCell ref="L52:L59"/>
    <mergeCell ref="M52:M59"/>
    <mergeCell ref="D49:E49"/>
    <mergeCell ref="D50:E50"/>
    <mergeCell ref="D51:E51"/>
    <mergeCell ref="D52:E59"/>
    <mergeCell ref="F52:F59"/>
    <mergeCell ref="G52:G59"/>
    <mergeCell ref="AF214:AF221"/>
    <mergeCell ref="AG214:AG221"/>
    <mergeCell ref="AH214:AH221"/>
    <mergeCell ref="AF196:AF203"/>
    <mergeCell ref="AG196:AG203"/>
    <mergeCell ref="AH196:AH203"/>
    <mergeCell ref="AF178:AF185"/>
    <mergeCell ref="AG178:AG185"/>
    <mergeCell ref="AH178:AH185"/>
    <mergeCell ref="F188:AJ188"/>
    <mergeCell ref="F189:AJ189"/>
    <mergeCell ref="F190:AJ190"/>
    <mergeCell ref="AI178:AI185"/>
    <mergeCell ref="AJ178:AJ185"/>
    <mergeCell ref="H196:H203"/>
    <mergeCell ref="I196:I203"/>
    <mergeCell ref="J196:J203"/>
    <mergeCell ref="K196:K203"/>
    <mergeCell ref="L196:L203"/>
    <mergeCell ref="M196:M203"/>
    <mergeCell ref="I214:I221"/>
    <mergeCell ref="J214:J221"/>
    <mergeCell ref="K214:K221"/>
    <mergeCell ref="L214:L221"/>
    <mergeCell ref="AH142:AH149"/>
    <mergeCell ref="AF124:AF131"/>
    <mergeCell ref="AG124:AG131"/>
    <mergeCell ref="AH124:AH131"/>
    <mergeCell ref="AH160:AH164"/>
    <mergeCell ref="I16:I23"/>
    <mergeCell ref="J16:J23"/>
    <mergeCell ref="K16:K23"/>
    <mergeCell ref="AF106:AF113"/>
    <mergeCell ref="AG106:AG113"/>
    <mergeCell ref="AH106:AH113"/>
    <mergeCell ref="AF88:AF95"/>
    <mergeCell ref="AG88:AG95"/>
    <mergeCell ref="AH88:AH95"/>
    <mergeCell ref="AF70:AF77"/>
    <mergeCell ref="AG70:AG77"/>
    <mergeCell ref="AH70:AH77"/>
    <mergeCell ref="AB16:AB23"/>
    <mergeCell ref="AC16:AC23"/>
    <mergeCell ref="R16:R23"/>
    <mergeCell ref="S16:S23"/>
    <mergeCell ref="T16:T23"/>
    <mergeCell ref="R34:R41"/>
    <mergeCell ref="S34:S41"/>
    <mergeCell ref="D31:E31"/>
    <mergeCell ref="D32:E32"/>
    <mergeCell ref="D33:E33"/>
    <mergeCell ref="D34:E41"/>
    <mergeCell ref="AD16:AD23"/>
    <mergeCell ref="AE16:AE23"/>
    <mergeCell ref="AF16:AF23"/>
    <mergeCell ref="AF142:AF149"/>
    <mergeCell ref="AG142:AG149"/>
    <mergeCell ref="T34:T41"/>
    <mergeCell ref="U34:U41"/>
    <mergeCell ref="V34:V41"/>
    <mergeCell ref="W34:W41"/>
    <mergeCell ref="D44:E46"/>
    <mergeCell ref="F44:AJ44"/>
    <mergeCell ref="F45:AJ45"/>
    <mergeCell ref="F46:AJ46"/>
    <mergeCell ref="L34:L41"/>
    <mergeCell ref="M34:M41"/>
    <mergeCell ref="N34:N41"/>
    <mergeCell ref="O34:O41"/>
    <mergeCell ref="P34:P41"/>
    <mergeCell ref="Q34:Q41"/>
    <mergeCell ref="F34:F41"/>
    <mergeCell ref="D12:E12"/>
    <mergeCell ref="D13:E13"/>
    <mergeCell ref="D14:E14"/>
    <mergeCell ref="D15:E15"/>
    <mergeCell ref="D24:E24"/>
    <mergeCell ref="D25:E25"/>
    <mergeCell ref="W16:W23"/>
    <mergeCell ref="L16:L23"/>
    <mergeCell ref="M16:M23"/>
    <mergeCell ref="N16:N23"/>
    <mergeCell ref="O16:O23"/>
    <mergeCell ref="P16:P23"/>
    <mergeCell ref="Q16:Q23"/>
    <mergeCell ref="F16:F23"/>
    <mergeCell ref="G16:G23"/>
    <mergeCell ref="D16:E23"/>
    <mergeCell ref="H16:H23"/>
    <mergeCell ref="U16:U23"/>
    <mergeCell ref="BA12:BC12"/>
    <mergeCell ref="BA13:BC13"/>
    <mergeCell ref="BA14:BC14"/>
    <mergeCell ref="BA15:BC15"/>
    <mergeCell ref="BA16:BC16"/>
    <mergeCell ref="AU13:AW13"/>
    <mergeCell ref="AV14:AV23"/>
    <mergeCell ref="AU14:AU23"/>
    <mergeCell ref="AW14:AW18"/>
    <mergeCell ref="AR12:AW12"/>
    <mergeCell ref="AY12:AY23"/>
    <mergeCell ref="AW20:AW23"/>
    <mergeCell ref="AR13:AT13"/>
    <mergeCell ref="AT14:AT16"/>
    <mergeCell ref="AT18:AT23"/>
    <mergeCell ref="AJ16:AJ23"/>
    <mergeCell ref="AG16:AG23"/>
    <mergeCell ref="AH16:AH23"/>
    <mergeCell ref="AI16:AI23"/>
    <mergeCell ref="X16:X23"/>
    <mergeCell ref="Y16:Y23"/>
    <mergeCell ref="Z16:Z23"/>
    <mergeCell ref="AA16:AA23"/>
    <mergeCell ref="AM31:AM41"/>
    <mergeCell ref="AA34:AA41"/>
    <mergeCell ref="AB34:AB41"/>
    <mergeCell ref="AC34:AC41"/>
    <mergeCell ref="AD34:AD41"/>
    <mergeCell ref="AE34:AE41"/>
    <mergeCell ref="AF34:AF41"/>
    <mergeCell ref="X34:X41"/>
    <mergeCell ref="Y34:Y41"/>
    <mergeCell ref="Z34:Z41"/>
    <mergeCell ref="AG34:AG41"/>
    <mergeCell ref="AH34:AH41"/>
    <mergeCell ref="AN31:AN41"/>
    <mergeCell ref="AO31:AO41"/>
    <mergeCell ref="AP31:AP41"/>
    <mergeCell ref="AR31:AT31"/>
    <mergeCell ref="AU31:AW31"/>
    <mergeCell ref="AR32:AR41"/>
    <mergeCell ref="AS32:AS41"/>
    <mergeCell ref="AT32:AT34"/>
    <mergeCell ref="AU32:AU41"/>
    <mergeCell ref="AV32:AV41"/>
    <mergeCell ref="AW32:AW36"/>
    <mergeCell ref="AT36:AT41"/>
    <mergeCell ref="AW38:AW41"/>
    <mergeCell ref="D3:AY3"/>
    <mergeCell ref="U10:Z10"/>
    <mergeCell ref="AL48:AP48"/>
    <mergeCell ref="AR48:AW48"/>
    <mergeCell ref="AY48:AY59"/>
    <mergeCell ref="AL49:AL59"/>
    <mergeCell ref="AM49:AM59"/>
    <mergeCell ref="AN49:AN59"/>
    <mergeCell ref="AO49:AO59"/>
    <mergeCell ref="AP49:AP59"/>
    <mergeCell ref="AR49:AT49"/>
    <mergeCell ref="AU49:AW49"/>
    <mergeCell ref="AR50:AR59"/>
    <mergeCell ref="AS50:AS59"/>
    <mergeCell ref="AT50:AT52"/>
    <mergeCell ref="AL30:AP30"/>
    <mergeCell ref="AU50:AU59"/>
    <mergeCell ref="AV50:AV59"/>
    <mergeCell ref="AW50:AW54"/>
    <mergeCell ref="AT54:AT59"/>
    <mergeCell ref="AW56:AW59"/>
    <mergeCell ref="AR30:AW30"/>
    <mergeCell ref="AY30:AY41"/>
    <mergeCell ref="AL31:AL41"/>
    <mergeCell ref="R93:T94"/>
    <mergeCell ref="AL66:AP66"/>
    <mergeCell ref="AR66:AW66"/>
    <mergeCell ref="AY66:AY77"/>
    <mergeCell ref="AL67:AL77"/>
    <mergeCell ref="AM67:AM77"/>
    <mergeCell ref="AN67:AN77"/>
    <mergeCell ref="AO67:AO77"/>
    <mergeCell ref="AP67:AP77"/>
    <mergeCell ref="AR67:AT67"/>
    <mergeCell ref="AU67:AW67"/>
    <mergeCell ref="AR68:AR77"/>
    <mergeCell ref="AS68:AS77"/>
    <mergeCell ref="AT68:AT70"/>
    <mergeCell ref="AU68:AU77"/>
    <mergeCell ref="AV68:AV77"/>
    <mergeCell ref="AW68:AW72"/>
    <mergeCell ref="AT72:AT77"/>
    <mergeCell ref="AW74:AW77"/>
    <mergeCell ref="R70:R77"/>
    <mergeCell ref="S70:S77"/>
    <mergeCell ref="AW92:AW95"/>
    <mergeCell ref="AU86:AU95"/>
    <mergeCell ref="AV86:AV95"/>
  </mergeCells>
  <phoneticPr fontId="1"/>
  <dataValidations count="4">
    <dataValidation type="list" allowBlank="1" showInputMessage="1" showErrorMessage="1" sqref="AK186 AK204 AK60 AK168 AK222 AK78 AK132 AK114 AK150" xr:uid="{605D0AF1-7B9F-45CF-AFEE-B80246393653}">
      <formula1>"○"</formula1>
    </dataValidation>
    <dataValidation type="list" allowBlank="1" showInputMessage="1" showErrorMessage="1" sqref="AK205 AK223 AK79 AK61 AK115 AK133 AK151 AK169 AK187" xr:uid="{8ACB0B0A-42FE-4B83-803C-CEBB7FC219F6}">
      <formula1>"●"</formula1>
    </dataValidation>
    <dataValidation type="list" allowBlank="1" showInputMessage="1" showErrorMessage="1" sqref="F24:AJ25 F42:AJ43 F204:AJ205 F114:AJ115 F222:AJ223 F78:AJ79 F132:AJ133 F168:AJ169 F60:AJ61 F186:AJ187 F150:AJ151 F96:AJ97" xr:uid="{C3891495-2FF0-4ED5-9712-31BF0DA89B76}">
      <formula1>"○,☆,●,★,◎,■,◇,─,"</formula1>
    </dataValidation>
    <dataValidation type="list" allowBlank="1" showInputMessage="1" showErrorMessage="1" sqref="F15:AJ15 F33:AJ33 F213:AJ213 F51:AJ51 F87:AJ87 F105:AJ105 F123:AJ123 F69:AJ69 F141:AJ141 F177:AJ177 F159:AJ159 F195:AJ195" xr:uid="{A353C5C7-F729-4847-BDE5-30F0B56907FB}">
      <formula1>"晴,曇,雨,雪,"</formula1>
    </dataValidation>
  </dataValidations>
  <printOptions horizontalCentered="1"/>
  <pageMargins left="0.98425196850393704" right="0.98425196850393704" top="0.39370078740157483" bottom="0.39370078740157483" header="0.31496062992125984" footer="0.31496062992125984"/>
  <pageSetup paperSize="8" scale="46" orientation="landscape" r:id="rId1"/>
  <rowBreaks count="2" manualBreakCount="2">
    <brk id="83" min="2" max="63" man="1"/>
    <brk id="155" min="2" max="6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170B-8CEA-45EF-BE38-1BC70BF95459}">
  <sheetPr>
    <tabColor rgb="FF0066FF"/>
    <pageSetUpPr fitToPage="1"/>
  </sheetPr>
  <dimension ref="B2:AF53"/>
  <sheetViews>
    <sheetView showGridLines="0" topLeftCell="R1" zoomScale="90" zoomScaleNormal="90" zoomScaleSheetLayoutView="100" workbookViewId="0">
      <selection activeCell="AX40" sqref="AX40"/>
    </sheetView>
  </sheetViews>
  <sheetFormatPr defaultColWidth="9" defaultRowHeight="13.2" x14ac:dyDescent="0.45"/>
  <cols>
    <col min="1" max="1" width="2.09765625" style="120" customWidth="1"/>
    <col min="2" max="5" width="3.19921875" style="119" customWidth="1"/>
    <col min="6" max="32" width="3.19921875" style="120" customWidth="1"/>
    <col min="33" max="33" width="4.19921875" style="120" bestFit="1" customWidth="1"/>
    <col min="34" max="16384" width="9" style="120"/>
  </cols>
  <sheetData>
    <row r="2" spans="2:32" ht="18" customHeight="1" x14ac:dyDescent="0.45">
      <c r="AA2" s="367" t="s">
        <v>187</v>
      </c>
      <c r="AB2" s="367"/>
      <c r="AC2" s="367"/>
      <c r="AD2" s="367"/>
      <c r="AE2" s="367"/>
      <c r="AF2" s="367"/>
    </row>
    <row r="3" spans="2:32" ht="24.9" customHeight="1" x14ac:dyDescent="0.45">
      <c r="B3" s="459" t="s">
        <v>168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</row>
    <row r="4" spans="2:32" x14ac:dyDescent="0.45">
      <c r="B4" s="129"/>
      <c r="C4" s="129"/>
      <c r="D4" s="129"/>
      <c r="E4" s="129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</row>
    <row r="5" spans="2:32" ht="25.2" customHeight="1" x14ac:dyDescent="0.45">
      <c r="B5" s="460" t="s">
        <v>121</v>
      </c>
      <c r="C5" s="409"/>
      <c r="D5" s="409"/>
      <c r="E5" s="461"/>
      <c r="F5" s="594" t="s">
        <v>167</v>
      </c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5"/>
      <c r="AF5" s="596"/>
    </row>
    <row r="6" spans="2:32" ht="25.2" customHeight="1" x14ac:dyDescent="0.45">
      <c r="B6" s="460" t="s">
        <v>105</v>
      </c>
      <c r="C6" s="409"/>
      <c r="D6" s="409"/>
      <c r="E6" s="461"/>
      <c r="F6" s="588">
        <v>45390</v>
      </c>
      <c r="G6" s="589"/>
      <c r="H6" s="589"/>
      <c r="I6" s="589"/>
      <c r="J6" s="589"/>
      <c r="K6" s="589"/>
      <c r="L6" s="589"/>
      <c r="M6" s="589"/>
      <c r="N6" s="589"/>
      <c r="O6" s="125"/>
      <c r="P6" s="125" t="s">
        <v>2</v>
      </c>
      <c r="Q6" s="121"/>
      <c r="R6" s="589">
        <v>45702</v>
      </c>
      <c r="S6" s="589"/>
      <c r="T6" s="589"/>
      <c r="U6" s="589"/>
      <c r="V6" s="589"/>
      <c r="W6" s="589"/>
      <c r="X6" s="589"/>
      <c r="Y6" s="589"/>
      <c r="Z6" s="589"/>
      <c r="AA6" s="126"/>
      <c r="AB6" s="126"/>
      <c r="AC6" s="126"/>
      <c r="AD6" s="126"/>
      <c r="AE6" s="126"/>
      <c r="AF6" s="127"/>
    </row>
    <row r="7" spans="2:32" ht="25.2" customHeight="1" x14ac:dyDescent="0.45">
      <c r="B7" s="460" t="s">
        <v>122</v>
      </c>
      <c r="C7" s="409"/>
      <c r="D7" s="409"/>
      <c r="E7" s="461"/>
      <c r="F7" s="588">
        <v>45696</v>
      </c>
      <c r="G7" s="589"/>
      <c r="H7" s="589"/>
      <c r="I7" s="589"/>
      <c r="J7" s="589"/>
      <c r="K7" s="589"/>
      <c r="L7" s="589"/>
      <c r="M7" s="589"/>
      <c r="N7" s="589"/>
      <c r="O7" s="123"/>
      <c r="P7" s="599" t="s">
        <v>171</v>
      </c>
      <c r="Q7" s="599"/>
      <c r="R7" s="599"/>
      <c r="S7" s="599"/>
      <c r="T7" s="599"/>
      <c r="U7" s="599"/>
      <c r="V7" s="599"/>
      <c r="W7" s="123"/>
      <c r="X7" s="123"/>
      <c r="Y7" s="123"/>
      <c r="Z7" s="123"/>
      <c r="AA7" s="123"/>
      <c r="AB7" s="123"/>
      <c r="AC7" s="123"/>
      <c r="AD7" s="123"/>
      <c r="AE7" s="121"/>
      <c r="AF7" s="122"/>
    </row>
    <row r="8" spans="2:32" ht="13.8" thickBot="1" x14ac:dyDescent="0.5">
      <c r="B8" s="124"/>
      <c r="C8" s="124"/>
      <c r="D8" s="124"/>
      <c r="E8" s="124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W8" s="128"/>
      <c r="X8" s="128"/>
      <c r="Y8" s="128"/>
      <c r="Z8" s="128"/>
    </row>
    <row r="9" spans="2:32" ht="25.2" customHeight="1" thickBot="1" x14ac:dyDescent="0.5">
      <c r="B9" s="433" t="s">
        <v>129</v>
      </c>
      <c r="C9" s="434"/>
      <c r="D9" s="439" t="s">
        <v>123</v>
      </c>
      <c r="E9" s="440"/>
      <c r="F9" s="440"/>
      <c r="G9" s="440"/>
      <c r="H9" s="440"/>
      <c r="I9" s="440"/>
      <c r="J9" s="440"/>
      <c r="K9" s="440"/>
      <c r="L9" s="441"/>
      <c r="M9" s="442" t="s">
        <v>127</v>
      </c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4"/>
    </row>
    <row r="10" spans="2:32" ht="30" customHeight="1" x14ac:dyDescent="0.45">
      <c r="B10" s="435"/>
      <c r="C10" s="436"/>
      <c r="D10" s="445" t="s">
        <v>139</v>
      </c>
      <c r="E10" s="446"/>
      <c r="F10" s="446"/>
      <c r="G10" s="446"/>
      <c r="H10" s="446" t="s">
        <v>184</v>
      </c>
      <c r="I10" s="446"/>
      <c r="J10" s="446"/>
      <c r="K10" s="446"/>
      <c r="L10" s="447"/>
      <c r="M10" s="448" t="s">
        <v>37</v>
      </c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50"/>
      <c r="AA10" s="448" t="s">
        <v>40</v>
      </c>
      <c r="AB10" s="449"/>
      <c r="AC10" s="449"/>
      <c r="AD10" s="449"/>
      <c r="AE10" s="449"/>
      <c r="AF10" s="450"/>
    </row>
    <row r="11" spans="2:32" ht="57" customHeight="1" thickBot="1" x14ac:dyDescent="0.5">
      <c r="B11" s="437"/>
      <c r="C11" s="438"/>
      <c r="D11" s="455" t="s">
        <v>148</v>
      </c>
      <c r="E11" s="452"/>
      <c r="F11" s="386" t="s">
        <v>150</v>
      </c>
      <c r="G11" s="387"/>
      <c r="H11" s="456" t="s">
        <v>140</v>
      </c>
      <c r="I11" s="368"/>
      <c r="J11" s="368"/>
      <c r="K11" s="386" t="s">
        <v>149</v>
      </c>
      <c r="L11" s="406"/>
      <c r="M11" s="457" t="s">
        <v>128</v>
      </c>
      <c r="N11" s="458"/>
      <c r="O11" s="458"/>
      <c r="P11" s="368" t="s">
        <v>136</v>
      </c>
      <c r="Q11" s="368"/>
      <c r="R11" s="368" t="s">
        <v>147</v>
      </c>
      <c r="S11" s="368"/>
      <c r="T11" s="386" t="s">
        <v>151</v>
      </c>
      <c r="U11" s="387"/>
      <c r="V11" s="451" t="s">
        <v>138</v>
      </c>
      <c r="W11" s="452"/>
      <c r="X11" s="452"/>
      <c r="Y11" s="386" t="s">
        <v>152</v>
      </c>
      <c r="Z11" s="390"/>
      <c r="AA11" s="453" t="s">
        <v>137</v>
      </c>
      <c r="AB11" s="454"/>
      <c r="AC11" s="454"/>
      <c r="AD11" s="454"/>
      <c r="AE11" s="386" t="s">
        <v>153</v>
      </c>
      <c r="AF11" s="390"/>
    </row>
    <row r="12" spans="2:32" ht="22.95" customHeight="1" thickTop="1" x14ac:dyDescent="0.45">
      <c r="B12" s="429" t="s">
        <v>61</v>
      </c>
      <c r="C12" s="430"/>
      <c r="D12" s="431">
        <f>+'休工計画（実施）表（別紙様式３（作成事例）'!AN25</f>
        <v>0</v>
      </c>
      <c r="E12" s="421"/>
      <c r="F12" s="600"/>
      <c r="G12" s="601"/>
      <c r="H12" s="424">
        <f>+'休工計画（実施）表（別紙様式３（作成事例）'!AP25</f>
        <v>1</v>
      </c>
      <c r="I12" s="425"/>
      <c r="J12" s="425"/>
      <c r="K12" s="597"/>
      <c r="L12" s="598"/>
      <c r="M12" s="590">
        <f>+'休工計画（実施）表（別紙様式３（作成事例）'!AT24</f>
        <v>0.222</v>
      </c>
      <c r="N12" s="591"/>
      <c r="O12" s="591"/>
      <c r="P12" s="421">
        <f>+'休工計画（実施）表（別紙様式３（作成事例）'!AL24</f>
        <v>2</v>
      </c>
      <c r="Q12" s="421"/>
      <c r="R12" s="421">
        <f>+'休工計画（実施）表（別紙様式３（作成事例）'!AR25</f>
        <v>4</v>
      </c>
      <c r="S12" s="421"/>
      <c r="T12" s="600"/>
      <c r="U12" s="601"/>
      <c r="V12" s="424">
        <f>+'休工計画（実施）表（別紙様式３（作成事例）'!AT25</f>
        <v>0.44400000000000001</v>
      </c>
      <c r="W12" s="425"/>
      <c r="X12" s="425"/>
      <c r="Y12" s="597"/>
      <c r="Z12" s="598"/>
      <c r="AA12" s="426">
        <f>+'休工計画（実施）表（別紙様式３（作成事例）'!AW25</f>
        <v>0.55500000000000005</v>
      </c>
      <c r="AB12" s="427"/>
      <c r="AC12" s="427"/>
      <c r="AD12" s="428"/>
      <c r="AE12" s="613" t="s">
        <v>67</v>
      </c>
      <c r="AF12" s="614"/>
    </row>
    <row r="13" spans="2:32" ht="22.95" customHeight="1" x14ac:dyDescent="0.45">
      <c r="B13" s="408" t="s">
        <v>62</v>
      </c>
      <c r="C13" s="409"/>
      <c r="D13" s="410">
        <f>+'休工計画（実施）表（別紙様式３（作成事例）'!AN43</f>
        <v>0</v>
      </c>
      <c r="E13" s="411"/>
      <c r="F13" s="597"/>
      <c r="G13" s="598"/>
      <c r="H13" s="394">
        <f>+'休工計画（実施）表（別紙様式３（作成事例）'!AP43</f>
        <v>1</v>
      </c>
      <c r="I13" s="395"/>
      <c r="J13" s="395"/>
      <c r="K13" s="597"/>
      <c r="L13" s="598"/>
      <c r="M13" s="592">
        <f>+'休工計画（実施）表（別紙様式３（作成事例）'!AT42</f>
        <v>0.25800000000000001</v>
      </c>
      <c r="N13" s="593"/>
      <c r="O13" s="593"/>
      <c r="P13" s="411">
        <f>+'休工計画（実施）表（別紙様式３（作成事例）'!AL42</f>
        <v>8</v>
      </c>
      <c r="Q13" s="411"/>
      <c r="R13" s="411">
        <f>+'休工計画（実施）表（別紙様式３（作成事例）'!AR43</f>
        <v>12</v>
      </c>
      <c r="S13" s="411"/>
      <c r="T13" s="597"/>
      <c r="U13" s="598"/>
      <c r="V13" s="394">
        <f>+'休工計画（実施）表（別紙様式３（作成事例）'!AT43</f>
        <v>0.38700000000000001</v>
      </c>
      <c r="W13" s="395"/>
      <c r="X13" s="395"/>
      <c r="Y13" s="597"/>
      <c r="Z13" s="598"/>
      <c r="AA13" s="398">
        <f>+'休工計画（実施）表（別紙様式３（作成事例）'!AW43</f>
        <v>0.5</v>
      </c>
      <c r="AB13" s="399"/>
      <c r="AC13" s="399"/>
      <c r="AD13" s="400"/>
      <c r="AE13" s="611" t="s">
        <v>66</v>
      </c>
      <c r="AF13" s="612"/>
    </row>
    <row r="14" spans="2:32" ht="22.95" customHeight="1" x14ac:dyDescent="0.45">
      <c r="B14" s="408" t="s">
        <v>144</v>
      </c>
      <c r="C14" s="409"/>
      <c r="D14" s="410">
        <f>+'休工計画（実施）表（別紙様式３（作成事例）'!AN61</f>
        <v>0</v>
      </c>
      <c r="E14" s="411"/>
      <c r="F14" s="597"/>
      <c r="G14" s="598"/>
      <c r="H14" s="394">
        <f>+'休工計画（実施）表（別紙様式３（作成事例）'!AP61</f>
        <v>1</v>
      </c>
      <c r="I14" s="395"/>
      <c r="J14" s="395"/>
      <c r="K14" s="597"/>
      <c r="L14" s="598"/>
      <c r="M14" s="414">
        <f>+'休工計画（実施）表（別紙様式３（作成事例）'!AT60</f>
        <v>0.33300000000000002</v>
      </c>
      <c r="N14" s="395"/>
      <c r="O14" s="395"/>
      <c r="P14" s="411">
        <f>+'休工計画（実施）表（別紙様式３（作成事例）'!AL60</f>
        <v>10</v>
      </c>
      <c r="Q14" s="411"/>
      <c r="R14" s="411">
        <f>+'休工計画（実施）表（別紙様式３（作成事例）'!AR61</f>
        <v>10</v>
      </c>
      <c r="S14" s="411"/>
      <c r="T14" s="597"/>
      <c r="U14" s="598"/>
      <c r="V14" s="394">
        <f>+'休工計画（実施）表（別紙様式３（作成事例）'!AT61</f>
        <v>0.33300000000000002</v>
      </c>
      <c r="W14" s="395"/>
      <c r="X14" s="395"/>
      <c r="Y14" s="597"/>
      <c r="Z14" s="598"/>
      <c r="AA14" s="398">
        <f>+'休工計画（実施）表（別紙様式３（作成事例）'!AW61</f>
        <v>0.51400000000000001</v>
      </c>
      <c r="AB14" s="399"/>
      <c r="AC14" s="399"/>
      <c r="AD14" s="400"/>
      <c r="AE14" s="611" t="s">
        <v>66</v>
      </c>
      <c r="AF14" s="612"/>
    </row>
    <row r="15" spans="2:32" ht="22.95" customHeight="1" x14ac:dyDescent="0.45">
      <c r="B15" s="408" t="s">
        <v>124</v>
      </c>
      <c r="C15" s="409"/>
      <c r="D15" s="410">
        <f>+'休工計画（実施）表（別紙様式３（作成事例）'!AN79</f>
        <v>1</v>
      </c>
      <c r="E15" s="411"/>
      <c r="F15" s="597"/>
      <c r="G15" s="598"/>
      <c r="H15" s="394">
        <f>+'休工計画（実施）表（別紙様式３（作成事例）'!AP79</f>
        <v>1</v>
      </c>
      <c r="I15" s="395"/>
      <c r="J15" s="395"/>
      <c r="K15" s="597"/>
      <c r="L15" s="598"/>
      <c r="M15" s="592">
        <f>+'休工計画（実施）表（別紙様式３（作成事例）'!AT78</f>
        <v>0.25800000000000001</v>
      </c>
      <c r="N15" s="593"/>
      <c r="O15" s="593"/>
      <c r="P15" s="411">
        <f>+'休工計画（実施）表（別紙様式３（作成事例）'!AL78</f>
        <v>8</v>
      </c>
      <c r="Q15" s="411"/>
      <c r="R15" s="411">
        <f>+'休工計画（実施）表（別紙様式３（作成事例）'!AR79</f>
        <v>9</v>
      </c>
      <c r="S15" s="411"/>
      <c r="T15" s="597"/>
      <c r="U15" s="598"/>
      <c r="V15" s="394">
        <f>+'休工計画（実施）表（別紙様式３（作成事例）'!AT79</f>
        <v>0.28999999999999998</v>
      </c>
      <c r="W15" s="395"/>
      <c r="X15" s="395"/>
      <c r="Y15" s="597"/>
      <c r="Z15" s="598"/>
      <c r="AA15" s="398">
        <f>+'休工計画（実施）表（別紙様式３（作成事例）'!AW79</f>
        <v>0.47499999999999998</v>
      </c>
      <c r="AB15" s="399"/>
      <c r="AC15" s="399"/>
      <c r="AD15" s="400"/>
      <c r="AE15" s="611" t="s">
        <v>66</v>
      </c>
      <c r="AF15" s="612"/>
    </row>
    <row r="16" spans="2:32" ht="22.95" customHeight="1" x14ac:dyDescent="0.45">
      <c r="B16" s="408" t="s">
        <v>125</v>
      </c>
      <c r="C16" s="409"/>
      <c r="D16" s="410">
        <f>+'休工計画（実施）表（別紙様式３（作成事例）'!AN97</f>
        <v>0</v>
      </c>
      <c r="E16" s="411"/>
      <c r="F16" s="597"/>
      <c r="G16" s="598"/>
      <c r="H16" s="394">
        <f>+'休工計画（実施）表（別紙様式３（作成事例）'!AP97</f>
        <v>1</v>
      </c>
      <c r="I16" s="395"/>
      <c r="J16" s="395"/>
      <c r="K16" s="597"/>
      <c r="L16" s="598"/>
      <c r="M16" s="592">
        <f>+'休工計画（実施）表（別紙様式３（作成事例）'!AT96</f>
        <v>0.20799999999999999</v>
      </c>
      <c r="N16" s="593"/>
      <c r="O16" s="593"/>
      <c r="P16" s="411">
        <f>+'休工計画（実施）表（別紙様式３（作成事例）'!AL96</f>
        <v>5</v>
      </c>
      <c r="Q16" s="411"/>
      <c r="R16" s="411">
        <f>+'休工計画（実施）表（別紙様式３（作成事例）'!AR97</f>
        <v>7</v>
      </c>
      <c r="S16" s="411"/>
      <c r="T16" s="597"/>
      <c r="U16" s="598"/>
      <c r="V16" s="394">
        <f>+'休工計画（実施）表（別紙様式３（作成事例）'!AT97</f>
        <v>0.29099999999999998</v>
      </c>
      <c r="W16" s="395"/>
      <c r="X16" s="395"/>
      <c r="Y16" s="597"/>
      <c r="Z16" s="598"/>
      <c r="AA16" s="398">
        <f>+'休工計画（実施）表（別紙様式３（作成事例）'!AW97</f>
        <v>0.47199999999999998</v>
      </c>
      <c r="AB16" s="399"/>
      <c r="AC16" s="399"/>
      <c r="AD16" s="400"/>
      <c r="AE16" s="611" t="s">
        <v>66</v>
      </c>
      <c r="AF16" s="612"/>
    </row>
    <row r="17" spans="2:32" ht="22.95" customHeight="1" x14ac:dyDescent="0.45">
      <c r="B17" s="408" t="s">
        <v>126</v>
      </c>
      <c r="C17" s="409"/>
      <c r="D17" s="410">
        <f>+'休工計画（実施）表（別紙様式３（作成事例）'!AN115</f>
        <v>2</v>
      </c>
      <c r="E17" s="411"/>
      <c r="F17" s="597"/>
      <c r="G17" s="598"/>
      <c r="H17" s="394">
        <f>+'休工計画（実施）表（別紙様式３（作成事例）'!AP115</f>
        <v>1</v>
      </c>
      <c r="I17" s="395"/>
      <c r="J17" s="395"/>
      <c r="K17" s="597"/>
      <c r="L17" s="598"/>
      <c r="M17" s="414">
        <f>+'休工計画（実施）表（別紙様式３（作成事例）'!AT114</f>
        <v>0.3</v>
      </c>
      <c r="N17" s="395"/>
      <c r="O17" s="395"/>
      <c r="P17" s="411">
        <f>+'休工計画（実施）表（別紙様式３（作成事例）'!AL114</f>
        <v>9</v>
      </c>
      <c r="Q17" s="411"/>
      <c r="R17" s="411">
        <f>+'休工計画（実施）表（別紙様式３（作成事例）'!AR115</f>
        <v>11</v>
      </c>
      <c r="S17" s="411"/>
      <c r="T17" s="597"/>
      <c r="U17" s="598"/>
      <c r="V17" s="394">
        <f>+'休工計画（実施）表（別紙様式３（作成事例）'!AT115</f>
        <v>0.36599999999999999</v>
      </c>
      <c r="W17" s="395"/>
      <c r="X17" s="395"/>
      <c r="Y17" s="597"/>
      <c r="Z17" s="598"/>
      <c r="AA17" s="398">
        <f>+'休工計画（実施）表（別紙様式３（作成事例）'!AW115</f>
        <v>0.48299999999999998</v>
      </c>
      <c r="AB17" s="399"/>
      <c r="AC17" s="399"/>
      <c r="AD17" s="400"/>
      <c r="AE17" s="611" t="s">
        <v>66</v>
      </c>
      <c r="AF17" s="612"/>
    </row>
    <row r="18" spans="2:32" ht="22.95" customHeight="1" x14ac:dyDescent="0.45">
      <c r="B18" s="408" t="s">
        <v>141</v>
      </c>
      <c r="C18" s="409"/>
      <c r="D18" s="410">
        <f>+'休工計画（実施）表（別紙様式３（作成事例）'!AN133</f>
        <v>0</v>
      </c>
      <c r="E18" s="411"/>
      <c r="F18" s="597"/>
      <c r="G18" s="598"/>
      <c r="H18" s="394">
        <f>+'休工計画（実施）表（別紙様式３（作成事例）'!AP133</f>
        <v>1</v>
      </c>
      <c r="I18" s="395"/>
      <c r="J18" s="395"/>
      <c r="K18" s="597"/>
      <c r="L18" s="598"/>
      <c r="M18" s="592">
        <f>+'休工計画（実施）表（別紙様式３（作成事例）'!AT132</f>
        <v>0.25800000000000001</v>
      </c>
      <c r="N18" s="593"/>
      <c r="O18" s="593"/>
      <c r="P18" s="411">
        <f>+'休工計画（実施）表（別紙様式３（作成事例）'!AL132</f>
        <v>8</v>
      </c>
      <c r="Q18" s="411"/>
      <c r="R18" s="411">
        <f>+'休工計画（実施）表（別紙様式３（作成事例）'!AR133</f>
        <v>9</v>
      </c>
      <c r="S18" s="411"/>
      <c r="T18" s="597"/>
      <c r="U18" s="598"/>
      <c r="V18" s="394">
        <f>+'休工計画（実施）表（別紙様式３（作成事例）'!AT133</f>
        <v>0.28999999999999998</v>
      </c>
      <c r="W18" s="395"/>
      <c r="X18" s="395"/>
      <c r="Y18" s="597"/>
      <c r="Z18" s="598"/>
      <c r="AA18" s="398">
        <f>+'休工計画（実施）表（別紙様式３（作成事例）'!AW133</f>
        <v>0.47299999999999998</v>
      </c>
      <c r="AB18" s="399"/>
      <c r="AC18" s="399"/>
      <c r="AD18" s="400"/>
      <c r="AE18" s="611" t="s">
        <v>66</v>
      </c>
      <c r="AF18" s="612"/>
    </row>
    <row r="19" spans="2:32" ht="22.95" customHeight="1" x14ac:dyDescent="0.45">
      <c r="B19" s="408" t="s">
        <v>142</v>
      </c>
      <c r="C19" s="409"/>
      <c r="D19" s="417">
        <f>+'休工計画（実施）表（別紙様式３（作成事例）'!AN151</f>
        <v>0</v>
      </c>
      <c r="E19" s="418"/>
      <c r="F19" s="597"/>
      <c r="G19" s="598"/>
      <c r="H19" s="394">
        <f>+'休工計画（実施）表（別紙様式３（作成事例）'!AP151</f>
        <v>1</v>
      </c>
      <c r="I19" s="395"/>
      <c r="J19" s="395"/>
      <c r="K19" s="597"/>
      <c r="L19" s="598"/>
      <c r="M19" s="414">
        <f>+'休工計画（実施）表（別紙様式３（作成事例）'!AT150</f>
        <v>0.3</v>
      </c>
      <c r="N19" s="395"/>
      <c r="O19" s="395"/>
      <c r="P19" s="411">
        <f>+'休工計画（実施）表（別紙様式３（作成事例）'!AL150</f>
        <v>9</v>
      </c>
      <c r="Q19" s="411"/>
      <c r="R19" s="411">
        <f>+'休工計画（実施）表（別紙様式３（作成事例）'!AR151</f>
        <v>10</v>
      </c>
      <c r="S19" s="411"/>
      <c r="T19" s="597"/>
      <c r="U19" s="598"/>
      <c r="V19" s="394">
        <f>+'休工計画（実施）表（別紙様式３（作成事例）'!AT151</f>
        <v>0.33300000000000002</v>
      </c>
      <c r="W19" s="395"/>
      <c r="X19" s="395"/>
      <c r="Y19" s="597"/>
      <c r="Z19" s="598"/>
      <c r="AA19" s="398">
        <f>+'休工計画（実施）表（別紙様式３（作成事例）'!AW151</f>
        <v>0.46200000000000002</v>
      </c>
      <c r="AB19" s="399"/>
      <c r="AC19" s="399"/>
      <c r="AD19" s="400"/>
      <c r="AE19" s="611" t="s">
        <v>66</v>
      </c>
      <c r="AF19" s="612"/>
    </row>
    <row r="20" spans="2:32" ht="22.95" customHeight="1" x14ac:dyDescent="0.45">
      <c r="B20" s="408" t="s">
        <v>143</v>
      </c>
      <c r="C20" s="409"/>
      <c r="D20" s="417">
        <f>+'休工計画（実施）表（別紙様式３（作成事例）'!AN169</f>
        <v>0</v>
      </c>
      <c r="E20" s="418"/>
      <c r="F20" s="597"/>
      <c r="G20" s="598"/>
      <c r="H20" s="394">
        <f>+'休工計画（実施）表（別紙様式３（作成事例）'!AP169</f>
        <v>1</v>
      </c>
      <c r="I20" s="395"/>
      <c r="J20" s="395"/>
      <c r="K20" s="597"/>
      <c r="L20" s="598"/>
      <c r="M20" s="592">
        <f>+'休工計画（実施）表（別紙様式３（作成事例）'!AT168</f>
        <v>0.25900000000000001</v>
      </c>
      <c r="N20" s="593"/>
      <c r="O20" s="593"/>
      <c r="P20" s="411">
        <f>+'休工計画（実施）表（別紙様式３（作成事例）'!AL168</f>
        <v>7</v>
      </c>
      <c r="Q20" s="411"/>
      <c r="R20" s="411">
        <f>+'休工計画（実施）表（別紙様式３（作成事例）'!AR169</f>
        <v>7</v>
      </c>
      <c r="S20" s="411"/>
      <c r="T20" s="597"/>
      <c r="U20" s="598"/>
      <c r="V20" s="394">
        <f>+'休工計画（実施）表（別紙様式３（作成事例）'!AT169</f>
        <v>0.25900000000000001</v>
      </c>
      <c r="W20" s="395"/>
      <c r="X20" s="395"/>
      <c r="Y20" s="597"/>
      <c r="Z20" s="598"/>
      <c r="AA20" s="398">
        <f>+'休工計画（実施）表（別紙様式３（作成事例）'!AW169</f>
        <v>0.44400000000000001</v>
      </c>
      <c r="AB20" s="399"/>
      <c r="AC20" s="399"/>
      <c r="AD20" s="400"/>
      <c r="AE20" s="611" t="s">
        <v>66</v>
      </c>
      <c r="AF20" s="612"/>
    </row>
    <row r="21" spans="2:32" ht="22.95" customHeight="1" x14ac:dyDescent="0.45">
      <c r="B21" s="408" t="s">
        <v>145</v>
      </c>
      <c r="C21" s="409"/>
      <c r="D21" s="417">
        <f>+'休工計画（実施）表（別紙様式３（作成事例）'!AN187</f>
        <v>0</v>
      </c>
      <c r="E21" s="418"/>
      <c r="F21" s="597"/>
      <c r="G21" s="598"/>
      <c r="H21" s="394">
        <f>+'休工計画（実施）表（別紙様式３（作成事例）'!AP187</f>
        <v>1</v>
      </c>
      <c r="I21" s="395"/>
      <c r="J21" s="395"/>
      <c r="K21" s="597"/>
      <c r="L21" s="598"/>
      <c r="M21" s="592">
        <f>+'休工計画（実施）表（別紙様式３（作成事例）'!AT186</f>
        <v>0.214</v>
      </c>
      <c r="N21" s="593"/>
      <c r="O21" s="593"/>
      <c r="P21" s="411">
        <f>+'休工計画（実施）表（別紙様式３（作成事例）'!AL186</f>
        <v>6</v>
      </c>
      <c r="Q21" s="411"/>
      <c r="R21" s="411">
        <f>+'休工計画（実施）表（別紙様式３（作成事例）'!AR187</f>
        <v>7</v>
      </c>
      <c r="S21" s="411"/>
      <c r="T21" s="597"/>
      <c r="U21" s="598"/>
      <c r="V21" s="394">
        <f>+'休工計画（実施）表（別紙様式３（作成事例）'!AT187</f>
        <v>0.25</v>
      </c>
      <c r="W21" s="395"/>
      <c r="X21" s="395"/>
      <c r="Y21" s="597"/>
      <c r="Z21" s="598"/>
      <c r="AA21" s="398">
        <f>+'休工計画（実施）表（別紙様式３（作成事例）'!AW187</f>
        <v>0.42799999999999999</v>
      </c>
      <c r="AB21" s="399"/>
      <c r="AC21" s="399"/>
      <c r="AD21" s="400"/>
      <c r="AE21" s="611" t="s">
        <v>66</v>
      </c>
      <c r="AF21" s="612"/>
    </row>
    <row r="22" spans="2:32" ht="22.95" customHeight="1" x14ac:dyDescent="0.45">
      <c r="B22" s="408" t="s">
        <v>146</v>
      </c>
      <c r="C22" s="409"/>
      <c r="D22" s="417">
        <f>+'休工計画（実施）表（別紙様式３（作成事例）'!AN205</f>
        <v>0</v>
      </c>
      <c r="E22" s="418"/>
      <c r="F22" s="597"/>
      <c r="G22" s="598"/>
      <c r="H22" s="394">
        <f>+'休工計画（実施）表（別紙様式３（作成事例）'!AP205</f>
        <v>1</v>
      </c>
      <c r="I22" s="395"/>
      <c r="J22" s="395"/>
      <c r="K22" s="597"/>
      <c r="L22" s="598"/>
      <c r="M22" s="414">
        <f>+'休工計画（実施）表（別紙様式３（作成事例）'!AT204</f>
        <v>0.28499999999999998</v>
      </c>
      <c r="N22" s="395"/>
      <c r="O22" s="395"/>
      <c r="P22" s="411">
        <f>+'休工計画（実施）表（別紙様式３（作成事例）'!AL204</f>
        <v>2</v>
      </c>
      <c r="Q22" s="411"/>
      <c r="R22" s="411">
        <f>+'休工計画（実施）表（別紙様式３（作成事例）'!AR205</f>
        <v>2</v>
      </c>
      <c r="S22" s="411"/>
      <c r="T22" s="597"/>
      <c r="U22" s="598"/>
      <c r="V22" s="394">
        <f>+'休工計画（実施）表（別紙様式３（作成事例）'!AT205</f>
        <v>0.28499999999999998</v>
      </c>
      <c r="W22" s="395"/>
      <c r="X22" s="395"/>
      <c r="Y22" s="597"/>
      <c r="Z22" s="598"/>
      <c r="AA22" s="398">
        <f>+'休工計画（実施）表（別紙様式３（作成事例）'!AW205</f>
        <v>0.42399999999999999</v>
      </c>
      <c r="AB22" s="399"/>
      <c r="AC22" s="399"/>
      <c r="AD22" s="400"/>
      <c r="AE22" s="597"/>
      <c r="AF22" s="618"/>
    </row>
    <row r="23" spans="2:32" ht="22.95" customHeight="1" x14ac:dyDescent="0.45">
      <c r="B23" s="408"/>
      <c r="C23" s="409"/>
      <c r="D23" s="410"/>
      <c r="E23" s="411"/>
      <c r="F23" s="597"/>
      <c r="G23" s="598"/>
      <c r="H23" s="394"/>
      <c r="I23" s="395"/>
      <c r="J23" s="395"/>
      <c r="K23" s="597"/>
      <c r="L23" s="610"/>
      <c r="M23" s="414"/>
      <c r="N23" s="395"/>
      <c r="O23" s="395"/>
      <c r="P23" s="411"/>
      <c r="Q23" s="411"/>
      <c r="R23" s="411"/>
      <c r="S23" s="411"/>
      <c r="T23" s="597"/>
      <c r="U23" s="598"/>
      <c r="V23" s="394"/>
      <c r="W23" s="395"/>
      <c r="X23" s="395"/>
      <c r="Y23" s="597"/>
      <c r="Z23" s="618"/>
      <c r="AA23" s="398"/>
      <c r="AB23" s="399"/>
      <c r="AC23" s="399"/>
      <c r="AD23" s="400"/>
      <c r="AE23" s="611"/>
      <c r="AF23" s="612"/>
    </row>
    <row r="24" spans="2:32" ht="22.95" customHeight="1" thickBot="1" x14ac:dyDescent="0.5">
      <c r="B24" s="403"/>
      <c r="C24" s="404"/>
      <c r="D24" s="405"/>
      <c r="E24" s="385"/>
      <c r="F24" s="615"/>
      <c r="G24" s="616"/>
      <c r="H24" s="388"/>
      <c r="I24" s="389"/>
      <c r="J24" s="389"/>
      <c r="K24" s="615"/>
      <c r="L24" s="628"/>
      <c r="M24" s="407"/>
      <c r="N24" s="389"/>
      <c r="O24" s="389"/>
      <c r="P24" s="385"/>
      <c r="Q24" s="385"/>
      <c r="R24" s="385"/>
      <c r="S24" s="385"/>
      <c r="T24" s="615"/>
      <c r="U24" s="616"/>
      <c r="V24" s="388"/>
      <c r="W24" s="389"/>
      <c r="X24" s="389"/>
      <c r="Y24" s="615"/>
      <c r="Z24" s="617"/>
      <c r="AA24" s="391"/>
      <c r="AB24" s="392"/>
      <c r="AC24" s="392"/>
      <c r="AD24" s="393"/>
      <c r="AE24" s="626"/>
      <c r="AF24" s="627"/>
    </row>
    <row r="25" spans="2:32" ht="30" customHeight="1" thickTop="1" x14ac:dyDescent="0.45">
      <c r="B25" s="370" t="s">
        <v>156</v>
      </c>
      <c r="C25" s="371"/>
      <c r="D25" s="629"/>
      <c r="E25" s="630"/>
      <c r="F25" s="630"/>
      <c r="G25" s="630"/>
      <c r="H25" s="630"/>
      <c r="I25" s="630"/>
      <c r="J25" s="630"/>
      <c r="K25" s="630"/>
      <c r="L25" s="630"/>
      <c r="M25" s="629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29"/>
      <c r="AB25" s="630"/>
      <c r="AC25" s="630"/>
      <c r="AD25" s="630"/>
      <c r="AE25" s="630"/>
      <c r="AF25" s="631"/>
    </row>
    <row r="26" spans="2:32" x14ac:dyDescent="0.45">
      <c r="B26" s="372"/>
      <c r="C26" s="371"/>
      <c r="D26" s="619" t="s">
        <v>157</v>
      </c>
      <c r="E26" s="620"/>
      <c r="F26" s="620"/>
      <c r="G26" s="620"/>
      <c r="H26" s="620"/>
      <c r="I26" s="620"/>
      <c r="J26" s="620"/>
      <c r="K26" s="620"/>
      <c r="L26" s="620"/>
      <c r="M26" s="619" t="s">
        <v>165</v>
      </c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19" t="s">
        <v>174</v>
      </c>
      <c r="AB26" s="620"/>
      <c r="AC26" s="620"/>
      <c r="AD26" s="620"/>
      <c r="AE26" s="620"/>
      <c r="AF26" s="624"/>
    </row>
    <row r="27" spans="2:32" x14ac:dyDescent="0.45">
      <c r="B27" s="372"/>
      <c r="C27" s="371"/>
      <c r="D27" s="621"/>
      <c r="E27" s="620"/>
      <c r="F27" s="620"/>
      <c r="G27" s="620"/>
      <c r="H27" s="620"/>
      <c r="I27" s="620"/>
      <c r="J27" s="620"/>
      <c r="K27" s="620"/>
      <c r="L27" s="620"/>
      <c r="M27" s="621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1"/>
      <c r="AB27" s="620"/>
      <c r="AC27" s="620"/>
      <c r="AD27" s="620"/>
      <c r="AE27" s="620"/>
      <c r="AF27" s="624"/>
    </row>
    <row r="28" spans="2:32" x14ac:dyDescent="0.45">
      <c r="B28" s="372"/>
      <c r="C28" s="371"/>
      <c r="D28" s="621"/>
      <c r="E28" s="620"/>
      <c r="F28" s="620"/>
      <c r="G28" s="620"/>
      <c r="H28" s="620"/>
      <c r="I28" s="620"/>
      <c r="J28" s="620"/>
      <c r="K28" s="620"/>
      <c r="L28" s="620"/>
      <c r="M28" s="621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1"/>
      <c r="AB28" s="620"/>
      <c r="AC28" s="620"/>
      <c r="AD28" s="620"/>
      <c r="AE28" s="620"/>
      <c r="AF28" s="624"/>
    </row>
    <row r="29" spans="2:32" x14ac:dyDescent="0.45">
      <c r="B29" s="372"/>
      <c r="C29" s="371"/>
      <c r="D29" s="621"/>
      <c r="E29" s="620"/>
      <c r="F29" s="620"/>
      <c r="G29" s="620"/>
      <c r="H29" s="620"/>
      <c r="I29" s="620"/>
      <c r="J29" s="620"/>
      <c r="K29" s="620"/>
      <c r="L29" s="620"/>
      <c r="M29" s="621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1"/>
      <c r="AB29" s="620"/>
      <c r="AC29" s="620"/>
      <c r="AD29" s="620"/>
      <c r="AE29" s="620"/>
      <c r="AF29" s="624"/>
    </row>
    <row r="30" spans="2:32" x14ac:dyDescent="0.45">
      <c r="B30" s="372"/>
      <c r="C30" s="371"/>
      <c r="D30" s="621"/>
      <c r="E30" s="620"/>
      <c r="F30" s="620"/>
      <c r="G30" s="620"/>
      <c r="H30" s="620"/>
      <c r="I30" s="620"/>
      <c r="J30" s="620"/>
      <c r="K30" s="620"/>
      <c r="L30" s="620"/>
      <c r="M30" s="621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1"/>
      <c r="AB30" s="620"/>
      <c r="AC30" s="620"/>
      <c r="AD30" s="620"/>
      <c r="AE30" s="620"/>
      <c r="AF30" s="624"/>
    </row>
    <row r="31" spans="2:32" x14ac:dyDescent="0.45">
      <c r="B31" s="372"/>
      <c r="C31" s="371"/>
      <c r="D31" s="621"/>
      <c r="E31" s="620"/>
      <c r="F31" s="620"/>
      <c r="G31" s="620"/>
      <c r="H31" s="620"/>
      <c r="I31" s="620"/>
      <c r="J31" s="620"/>
      <c r="K31" s="620"/>
      <c r="L31" s="620"/>
      <c r="M31" s="621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1"/>
      <c r="AB31" s="620"/>
      <c r="AC31" s="620"/>
      <c r="AD31" s="620"/>
      <c r="AE31" s="620"/>
      <c r="AF31" s="624"/>
    </row>
    <row r="32" spans="2:32" x14ac:dyDescent="0.45">
      <c r="B32" s="372"/>
      <c r="C32" s="371"/>
      <c r="D32" s="621"/>
      <c r="E32" s="620"/>
      <c r="F32" s="620"/>
      <c r="G32" s="620"/>
      <c r="H32" s="620"/>
      <c r="I32" s="620"/>
      <c r="J32" s="620"/>
      <c r="K32" s="620"/>
      <c r="L32" s="620"/>
      <c r="M32" s="621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1"/>
      <c r="AB32" s="620"/>
      <c r="AC32" s="620"/>
      <c r="AD32" s="620"/>
      <c r="AE32" s="620"/>
      <c r="AF32" s="624"/>
    </row>
    <row r="33" spans="2:32" x14ac:dyDescent="0.45">
      <c r="B33" s="372"/>
      <c r="C33" s="371"/>
      <c r="D33" s="621"/>
      <c r="E33" s="620"/>
      <c r="F33" s="620"/>
      <c r="G33" s="620"/>
      <c r="H33" s="620"/>
      <c r="I33" s="620"/>
      <c r="J33" s="620"/>
      <c r="K33" s="620"/>
      <c r="L33" s="620"/>
      <c r="M33" s="621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1"/>
      <c r="AB33" s="620"/>
      <c r="AC33" s="620"/>
      <c r="AD33" s="620"/>
      <c r="AE33" s="620"/>
      <c r="AF33" s="624"/>
    </row>
    <row r="34" spans="2:32" x14ac:dyDescent="0.45">
      <c r="B34" s="372"/>
      <c r="C34" s="371"/>
      <c r="D34" s="621"/>
      <c r="E34" s="620"/>
      <c r="F34" s="620"/>
      <c r="G34" s="620"/>
      <c r="H34" s="620"/>
      <c r="I34" s="620"/>
      <c r="J34" s="620"/>
      <c r="K34" s="620"/>
      <c r="L34" s="620"/>
      <c r="M34" s="621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1"/>
      <c r="AB34" s="620"/>
      <c r="AC34" s="620"/>
      <c r="AD34" s="620"/>
      <c r="AE34" s="620"/>
      <c r="AF34" s="624"/>
    </row>
    <row r="35" spans="2:32" x14ac:dyDescent="0.45">
      <c r="B35" s="372"/>
      <c r="C35" s="371"/>
      <c r="D35" s="621"/>
      <c r="E35" s="620"/>
      <c r="F35" s="620"/>
      <c r="G35" s="620"/>
      <c r="H35" s="620"/>
      <c r="I35" s="620"/>
      <c r="J35" s="620"/>
      <c r="K35" s="620"/>
      <c r="L35" s="620"/>
      <c r="M35" s="621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1"/>
      <c r="AB35" s="620"/>
      <c r="AC35" s="620"/>
      <c r="AD35" s="620"/>
      <c r="AE35" s="620"/>
      <c r="AF35" s="624"/>
    </row>
    <row r="36" spans="2:32" ht="13.8" thickBot="1" x14ac:dyDescent="0.5">
      <c r="B36" s="373"/>
      <c r="C36" s="374"/>
      <c r="D36" s="622"/>
      <c r="E36" s="623"/>
      <c r="F36" s="623"/>
      <c r="G36" s="623"/>
      <c r="H36" s="623"/>
      <c r="I36" s="623"/>
      <c r="J36" s="623"/>
      <c r="K36" s="623"/>
      <c r="L36" s="623"/>
      <c r="M36" s="622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2"/>
      <c r="AB36" s="623"/>
      <c r="AC36" s="623"/>
      <c r="AD36" s="623"/>
      <c r="AE36" s="623"/>
      <c r="AF36" s="625"/>
    </row>
    <row r="37" spans="2:32" ht="15" customHeight="1" x14ac:dyDescent="0.45">
      <c r="B37" s="365" t="s">
        <v>185</v>
      </c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</row>
    <row r="38" spans="2:32" ht="15" customHeight="1" x14ac:dyDescent="0.45">
      <c r="B38" s="366" t="s">
        <v>154</v>
      </c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</row>
    <row r="39" spans="2:32" ht="15" customHeight="1" x14ac:dyDescent="0.45">
      <c r="B39" s="366" t="s">
        <v>155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</row>
    <row r="40" spans="2:32" ht="15" customHeight="1" x14ac:dyDescent="0.45"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</row>
    <row r="41" spans="2:32" ht="15" customHeight="1" x14ac:dyDescent="0.45"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</row>
    <row r="42" spans="2:32" ht="15" customHeight="1" thickBot="1" x14ac:dyDescent="0.5"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</row>
    <row r="43" spans="2:32" x14ac:dyDescent="0.45">
      <c r="B43" s="120"/>
      <c r="C43" s="120"/>
      <c r="D43" s="120"/>
      <c r="F43" s="119"/>
      <c r="G43" s="359" t="s">
        <v>131</v>
      </c>
      <c r="H43" s="360"/>
      <c r="I43" s="360"/>
      <c r="J43" s="360"/>
      <c r="K43" s="360" t="s">
        <v>132</v>
      </c>
      <c r="L43" s="360"/>
      <c r="M43" s="360"/>
      <c r="N43" s="360"/>
      <c r="O43" s="360" t="s">
        <v>134</v>
      </c>
      <c r="P43" s="360"/>
      <c r="Q43" s="360"/>
      <c r="R43" s="360"/>
      <c r="S43" s="360" t="s">
        <v>135</v>
      </c>
      <c r="T43" s="360"/>
      <c r="U43" s="360"/>
      <c r="V43" s="363"/>
      <c r="X43" s="359" t="s">
        <v>130</v>
      </c>
      <c r="Y43" s="360"/>
      <c r="Z43" s="360"/>
      <c r="AA43" s="360"/>
      <c r="AB43" s="360" t="s">
        <v>133</v>
      </c>
      <c r="AC43" s="360"/>
      <c r="AD43" s="360"/>
      <c r="AE43" s="363"/>
    </row>
    <row r="44" spans="2:32" ht="13.2" customHeight="1" x14ac:dyDescent="0.45">
      <c r="B44" s="120"/>
      <c r="C44" s="120"/>
      <c r="D44" s="120"/>
      <c r="F44" s="119"/>
      <c r="G44" s="361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4"/>
      <c r="X44" s="361"/>
      <c r="Y44" s="362"/>
      <c r="Z44" s="362"/>
      <c r="AA44" s="362"/>
      <c r="AB44" s="362"/>
      <c r="AC44" s="362"/>
      <c r="AD44" s="362"/>
      <c r="AE44" s="364"/>
    </row>
    <row r="45" spans="2:32" x14ac:dyDescent="0.45">
      <c r="B45" s="120"/>
      <c r="C45" s="120"/>
      <c r="D45" s="120"/>
      <c r="F45" s="119"/>
      <c r="G45" s="361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4"/>
      <c r="X45" s="361"/>
      <c r="Y45" s="362"/>
      <c r="Z45" s="362"/>
      <c r="AA45" s="362"/>
      <c r="AB45" s="362"/>
      <c r="AC45" s="362"/>
      <c r="AD45" s="362"/>
      <c r="AE45" s="364"/>
    </row>
    <row r="46" spans="2:32" x14ac:dyDescent="0.45">
      <c r="B46" s="120"/>
      <c r="C46" s="120"/>
      <c r="D46" s="120"/>
      <c r="F46" s="119"/>
      <c r="G46" s="606" t="s">
        <v>175</v>
      </c>
      <c r="H46" s="602"/>
      <c r="I46" s="602"/>
      <c r="J46" s="607"/>
      <c r="K46" s="602" t="s">
        <v>176</v>
      </c>
      <c r="L46" s="602"/>
      <c r="M46" s="602"/>
      <c r="N46" s="602"/>
      <c r="O46" s="602" t="s">
        <v>177</v>
      </c>
      <c r="P46" s="602"/>
      <c r="Q46" s="602"/>
      <c r="R46" s="602"/>
      <c r="S46" s="602" t="s">
        <v>178</v>
      </c>
      <c r="T46" s="602"/>
      <c r="U46" s="602"/>
      <c r="V46" s="603"/>
      <c r="X46" s="606" t="s">
        <v>179</v>
      </c>
      <c r="Y46" s="602"/>
      <c r="Z46" s="602"/>
      <c r="AA46" s="607"/>
      <c r="AB46" s="602" t="s">
        <v>180</v>
      </c>
      <c r="AC46" s="602"/>
      <c r="AD46" s="602"/>
      <c r="AE46" s="603"/>
    </row>
    <row r="47" spans="2:32" x14ac:dyDescent="0.45">
      <c r="B47" s="120"/>
      <c r="C47" s="120"/>
      <c r="D47" s="120"/>
      <c r="F47" s="119"/>
      <c r="G47" s="606"/>
      <c r="H47" s="602"/>
      <c r="I47" s="602"/>
      <c r="J47" s="607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3"/>
      <c r="X47" s="606"/>
      <c r="Y47" s="602"/>
      <c r="Z47" s="602"/>
      <c r="AA47" s="607"/>
      <c r="AB47" s="602"/>
      <c r="AC47" s="602"/>
      <c r="AD47" s="602"/>
      <c r="AE47" s="603"/>
    </row>
    <row r="48" spans="2:32" x14ac:dyDescent="0.45">
      <c r="B48" s="120"/>
      <c r="C48" s="120"/>
      <c r="D48" s="120"/>
      <c r="F48" s="119"/>
      <c r="G48" s="606"/>
      <c r="H48" s="602"/>
      <c r="I48" s="602"/>
      <c r="J48" s="607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3"/>
      <c r="X48" s="606"/>
      <c r="Y48" s="602"/>
      <c r="Z48" s="602"/>
      <c r="AA48" s="607"/>
      <c r="AB48" s="602"/>
      <c r="AC48" s="602"/>
      <c r="AD48" s="602"/>
      <c r="AE48" s="603"/>
    </row>
    <row r="49" spans="2:31" x14ac:dyDescent="0.45">
      <c r="B49" s="120"/>
      <c r="C49" s="120"/>
      <c r="D49" s="120"/>
      <c r="F49" s="119"/>
      <c r="G49" s="606"/>
      <c r="H49" s="602"/>
      <c r="I49" s="602"/>
      <c r="J49" s="607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3"/>
      <c r="X49" s="606"/>
      <c r="Y49" s="602"/>
      <c r="Z49" s="602"/>
      <c r="AA49" s="607"/>
      <c r="AB49" s="602"/>
      <c r="AC49" s="602"/>
      <c r="AD49" s="602"/>
      <c r="AE49" s="603"/>
    </row>
    <row r="50" spans="2:31" ht="13.8" thickBot="1" x14ac:dyDescent="0.5">
      <c r="B50" s="120"/>
      <c r="C50" s="120"/>
      <c r="D50" s="120"/>
      <c r="F50" s="119"/>
      <c r="G50" s="608"/>
      <c r="H50" s="604"/>
      <c r="I50" s="604"/>
      <c r="J50" s="609"/>
      <c r="K50" s="604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5"/>
      <c r="X50" s="608"/>
      <c r="Y50" s="604"/>
      <c r="Z50" s="604"/>
      <c r="AA50" s="609"/>
      <c r="AB50" s="604"/>
      <c r="AC50" s="604"/>
      <c r="AD50" s="604"/>
      <c r="AE50" s="605"/>
    </row>
    <row r="51" spans="2:31" x14ac:dyDescent="0.45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2:31" x14ac:dyDescent="0.45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2:31" x14ac:dyDescent="0.45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</sheetData>
  <mergeCells count="223">
    <mergeCell ref="AE11:AF11"/>
    <mergeCell ref="M26:Z36"/>
    <mergeCell ref="D26:L36"/>
    <mergeCell ref="B38:AF38"/>
    <mergeCell ref="B39:AF39"/>
    <mergeCell ref="B40:AF40"/>
    <mergeCell ref="B37:AF37"/>
    <mergeCell ref="B25:C36"/>
    <mergeCell ref="AA26:AF36"/>
    <mergeCell ref="AE24:AF24"/>
    <mergeCell ref="B24:C24"/>
    <mergeCell ref="D24:E24"/>
    <mergeCell ref="F24:G24"/>
    <mergeCell ref="H24:J24"/>
    <mergeCell ref="K24:L24"/>
    <mergeCell ref="M24:O24"/>
    <mergeCell ref="AE19:AF19"/>
    <mergeCell ref="AE20:AF20"/>
    <mergeCell ref="AE21:AF21"/>
    <mergeCell ref="AE22:AF22"/>
    <mergeCell ref="AE23:AF23"/>
    <mergeCell ref="AA25:AF25"/>
    <mergeCell ref="M25:Z25"/>
    <mergeCell ref="D25:L25"/>
    <mergeCell ref="P24:Q24"/>
    <mergeCell ref="R24:S24"/>
    <mergeCell ref="T24:U24"/>
    <mergeCell ref="V24:X24"/>
    <mergeCell ref="Y24:Z24"/>
    <mergeCell ref="AA24:AD24"/>
    <mergeCell ref="AA19:AD19"/>
    <mergeCell ref="AA20:AD20"/>
    <mergeCell ref="AE18:AF18"/>
    <mergeCell ref="T23:U23"/>
    <mergeCell ref="V22:X22"/>
    <mergeCell ref="Y23:Z23"/>
    <mergeCell ref="Y18:Z18"/>
    <mergeCell ref="Y19:Z19"/>
    <mergeCell ref="Y20:Z20"/>
    <mergeCell ref="Y21:Z21"/>
    <mergeCell ref="Y22:Z22"/>
    <mergeCell ref="V18:X18"/>
    <mergeCell ref="V19:X19"/>
    <mergeCell ref="V20:X20"/>
    <mergeCell ref="T22:U22"/>
    <mergeCell ref="AE17:AF17"/>
    <mergeCell ref="AE12:AF12"/>
    <mergeCell ref="AE13:AF13"/>
    <mergeCell ref="AE14:AF14"/>
    <mergeCell ref="AE15:AF15"/>
    <mergeCell ref="AE16:AF16"/>
    <mergeCell ref="AA12:AD12"/>
    <mergeCell ref="AA13:AD13"/>
    <mergeCell ref="AA14:AD14"/>
    <mergeCell ref="AA15:AD15"/>
    <mergeCell ref="AA16:AD16"/>
    <mergeCell ref="M9:AF9"/>
    <mergeCell ref="R22:S22"/>
    <mergeCell ref="R23:S23"/>
    <mergeCell ref="T11:U11"/>
    <mergeCell ref="T12:U12"/>
    <mergeCell ref="T13:U13"/>
    <mergeCell ref="T14:U14"/>
    <mergeCell ref="T15:U15"/>
    <mergeCell ref="T16:U16"/>
    <mergeCell ref="T17:U17"/>
    <mergeCell ref="T18:U18"/>
    <mergeCell ref="R11:S11"/>
    <mergeCell ref="R12:S12"/>
    <mergeCell ref="R13:S13"/>
    <mergeCell ref="R14:S14"/>
    <mergeCell ref="R15:S15"/>
    <mergeCell ref="R16:S16"/>
    <mergeCell ref="V23:X23"/>
    <mergeCell ref="AA21:AD21"/>
    <mergeCell ref="AA22:AD22"/>
    <mergeCell ref="AA23:AD23"/>
    <mergeCell ref="AA18:AD18"/>
    <mergeCell ref="V21:X21"/>
    <mergeCell ref="AA17:AD17"/>
    <mergeCell ref="K23:L23"/>
    <mergeCell ref="H10:L10"/>
    <mergeCell ref="H21:J21"/>
    <mergeCell ref="H22:J22"/>
    <mergeCell ref="H23:J23"/>
    <mergeCell ref="H18:J18"/>
    <mergeCell ref="H19:J19"/>
    <mergeCell ref="M20:O20"/>
    <mergeCell ref="P11:Q11"/>
    <mergeCell ref="P12:Q12"/>
    <mergeCell ref="P13:Q13"/>
    <mergeCell ref="P14:Q14"/>
    <mergeCell ref="P15:Q15"/>
    <mergeCell ref="P16:Q16"/>
    <mergeCell ref="M10:Z10"/>
    <mergeCell ref="H15:J15"/>
    <mergeCell ref="H16:J16"/>
    <mergeCell ref="H17:J17"/>
    <mergeCell ref="P17:Q17"/>
    <mergeCell ref="P18:Q18"/>
    <mergeCell ref="P19:Q19"/>
    <mergeCell ref="T19:U19"/>
    <mergeCell ref="T20:U20"/>
    <mergeCell ref="T21:U21"/>
    <mergeCell ref="K11:L11"/>
    <mergeCell ref="K12:L12"/>
    <mergeCell ref="K13:L13"/>
    <mergeCell ref="K14:L14"/>
    <mergeCell ref="K15:L15"/>
    <mergeCell ref="K16:L16"/>
    <mergeCell ref="Y17:Z17"/>
    <mergeCell ref="Y11:Z11"/>
    <mergeCell ref="Y12:Z12"/>
    <mergeCell ref="Y13:Z13"/>
    <mergeCell ref="V17:X17"/>
    <mergeCell ref="V11:X11"/>
    <mergeCell ref="V12:X12"/>
    <mergeCell ref="V13:X13"/>
    <mergeCell ref="V14:X14"/>
    <mergeCell ref="V15:X15"/>
    <mergeCell ref="V16:X16"/>
    <mergeCell ref="AB46:AE50"/>
    <mergeCell ref="X43:AA45"/>
    <mergeCell ref="G46:J50"/>
    <mergeCell ref="K46:N50"/>
    <mergeCell ref="O46:R50"/>
    <mergeCell ref="S46:V50"/>
    <mergeCell ref="X46:AA50"/>
    <mergeCell ref="G43:J45"/>
    <mergeCell ref="K43:N45"/>
    <mergeCell ref="O43:R45"/>
    <mergeCell ref="S43:V45"/>
    <mergeCell ref="B42:AF42"/>
    <mergeCell ref="AB43:AE45"/>
    <mergeCell ref="P7:V7"/>
    <mergeCell ref="B19:C19"/>
    <mergeCell ref="B20:C20"/>
    <mergeCell ref="B21:C21"/>
    <mergeCell ref="B22:C22"/>
    <mergeCell ref="B23:C23"/>
    <mergeCell ref="F7:N7"/>
    <mergeCell ref="K17:L17"/>
    <mergeCell ref="K18:L18"/>
    <mergeCell ref="H20:J20"/>
    <mergeCell ref="F20:G20"/>
    <mergeCell ref="F21:G21"/>
    <mergeCell ref="F22:G22"/>
    <mergeCell ref="F23:G23"/>
    <mergeCell ref="H11:J11"/>
    <mergeCell ref="H12:J12"/>
    <mergeCell ref="H13:J13"/>
    <mergeCell ref="F12:G12"/>
    <mergeCell ref="F13:G13"/>
    <mergeCell ref="F14:G14"/>
    <mergeCell ref="F15:G15"/>
    <mergeCell ref="Y14:Z14"/>
    <mergeCell ref="B41:AF41"/>
    <mergeCell ref="Y15:Z15"/>
    <mergeCell ref="Y16:Z16"/>
    <mergeCell ref="P21:Q21"/>
    <mergeCell ref="P22:Q22"/>
    <mergeCell ref="P23:Q23"/>
    <mergeCell ref="R21:S21"/>
    <mergeCell ref="P20:Q20"/>
    <mergeCell ref="R18:S18"/>
    <mergeCell ref="R19:S19"/>
    <mergeCell ref="R20:S20"/>
    <mergeCell ref="R17:S17"/>
    <mergeCell ref="K19:L19"/>
    <mergeCell ref="K20:L20"/>
    <mergeCell ref="K21:L21"/>
    <mergeCell ref="K22:L22"/>
    <mergeCell ref="M21:O21"/>
    <mergeCell ref="M22:O22"/>
    <mergeCell ref="M23:O23"/>
    <mergeCell ref="M15:O15"/>
    <mergeCell ref="M16:O16"/>
    <mergeCell ref="M17:O17"/>
    <mergeCell ref="M18:O18"/>
    <mergeCell ref="M19:O19"/>
    <mergeCell ref="D22:E22"/>
    <mergeCell ref="D23:E23"/>
    <mergeCell ref="D15:E15"/>
    <mergeCell ref="D16:E16"/>
    <mergeCell ref="D17:E17"/>
    <mergeCell ref="D18:E18"/>
    <mergeCell ref="D19:E19"/>
    <mergeCell ref="D20:E20"/>
    <mergeCell ref="D10:G10"/>
    <mergeCell ref="D12:E12"/>
    <mergeCell ref="D13:E13"/>
    <mergeCell ref="D14:E14"/>
    <mergeCell ref="F16:G16"/>
    <mergeCell ref="F17:G17"/>
    <mergeCell ref="F18:G18"/>
    <mergeCell ref="F19:G19"/>
    <mergeCell ref="D21:E21"/>
    <mergeCell ref="D11:E11"/>
    <mergeCell ref="F11:G11"/>
    <mergeCell ref="AA2:AF2"/>
    <mergeCell ref="H14:J14"/>
    <mergeCell ref="D9:L9"/>
    <mergeCell ref="B3:AD3"/>
    <mergeCell ref="F6:N6"/>
    <mergeCell ref="B18:C18"/>
    <mergeCell ref="B5:E5"/>
    <mergeCell ref="B6:E6"/>
    <mergeCell ref="B7:E7"/>
    <mergeCell ref="B14:C14"/>
    <mergeCell ref="B15:C15"/>
    <mergeCell ref="B16:C16"/>
    <mergeCell ref="B17:C17"/>
    <mergeCell ref="R6:Z6"/>
    <mergeCell ref="B12:C12"/>
    <mergeCell ref="B13:C13"/>
    <mergeCell ref="M11:O11"/>
    <mergeCell ref="M12:O12"/>
    <mergeCell ref="M13:O13"/>
    <mergeCell ref="M14:O14"/>
    <mergeCell ref="AA11:AD11"/>
    <mergeCell ref="B9:C11"/>
    <mergeCell ref="F5:AF5"/>
    <mergeCell ref="AA10:AF10"/>
  </mergeCells>
  <phoneticPr fontId="1"/>
  <printOptions horizontalCentered="1"/>
  <pageMargins left="1.1811023622047245" right="0.78740157480314965" top="0.55118110236220474" bottom="0.55118110236220474" header="0.31496062992125984" footer="0.31496062992125984"/>
  <pageSetup paperSize="8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　休工計画（実施）表（別紙様式３号）</vt:lpstr>
      <vt:lpstr>休工状況報告書（別紙様式４号）</vt:lpstr>
      <vt:lpstr>記入例　⇒</vt:lpstr>
      <vt:lpstr>休工計画（実施）表（別紙様式３（作成事例）</vt:lpstr>
      <vt:lpstr>休工状況報告書（別紙様式４号）（作成事例）</vt:lpstr>
      <vt:lpstr>'　休工計画（実施）表（別紙様式３号）'!Print_Area</vt:lpstr>
      <vt:lpstr>'休工計画（実施）表（別紙様式３（作成事例）'!Print_Area</vt:lpstr>
      <vt:lpstr>'休工状況報告書（別紙様式４号）'!Print_Area</vt:lpstr>
      <vt:lpstr>'休工状況報告書（別紙様式４号）（作成事例）'!Print_Area</vt:lpstr>
      <vt:lpstr>'　休工計画（実施）表（別紙様式３号）'!Print_Titles</vt:lpstr>
      <vt:lpstr>'休工計画（実施）表（別紙様式３（作成事例）'!Print_Titles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福田　航大</cp:lastModifiedBy>
  <cp:lastPrinted>2024-05-28T01:58:43Z</cp:lastPrinted>
  <dcterms:created xsi:type="dcterms:W3CDTF">2024-01-04T02:08:43Z</dcterms:created>
  <dcterms:modified xsi:type="dcterms:W3CDTF">2024-05-28T01:59:12Z</dcterms:modified>
</cp:coreProperties>
</file>