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13_ncr:1_{C5198BAF-EA10-4EEB-9352-59C8831D7DF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Ｒ６地域別自主防災組織率（消防庁調査準拠）" sheetId="11" r:id="rId1"/>
  </sheets>
  <definedNames>
    <definedName name="_xlnm.Print_Area" localSheetId="0">'Ｒ６地域別自主防災組織率（消防庁調査準拠）'!$A$1:$I$56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3" i="11" l="1"/>
  <c r="E52" i="11"/>
  <c r="E51" i="11"/>
  <c r="E50" i="11"/>
  <c r="E49" i="11"/>
  <c r="E48" i="11"/>
  <c r="E47" i="11"/>
  <c r="E46" i="11"/>
  <c r="E44" i="11"/>
  <c r="E43" i="11"/>
  <c r="E42" i="11"/>
  <c r="E41" i="11"/>
  <c r="E39" i="11"/>
  <c r="E38" i="11"/>
  <c r="E37" i="11"/>
  <c r="E36" i="11"/>
  <c r="E35" i="11"/>
  <c r="E34" i="11"/>
  <c r="E33" i="11"/>
  <c r="E32" i="11"/>
  <c r="E31" i="11"/>
  <c r="E29" i="11"/>
  <c r="E28" i="11"/>
  <c r="E27" i="11"/>
  <c r="E25" i="11"/>
  <c r="E24" i="11"/>
  <c r="E23" i="11"/>
  <c r="E22" i="11"/>
  <c r="E21" i="11"/>
  <c r="E20" i="11"/>
  <c r="E19" i="11"/>
  <c r="E17" i="11"/>
  <c r="E16" i="11"/>
  <c r="E15" i="11"/>
  <c r="E14" i="11"/>
  <c r="E13" i="11"/>
  <c r="E11" i="11"/>
  <c r="E10" i="11"/>
  <c r="E9" i="11"/>
  <c r="E8" i="11"/>
  <c r="E7" i="11"/>
  <c r="E12" i="11" s="1"/>
  <c r="E5" i="11"/>
  <c r="E4" i="11"/>
  <c r="H6" i="11"/>
  <c r="G6" i="11"/>
  <c r="F6" i="11"/>
  <c r="D6" i="11"/>
  <c r="D56" i="11" s="1"/>
  <c r="C6" i="11"/>
  <c r="C56" i="11" s="1"/>
  <c r="B6" i="11"/>
  <c r="H12" i="11"/>
  <c r="I12" i="11" s="1"/>
  <c r="G12" i="11"/>
  <c r="F12" i="11"/>
  <c r="D12" i="11"/>
  <c r="C12" i="11"/>
  <c r="B12" i="11"/>
  <c r="H18" i="11"/>
  <c r="I18" i="11" s="1"/>
  <c r="G18" i="11"/>
  <c r="F18" i="11"/>
  <c r="D18" i="11"/>
  <c r="C18" i="11"/>
  <c r="B18" i="11"/>
  <c r="H26" i="11"/>
  <c r="G26" i="11"/>
  <c r="I26" i="11" s="1"/>
  <c r="F26" i="11"/>
  <c r="D26" i="11"/>
  <c r="C26" i="11"/>
  <c r="B26" i="11"/>
  <c r="H30" i="11"/>
  <c r="G30" i="11"/>
  <c r="F30" i="11"/>
  <c r="D30" i="11"/>
  <c r="C30" i="11"/>
  <c r="B30" i="11"/>
  <c r="H40" i="11"/>
  <c r="I40" i="11" s="1"/>
  <c r="G40" i="11"/>
  <c r="F40" i="11"/>
  <c r="D40" i="11"/>
  <c r="D55" i="11" s="1"/>
  <c r="C40" i="11"/>
  <c r="C55" i="11" s="1"/>
  <c r="B40" i="11"/>
  <c r="B55" i="11" s="1"/>
  <c r="H45" i="11"/>
  <c r="G45" i="11"/>
  <c r="F45" i="11"/>
  <c r="D45" i="11"/>
  <c r="C45" i="11"/>
  <c r="B45" i="11"/>
  <c r="H54" i="11"/>
  <c r="I54" i="11" s="1"/>
  <c r="G54" i="11"/>
  <c r="G55" i="11" s="1"/>
  <c r="F54" i="11"/>
  <c r="F55" i="11" s="1"/>
  <c r="D54" i="11"/>
  <c r="C54" i="11"/>
  <c r="B54" i="11"/>
  <c r="I30" i="11"/>
  <c r="I14" i="11"/>
  <c r="I15" i="11"/>
  <c r="I16" i="11"/>
  <c r="I17" i="11"/>
  <c r="I19" i="11"/>
  <c r="I20" i="11"/>
  <c r="I21" i="11"/>
  <c r="I22" i="11"/>
  <c r="I23" i="11"/>
  <c r="I24" i="11"/>
  <c r="I25" i="11"/>
  <c r="I27" i="11"/>
  <c r="I28" i="11"/>
  <c r="I29" i="11"/>
  <c r="I31" i="11"/>
  <c r="I32" i="11"/>
  <c r="I33" i="11"/>
  <c r="I34" i="11"/>
  <c r="I35" i="11"/>
  <c r="I36" i="11"/>
  <c r="I37" i="11"/>
  <c r="I38" i="11"/>
  <c r="I39" i="11"/>
  <c r="I41" i="11"/>
  <c r="I42" i="11"/>
  <c r="I43" i="11"/>
  <c r="I44" i="11"/>
  <c r="I46" i="11"/>
  <c r="I47" i="11"/>
  <c r="I48" i="11"/>
  <c r="I49" i="11"/>
  <c r="I50" i="11"/>
  <c r="I51" i="11"/>
  <c r="I52" i="11"/>
  <c r="I53" i="11"/>
  <c r="I13" i="11"/>
  <c r="I8" i="11"/>
  <c r="I9" i="11"/>
  <c r="I10" i="11"/>
  <c r="I11" i="11"/>
  <c r="I7" i="11"/>
  <c r="I5" i="11"/>
  <c r="I4" i="11"/>
  <c r="F56" i="11" l="1"/>
  <c r="G56" i="11"/>
  <c r="B56" i="11"/>
  <c r="H55" i="11"/>
  <c r="I55" i="11" s="1"/>
  <c r="E45" i="11"/>
  <c r="E54" i="11"/>
  <c r="E26" i="11"/>
  <c r="E30" i="11"/>
  <c r="E40" i="11"/>
  <c r="I6" i="11"/>
  <c r="I45" i="11"/>
  <c r="E18" i="11"/>
  <c r="H56" i="11"/>
  <c r="I56" i="11" s="1"/>
  <c r="E6" i="11"/>
  <c r="E55" i="11" l="1"/>
  <c r="E56" i="11" s="1"/>
</calcChain>
</file>

<file path=xl/sharedStrings.xml><?xml version="1.0" encoding="utf-8"?>
<sst xmlns="http://schemas.openxmlformats.org/spreadsheetml/2006/main" count="65" uniqueCount="65">
  <si>
    <t>市町村名</t>
    <rPh sb="0" eb="3">
      <t>シチョウソン</t>
    </rPh>
    <rPh sb="3" eb="4">
      <t>メイ</t>
    </rPh>
    <phoneticPr fontId="7"/>
  </si>
  <si>
    <t>町内会</t>
    <rPh sb="0" eb="2">
      <t>チョウナイ</t>
    </rPh>
    <rPh sb="2" eb="3">
      <t>カイ</t>
    </rPh>
    <phoneticPr fontId="7"/>
  </si>
  <si>
    <t>小学校区</t>
    <rPh sb="0" eb="3">
      <t>ショウガッコウ</t>
    </rPh>
    <rPh sb="3" eb="4">
      <t>ク</t>
    </rPh>
    <phoneticPr fontId="7"/>
  </si>
  <si>
    <t>その他</t>
    <rPh sb="2" eb="3">
      <t>タ</t>
    </rPh>
    <phoneticPr fontId="7"/>
  </si>
  <si>
    <t>計</t>
    <rPh sb="0" eb="1">
      <t>ケイ</t>
    </rPh>
    <phoneticPr fontId="7"/>
  </si>
  <si>
    <t>Ｂ／Ａ(％)</t>
    <phoneticPr fontId="7"/>
  </si>
  <si>
    <t>堺市</t>
    <rPh sb="0" eb="2">
      <t>サカイシ</t>
    </rPh>
    <phoneticPr fontId="8"/>
  </si>
  <si>
    <t>政令市計</t>
    <rPh sb="0" eb="3">
      <t>セイレイシ</t>
    </rPh>
    <rPh sb="3" eb="4">
      <t>ケイ</t>
    </rPh>
    <phoneticPr fontId="8"/>
  </si>
  <si>
    <t>池田市</t>
    <rPh sb="0" eb="2">
      <t>イケダ</t>
    </rPh>
    <rPh sb="2" eb="3">
      <t>シ</t>
    </rPh>
    <phoneticPr fontId="8"/>
  </si>
  <si>
    <t>豊中市</t>
    <rPh sb="0" eb="3">
      <t>トヨナカシ</t>
    </rPh>
    <phoneticPr fontId="8"/>
  </si>
  <si>
    <t>箕面市</t>
    <rPh sb="0" eb="3">
      <t>ミノオシ</t>
    </rPh>
    <phoneticPr fontId="8"/>
  </si>
  <si>
    <t>豊能町</t>
    <rPh sb="0" eb="1">
      <t>トヨ</t>
    </rPh>
    <rPh sb="1" eb="2">
      <t>ノウ</t>
    </rPh>
    <rPh sb="2" eb="3">
      <t>チョウ</t>
    </rPh>
    <phoneticPr fontId="8"/>
  </si>
  <si>
    <t>能勢町</t>
    <rPh sb="0" eb="1">
      <t>ノウ</t>
    </rPh>
    <rPh sb="1" eb="2">
      <t>セイ</t>
    </rPh>
    <rPh sb="2" eb="3">
      <t>チョウ</t>
    </rPh>
    <phoneticPr fontId="8"/>
  </si>
  <si>
    <t>豊能地域計</t>
    <rPh sb="0" eb="2">
      <t>トヨノ</t>
    </rPh>
    <rPh sb="2" eb="4">
      <t>チイキ</t>
    </rPh>
    <rPh sb="4" eb="5">
      <t>ケイ</t>
    </rPh>
    <phoneticPr fontId="8"/>
  </si>
  <si>
    <t>吹田市</t>
    <rPh sb="0" eb="3">
      <t>スイタシ</t>
    </rPh>
    <phoneticPr fontId="8"/>
  </si>
  <si>
    <t>高槻市</t>
    <rPh sb="0" eb="2">
      <t>タカツキ</t>
    </rPh>
    <rPh sb="2" eb="3">
      <t>シ</t>
    </rPh>
    <phoneticPr fontId="8"/>
  </si>
  <si>
    <t>茨木市</t>
    <rPh sb="0" eb="2">
      <t>イバラギ</t>
    </rPh>
    <rPh sb="2" eb="3">
      <t>シ</t>
    </rPh>
    <phoneticPr fontId="8"/>
  </si>
  <si>
    <t>摂津市</t>
    <rPh sb="0" eb="3">
      <t>セッツシ</t>
    </rPh>
    <phoneticPr fontId="8"/>
  </si>
  <si>
    <t>島本町</t>
    <rPh sb="0" eb="3">
      <t>シマモトチョウ</t>
    </rPh>
    <phoneticPr fontId="8"/>
  </si>
  <si>
    <t>三島地域計</t>
    <rPh sb="0" eb="2">
      <t>ミシマ</t>
    </rPh>
    <rPh sb="2" eb="4">
      <t>チイキ</t>
    </rPh>
    <rPh sb="4" eb="5">
      <t>ケイ</t>
    </rPh>
    <phoneticPr fontId="8"/>
  </si>
  <si>
    <t>守口市</t>
    <rPh sb="0" eb="3">
      <t>モリグチシ</t>
    </rPh>
    <phoneticPr fontId="8"/>
  </si>
  <si>
    <t>門真市</t>
    <rPh sb="0" eb="3">
      <t>カドマシ</t>
    </rPh>
    <phoneticPr fontId="8"/>
  </si>
  <si>
    <t>寝屋川市</t>
    <rPh sb="0" eb="4">
      <t>ネヤガワシ</t>
    </rPh>
    <phoneticPr fontId="8"/>
  </si>
  <si>
    <t>大東市</t>
    <rPh sb="0" eb="3">
      <t>ダイトウシ</t>
    </rPh>
    <phoneticPr fontId="8"/>
  </si>
  <si>
    <t>四條畷市</t>
    <rPh sb="0" eb="4">
      <t>シジョウナワテシ</t>
    </rPh>
    <phoneticPr fontId="8"/>
  </si>
  <si>
    <t>交野市</t>
    <rPh sb="0" eb="3">
      <t>カタノシ</t>
    </rPh>
    <phoneticPr fontId="8"/>
  </si>
  <si>
    <t>枚方市</t>
    <rPh sb="0" eb="3">
      <t>ヒラカタシ</t>
    </rPh>
    <phoneticPr fontId="8"/>
  </si>
  <si>
    <t>北河内地域計</t>
    <rPh sb="0" eb="3">
      <t>キタカワチ</t>
    </rPh>
    <rPh sb="3" eb="5">
      <t>チイキ</t>
    </rPh>
    <rPh sb="5" eb="6">
      <t>ケイ</t>
    </rPh>
    <phoneticPr fontId="8"/>
  </si>
  <si>
    <t>東大阪市</t>
    <rPh sb="0" eb="4">
      <t>ヒガシオオサカシ</t>
    </rPh>
    <phoneticPr fontId="8"/>
  </si>
  <si>
    <t>八尾市</t>
    <rPh sb="0" eb="3">
      <t>ヤオシ</t>
    </rPh>
    <phoneticPr fontId="8"/>
  </si>
  <si>
    <t>柏原市</t>
    <rPh sb="0" eb="2">
      <t>カシハラ</t>
    </rPh>
    <rPh sb="2" eb="3">
      <t>シ</t>
    </rPh>
    <phoneticPr fontId="8"/>
  </si>
  <si>
    <t>中河内地域計</t>
    <rPh sb="0" eb="3">
      <t>ナカカワチ</t>
    </rPh>
    <rPh sb="3" eb="5">
      <t>チイキ</t>
    </rPh>
    <rPh sb="5" eb="6">
      <t>ケイ</t>
    </rPh>
    <phoneticPr fontId="8"/>
  </si>
  <si>
    <t>富田林市</t>
    <rPh sb="0" eb="4">
      <t>トンダバヤシシ</t>
    </rPh>
    <phoneticPr fontId="8"/>
  </si>
  <si>
    <t>河内長野市</t>
    <rPh sb="0" eb="5">
      <t>カワチナガノシ</t>
    </rPh>
    <phoneticPr fontId="8"/>
  </si>
  <si>
    <t>藤井寺市</t>
    <rPh sb="0" eb="4">
      <t>フジイデラシ</t>
    </rPh>
    <phoneticPr fontId="8"/>
  </si>
  <si>
    <t>松原市</t>
    <rPh sb="0" eb="3">
      <t>マツバラシ</t>
    </rPh>
    <phoneticPr fontId="8"/>
  </si>
  <si>
    <t>羽曳野市</t>
    <rPh sb="0" eb="4">
      <t>ハビキノシ</t>
    </rPh>
    <phoneticPr fontId="8"/>
  </si>
  <si>
    <t>大阪狭山市</t>
    <rPh sb="0" eb="5">
      <t>オオサカサヤマシ</t>
    </rPh>
    <phoneticPr fontId="8"/>
  </si>
  <si>
    <t>太子町</t>
    <rPh sb="0" eb="3">
      <t>タイシチョウ</t>
    </rPh>
    <phoneticPr fontId="8"/>
  </si>
  <si>
    <t>河南町</t>
    <rPh sb="0" eb="3">
      <t>カナンチョウ</t>
    </rPh>
    <phoneticPr fontId="8"/>
  </si>
  <si>
    <t>千早赤阪村</t>
    <rPh sb="0" eb="4">
      <t>チハヤアカサカ</t>
    </rPh>
    <rPh sb="4" eb="5">
      <t>ムラ</t>
    </rPh>
    <phoneticPr fontId="8"/>
  </si>
  <si>
    <t>南河内地域計</t>
    <rPh sb="0" eb="3">
      <t>ミナミカワチ</t>
    </rPh>
    <rPh sb="3" eb="5">
      <t>チイキ</t>
    </rPh>
    <rPh sb="5" eb="6">
      <t>ケイ</t>
    </rPh>
    <phoneticPr fontId="8"/>
  </si>
  <si>
    <t>高石市</t>
    <rPh sb="0" eb="3">
      <t>タカイシシ</t>
    </rPh>
    <phoneticPr fontId="8"/>
  </si>
  <si>
    <t>泉大津市</t>
    <rPh sb="0" eb="4">
      <t>イズミオオツシ</t>
    </rPh>
    <phoneticPr fontId="8"/>
  </si>
  <si>
    <t>和泉市</t>
    <rPh sb="0" eb="3">
      <t>イズミシ</t>
    </rPh>
    <phoneticPr fontId="8"/>
  </si>
  <si>
    <t>忠岡町</t>
    <rPh sb="0" eb="3">
      <t>タダオカチョウ</t>
    </rPh>
    <phoneticPr fontId="8"/>
  </si>
  <si>
    <t>泉北地域計</t>
    <rPh sb="0" eb="2">
      <t>センボク</t>
    </rPh>
    <rPh sb="2" eb="4">
      <t>チイキ</t>
    </rPh>
    <rPh sb="4" eb="5">
      <t>ケイ</t>
    </rPh>
    <phoneticPr fontId="8"/>
  </si>
  <si>
    <t>岸和田市</t>
    <rPh sb="0" eb="4">
      <t>キシワダシ</t>
    </rPh>
    <phoneticPr fontId="8"/>
  </si>
  <si>
    <t>貝塚市</t>
    <rPh sb="0" eb="3">
      <t>カイヅカシ</t>
    </rPh>
    <phoneticPr fontId="8"/>
  </si>
  <si>
    <t>泉佐野市</t>
    <rPh sb="0" eb="4">
      <t>イズミサノシ</t>
    </rPh>
    <phoneticPr fontId="8"/>
  </si>
  <si>
    <t>泉南市</t>
    <rPh sb="0" eb="3">
      <t>センナンシ</t>
    </rPh>
    <phoneticPr fontId="8"/>
  </si>
  <si>
    <t>阪南市</t>
    <rPh sb="0" eb="3">
      <t>ハンナンシ</t>
    </rPh>
    <phoneticPr fontId="8"/>
  </si>
  <si>
    <t>熊取町</t>
    <rPh sb="0" eb="3">
      <t>クマトリチョウ</t>
    </rPh>
    <phoneticPr fontId="8"/>
  </si>
  <si>
    <t>田尻町</t>
    <rPh sb="0" eb="3">
      <t>タジリチョウ</t>
    </rPh>
    <phoneticPr fontId="8"/>
  </si>
  <si>
    <t>岬町</t>
    <rPh sb="0" eb="2">
      <t>ミサキチョウ</t>
    </rPh>
    <phoneticPr fontId="8"/>
  </si>
  <si>
    <t>泉南地域計</t>
    <rPh sb="0" eb="2">
      <t>センナン</t>
    </rPh>
    <rPh sb="2" eb="4">
      <t>チイキ</t>
    </rPh>
    <rPh sb="4" eb="5">
      <t>ケイ</t>
    </rPh>
    <phoneticPr fontId="7"/>
  </si>
  <si>
    <t>合計</t>
    <rPh sb="0" eb="2">
      <t>ゴウケイ</t>
    </rPh>
    <phoneticPr fontId="7"/>
  </si>
  <si>
    <t>大阪市</t>
    <rPh sb="0" eb="1">
      <t>ダイ</t>
    </rPh>
    <rPh sb="1" eb="2">
      <t>サカ</t>
    </rPh>
    <rPh sb="2" eb="3">
      <t>シ</t>
    </rPh>
    <phoneticPr fontId="8"/>
  </si>
  <si>
    <t>自主防災組織による活動カバー率</t>
    <rPh sb="0" eb="2">
      <t>ジシュ</t>
    </rPh>
    <rPh sb="2" eb="4">
      <t>ボウサイ</t>
    </rPh>
    <rPh sb="4" eb="6">
      <t>ソシキ</t>
    </rPh>
    <rPh sb="9" eb="11">
      <t>カツドウ</t>
    </rPh>
    <rPh sb="14" eb="15">
      <t>リツ</t>
    </rPh>
    <phoneticPr fontId="7"/>
  </si>
  <si>
    <t>地域別自主防災組織の現況（令和６年４月１日）</t>
    <rPh sb="0" eb="2">
      <t>チイキ</t>
    </rPh>
    <rPh sb="2" eb="3">
      <t>ベツ</t>
    </rPh>
    <rPh sb="3" eb="5">
      <t>ジシュ</t>
    </rPh>
    <rPh sb="5" eb="7">
      <t>ボウサイ</t>
    </rPh>
    <rPh sb="7" eb="9">
      <t>ソシキ</t>
    </rPh>
    <rPh sb="10" eb="12">
      <t>ゲンキョウ</t>
    </rPh>
    <rPh sb="13" eb="15">
      <t>レイワ</t>
    </rPh>
    <rPh sb="16" eb="17">
      <t>ネン</t>
    </rPh>
    <rPh sb="18" eb="19">
      <t>ガツ</t>
    </rPh>
    <rPh sb="20" eb="21">
      <t>ニチ</t>
    </rPh>
    <phoneticPr fontId="7"/>
  </si>
  <si>
    <t>組織されて
いる地域の
世帯数
Ｂ</t>
    <rPh sb="0" eb="2">
      <t>ソシキ</t>
    </rPh>
    <rPh sb="8" eb="10">
      <t>チイキ</t>
    </rPh>
    <rPh sb="12" eb="15">
      <t>セタイスウ</t>
    </rPh>
    <phoneticPr fontId="7"/>
  </si>
  <si>
    <t xml:space="preserve">
管内世帯数
Ａ</t>
    <rPh sb="1" eb="3">
      <t>カンナイ</t>
    </rPh>
    <rPh sb="3" eb="6">
      <t>セタイスウ</t>
    </rPh>
    <phoneticPr fontId="7"/>
  </si>
  <si>
    <r>
      <t xml:space="preserve">合計
</t>
    </r>
    <r>
      <rPr>
        <sz val="9"/>
        <rFont val="ＭＳ ゴシック"/>
        <family val="3"/>
        <charset val="128"/>
      </rPr>
      <t>(政令市除く)</t>
    </r>
    <rPh sb="0" eb="2">
      <t>ゴウケイ</t>
    </rPh>
    <rPh sb="4" eb="7">
      <t>セイレイシ</t>
    </rPh>
    <rPh sb="7" eb="8">
      <t>ノゾ</t>
    </rPh>
    <phoneticPr fontId="6"/>
  </si>
  <si>
    <t>(2)隊員数</t>
    <rPh sb="3" eb="5">
      <t>タイイン</t>
    </rPh>
    <rPh sb="5" eb="6">
      <t>スウ</t>
    </rPh>
    <phoneticPr fontId="7"/>
  </si>
  <si>
    <t>(1)自主防災組織の組織数</t>
    <rPh sb="3" eb="5">
      <t>ジシュ</t>
    </rPh>
    <rPh sb="5" eb="7">
      <t>ボウサイ</t>
    </rPh>
    <rPh sb="7" eb="9">
      <t>ソシキ</t>
    </rPh>
    <rPh sb="10" eb="12">
      <t>ソシキ</t>
    </rPh>
    <rPh sb="12" eb="13">
      <t>スウ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</si>
</sst>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3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.5"/>
      <color theme="1"/>
      <name val="ＭＳ ゴシック"/>
      <family val="3"/>
      <charset val="128"/>
    </font>
    <font>
      <sz val="10.5"/>
      <name val="ＭＳ ゴシック"/>
      <family val="3"/>
      <charset val="128"/>
    </font>
    <font>
      <sz val="10.5"/>
      <color theme="0"/>
      <name val="ＭＳ ゴシック"/>
      <family val="3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6">
    <xf numFmtId="0" fontId="0" fillId="0" borderId="0"/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3">
    <xf numFmtId="0" fontId="0" fillId="0" borderId="0" xfId="0"/>
    <xf numFmtId="0" fontId="9" fillId="0" borderId="0" xfId="6" applyFont="1" applyAlignment="1">
      <alignment horizontal="center" vertical="center" wrapText="1"/>
    </xf>
    <xf numFmtId="0" fontId="9" fillId="0" borderId="0" xfId="6" applyFont="1">
      <alignment vertical="center"/>
    </xf>
    <xf numFmtId="0" fontId="9" fillId="0" borderId="3" xfId="6" applyFont="1" applyBorder="1" applyAlignment="1">
      <alignment horizontal="center" vertical="center" wrapText="1"/>
    </xf>
    <xf numFmtId="0" fontId="9" fillId="0" borderId="0" xfId="6" applyFont="1" applyBorder="1" applyAlignment="1">
      <alignment horizontal="center" vertical="center" wrapText="1"/>
    </xf>
    <xf numFmtId="0" fontId="9" fillId="0" borderId="12" xfId="6" applyFont="1" applyBorder="1" applyAlignment="1">
      <alignment horizontal="center" vertical="center" wrapText="1"/>
    </xf>
    <xf numFmtId="176" fontId="9" fillId="0" borderId="11" xfId="6" applyNumberFormat="1" applyFont="1" applyBorder="1" applyAlignment="1">
      <alignment horizontal="center" vertical="center" wrapText="1"/>
    </xf>
    <xf numFmtId="0" fontId="10" fillId="3" borderId="10" xfId="6" applyFont="1" applyFill="1" applyBorder="1" applyAlignment="1">
      <alignment horizontal="center" vertical="center" wrapText="1"/>
    </xf>
    <xf numFmtId="0" fontId="10" fillId="3" borderId="4" xfId="6" applyFont="1" applyFill="1" applyBorder="1" applyAlignment="1">
      <alignment horizontal="center" vertical="center" wrapText="1"/>
    </xf>
    <xf numFmtId="0" fontId="11" fillId="2" borderId="4" xfId="6" applyFont="1" applyFill="1" applyBorder="1" applyAlignment="1">
      <alignment horizontal="center" vertical="center" wrapText="1" shrinkToFit="1"/>
    </xf>
    <xf numFmtId="0" fontId="10" fillId="0" borderId="0" xfId="6" applyFont="1">
      <alignment vertical="center"/>
    </xf>
    <xf numFmtId="0" fontId="10" fillId="3" borderId="4" xfId="22" applyFont="1" applyFill="1" applyBorder="1" applyAlignment="1">
      <alignment horizontal="center" vertical="center" wrapText="1"/>
    </xf>
    <xf numFmtId="0" fontId="10" fillId="4" borderId="0" xfId="6" applyFont="1" applyFill="1">
      <alignment vertical="center"/>
    </xf>
    <xf numFmtId="0" fontId="11" fillId="2" borderId="4" xfId="6" applyFont="1" applyFill="1" applyBorder="1" applyAlignment="1">
      <alignment horizontal="center" vertical="center" wrapText="1"/>
    </xf>
    <xf numFmtId="0" fontId="10" fillId="0" borderId="0" xfId="6" applyFont="1" applyAlignment="1">
      <alignment vertical="center" wrapText="1"/>
    </xf>
    <xf numFmtId="0" fontId="9" fillId="0" borderId="0" xfId="6" applyFont="1" applyAlignment="1">
      <alignment vertical="center" wrapText="1"/>
    </xf>
    <xf numFmtId="0" fontId="10" fillId="3" borderId="4" xfId="14" applyFont="1" applyFill="1" applyBorder="1" applyAlignment="1">
      <alignment horizontal="center" vertical="center" wrapText="1"/>
    </xf>
    <xf numFmtId="0" fontId="10" fillId="0" borderId="0" xfId="14" applyFont="1" applyAlignment="1">
      <alignment vertical="center" wrapText="1"/>
    </xf>
    <xf numFmtId="0" fontId="10" fillId="4" borderId="0" xfId="6" applyFont="1" applyFill="1" applyAlignment="1">
      <alignment vertical="center" wrapText="1"/>
    </xf>
    <xf numFmtId="0" fontId="11" fillId="2" borderId="9" xfId="6" applyFont="1" applyFill="1" applyBorder="1" applyAlignment="1">
      <alignment horizontal="center" vertical="center" wrapText="1"/>
    </xf>
    <xf numFmtId="0" fontId="10" fillId="0" borderId="8" xfId="6" applyFont="1" applyFill="1" applyBorder="1" applyAlignment="1">
      <alignment horizontal="center" vertical="center" wrapText="1"/>
    </xf>
    <xf numFmtId="0" fontId="10" fillId="0" borderId="2" xfId="6" applyFont="1" applyBorder="1" applyAlignment="1">
      <alignment horizontal="center" vertical="center" wrapText="1"/>
    </xf>
    <xf numFmtId="176" fontId="9" fillId="0" borderId="0" xfId="6" applyNumberFormat="1" applyFont="1" applyAlignment="1">
      <alignment horizontal="center" vertical="center" wrapText="1"/>
    </xf>
    <xf numFmtId="0" fontId="9" fillId="0" borderId="1" xfId="6" applyFont="1" applyBorder="1" applyAlignment="1">
      <alignment horizontal="center" vertical="center" wrapText="1"/>
    </xf>
    <xf numFmtId="0" fontId="9" fillId="0" borderId="3" xfId="6" applyFont="1" applyBorder="1" applyAlignment="1">
      <alignment horizontal="center" vertical="center" wrapText="1"/>
    </xf>
    <xf numFmtId="0" fontId="9" fillId="0" borderId="13" xfId="6" applyFont="1" applyBorder="1" applyAlignment="1">
      <alignment horizontal="center" vertical="center" wrapText="1"/>
    </xf>
    <xf numFmtId="0" fontId="9" fillId="0" borderId="14" xfId="6" applyFont="1" applyBorder="1" applyAlignment="1">
      <alignment horizontal="center" vertical="center" wrapText="1"/>
    </xf>
    <xf numFmtId="0" fontId="9" fillId="0" borderId="15" xfId="6" applyFont="1" applyBorder="1" applyAlignment="1">
      <alignment horizontal="center" vertical="center" wrapText="1"/>
    </xf>
    <xf numFmtId="38" fontId="9" fillId="0" borderId="5" xfId="7" applyFont="1" applyBorder="1" applyAlignment="1">
      <alignment vertical="center" wrapText="1"/>
    </xf>
    <xf numFmtId="38" fontId="9" fillId="0" borderId="6" xfId="7" applyFont="1" applyBorder="1" applyAlignment="1">
      <alignment vertical="center" wrapText="1"/>
    </xf>
    <xf numFmtId="38" fontId="9" fillId="0" borderId="18" xfId="7" applyFont="1" applyBorder="1" applyAlignment="1">
      <alignment vertical="center" wrapText="1"/>
    </xf>
    <xf numFmtId="0" fontId="10" fillId="3" borderId="19" xfId="6" applyFont="1" applyFill="1" applyBorder="1" applyAlignment="1">
      <alignment horizontal="center" vertical="center" wrapText="1"/>
    </xf>
    <xf numFmtId="176" fontId="9" fillId="0" borderId="5" xfId="8" applyNumberFormat="1" applyFont="1" applyBorder="1" applyAlignment="1">
      <alignment vertical="center" wrapText="1"/>
    </xf>
    <xf numFmtId="176" fontId="9" fillId="0" borderId="18" xfId="8" applyNumberFormat="1" applyFont="1" applyBorder="1" applyAlignment="1">
      <alignment vertical="center" wrapText="1"/>
    </xf>
    <xf numFmtId="38" fontId="11" fillId="2" borderId="6" xfId="7" applyFont="1" applyFill="1" applyBorder="1" applyAlignment="1">
      <alignment vertical="center" wrapText="1"/>
    </xf>
    <xf numFmtId="176" fontId="11" fillId="2" borderId="6" xfId="8" applyNumberFormat="1" applyFont="1" applyFill="1" applyBorder="1" applyAlignment="1">
      <alignment vertical="center" wrapText="1"/>
    </xf>
    <xf numFmtId="176" fontId="10" fillId="0" borderId="6" xfId="8" applyNumberFormat="1" applyFont="1" applyFill="1" applyBorder="1" applyAlignment="1">
      <alignment vertical="center" wrapText="1"/>
    </xf>
    <xf numFmtId="38" fontId="11" fillId="2" borderId="7" xfId="7" applyFont="1" applyFill="1" applyBorder="1" applyAlignment="1">
      <alignment vertical="center" wrapText="1"/>
    </xf>
    <xf numFmtId="38" fontId="10" fillId="0" borderId="16" xfId="7" applyFont="1" applyFill="1" applyBorder="1" applyAlignment="1">
      <alignment vertical="center" wrapText="1"/>
    </xf>
    <xf numFmtId="176" fontId="10" fillId="0" borderId="17" xfId="8" applyNumberFormat="1" applyFont="1" applyFill="1" applyBorder="1" applyAlignment="1">
      <alignment vertical="center" wrapText="1"/>
    </xf>
    <xf numFmtId="38" fontId="10" fillId="0" borderId="2" xfId="7" applyFont="1" applyBorder="1" applyAlignment="1">
      <alignment vertical="center" wrapText="1"/>
    </xf>
    <xf numFmtId="176" fontId="10" fillId="0" borderId="2" xfId="8" applyNumberFormat="1" applyFont="1" applyFill="1" applyBorder="1" applyAlignment="1">
      <alignment vertical="center" wrapText="1"/>
    </xf>
    <xf numFmtId="0" fontId="9" fillId="0" borderId="20" xfId="6" applyFont="1" applyBorder="1" applyAlignment="1">
      <alignment horizontal="center" vertical="center" wrapText="1"/>
    </xf>
  </cellXfs>
  <cellStyles count="26">
    <cellStyle name="パーセント 2" xfId="3" xr:uid="{00000000-0005-0000-0000-000000000000}"/>
    <cellStyle name="パーセント 2 2" xfId="8" xr:uid="{00000000-0005-0000-0000-000001000000}"/>
    <cellStyle name="パーセント 2 2 2" xfId="16" xr:uid="{00000000-0005-0000-0000-000002000000}"/>
    <cellStyle name="パーセント 2 2 3" xfId="24" xr:uid="{00000000-0005-0000-0000-000003000000}"/>
    <cellStyle name="パーセント 2 3" xfId="11" xr:uid="{00000000-0005-0000-0000-000004000000}"/>
    <cellStyle name="パーセント 2 4" xfId="19" xr:uid="{00000000-0005-0000-0000-000005000000}"/>
    <cellStyle name="桁区切り 2" xfId="4" xr:uid="{00000000-0005-0000-0000-000006000000}"/>
    <cellStyle name="桁区切り 2 2" xfId="12" xr:uid="{00000000-0005-0000-0000-000007000000}"/>
    <cellStyle name="桁区切り 2 3" xfId="20" xr:uid="{00000000-0005-0000-0000-000008000000}"/>
    <cellStyle name="桁区切り 3" xfId="2" xr:uid="{00000000-0005-0000-0000-000009000000}"/>
    <cellStyle name="桁区切り 3 2" xfId="7" xr:uid="{00000000-0005-0000-0000-00000A000000}"/>
    <cellStyle name="桁区切り 3 2 2" xfId="15" xr:uid="{00000000-0005-0000-0000-00000B000000}"/>
    <cellStyle name="桁区切り 3 2 3" xfId="23" xr:uid="{00000000-0005-0000-0000-00000C000000}"/>
    <cellStyle name="桁区切り 3 3" xfId="10" xr:uid="{00000000-0005-0000-0000-00000D000000}"/>
    <cellStyle name="桁区切り 3 4" xfId="18" xr:uid="{00000000-0005-0000-0000-00000E000000}"/>
    <cellStyle name="標準" xfId="0" builtinId="0"/>
    <cellStyle name="標準 2" xfId="5" xr:uid="{00000000-0005-0000-0000-000010000000}"/>
    <cellStyle name="標準 2 2" xfId="13" xr:uid="{00000000-0005-0000-0000-000011000000}"/>
    <cellStyle name="標準 2 3" xfId="21" xr:uid="{00000000-0005-0000-0000-000012000000}"/>
    <cellStyle name="標準 3" xfId="1" xr:uid="{00000000-0005-0000-0000-000013000000}"/>
    <cellStyle name="標準 3 2" xfId="6" xr:uid="{00000000-0005-0000-0000-000014000000}"/>
    <cellStyle name="標準 3 2 2" xfId="14" xr:uid="{00000000-0005-0000-0000-000015000000}"/>
    <cellStyle name="標準 3 2 3" xfId="22" xr:uid="{00000000-0005-0000-0000-000016000000}"/>
    <cellStyle name="標準 3 3" xfId="9" xr:uid="{00000000-0005-0000-0000-000017000000}"/>
    <cellStyle name="標準 3 4" xfId="17" xr:uid="{00000000-0005-0000-0000-000018000000}"/>
    <cellStyle name="標準 4" xfId="25" xr:uid="{E8C8F516-B010-41C7-9CF8-B06E8EE2CF12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I56"/>
  <sheetViews>
    <sheetView tabSelected="1" view="pageBreakPreview" topLeftCell="A31" zoomScale="85" zoomScaleNormal="100" zoomScaleSheetLayoutView="85" workbookViewId="0">
      <selection activeCell="M11" sqref="M11"/>
    </sheetView>
  </sheetViews>
  <sheetFormatPr defaultColWidth="9" defaultRowHeight="13.2" x14ac:dyDescent="0.2"/>
  <cols>
    <col min="1" max="1" width="14.44140625" style="1" bestFit="1" customWidth="1"/>
    <col min="2" max="4" width="9.88671875" style="1" customWidth="1"/>
    <col min="5" max="5" width="8.77734375" style="1" customWidth="1"/>
    <col min="6" max="6" width="12.109375" style="1" customWidth="1"/>
    <col min="7" max="8" width="12.109375" style="1" bestFit="1" customWidth="1"/>
    <col min="9" max="9" width="12.109375" style="22" bestFit="1" customWidth="1"/>
    <col min="10" max="16384" width="9" style="2"/>
  </cols>
  <sheetData>
    <row r="1" spans="1:9" ht="14.25" customHeight="1" thickBot="1" x14ac:dyDescent="0.25">
      <c r="A1" s="42" t="s">
        <v>59</v>
      </c>
      <c r="B1" s="42"/>
      <c r="C1" s="42"/>
      <c r="D1" s="42"/>
      <c r="E1" s="42"/>
      <c r="F1" s="42"/>
      <c r="G1" s="42"/>
      <c r="H1" s="42"/>
      <c r="I1" s="42"/>
    </row>
    <row r="2" spans="1:9" ht="16.8" customHeight="1" thickBot="1" x14ac:dyDescent="0.25">
      <c r="A2" s="23" t="s">
        <v>0</v>
      </c>
      <c r="B2" s="25" t="s">
        <v>64</v>
      </c>
      <c r="C2" s="26"/>
      <c r="D2" s="26"/>
      <c r="E2" s="27"/>
      <c r="F2" s="23" t="s">
        <v>63</v>
      </c>
      <c r="G2" s="25" t="s">
        <v>58</v>
      </c>
      <c r="H2" s="26"/>
      <c r="I2" s="27"/>
    </row>
    <row r="3" spans="1:9" ht="57.6" customHeight="1" thickBot="1" x14ac:dyDescent="0.25">
      <c r="A3" s="24"/>
      <c r="B3" s="3" t="s">
        <v>1</v>
      </c>
      <c r="C3" s="3" t="s">
        <v>2</v>
      </c>
      <c r="D3" s="3" t="s">
        <v>3</v>
      </c>
      <c r="E3" s="4" t="s">
        <v>4</v>
      </c>
      <c r="F3" s="24"/>
      <c r="G3" s="5" t="s">
        <v>61</v>
      </c>
      <c r="H3" s="3" t="s">
        <v>60</v>
      </c>
      <c r="I3" s="6" t="s">
        <v>5</v>
      </c>
    </row>
    <row r="4" spans="1:9" ht="15" customHeight="1" x14ac:dyDescent="0.2">
      <c r="A4" s="31" t="s">
        <v>57</v>
      </c>
      <c r="B4" s="28">
        <v>0</v>
      </c>
      <c r="C4" s="28">
        <v>332</v>
      </c>
      <c r="D4" s="28">
        <v>0</v>
      </c>
      <c r="E4" s="28">
        <f>SUM(B4:D4)</f>
        <v>332</v>
      </c>
      <c r="F4" s="28">
        <v>9569</v>
      </c>
      <c r="G4" s="28">
        <v>1545010</v>
      </c>
      <c r="H4" s="28">
        <v>1545010</v>
      </c>
      <c r="I4" s="32">
        <f>H4/G4</f>
        <v>1</v>
      </c>
    </row>
    <row r="5" spans="1:9" ht="15" customHeight="1" x14ac:dyDescent="0.2">
      <c r="A5" s="7" t="s">
        <v>6</v>
      </c>
      <c r="B5" s="30">
        <v>0</v>
      </c>
      <c r="C5" s="30">
        <v>93</v>
      </c>
      <c r="D5" s="30">
        <v>0</v>
      </c>
      <c r="E5" s="30">
        <f>SUM(B5:D5)</f>
        <v>93</v>
      </c>
      <c r="F5" s="30">
        <v>5390</v>
      </c>
      <c r="G5" s="30">
        <v>398060</v>
      </c>
      <c r="H5" s="30">
        <v>398060</v>
      </c>
      <c r="I5" s="33">
        <f>H5/G5</f>
        <v>1</v>
      </c>
    </row>
    <row r="6" spans="1:9" ht="15" customHeight="1" thickBot="1" x14ac:dyDescent="0.25">
      <c r="A6" s="9" t="s">
        <v>7</v>
      </c>
      <c r="B6" s="34">
        <f>SUM(B4:B5)</f>
        <v>0</v>
      </c>
      <c r="C6" s="34">
        <f t="shared" ref="C6:H6" si="0">SUM(C4:C5)</f>
        <v>425</v>
      </c>
      <c r="D6" s="34">
        <f t="shared" si="0"/>
        <v>0</v>
      </c>
      <c r="E6" s="34">
        <f t="shared" si="0"/>
        <v>425</v>
      </c>
      <c r="F6" s="34">
        <f t="shared" si="0"/>
        <v>14959</v>
      </c>
      <c r="G6" s="34">
        <f t="shared" si="0"/>
        <v>1943070</v>
      </c>
      <c r="H6" s="34">
        <f t="shared" si="0"/>
        <v>1943070</v>
      </c>
      <c r="I6" s="35">
        <f>H6/G6</f>
        <v>1</v>
      </c>
    </row>
    <row r="7" spans="1:9" s="10" customFormat="1" ht="15" customHeight="1" x14ac:dyDescent="0.2">
      <c r="A7" s="8" t="s">
        <v>8</v>
      </c>
      <c r="B7" s="28">
        <v>42</v>
      </c>
      <c r="C7" s="28">
        <v>2</v>
      </c>
      <c r="D7" s="28">
        <v>0</v>
      </c>
      <c r="E7" s="28">
        <f t="shared" ref="E7:E11" si="1">SUM(B7:D7)</f>
        <v>44</v>
      </c>
      <c r="F7" s="28">
        <v>14167</v>
      </c>
      <c r="G7" s="28">
        <v>50061</v>
      </c>
      <c r="H7" s="28">
        <v>40402</v>
      </c>
      <c r="I7" s="36">
        <f>H7/G7</f>
        <v>0.80705539242124613</v>
      </c>
    </row>
    <row r="8" spans="1:9" s="10" customFormat="1" ht="15" customHeight="1" x14ac:dyDescent="0.2">
      <c r="A8" s="11" t="s">
        <v>9</v>
      </c>
      <c r="B8" s="29">
        <v>137</v>
      </c>
      <c r="C8" s="29">
        <v>31</v>
      </c>
      <c r="D8" s="29">
        <v>0</v>
      </c>
      <c r="E8" s="29">
        <f t="shared" si="1"/>
        <v>168</v>
      </c>
      <c r="F8" s="29">
        <v>290903</v>
      </c>
      <c r="G8" s="29">
        <v>198181</v>
      </c>
      <c r="H8" s="29">
        <v>177085</v>
      </c>
      <c r="I8" s="36">
        <f t="shared" ref="I8:I11" si="2">H8/G8</f>
        <v>0.89355185411315918</v>
      </c>
    </row>
    <row r="9" spans="1:9" s="10" customFormat="1" ht="15" customHeight="1" x14ac:dyDescent="0.2">
      <c r="A9" s="8" t="s">
        <v>10</v>
      </c>
      <c r="B9" s="29">
        <v>0</v>
      </c>
      <c r="C9" s="29">
        <v>14</v>
      </c>
      <c r="D9" s="29">
        <v>0</v>
      </c>
      <c r="E9" s="29">
        <f t="shared" si="1"/>
        <v>14</v>
      </c>
      <c r="F9" s="29">
        <v>896</v>
      </c>
      <c r="G9" s="29">
        <v>63377</v>
      </c>
      <c r="H9" s="29">
        <v>63377</v>
      </c>
      <c r="I9" s="36">
        <f t="shared" si="2"/>
        <v>1</v>
      </c>
    </row>
    <row r="10" spans="1:9" s="10" customFormat="1" ht="15" customHeight="1" x14ac:dyDescent="0.2">
      <c r="A10" s="8" t="s">
        <v>11</v>
      </c>
      <c r="B10" s="29">
        <v>9</v>
      </c>
      <c r="C10" s="29">
        <v>0</v>
      </c>
      <c r="D10" s="29">
        <v>0</v>
      </c>
      <c r="E10" s="29">
        <f t="shared" si="1"/>
        <v>9</v>
      </c>
      <c r="F10" s="29">
        <v>253</v>
      </c>
      <c r="G10" s="29">
        <v>8663</v>
      </c>
      <c r="H10" s="29">
        <v>8236</v>
      </c>
      <c r="I10" s="36">
        <f t="shared" si="2"/>
        <v>0.95070991573357955</v>
      </c>
    </row>
    <row r="11" spans="1:9" s="10" customFormat="1" ht="15" customHeight="1" x14ac:dyDescent="0.2">
      <c r="A11" s="8" t="s">
        <v>12</v>
      </c>
      <c r="B11" s="29">
        <v>15</v>
      </c>
      <c r="C11" s="29">
        <v>0</v>
      </c>
      <c r="D11" s="29">
        <v>0</v>
      </c>
      <c r="E11" s="29">
        <f t="shared" si="1"/>
        <v>15</v>
      </c>
      <c r="F11" s="29">
        <v>260</v>
      </c>
      <c r="G11" s="29">
        <v>4437</v>
      </c>
      <c r="H11" s="29">
        <v>1413</v>
      </c>
      <c r="I11" s="36">
        <f t="shared" si="2"/>
        <v>0.31845841784989859</v>
      </c>
    </row>
    <row r="12" spans="1:9" ht="15" customHeight="1" thickBot="1" x14ac:dyDescent="0.25">
      <c r="A12" s="9" t="s">
        <v>13</v>
      </c>
      <c r="B12" s="34">
        <f>SUM(B7:B11)</f>
        <v>203</v>
      </c>
      <c r="C12" s="34">
        <f t="shared" ref="C12:H12" si="3">SUM(C7:C11)</f>
        <v>47</v>
      </c>
      <c r="D12" s="34">
        <f t="shared" si="3"/>
        <v>0</v>
      </c>
      <c r="E12" s="34">
        <f t="shared" si="3"/>
        <v>250</v>
      </c>
      <c r="F12" s="34">
        <f t="shared" si="3"/>
        <v>306479</v>
      </c>
      <c r="G12" s="34">
        <f t="shared" si="3"/>
        <v>324719</v>
      </c>
      <c r="H12" s="34">
        <f t="shared" si="3"/>
        <v>290513</v>
      </c>
      <c r="I12" s="35">
        <f>H12/G12</f>
        <v>0.89465969037845028</v>
      </c>
    </row>
    <row r="13" spans="1:9" s="10" customFormat="1" ht="15" customHeight="1" x14ac:dyDescent="0.2">
      <c r="A13" s="8" t="s">
        <v>14</v>
      </c>
      <c r="B13" s="28">
        <v>297</v>
      </c>
      <c r="C13" s="28">
        <v>30</v>
      </c>
      <c r="D13" s="28">
        <v>0</v>
      </c>
      <c r="E13" s="28">
        <f t="shared" ref="E13:E17" si="4">SUM(B13:D13)</f>
        <v>327</v>
      </c>
      <c r="F13" s="28">
        <v>166949</v>
      </c>
      <c r="G13" s="28">
        <v>184646</v>
      </c>
      <c r="H13" s="28">
        <v>181353</v>
      </c>
      <c r="I13" s="36">
        <f>H13/G13</f>
        <v>0.98216587415920198</v>
      </c>
    </row>
    <row r="14" spans="1:9" s="10" customFormat="1" ht="15" customHeight="1" x14ac:dyDescent="0.2">
      <c r="A14" s="8" t="s">
        <v>15</v>
      </c>
      <c r="B14" s="29">
        <v>161</v>
      </c>
      <c r="C14" s="29">
        <v>0</v>
      </c>
      <c r="D14" s="29">
        <v>31</v>
      </c>
      <c r="E14" s="29">
        <f t="shared" si="4"/>
        <v>192</v>
      </c>
      <c r="F14" s="29">
        <v>3211</v>
      </c>
      <c r="G14" s="29">
        <v>164988</v>
      </c>
      <c r="H14" s="29">
        <v>158228</v>
      </c>
      <c r="I14" s="36">
        <f t="shared" ref="I14:I56" si="5">H14/G14</f>
        <v>0.95902732319926298</v>
      </c>
    </row>
    <row r="15" spans="1:9" s="10" customFormat="1" ht="15" customHeight="1" x14ac:dyDescent="0.2">
      <c r="A15" s="8" t="s">
        <v>16</v>
      </c>
      <c r="B15" s="29">
        <v>3</v>
      </c>
      <c r="C15" s="29">
        <v>29</v>
      </c>
      <c r="D15" s="29">
        <v>0</v>
      </c>
      <c r="E15" s="29">
        <f t="shared" si="4"/>
        <v>32</v>
      </c>
      <c r="F15" s="29">
        <v>26687</v>
      </c>
      <c r="G15" s="29">
        <v>133929</v>
      </c>
      <c r="H15" s="29">
        <v>126375</v>
      </c>
      <c r="I15" s="36">
        <f t="shared" si="5"/>
        <v>0.94359698048966245</v>
      </c>
    </row>
    <row r="16" spans="1:9" s="10" customFormat="1" ht="15" customHeight="1" x14ac:dyDescent="0.2">
      <c r="A16" s="8" t="s">
        <v>17</v>
      </c>
      <c r="B16" s="29">
        <v>9</v>
      </c>
      <c r="C16" s="29">
        <v>8</v>
      </c>
      <c r="D16" s="29">
        <v>7</v>
      </c>
      <c r="E16" s="29">
        <f t="shared" si="4"/>
        <v>24</v>
      </c>
      <c r="F16" s="29">
        <v>991</v>
      </c>
      <c r="G16" s="29">
        <v>43093</v>
      </c>
      <c r="H16" s="29">
        <v>43093</v>
      </c>
      <c r="I16" s="36">
        <f t="shared" si="5"/>
        <v>1</v>
      </c>
    </row>
    <row r="17" spans="1:9" s="12" customFormat="1" ht="15" customHeight="1" x14ac:dyDescent="0.2">
      <c r="A17" s="8" t="s">
        <v>18</v>
      </c>
      <c r="B17" s="29">
        <v>25</v>
      </c>
      <c r="C17" s="29">
        <v>0</v>
      </c>
      <c r="D17" s="29">
        <v>0</v>
      </c>
      <c r="E17" s="29">
        <f t="shared" si="4"/>
        <v>25</v>
      </c>
      <c r="F17" s="29">
        <v>50</v>
      </c>
      <c r="G17" s="29">
        <v>13928</v>
      </c>
      <c r="H17" s="29">
        <v>7358</v>
      </c>
      <c r="I17" s="36">
        <f t="shared" si="5"/>
        <v>0.5282883400344629</v>
      </c>
    </row>
    <row r="18" spans="1:9" ht="15" customHeight="1" thickBot="1" x14ac:dyDescent="0.25">
      <c r="A18" s="13" t="s">
        <v>19</v>
      </c>
      <c r="B18" s="34">
        <f>SUM(B13:B17)</f>
        <v>495</v>
      </c>
      <c r="C18" s="34">
        <f t="shared" ref="C18:H18" si="6">SUM(C13:C17)</f>
        <v>67</v>
      </c>
      <c r="D18" s="34">
        <f t="shared" si="6"/>
        <v>38</v>
      </c>
      <c r="E18" s="34">
        <f t="shared" si="6"/>
        <v>600</v>
      </c>
      <c r="F18" s="34">
        <f t="shared" si="6"/>
        <v>197888</v>
      </c>
      <c r="G18" s="34">
        <f t="shared" si="6"/>
        <v>540584</v>
      </c>
      <c r="H18" s="34">
        <f t="shared" si="6"/>
        <v>516407</v>
      </c>
      <c r="I18" s="35">
        <f>H18/G18</f>
        <v>0.9552761457978779</v>
      </c>
    </row>
    <row r="19" spans="1:9" s="10" customFormat="1" ht="15" customHeight="1" x14ac:dyDescent="0.2">
      <c r="A19" s="8" t="s">
        <v>20</v>
      </c>
      <c r="B19" s="28">
        <v>174</v>
      </c>
      <c r="C19" s="28">
        <v>0</v>
      </c>
      <c r="D19" s="28">
        <v>0</v>
      </c>
      <c r="E19" s="28">
        <f t="shared" ref="E19:E25" si="7">SUM(B19:D19)</f>
        <v>174</v>
      </c>
      <c r="F19" s="28">
        <v>121717</v>
      </c>
      <c r="G19" s="28">
        <v>73918</v>
      </c>
      <c r="H19" s="28">
        <v>60414</v>
      </c>
      <c r="I19" s="36">
        <f t="shared" si="5"/>
        <v>0.81731107443383211</v>
      </c>
    </row>
    <row r="20" spans="1:9" s="10" customFormat="1" ht="15" customHeight="1" x14ac:dyDescent="0.2">
      <c r="A20" s="8" t="s">
        <v>21</v>
      </c>
      <c r="B20" s="29">
        <v>119</v>
      </c>
      <c r="C20" s="29">
        <v>0</v>
      </c>
      <c r="D20" s="29">
        <v>0</v>
      </c>
      <c r="E20" s="29">
        <f t="shared" si="7"/>
        <v>119</v>
      </c>
      <c r="F20" s="29">
        <v>77112</v>
      </c>
      <c r="G20" s="29">
        <v>63065</v>
      </c>
      <c r="H20" s="29">
        <v>40996</v>
      </c>
      <c r="I20" s="36">
        <f t="shared" si="5"/>
        <v>0.6500594624593673</v>
      </c>
    </row>
    <row r="21" spans="1:9" s="10" customFormat="1" ht="15" customHeight="1" x14ac:dyDescent="0.2">
      <c r="A21" s="8" t="s">
        <v>22</v>
      </c>
      <c r="B21" s="29">
        <v>0</v>
      </c>
      <c r="C21" s="29">
        <v>24</v>
      </c>
      <c r="D21" s="29">
        <v>0</v>
      </c>
      <c r="E21" s="29">
        <f t="shared" si="7"/>
        <v>24</v>
      </c>
      <c r="F21" s="29">
        <v>2359</v>
      </c>
      <c r="G21" s="29">
        <v>112835</v>
      </c>
      <c r="H21" s="29">
        <v>112835</v>
      </c>
      <c r="I21" s="36">
        <f t="shared" si="5"/>
        <v>1</v>
      </c>
    </row>
    <row r="22" spans="1:9" s="10" customFormat="1" ht="15" customHeight="1" x14ac:dyDescent="0.2">
      <c r="A22" s="8" t="s">
        <v>23</v>
      </c>
      <c r="B22" s="29">
        <v>51</v>
      </c>
      <c r="C22" s="29">
        <v>0</v>
      </c>
      <c r="D22" s="29">
        <v>0</v>
      </c>
      <c r="E22" s="29">
        <f t="shared" si="7"/>
        <v>51</v>
      </c>
      <c r="F22" s="29">
        <v>116122</v>
      </c>
      <c r="G22" s="29">
        <v>58258</v>
      </c>
      <c r="H22" s="29">
        <v>58258</v>
      </c>
      <c r="I22" s="36">
        <f t="shared" si="5"/>
        <v>1</v>
      </c>
    </row>
    <row r="23" spans="1:9" s="10" customFormat="1" ht="15" customHeight="1" x14ac:dyDescent="0.2">
      <c r="A23" s="8" t="s">
        <v>24</v>
      </c>
      <c r="B23" s="29">
        <v>32</v>
      </c>
      <c r="C23" s="29">
        <v>0</v>
      </c>
      <c r="D23" s="29">
        <v>0</v>
      </c>
      <c r="E23" s="29">
        <f t="shared" si="7"/>
        <v>32</v>
      </c>
      <c r="F23" s="29">
        <v>550</v>
      </c>
      <c r="G23" s="29">
        <v>24951</v>
      </c>
      <c r="H23" s="29">
        <v>24634</v>
      </c>
      <c r="I23" s="36">
        <f t="shared" si="5"/>
        <v>0.98729509839285001</v>
      </c>
    </row>
    <row r="24" spans="1:9" s="10" customFormat="1" ht="15" customHeight="1" x14ac:dyDescent="0.2">
      <c r="A24" s="8" t="s">
        <v>25</v>
      </c>
      <c r="B24" s="29">
        <v>22</v>
      </c>
      <c r="C24" s="29">
        <v>0</v>
      </c>
      <c r="D24" s="29">
        <v>0</v>
      </c>
      <c r="E24" s="29">
        <f t="shared" si="7"/>
        <v>22</v>
      </c>
      <c r="F24" s="29">
        <v>7202</v>
      </c>
      <c r="G24" s="29">
        <v>34190</v>
      </c>
      <c r="H24" s="29">
        <v>34012</v>
      </c>
      <c r="I24" s="36">
        <f t="shared" si="5"/>
        <v>0.994793799356537</v>
      </c>
    </row>
    <row r="25" spans="1:9" s="10" customFormat="1" ht="15" customHeight="1" x14ac:dyDescent="0.2">
      <c r="A25" s="8" t="s">
        <v>26</v>
      </c>
      <c r="B25" s="29">
        <v>0</v>
      </c>
      <c r="C25" s="29">
        <v>45</v>
      </c>
      <c r="D25" s="29">
        <v>0</v>
      </c>
      <c r="E25" s="29">
        <f t="shared" si="7"/>
        <v>45</v>
      </c>
      <c r="F25" s="29">
        <v>1118</v>
      </c>
      <c r="G25" s="29">
        <v>185118</v>
      </c>
      <c r="H25" s="29">
        <v>185118</v>
      </c>
      <c r="I25" s="36">
        <f t="shared" si="5"/>
        <v>1</v>
      </c>
    </row>
    <row r="26" spans="1:9" ht="15" customHeight="1" thickBot="1" x14ac:dyDescent="0.25">
      <c r="A26" s="9" t="s">
        <v>27</v>
      </c>
      <c r="B26" s="34">
        <f>SUM(B19:B25)</f>
        <v>398</v>
      </c>
      <c r="C26" s="34">
        <f t="shared" ref="C26:H26" si="8">SUM(C19:C25)</f>
        <v>69</v>
      </c>
      <c r="D26" s="34">
        <f t="shared" si="8"/>
        <v>0</v>
      </c>
      <c r="E26" s="34">
        <f t="shared" si="8"/>
        <v>467</v>
      </c>
      <c r="F26" s="34">
        <f t="shared" si="8"/>
        <v>326180</v>
      </c>
      <c r="G26" s="34">
        <f t="shared" si="8"/>
        <v>552335</v>
      </c>
      <c r="H26" s="34">
        <f t="shared" si="8"/>
        <v>516267</v>
      </c>
      <c r="I26" s="35">
        <f>H26/G26</f>
        <v>0.93469905039514067</v>
      </c>
    </row>
    <row r="27" spans="1:9" s="10" customFormat="1" ht="15" customHeight="1" x14ac:dyDescent="0.2">
      <c r="A27" s="8" t="s">
        <v>28</v>
      </c>
      <c r="B27" s="28">
        <v>0</v>
      </c>
      <c r="C27" s="28">
        <v>45</v>
      </c>
      <c r="D27" s="28">
        <v>0</v>
      </c>
      <c r="E27" s="28">
        <f t="shared" ref="E27:E29" si="9">SUM(B27:D27)</f>
        <v>45</v>
      </c>
      <c r="F27" s="28">
        <v>147163</v>
      </c>
      <c r="G27" s="28">
        <v>249930</v>
      </c>
      <c r="H27" s="28">
        <v>249930</v>
      </c>
      <c r="I27" s="36">
        <f t="shared" si="5"/>
        <v>1</v>
      </c>
    </row>
    <row r="28" spans="1:9" s="10" customFormat="1" ht="15" customHeight="1" x14ac:dyDescent="0.2">
      <c r="A28" s="8" t="s">
        <v>29</v>
      </c>
      <c r="B28" s="29">
        <v>17</v>
      </c>
      <c r="C28" s="29">
        <v>20</v>
      </c>
      <c r="D28" s="29">
        <v>17</v>
      </c>
      <c r="E28" s="29">
        <f t="shared" si="9"/>
        <v>54</v>
      </c>
      <c r="F28" s="29">
        <v>81133</v>
      </c>
      <c r="G28" s="29">
        <v>128254</v>
      </c>
      <c r="H28" s="29">
        <v>62410</v>
      </c>
      <c r="I28" s="36">
        <f t="shared" si="5"/>
        <v>0.48661250331373679</v>
      </c>
    </row>
    <row r="29" spans="1:9" s="10" customFormat="1" ht="15" customHeight="1" x14ac:dyDescent="0.2">
      <c r="A29" s="8" t="s">
        <v>30</v>
      </c>
      <c r="B29" s="29">
        <v>113</v>
      </c>
      <c r="C29" s="29">
        <v>0</v>
      </c>
      <c r="D29" s="29">
        <v>0</v>
      </c>
      <c r="E29" s="29">
        <f t="shared" si="9"/>
        <v>113</v>
      </c>
      <c r="F29" s="29">
        <v>23714</v>
      </c>
      <c r="G29" s="29">
        <v>32588</v>
      </c>
      <c r="H29" s="29">
        <v>32320</v>
      </c>
      <c r="I29" s="36">
        <f t="shared" si="5"/>
        <v>0.99177611390695963</v>
      </c>
    </row>
    <row r="30" spans="1:9" ht="15" customHeight="1" thickBot="1" x14ac:dyDescent="0.25">
      <c r="A30" s="9" t="s">
        <v>31</v>
      </c>
      <c r="B30" s="34">
        <f>SUM(B27:B29)</f>
        <v>130</v>
      </c>
      <c r="C30" s="34">
        <f t="shared" ref="C30:H30" si="10">SUM(C27:C29)</f>
        <v>65</v>
      </c>
      <c r="D30" s="34">
        <f t="shared" si="10"/>
        <v>17</v>
      </c>
      <c r="E30" s="34">
        <f t="shared" si="10"/>
        <v>212</v>
      </c>
      <c r="F30" s="34">
        <f t="shared" si="10"/>
        <v>252010</v>
      </c>
      <c r="G30" s="34">
        <f t="shared" si="10"/>
        <v>410772</v>
      </c>
      <c r="H30" s="34">
        <f t="shared" si="10"/>
        <v>344660</v>
      </c>
      <c r="I30" s="35">
        <f>H30/G30</f>
        <v>0.83905426854800225</v>
      </c>
    </row>
    <row r="31" spans="1:9" s="10" customFormat="1" ht="15" customHeight="1" x14ac:dyDescent="0.2">
      <c r="A31" s="8" t="s">
        <v>32</v>
      </c>
      <c r="B31" s="28">
        <v>80</v>
      </c>
      <c r="C31" s="28">
        <v>0</v>
      </c>
      <c r="D31" s="28">
        <v>0</v>
      </c>
      <c r="E31" s="28">
        <f t="shared" ref="E31:E39" si="11">SUM(B31:D31)</f>
        <v>80</v>
      </c>
      <c r="F31" s="28">
        <v>2215</v>
      </c>
      <c r="G31" s="28">
        <v>52293</v>
      </c>
      <c r="H31" s="28">
        <v>22841</v>
      </c>
      <c r="I31" s="36">
        <f t="shared" si="5"/>
        <v>0.43678886275409712</v>
      </c>
    </row>
    <row r="32" spans="1:9" s="10" customFormat="1" ht="15" customHeight="1" x14ac:dyDescent="0.2">
      <c r="A32" s="8" t="s">
        <v>33</v>
      </c>
      <c r="B32" s="29">
        <v>67</v>
      </c>
      <c r="C32" s="29">
        <v>1</v>
      </c>
      <c r="D32" s="29">
        <v>0</v>
      </c>
      <c r="E32" s="29">
        <f t="shared" si="11"/>
        <v>68</v>
      </c>
      <c r="F32" s="29">
        <v>1360</v>
      </c>
      <c r="G32" s="29">
        <v>47611</v>
      </c>
      <c r="H32" s="29">
        <v>32435</v>
      </c>
      <c r="I32" s="36">
        <f t="shared" si="5"/>
        <v>0.68125013127218503</v>
      </c>
    </row>
    <row r="33" spans="1:9" s="14" customFormat="1" ht="15" customHeight="1" x14ac:dyDescent="0.2">
      <c r="A33" s="8" t="s">
        <v>34</v>
      </c>
      <c r="B33" s="29">
        <v>32</v>
      </c>
      <c r="C33" s="29">
        <v>0</v>
      </c>
      <c r="D33" s="29">
        <v>0</v>
      </c>
      <c r="E33" s="29">
        <f t="shared" si="11"/>
        <v>32</v>
      </c>
      <c r="F33" s="29">
        <v>1277</v>
      </c>
      <c r="G33" s="29">
        <v>30015</v>
      </c>
      <c r="H33" s="29">
        <v>23416</v>
      </c>
      <c r="I33" s="36">
        <f t="shared" si="5"/>
        <v>0.78014326170248205</v>
      </c>
    </row>
    <row r="34" spans="1:9" s="14" customFormat="1" ht="15" customHeight="1" x14ac:dyDescent="0.2">
      <c r="A34" s="8" t="s">
        <v>35</v>
      </c>
      <c r="B34" s="29">
        <v>27</v>
      </c>
      <c r="C34" s="29">
        <v>0</v>
      </c>
      <c r="D34" s="29">
        <v>0</v>
      </c>
      <c r="E34" s="29">
        <f t="shared" si="11"/>
        <v>27</v>
      </c>
      <c r="F34" s="29">
        <v>1589</v>
      </c>
      <c r="G34" s="29">
        <v>58843</v>
      </c>
      <c r="H34" s="29">
        <v>21689</v>
      </c>
      <c r="I34" s="36">
        <f t="shared" si="5"/>
        <v>0.36859099638019815</v>
      </c>
    </row>
    <row r="35" spans="1:9" s="14" customFormat="1" ht="15" customHeight="1" x14ac:dyDescent="0.2">
      <c r="A35" s="8" t="s">
        <v>36</v>
      </c>
      <c r="B35" s="29">
        <v>32</v>
      </c>
      <c r="C35" s="29">
        <v>0</v>
      </c>
      <c r="D35" s="29">
        <v>2</v>
      </c>
      <c r="E35" s="29">
        <f t="shared" si="11"/>
        <v>34</v>
      </c>
      <c r="F35" s="29">
        <v>9608</v>
      </c>
      <c r="G35" s="29">
        <v>51772</v>
      </c>
      <c r="H35" s="29">
        <v>14538</v>
      </c>
      <c r="I35" s="36">
        <f t="shared" si="5"/>
        <v>0.28080815885034383</v>
      </c>
    </row>
    <row r="36" spans="1:9" s="14" customFormat="1" ht="15" customHeight="1" x14ac:dyDescent="0.2">
      <c r="A36" s="8" t="s">
        <v>37</v>
      </c>
      <c r="B36" s="29">
        <v>50</v>
      </c>
      <c r="C36" s="29">
        <v>0</v>
      </c>
      <c r="D36" s="29">
        <v>0</v>
      </c>
      <c r="E36" s="29">
        <f t="shared" si="11"/>
        <v>50</v>
      </c>
      <c r="F36" s="29">
        <v>12375</v>
      </c>
      <c r="G36" s="29">
        <v>26367</v>
      </c>
      <c r="H36" s="29">
        <v>18617</v>
      </c>
      <c r="I36" s="36">
        <f t="shared" si="5"/>
        <v>0.70607198391929304</v>
      </c>
    </row>
    <row r="37" spans="1:9" s="14" customFormat="1" ht="15" customHeight="1" x14ac:dyDescent="0.2">
      <c r="A37" s="8" t="s">
        <v>38</v>
      </c>
      <c r="B37" s="29">
        <v>47</v>
      </c>
      <c r="C37" s="29">
        <v>0</v>
      </c>
      <c r="D37" s="29">
        <v>1</v>
      </c>
      <c r="E37" s="29">
        <f t="shared" si="11"/>
        <v>48</v>
      </c>
      <c r="F37" s="29">
        <v>2626</v>
      </c>
      <c r="G37" s="29">
        <v>5627</v>
      </c>
      <c r="H37" s="29">
        <v>5627</v>
      </c>
      <c r="I37" s="36">
        <f t="shared" si="5"/>
        <v>1</v>
      </c>
    </row>
    <row r="38" spans="1:9" s="14" customFormat="1" ht="15" customHeight="1" x14ac:dyDescent="0.2">
      <c r="A38" s="8" t="s">
        <v>39</v>
      </c>
      <c r="B38" s="29">
        <v>0</v>
      </c>
      <c r="C38" s="29">
        <v>0</v>
      </c>
      <c r="D38" s="29">
        <v>5</v>
      </c>
      <c r="E38" s="29">
        <f t="shared" si="11"/>
        <v>5</v>
      </c>
      <c r="F38" s="29">
        <v>1280</v>
      </c>
      <c r="G38" s="29">
        <v>6680</v>
      </c>
      <c r="H38" s="29">
        <v>6680</v>
      </c>
      <c r="I38" s="36">
        <f t="shared" si="5"/>
        <v>1</v>
      </c>
    </row>
    <row r="39" spans="1:9" s="14" customFormat="1" ht="15" customHeight="1" x14ac:dyDescent="0.2">
      <c r="A39" s="8" t="s">
        <v>40</v>
      </c>
      <c r="B39" s="29">
        <v>13</v>
      </c>
      <c r="C39" s="29">
        <v>0</v>
      </c>
      <c r="D39" s="29">
        <v>0</v>
      </c>
      <c r="E39" s="29">
        <f t="shared" si="11"/>
        <v>13</v>
      </c>
      <c r="F39" s="29">
        <v>4750</v>
      </c>
      <c r="G39" s="29">
        <v>2248</v>
      </c>
      <c r="H39" s="29">
        <v>2248</v>
      </c>
      <c r="I39" s="36">
        <f t="shared" si="5"/>
        <v>1</v>
      </c>
    </row>
    <row r="40" spans="1:9" s="15" customFormat="1" ht="15" customHeight="1" thickBot="1" x14ac:dyDescent="0.25">
      <c r="A40" s="9" t="s">
        <v>41</v>
      </c>
      <c r="B40" s="34">
        <f>SUM(B31:B39)</f>
        <v>348</v>
      </c>
      <c r="C40" s="34">
        <f t="shared" ref="C40:H40" si="12">SUM(C31:C39)</f>
        <v>1</v>
      </c>
      <c r="D40" s="34">
        <f t="shared" si="12"/>
        <v>8</v>
      </c>
      <c r="E40" s="34">
        <f t="shared" si="12"/>
        <v>357</v>
      </c>
      <c r="F40" s="34">
        <f t="shared" si="12"/>
        <v>37080</v>
      </c>
      <c r="G40" s="34">
        <f t="shared" si="12"/>
        <v>281456</v>
      </c>
      <c r="H40" s="34">
        <f t="shared" si="12"/>
        <v>148091</v>
      </c>
      <c r="I40" s="35">
        <f>H40/G40</f>
        <v>0.52616039451992491</v>
      </c>
    </row>
    <row r="41" spans="1:9" s="14" customFormat="1" ht="15" customHeight="1" x14ac:dyDescent="0.2">
      <c r="A41" s="8" t="s">
        <v>42</v>
      </c>
      <c r="B41" s="28">
        <v>51</v>
      </c>
      <c r="C41" s="28">
        <v>0</v>
      </c>
      <c r="D41" s="28">
        <v>0</v>
      </c>
      <c r="E41" s="28">
        <f t="shared" ref="E41:E44" si="13">SUM(B41:D41)</f>
        <v>51</v>
      </c>
      <c r="F41" s="28">
        <v>51</v>
      </c>
      <c r="G41" s="28">
        <v>26379</v>
      </c>
      <c r="H41" s="28">
        <v>16677</v>
      </c>
      <c r="I41" s="36">
        <f t="shared" si="5"/>
        <v>0.63220743773456156</v>
      </c>
    </row>
    <row r="42" spans="1:9" s="14" customFormat="1" ht="15" customHeight="1" x14ac:dyDescent="0.2">
      <c r="A42" s="8" t="s">
        <v>43</v>
      </c>
      <c r="B42" s="29">
        <v>57</v>
      </c>
      <c r="C42" s="29">
        <v>0</v>
      </c>
      <c r="D42" s="29">
        <v>1</v>
      </c>
      <c r="E42" s="29">
        <f t="shared" si="13"/>
        <v>58</v>
      </c>
      <c r="F42" s="29">
        <v>2763</v>
      </c>
      <c r="G42" s="29">
        <v>35599</v>
      </c>
      <c r="H42" s="29">
        <v>30534</v>
      </c>
      <c r="I42" s="36">
        <f t="shared" si="5"/>
        <v>0.85772072249220488</v>
      </c>
    </row>
    <row r="43" spans="1:9" s="14" customFormat="1" ht="15" customHeight="1" x14ac:dyDescent="0.2">
      <c r="A43" s="8" t="s">
        <v>44</v>
      </c>
      <c r="B43" s="29">
        <v>87</v>
      </c>
      <c r="C43" s="29">
        <v>0</v>
      </c>
      <c r="D43" s="29">
        <v>0</v>
      </c>
      <c r="E43" s="29">
        <f t="shared" si="13"/>
        <v>87</v>
      </c>
      <c r="F43" s="29">
        <v>1950</v>
      </c>
      <c r="G43" s="29">
        <v>82411</v>
      </c>
      <c r="H43" s="29">
        <v>21476</v>
      </c>
      <c r="I43" s="36">
        <f t="shared" si="5"/>
        <v>0.26059627962286586</v>
      </c>
    </row>
    <row r="44" spans="1:9" s="14" customFormat="1" ht="15" customHeight="1" x14ac:dyDescent="0.2">
      <c r="A44" s="8" t="s">
        <v>45</v>
      </c>
      <c r="B44" s="29">
        <v>11</v>
      </c>
      <c r="C44" s="29">
        <v>0</v>
      </c>
      <c r="D44" s="29">
        <v>0</v>
      </c>
      <c r="E44" s="29">
        <f t="shared" si="13"/>
        <v>11</v>
      </c>
      <c r="F44" s="29">
        <v>500</v>
      </c>
      <c r="G44" s="29">
        <v>7971</v>
      </c>
      <c r="H44" s="29">
        <v>7963</v>
      </c>
      <c r="I44" s="36">
        <f t="shared" si="5"/>
        <v>0.99899636181156692</v>
      </c>
    </row>
    <row r="45" spans="1:9" s="15" customFormat="1" ht="15" customHeight="1" thickBot="1" x14ac:dyDescent="0.25">
      <c r="A45" s="9" t="s">
        <v>46</v>
      </c>
      <c r="B45" s="34">
        <f>SUM(B41:B44)</f>
        <v>206</v>
      </c>
      <c r="C45" s="34">
        <f t="shared" ref="C45:H45" si="14">SUM(C41:C44)</f>
        <v>0</v>
      </c>
      <c r="D45" s="34">
        <f t="shared" si="14"/>
        <v>1</v>
      </c>
      <c r="E45" s="34">
        <f t="shared" si="14"/>
        <v>207</v>
      </c>
      <c r="F45" s="34">
        <f t="shared" si="14"/>
        <v>5264</v>
      </c>
      <c r="G45" s="34">
        <f t="shared" si="14"/>
        <v>152360</v>
      </c>
      <c r="H45" s="34">
        <f t="shared" si="14"/>
        <v>76650</v>
      </c>
      <c r="I45" s="35">
        <f>H45/G45</f>
        <v>0.50308479915988447</v>
      </c>
    </row>
    <row r="46" spans="1:9" s="17" customFormat="1" ht="15" customHeight="1" x14ac:dyDescent="0.2">
      <c r="A46" s="16" t="s">
        <v>47</v>
      </c>
      <c r="B46" s="28">
        <v>64</v>
      </c>
      <c r="C46" s="28">
        <v>9</v>
      </c>
      <c r="D46" s="28">
        <v>3</v>
      </c>
      <c r="E46" s="28">
        <f t="shared" ref="E46:E53" si="15">SUM(B46:D46)</f>
        <v>76</v>
      </c>
      <c r="F46" s="28">
        <v>5758</v>
      </c>
      <c r="G46" s="28">
        <v>90090</v>
      </c>
      <c r="H46" s="28">
        <v>74010</v>
      </c>
      <c r="I46" s="36">
        <f t="shared" si="5"/>
        <v>0.82151182151182156</v>
      </c>
    </row>
    <row r="47" spans="1:9" s="14" customFormat="1" ht="15" customHeight="1" x14ac:dyDescent="0.2">
      <c r="A47" s="8" t="s">
        <v>48</v>
      </c>
      <c r="B47" s="29">
        <v>45</v>
      </c>
      <c r="C47" s="29">
        <v>0</v>
      </c>
      <c r="D47" s="29">
        <v>17</v>
      </c>
      <c r="E47" s="29">
        <f t="shared" si="15"/>
        <v>62</v>
      </c>
      <c r="F47" s="29">
        <v>9679</v>
      </c>
      <c r="G47" s="29">
        <v>38516</v>
      </c>
      <c r="H47" s="29">
        <v>28907</v>
      </c>
      <c r="I47" s="36">
        <f t="shared" si="5"/>
        <v>0.75051926472115482</v>
      </c>
    </row>
    <row r="48" spans="1:9" s="14" customFormat="1" ht="15" customHeight="1" x14ac:dyDescent="0.2">
      <c r="A48" s="8" t="s">
        <v>49</v>
      </c>
      <c r="B48" s="29">
        <v>78</v>
      </c>
      <c r="C48" s="29">
        <v>0</v>
      </c>
      <c r="D48" s="29">
        <v>0</v>
      </c>
      <c r="E48" s="29">
        <f t="shared" si="15"/>
        <v>78</v>
      </c>
      <c r="F48" s="29">
        <v>1965</v>
      </c>
      <c r="G48" s="29">
        <v>49855</v>
      </c>
      <c r="H48" s="29">
        <v>49077</v>
      </c>
      <c r="I48" s="36">
        <f t="shared" si="5"/>
        <v>0.98439474475980338</v>
      </c>
    </row>
    <row r="49" spans="1:9" s="18" customFormat="1" ht="15" customHeight="1" x14ac:dyDescent="0.2">
      <c r="A49" s="8" t="s">
        <v>50</v>
      </c>
      <c r="B49" s="29">
        <v>24</v>
      </c>
      <c r="C49" s="29">
        <v>0</v>
      </c>
      <c r="D49" s="29">
        <v>0</v>
      </c>
      <c r="E49" s="29">
        <f t="shared" si="15"/>
        <v>24</v>
      </c>
      <c r="F49" s="29">
        <v>754</v>
      </c>
      <c r="G49" s="29">
        <v>26593</v>
      </c>
      <c r="H49" s="29">
        <v>17418</v>
      </c>
      <c r="I49" s="36">
        <f t="shared" si="5"/>
        <v>0.65498439438950096</v>
      </c>
    </row>
    <row r="50" spans="1:9" s="14" customFormat="1" ht="15" customHeight="1" x14ac:dyDescent="0.2">
      <c r="A50" s="8" t="s">
        <v>51</v>
      </c>
      <c r="B50" s="29">
        <v>28</v>
      </c>
      <c r="C50" s="29">
        <v>0</v>
      </c>
      <c r="D50" s="29">
        <v>0</v>
      </c>
      <c r="E50" s="29">
        <f t="shared" si="15"/>
        <v>28</v>
      </c>
      <c r="F50" s="29">
        <v>36977</v>
      </c>
      <c r="G50" s="29">
        <v>24150</v>
      </c>
      <c r="H50" s="29">
        <v>16460</v>
      </c>
      <c r="I50" s="36">
        <f t="shared" si="5"/>
        <v>0.68157349896480335</v>
      </c>
    </row>
    <row r="51" spans="1:9" s="14" customFormat="1" ht="15" customHeight="1" x14ac:dyDescent="0.2">
      <c r="A51" s="8" t="s">
        <v>52</v>
      </c>
      <c r="B51" s="29">
        <v>39</v>
      </c>
      <c r="C51" s="29">
        <v>0</v>
      </c>
      <c r="D51" s="29">
        <v>1</v>
      </c>
      <c r="E51" s="29">
        <f t="shared" si="15"/>
        <v>40</v>
      </c>
      <c r="F51" s="29">
        <v>704</v>
      </c>
      <c r="G51" s="29">
        <v>18836</v>
      </c>
      <c r="H51" s="29">
        <v>18836</v>
      </c>
      <c r="I51" s="36">
        <f t="shared" si="5"/>
        <v>1</v>
      </c>
    </row>
    <row r="52" spans="1:9" s="14" customFormat="1" ht="15" customHeight="1" x14ac:dyDescent="0.2">
      <c r="A52" s="8" t="s">
        <v>53</v>
      </c>
      <c r="B52" s="29">
        <v>0</v>
      </c>
      <c r="C52" s="29">
        <v>0</v>
      </c>
      <c r="D52" s="29">
        <v>1</v>
      </c>
      <c r="E52" s="29">
        <f t="shared" si="15"/>
        <v>1</v>
      </c>
      <c r="F52" s="29">
        <v>8186</v>
      </c>
      <c r="G52" s="29">
        <v>3900</v>
      </c>
      <c r="H52" s="29">
        <v>3900</v>
      </c>
      <c r="I52" s="36">
        <f t="shared" si="5"/>
        <v>1</v>
      </c>
    </row>
    <row r="53" spans="1:9" s="14" customFormat="1" ht="15" customHeight="1" x14ac:dyDescent="0.2">
      <c r="A53" s="8" t="s">
        <v>54</v>
      </c>
      <c r="B53" s="29">
        <v>48</v>
      </c>
      <c r="C53" s="29">
        <v>0</v>
      </c>
      <c r="D53" s="29">
        <v>0</v>
      </c>
      <c r="E53" s="29">
        <f t="shared" si="15"/>
        <v>48</v>
      </c>
      <c r="F53" s="29">
        <v>2517</v>
      </c>
      <c r="G53" s="29">
        <v>5909</v>
      </c>
      <c r="H53" s="29">
        <v>5241</v>
      </c>
      <c r="I53" s="36">
        <f t="shared" si="5"/>
        <v>0.88695210695549165</v>
      </c>
    </row>
    <row r="54" spans="1:9" s="15" customFormat="1" ht="15" customHeight="1" thickBot="1" x14ac:dyDescent="0.25">
      <c r="A54" s="19" t="s">
        <v>55</v>
      </c>
      <c r="B54" s="37">
        <f>SUM(B46:B53)</f>
        <v>326</v>
      </c>
      <c r="C54" s="37">
        <f>SUM(C46:C53)</f>
        <v>9</v>
      </c>
      <c r="D54" s="37">
        <f>SUM(D46:D53)</f>
        <v>22</v>
      </c>
      <c r="E54" s="37">
        <f>SUM(E46:E53)</f>
        <v>357</v>
      </c>
      <c r="F54" s="37">
        <f>SUM(F46:F53)</f>
        <v>66540</v>
      </c>
      <c r="G54" s="37">
        <f>SUM(G46:G53)</f>
        <v>257849</v>
      </c>
      <c r="H54" s="37">
        <f>SUM(H46:H53)</f>
        <v>213849</v>
      </c>
      <c r="I54" s="35">
        <f>H54/G54</f>
        <v>0.82935749217565324</v>
      </c>
    </row>
    <row r="55" spans="1:9" s="14" customFormat="1" ht="24.6" thickBot="1" x14ac:dyDescent="0.25">
      <c r="A55" s="20" t="s">
        <v>62</v>
      </c>
      <c r="B55" s="38">
        <f>SUM(B54,B45,B40,B30,B26,B18,B12)</f>
        <v>2106</v>
      </c>
      <c r="C55" s="38">
        <f t="shared" ref="C55:H55" si="16">SUM(C54,C45,C40,C30,C26,C18,C12)</f>
        <v>258</v>
      </c>
      <c r="D55" s="38">
        <f t="shared" si="16"/>
        <v>86</v>
      </c>
      <c r="E55" s="38">
        <f t="shared" si="16"/>
        <v>2450</v>
      </c>
      <c r="F55" s="38">
        <f t="shared" si="16"/>
        <v>1191441</v>
      </c>
      <c r="G55" s="38">
        <f t="shared" si="16"/>
        <v>2520075</v>
      </c>
      <c r="H55" s="38">
        <f t="shared" si="16"/>
        <v>2106437</v>
      </c>
      <c r="I55" s="39">
        <f t="shared" si="5"/>
        <v>0.83586282154300962</v>
      </c>
    </row>
    <row r="56" spans="1:9" s="14" customFormat="1" ht="27" customHeight="1" thickBot="1" x14ac:dyDescent="0.25">
      <c r="A56" s="21" t="s">
        <v>56</v>
      </c>
      <c r="B56" s="40">
        <f>SUM(B6,B55)</f>
        <v>2106</v>
      </c>
      <c r="C56" s="40">
        <f t="shared" ref="C56:H56" si="17">SUM(C6,C55)</f>
        <v>683</v>
      </c>
      <c r="D56" s="40">
        <f t="shared" si="17"/>
        <v>86</v>
      </c>
      <c r="E56" s="40">
        <f t="shared" si="17"/>
        <v>2875</v>
      </c>
      <c r="F56" s="40">
        <f t="shared" si="17"/>
        <v>1206400</v>
      </c>
      <c r="G56" s="40">
        <f t="shared" si="17"/>
        <v>4463145</v>
      </c>
      <c r="H56" s="40">
        <f t="shared" si="17"/>
        <v>4049507</v>
      </c>
      <c r="I56" s="41">
        <f t="shared" si="5"/>
        <v>0.90732140676585682</v>
      </c>
    </row>
  </sheetData>
  <mergeCells count="5">
    <mergeCell ref="A2:A3"/>
    <mergeCell ref="B2:E2"/>
    <mergeCell ref="F2:F3"/>
    <mergeCell ref="G2:I2"/>
    <mergeCell ref="A1:I1"/>
  </mergeCells>
  <phoneticPr fontId="7"/>
  <pageMargins left="0.70866141732283472" right="0.70866141732283472" top="0.74803149606299213" bottom="0.74803149606299213" header="0.31496062992125984" footer="0.31496062992125984"/>
  <pageSetup paperSize="9" scale="87" fitToWidth="0" orientation="portrait" cellComments="asDisplayed" r:id="rId1"/>
  <ignoredErrors>
    <ignoredError sqref="B54:H54 B45:D45 B40:D40 B30:D30 B26:D26 B18:D18 B12:D12 F12:H12 F18:H18 F26:H26 F30:H30 F40:H40 F45:H45" formulaRange="1"/>
    <ignoredError sqref="E6" formula="1"/>
    <ignoredError sqref="E12 E18 E26 E30 E40 E45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Ｒ６地域別自主防災組織率（消防庁調査準拠）</vt:lpstr>
      <vt:lpstr>'Ｒ６地域別自主防災組織率（消防庁調査準拠）'!Print_Area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2019-01-10T07:59:36Z</dcterms:created>
  <dcterms:modified xsi:type="dcterms:W3CDTF">2026-01-27T03:26:03Z</dcterms:modified>
</cp:coreProperties>
</file>