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57$\doc\07_契約・金融G\01_契約\R06\00_通知関係\4週8休補正\240801_週休2日補正策定\0901要領（契約局協議後）\01要領等\"/>
    </mc:Choice>
  </mc:AlternateContent>
  <xr:revisionPtr revIDLastSave="0" documentId="13_ncr:1_{4D2E7F6D-CCAC-487F-8932-16C7094CD9F3}" xr6:coauthVersionLast="47" xr6:coauthVersionMax="47" xr10:uidLastSave="{00000000-0000-0000-0000-000000000000}"/>
  <bookViews>
    <workbookView xWindow="890" yWindow="-110" windowWidth="18420" windowHeight="11020" tabRatio="893" activeTab="1" xr2:uid="{00000000-000D-0000-FFFF-FFFF00000000}"/>
  </bookViews>
  <sheets>
    <sheet name="　休工計画（実施）表（別紙様式１号）" sheetId="29" r:id="rId1"/>
    <sheet name="休工状況報告書（別紙様式２号）" sheetId="28" r:id="rId2"/>
    <sheet name="記入例　⇒" sheetId="30" r:id="rId3"/>
    <sheet name="休工計画（実施）表（別紙様式１（作成事例）" sheetId="24" r:id="rId4"/>
    <sheet name="休工状況報告書（別紙様式２号）（作成事例）" sheetId="26" r:id="rId5"/>
    <sheet name="Sheet1" sheetId="31" r:id="rId6"/>
  </sheets>
  <definedNames>
    <definedName name="_xlnm.Print_Area" localSheetId="0">'　休工計画（実施）表（別紙様式１号）'!$C$2:$AZ$227</definedName>
    <definedName name="_xlnm.Print_Area" localSheetId="3">'休工計画（実施）表（別紙様式１（作成事例）'!$C$3:$BL$227</definedName>
    <definedName name="_xlnm.Print_Area" localSheetId="1">'休工状況報告書（別紙様式２号）'!$B$2:$AF$51</definedName>
    <definedName name="_xlnm.Print_Area" localSheetId="4">'休工状況報告書（別紙様式２号）（作成事例）'!$B$2:$AT$51</definedName>
    <definedName name="_xlnm.Print_Titles" localSheetId="0">'　休工計画（実施）表（別紙様式１号）'!$2:$11</definedName>
    <definedName name="_xlnm.Print_Titles" localSheetId="3">'休工計画（実施）表（別紙様式１（作成事例）'!$3:$11</definedName>
    <definedName name="兼江">#REF!</definedName>
    <definedName name="祝日">#REF!</definedName>
    <definedName name="森山">#REF!</definedName>
    <definedName name="吹春">#REF!</definedName>
    <definedName name="西口">#REF!</definedName>
    <definedName name="村田">#REF!</definedName>
    <definedName name="龍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4" i="29" l="1"/>
  <c r="AM25" i="29"/>
  <c r="AN25" i="29"/>
  <c r="T24" i="26"/>
  <c r="T23" i="26"/>
  <c r="T24" i="28"/>
  <c r="T25" i="28"/>
  <c r="AE25" i="28"/>
  <c r="AE24" i="28"/>
  <c r="AE23" i="26"/>
  <c r="AE24" i="26"/>
  <c r="Y25" i="28"/>
  <c r="Y24" i="28"/>
  <c r="K25" i="28"/>
  <c r="K24" i="28"/>
  <c r="F25" i="28"/>
  <c r="F24" i="28"/>
  <c r="R20" i="26"/>
  <c r="Y23" i="26"/>
  <c r="Y24" i="26"/>
  <c r="F23" i="26"/>
  <c r="F24" i="26"/>
  <c r="AA22" i="26"/>
  <c r="AE22" i="26" s="1"/>
  <c r="AT42" i="24"/>
  <c r="K23" i="26"/>
  <c r="K24" i="26"/>
  <c r="AY25" i="29"/>
  <c r="AY43" i="29" s="1"/>
  <c r="U6" i="29"/>
  <c r="I6" i="29"/>
  <c r="AY96" i="24"/>
  <c r="AY168" i="24"/>
  <c r="AV25" i="24" l="1"/>
  <c r="AV43" i="24" s="1"/>
  <c r="AV61" i="24" s="1"/>
  <c r="AV79" i="24" s="1"/>
  <c r="AV97" i="24" s="1"/>
  <c r="AV115" i="24" s="1"/>
  <c r="AV133" i="24" s="1"/>
  <c r="AV151" i="24" s="1"/>
  <c r="AV169" i="24" s="1"/>
  <c r="AV187" i="24" s="1"/>
  <c r="AV205" i="24" s="1"/>
  <c r="AV223" i="24" s="1"/>
  <c r="AS25" i="24"/>
  <c r="AS43" i="24"/>
  <c r="AS61" i="24"/>
  <c r="AS79" i="24"/>
  <c r="AS97" i="24"/>
  <c r="AS115" i="24"/>
  <c r="AS133" i="24"/>
  <c r="AS151" i="24"/>
  <c r="AS169" i="24"/>
  <c r="AS187" i="24"/>
  <c r="AS205" i="24"/>
  <c r="AS223" i="24"/>
  <c r="AS223" i="29"/>
  <c r="AR223" i="29"/>
  <c r="AT223" i="29" s="1"/>
  <c r="AN223" i="29"/>
  <c r="AM223" i="29"/>
  <c r="AL222" i="29"/>
  <c r="AT222" i="29" s="1"/>
  <c r="AS205" i="29"/>
  <c r="AR205" i="29"/>
  <c r="AN205" i="29"/>
  <c r="D23" i="28" s="1"/>
  <c r="F23" i="28" s="1"/>
  <c r="AM205" i="29"/>
  <c r="AL204" i="29"/>
  <c r="P23" i="28" s="1"/>
  <c r="AS187" i="29"/>
  <c r="AR187" i="29"/>
  <c r="AT187" i="29" s="1"/>
  <c r="V22" i="28" s="1"/>
  <c r="Y22" i="28" s="1"/>
  <c r="AN187" i="29"/>
  <c r="D22" i="28" s="1"/>
  <c r="F22" i="28" s="1"/>
  <c r="AM187" i="29"/>
  <c r="AY186" i="29"/>
  <c r="AL186" i="29"/>
  <c r="AT186" i="29" s="1"/>
  <c r="M22" i="28" s="1"/>
  <c r="AS169" i="29"/>
  <c r="AR169" i="29"/>
  <c r="AT169" i="29" s="1"/>
  <c r="V21" i="28" s="1"/>
  <c r="Y21" i="28" s="1"/>
  <c r="AN169" i="29"/>
  <c r="D21" i="28" s="1"/>
  <c r="F21" i="28" s="1"/>
  <c r="AM169" i="29"/>
  <c r="AY168" i="29"/>
  <c r="AL168" i="29"/>
  <c r="AS151" i="29"/>
  <c r="AR151" i="29"/>
  <c r="AT151" i="29" s="1"/>
  <c r="V20" i="28" s="1"/>
  <c r="Y20" i="28" s="1"/>
  <c r="AN151" i="29"/>
  <c r="AM151" i="29"/>
  <c r="AO151" i="29" s="1"/>
  <c r="AL150" i="29"/>
  <c r="AT150" i="29" s="1"/>
  <c r="M20" i="28" s="1"/>
  <c r="T20" i="28" s="1"/>
  <c r="AS133" i="29"/>
  <c r="AR133" i="29"/>
  <c r="AT133" i="29" s="1"/>
  <c r="V19" i="28" s="1"/>
  <c r="Y19" i="28" s="1"/>
  <c r="AN133" i="29"/>
  <c r="D19" i="28" s="1"/>
  <c r="F19" i="28" s="1"/>
  <c r="AM133" i="29"/>
  <c r="AO133" i="29" s="1"/>
  <c r="AL132" i="29"/>
  <c r="AT132" i="29" s="1"/>
  <c r="M19" i="28" s="1"/>
  <c r="AS115" i="29"/>
  <c r="AR115" i="29"/>
  <c r="AT115" i="29" s="1"/>
  <c r="V18" i="28" s="1"/>
  <c r="Y18" i="28" s="1"/>
  <c r="AN115" i="29"/>
  <c r="D18" i="28" s="1"/>
  <c r="F18" i="28" s="1"/>
  <c r="AM115" i="29"/>
  <c r="AL114" i="29"/>
  <c r="AT114" i="29" s="1"/>
  <c r="M18" i="28" s="1"/>
  <c r="T18" i="28" s="1"/>
  <c r="AS97" i="29"/>
  <c r="AR97" i="29"/>
  <c r="AN97" i="29"/>
  <c r="D17" i="28" s="1"/>
  <c r="F17" i="28" s="1"/>
  <c r="AM97" i="29"/>
  <c r="AY96" i="29"/>
  <c r="AL96" i="29"/>
  <c r="AT96" i="29" s="1"/>
  <c r="M17" i="28" s="1"/>
  <c r="AS79" i="29"/>
  <c r="AR79" i="29"/>
  <c r="AT79" i="29" s="1"/>
  <c r="V16" i="28" s="1"/>
  <c r="Y16" i="28" s="1"/>
  <c r="AN79" i="29"/>
  <c r="D16" i="28" s="1"/>
  <c r="F16" i="28" s="1"/>
  <c r="AM79" i="29"/>
  <c r="AL78" i="29"/>
  <c r="P16" i="28" s="1"/>
  <c r="AS61" i="29"/>
  <c r="AR61" i="29"/>
  <c r="AT61" i="29" s="1"/>
  <c r="V15" i="28" s="1"/>
  <c r="Y15" i="28" s="1"/>
  <c r="AN61" i="29"/>
  <c r="D15" i="28" s="1"/>
  <c r="F15" i="28" s="1"/>
  <c r="AM61" i="29"/>
  <c r="AL60" i="29"/>
  <c r="AT60" i="29" s="1"/>
  <c r="M15" i="28" s="1"/>
  <c r="T15" i="28" s="1"/>
  <c r="AY61" i="29"/>
  <c r="AY79" i="29" s="1"/>
  <c r="AS43" i="29"/>
  <c r="AR43" i="29"/>
  <c r="AT43" i="29" s="1"/>
  <c r="V14" i="28" s="1"/>
  <c r="Y14" i="28" s="1"/>
  <c r="AN43" i="29"/>
  <c r="D14" i="28" s="1"/>
  <c r="F14" i="28" s="1"/>
  <c r="AM43" i="29"/>
  <c r="AL42" i="29"/>
  <c r="AT42" i="29" s="1"/>
  <c r="M14" i="28" s="1"/>
  <c r="AV25" i="29"/>
  <c r="AV43" i="29" s="1"/>
  <c r="AV61" i="29" s="1"/>
  <c r="AV79" i="29" s="1"/>
  <c r="AV97" i="29" s="1"/>
  <c r="AV115" i="29" s="1"/>
  <c r="AV133" i="29" s="1"/>
  <c r="AV151" i="29" s="1"/>
  <c r="AV169" i="29" s="1"/>
  <c r="AV187" i="29" s="1"/>
  <c r="AV205" i="29" s="1"/>
  <c r="AV223" i="29" s="1"/>
  <c r="AU25" i="29"/>
  <c r="AU43" i="29" s="1"/>
  <c r="AS25" i="29"/>
  <c r="AR25" i="29"/>
  <c r="AT25" i="29" s="1"/>
  <c r="V13" i="28" s="1"/>
  <c r="Y13" i="28" s="1"/>
  <c r="D13" i="28"/>
  <c r="F13" i="28" s="1"/>
  <c r="AT24" i="29"/>
  <c r="M13" i="28" s="1"/>
  <c r="F14" i="29"/>
  <c r="G13" i="29"/>
  <c r="D20" i="28"/>
  <c r="F20" i="28" s="1"/>
  <c r="P18" i="28"/>
  <c r="T22" i="28" l="1"/>
  <c r="R16" i="28"/>
  <c r="AP151" i="29"/>
  <c r="H20" i="28" s="1"/>
  <c r="K20" i="28" s="1"/>
  <c r="AY97" i="29"/>
  <c r="AY115" i="29" s="1"/>
  <c r="AY133" i="29" s="1"/>
  <c r="AY151" i="29" s="1"/>
  <c r="AY169" i="29" s="1"/>
  <c r="AY187" i="29" s="1"/>
  <c r="AY205" i="29" s="1"/>
  <c r="AY223" i="29" s="1"/>
  <c r="AT168" i="29"/>
  <c r="M21" i="28" s="1"/>
  <c r="T21" i="28" s="1"/>
  <c r="P14" i="28"/>
  <c r="AO61" i="29"/>
  <c r="AP61" i="29" s="1"/>
  <c r="AO223" i="29"/>
  <c r="AT97" i="29"/>
  <c r="V17" i="28" s="1"/>
  <c r="Y17" i="28" s="1"/>
  <c r="AO169" i="29"/>
  <c r="P22" i="28"/>
  <c r="AO25" i="29"/>
  <c r="AP25" i="29" s="1"/>
  <c r="H13" i="28" s="1"/>
  <c r="K13" i="28" s="1"/>
  <c r="AO97" i="29"/>
  <c r="AP97" i="29" s="1"/>
  <c r="H17" i="28" s="1"/>
  <c r="K17" i="28" s="1"/>
  <c r="R22" i="28"/>
  <c r="AO79" i="29"/>
  <c r="AP79" i="29" s="1"/>
  <c r="H16" i="28" s="1"/>
  <c r="K16" i="28" s="1"/>
  <c r="P21" i="28"/>
  <c r="R21" i="28"/>
  <c r="AW43" i="29"/>
  <c r="AA14" i="28" s="1"/>
  <c r="AT204" i="29"/>
  <c r="M23" i="28" s="1"/>
  <c r="T23" i="28" s="1"/>
  <c r="AT205" i="29"/>
  <c r="V23" i="28" s="1"/>
  <c r="Y23" i="28" s="1"/>
  <c r="R23" i="28"/>
  <c r="AO205" i="29"/>
  <c r="AP205" i="29" s="1"/>
  <c r="H23" i="28" s="1"/>
  <c r="K23" i="28" s="1"/>
  <c r="AP153" i="29"/>
  <c r="P20" i="28"/>
  <c r="R20" i="28"/>
  <c r="AP133" i="29"/>
  <c r="H19" i="28" s="1"/>
  <c r="K19" i="28" s="1"/>
  <c r="R19" i="28"/>
  <c r="T19" i="28" s="1"/>
  <c r="P19" i="28"/>
  <c r="R18" i="28"/>
  <c r="AO115" i="29"/>
  <c r="AP115" i="29" s="1"/>
  <c r="H18" i="28" s="1"/>
  <c r="K18" i="28" s="1"/>
  <c r="P17" i="28"/>
  <c r="R17" i="28"/>
  <c r="T17" i="28" s="1"/>
  <c r="AT78" i="29"/>
  <c r="M16" i="28" s="1"/>
  <c r="T16" i="28" s="1"/>
  <c r="P15" i="28"/>
  <c r="R15" i="28"/>
  <c r="AO43" i="29"/>
  <c r="AP43" i="29" s="1"/>
  <c r="H14" i="28" s="1"/>
  <c r="K14" i="28" s="1"/>
  <c r="R14" i="28"/>
  <c r="P13" i="28"/>
  <c r="R13" i="28"/>
  <c r="G14" i="29"/>
  <c r="H13" i="29"/>
  <c r="AU61" i="29"/>
  <c r="AP223" i="29"/>
  <c r="AP225" i="29" s="1"/>
  <c r="AW25" i="29"/>
  <c r="AA13" i="28" s="1"/>
  <c r="AO187" i="29"/>
  <c r="AP187" i="29" s="1"/>
  <c r="H22" i="28" s="1"/>
  <c r="K22" i="28" s="1"/>
  <c r="AP169" i="29"/>
  <c r="H21" i="28" s="1"/>
  <c r="K21" i="28" s="1"/>
  <c r="T14" i="28" l="1"/>
  <c r="AP63" i="29"/>
  <c r="H15" i="28"/>
  <c r="K15" i="28" s="1"/>
  <c r="AP27" i="29"/>
  <c r="T13" i="28"/>
  <c r="AE13" i="28"/>
  <c r="AP171" i="29"/>
  <c r="AP207" i="29"/>
  <c r="AP189" i="29"/>
  <c r="AP135" i="29"/>
  <c r="AP117" i="29"/>
  <c r="AP99" i="29"/>
  <c r="AP81" i="29"/>
  <c r="AP45" i="29"/>
  <c r="AU79" i="29"/>
  <c r="AW61" i="29"/>
  <c r="AA15" i="28" s="1"/>
  <c r="H14" i="29"/>
  <c r="I13" i="29"/>
  <c r="AE14" i="28" l="1"/>
  <c r="I14" i="29"/>
  <c r="J13" i="29"/>
  <c r="AW79" i="29"/>
  <c r="AA16" i="28" s="1"/>
  <c r="AU97" i="29"/>
  <c r="AE15" i="28" l="1"/>
  <c r="K13" i="29"/>
  <c r="J14" i="29"/>
  <c r="AU115" i="29"/>
  <c r="AW97" i="29"/>
  <c r="AA17" i="28" s="1"/>
  <c r="AY204" i="24"/>
  <c r="AE16" i="28" l="1"/>
  <c r="AU133" i="29"/>
  <c r="AW115" i="29"/>
  <c r="AA18" i="28" s="1"/>
  <c r="K14" i="29"/>
  <c r="L13" i="29"/>
  <c r="BC186" i="24"/>
  <c r="AR223" i="24"/>
  <c r="AT223" i="24" s="1"/>
  <c r="AN223" i="24"/>
  <c r="AM223" i="24"/>
  <c r="AL222" i="24"/>
  <c r="AT222" i="24" s="1"/>
  <c r="AR205" i="24"/>
  <c r="AN205" i="24"/>
  <c r="D22" i="26" s="1"/>
  <c r="F22" i="26" s="1"/>
  <c r="AM205" i="24"/>
  <c r="AL204" i="24"/>
  <c r="AR187" i="24"/>
  <c r="AN187" i="24"/>
  <c r="D21" i="26" s="1"/>
  <c r="F21" i="26" s="1"/>
  <c r="AM187" i="24"/>
  <c r="AL186" i="24"/>
  <c r="AR169" i="24"/>
  <c r="AN169" i="24"/>
  <c r="D20" i="26" s="1"/>
  <c r="F20" i="26" s="1"/>
  <c r="AM169" i="24"/>
  <c r="AL168" i="24"/>
  <c r="AR151" i="24"/>
  <c r="AN151" i="24"/>
  <c r="D19" i="26" s="1"/>
  <c r="F19" i="26" s="1"/>
  <c r="AM151" i="24"/>
  <c r="AL150" i="24"/>
  <c r="AR133" i="24"/>
  <c r="AN133" i="24"/>
  <c r="D18" i="26" s="1"/>
  <c r="F18" i="26" s="1"/>
  <c r="AM133" i="24"/>
  <c r="AL132" i="24"/>
  <c r="AR115" i="24"/>
  <c r="AN115" i="24"/>
  <c r="D17" i="26" s="1"/>
  <c r="F17" i="26" s="1"/>
  <c r="AM115" i="24"/>
  <c r="AL114" i="24"/>
  <c r="AR97" i="24"/>
  <c r="AN97" i="24"/>
  <c r="D16" i="26" s="1"/>
  <c r="F16" i="26" s="1"/>
  <c r="AM97" i="24"/>
  <c r="AL96" i="24"/>
  <c r="AR79" i="24"/>
  <c r="AN79" i="24"/>
  <c r="D15" i="26" s="1"/>
  <c r="F15" i="26" s="1"/>
  <c r="AM79" i="24"/>
  <c r="AL78" i="24"/>
  <c r="AR61" i="24"/>
  <c r="AN61" i="24"/>
  <c r="D14" i="26" s="1"/>
  <c r="F14" i="26" s="1"/>
  <c r="AM61" i="24"/>
  <c r="AL60" i="24"/>
  <c r="AR43" i="24"/>
  <c r="AU25" i="24"/>
  <c r="AY186" i="24"/>
  <c r="AR25" i="24"/>
  <c r="AN25" i="24"/>
  <c r="D12" i="26" s="1"/>
  <c r="F12" i="26" s="1"/>
  <c r="AN43" i="24"/>
  <c r="D13" i="26" s="1"/>
  <c r="F13" i="26" s="1"/>
  <c r="AY43" i="24"/>
  <c r="AY61" i="24" s="1"/>
  <c r="AY79" i="24" s="1"/>
  <c r="AM43" i="24"/>
  <c r="AL42" i="24"/>
  <c r="AM25" i="24"/>
  <c r="AE17" i="28" l="1"/>
  <c r="AO61" i="24"/>
  <c r="P17" i="26"/>
  <c r="AT114" i="24"/>
  <c r="M17" i="26" s="1"/>
  <c r="T17" i="26" s="1"/>
  <c r="AT169" i="24"/>
  <c r="V20" i="26" s="1"/>
  <c r="Y20" i="26" s="1"/>
  <c r="P13" i="26"/>
  <c r="M13" i="26"/>
  <c r="P16" i="26"/>
  <c r="AT96" i="24"/>
  <c r="M16" i="26" s="1"/>
  <c r="R14" i="26"/>
  <c r="AT61" i="24"/>
  <c r="V14" i="26" s="1"/>
  <c r="Y14" i="26" s="1"/>
  <c r="P21" i="26"/>
  <c r="AT186" i="24"/>
  <c r="M21" i="26" s="1"/>
  <c r="R22" i="26"/>
  <c r="AT205" i="24"/>
  <c r="V22" i="26" s="1"/>
  <c r="Y22" i="26" s="1"/>
  <c r="R12" i="26"/>
  <c r="AT25" i="24"/>
  <c r="V12" i="26" s="1"/>
  <c r="Y12" i="26" s="1"/>
  <c r="P19" i="26"/>
  <c r="AT150" i="24"/>
  <c r="M19" i="26" s="1"/>
  <c r="T19" i="26" s="1"/>
  <c r="P18" i="26"/>
  <c r="AT132" i="24"/>
  <c r="M18" i="26" s="1"/>
  <c r="T18" i="26" s="1"/>
  <c r="P14" i="26"/>
  <c r="AT60" i="24"/>
  <c r="M14" i="26" s="1"/>
  <c r="T14" i="26" s="1"/>
  <c r="P22" i="26"/>
  <c r="AT204" i="24"/>
  <c r="M22" i="26" s="1"/>
  <c r="T22" i="26" s="1"/>
  <c r="AP61" i="24"/>
  <c r="H14" i="26" s="1"/>
  <c r="K14" i="26" s="1"/>
  <c r="R17" i="26"/>
  <c r="AT115" i="24"/>
  <c r="V17" i="26" s="1"/>
  <c r="Y17" i="26" s="1"/>
  <c r="AU43" i="24"/>
  <c r="AU61" i="24" s="1"/>
  <c r="AW61" i="24" s="1"/>
  <c r="AA14" i="26" s="1"/>
  <c r="AW25" i="24"/>
  <c r="AA12" i="26" s="1"/>
  <c r="P15" i="26"/>
  <c r="AT78" i="24"/>
  <c r="M15" i="26" s="1"/>
  <c r="T15" i="26" s="1"/>
  <c r="R15" i="26"/>
  <c r="AT79" i="24"/>
  <c r="V15" i="26" s="1"/>
  <c r="Y15" i="26" s="1"/>
  <c r="P20" i="26"/>
  <c r="AT168" i="24"/>
  <c r="M20" i="26" s="1"/>
  <c r="R21" i="26"/>
  <c r="AT187" i="24"/>
  <c r="V21" i="26" s="1"/>
  <c r="Y21" i="26" s="1"/>
  <c r="AO223" i="24"/>
  <c r="AP223" i="24" s="1"/>
  <c r="AP225" i="24" s="1"/>
  <c r="L14" i="29"/>
  <c r="M13" i="29"/>
  <c r="AU151" i="29"/>
  <c r="AW133" i="29"/>
  <c r="AA19" i="28" s="1"/>
  <c r="R19" i="26"/>
  <c r="AT151" i="24"/>
  <c r="V19" i="26" s="1"/>
  <c r="Y19" i="26" s="1"/>
  <c r="R16" i="26"/>
  <c r="AT97" i="24"/>
  <c r="V16" i="26" s="1"/>
  <c r="Y16" i="26" s="1"/>
  <c r="R13" i="26"/>
  <c r="AT43" i="24"/>
  <c r="V13" i="26" s="1"/>
  <c r="Y13" i="26" s="1"/>
  <c r="R18" i="26"/>
  <c r="AT133" i="24"/>
  <c r="V18" i="26" s="1"/>
  <c r="Y18" i="26" s="1"/>
  <c r="AO205" i="24"/>
  <c r="AO115" i="24"/>
  <c r="AO79" i="24"/>
  <c r="AP63" i="24"/>
  <c r="AY97" i="24"/>
  <c r="AY115" i="24" s="1"/>
  <c r="AY133" i="24" s="1"/>
  <c r="AY151" i="24" s="1"/>
  <c r="AY169" i="24" s="1"/>
  <c r="AY187" i="24" s="1"/>
  <c r="AY205" i="24" s="1"/>
  <c r="AY223" i="24" s="1"/>
  <c r="AO97" i="24"/>
  <c r="AO133" i="24"/>
  <c r="AO151" i="24"/>
  <c r="AO169" i="24"/>
  <c r="AO187" i="24"/>
  <c r="AO25" i="24"/>
  <c r="AO43" i="24"/>
  <c r="T13" i="26" l="1"/>
  <c r="T21" i="26"/>
  <c r="T20" i="26"/>
  <c r="T16" i="26"/>
  <c r="AE18" i="28"/>
  <c r="AP115" i="24"/>
  <c r="H17" i="26" s="1"/>
  <c r="K17" i="26" s="1"/>
  <c r="AP205" i="24"/>
  <c r="H22" i="26" s="1"/>
  <c r="K22" i="26" s="1"/>
  <c r="AW43" i="24"/>
  <c r="AA13" i="26" s="1"/>
  <c r="AE13" i="26" s="1"/>
  <c r="AP79" i="24"/>
  <c r="H15" i="26" s="1"/>
  <c r="K15" i="26" s="1"/>
  <c r="AP187" i="24"/>
  <c r="H21" i="26" s="1"/>
  <c r="K21" i="26" s="1"/>
  <c r="AP169" i="24"/>
  <c r="H20" i="26" s="1"/>
  <c r="K20" i="26" s="1"/>
  <c r="AW151" i="29"/>
  <c r="AA20" i="28" s="1"/>
  <c r="AU169" i="29"/>
  <c r="N13" i="29"/>
  <c r="M14" i="29"/>
  <c r="AP151" i="24"/>
  <c r="H19" i="26" s="1"/>
  <c r="K19" i="26" s="1"/>
  <c r="AP97" i="24"/>
  <c r="H16" i="26" s="1"/>
  <c r="K16" i="26" s="1"/>
  <c r="AP43" i="24"/>
  <c r="H13" i="26" s="1"/>
  <c r="K13" i="26" s="1"/>
  <c r="AU79" i="24"/>
  <c r="AW79" i="24" s="1"/>
  <c r="AA15" i="26" s="1"/>
  <c r="AP133" i="24"/>
  <c r="H18" i="26" s="1"/>
  <c r="K18" i="26" s="1"/>
  <c r="AE14" i="26" l="1"/>
  <c r="AE12" i="26"/>
  <c r="AE19" i="28"/>
  <c r="AP207" i="24"/>
  <c r="AP81" i="24"/>
  <c r="AP171" i="24"/>
  <c r="AP117" i="24"/>
  <c r="AP189" i="24"/>
  <c r="O13" i="29"/>
  <c r="N14" i="29"/>
  <c r="AW169" i="29"/>
  <c r="AA21" i="28" s="1"/>
  <c r="AU187" i="29"/>
  <c r="AP153" i="24"/>
  <c r="AP99" i="24"/>
  <c r="AP45" i="24"/>
  <c r="AU97" i="24"/>
  <c r="AW97" i="24" s="1"/>
  <c r="AA16" i="26" s="1"/>
  <c r="AP135" i="24"/>
  <c r="AL24" i="24"/>
  <c r="AE15" i="26" l="1"/>
  <c r="AE20" i="28"/>
  <c r="P12" i="26"/>
  <c r="AT24" i="24"/>
  <c r="M12" i="26" s="1"/>
  <c r="T12" i="26" s="1"/>
  <c r="AP25" i="24"/>
  <c r="H12" i="26" s="1"/>
  <c r="K12" i="26" s="1"/>
  <c r="AU205" i="29"/>
  <c r="AW187" i="29"/>
  <c r="AA22" i="28" s="1"/>
  <c r="O14" i="29"/>
  <c r="P13" i="29"/>
  <c r="AU115" i="24"/>
  <c r="AW115" i="24" s="1"/>
  <c r="AA17" i="26" s="1"/>
  <c r="G13" i="24"/>
  <c r="H13" i="24" s="1"/>
  <c r="I13" i="24" s="1"/>
  <c r="J13" i="24" s="1"/>
  <c r="K13" i="24" s="1"/>
  <c r="L13" i="24" s="1"/>
  <c r="M13" i="24" s="1"/>
  <c r="N13" i="24" s="1"/>
  <c r="O13" i="24" s="1"/>
  <c r="P13" i="24" s="1"/>
  <c r="Q13" i="24" s="1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F31" i="24" s="1"/>
  <c r="G31" i="24" s="1"/>
  <c r="H31" i="24" s="1"/>
  <c r="AE16" i="26" l="1"/>
  <c r="AE21" i="28"/>
  <c r="AP27" i="24"/>
  <c r="P14" i="29"/>
  <c r="Q13" i="29"/>
  <c r="AU223" i="29"/>
  <c r="AW223" i="29" s="1"/>
  <c r="AW205" i="29"/>
  <c r="AA23" i="28" s="1"/>
  <c r="AE23" i="28" s="1"/>
  <c r="AU133" i="24"/>
  <c r="AW133" i="24" s="1"/>
  <c r="AA18" i="26" s="1"/>
  <c r="F32" i="24"/>
  <c r="I31" i="24"/>
  <c r="H32" i="24"/>
  <c r="G32" i="24"/>
  <c r="AE17" i="26" l="1"/>
  <c r="AE22" i="28"/>
  <c r="Q14" i="29"/>
  <c r="R13" i="29"/>
  <c r="AU151" i="24"/>
  <c r="AW151" i="24" s="1"/>
  <c r="AA19" i="26" s="1"/>
  <c r="J31" i="24"/>
  <c r="I32" i="24"/>
  <c r="G14" i="24"/>
  <c r="F14" i="24"/>
  <c r="AE18" i="26" l="1"/>
  <c r="R14" i="29"/>
  <c r="S13" i="29"/>
  <c r="AU169" i="24"/>
  <c r="AW169" i="24" s="1"/>
  <c r="AA20" i="26" s="1"/>
  <c r="J32" i="24"/>
  <c r="K31" i="24"/>
  <c r="H14" i="24"/>
  <c r="AE19" i="26" l="1"/>
  <c r="T13" i="29"/>
  <c r="S14" i="29"/>
  <c r="AU187" i="24"/>
  <c r="AW187" i="24" s="1"/>
  <c r="AA21" i="26" s="1"/>
  <c r="AE21" i="26" s="1"/>
  <c r="K32" i="24"/>
  <c r="L31" i="24"/>
  <c r="I14" i="24"/>
  <c r="AE20" i="26" l="1"/>
  <c r="T14" i="29"/>
  <c r="U13" i="29"/>
  <c r="AU205" i="24"/>
  <c r="AW205" i="24" s="1"/>
  <c r="L32" i="24"/>
  <c r="M31" i="24"/>
  <c r="J14" i="24"/>
  <c r="V13" i="29" l="1"/>
  <c r="U14" i="29"/>
  <c r="AU223" i="24"/>
  <c r="AW223" i="24" s="1"/>
  <c r="M32" i="24"/>
  <c r="N31" i="24"/>
  <c r="K14" i="24"/>
  <c r="W13" i="29" l="1"/>
  <c r="V14" i="29"/>
  <c r="N32" i="24"/>
  <c r="O31" i="24"/>
  <c r="L14" i="24"/>
  <c r="X13" i="29" l="1"/>
  <c r="W14" i="29"/>
  <c r="P31" i="24"/>
  <c r="O32" i="24"/>
  <c r="M14" i="24"/>
  <c r="X14" i="29" l="1"/>
  <c r="Y13" i="29"/>
  <c r="Q31" i="24"/>
  <c r="P32" i="24"/>
  <c r="N14" i="24"/>
  <c r="Y14" i="29" l="1"/>
  <c r="Z13" i="29"/>
  <c r="R31" i="24"/>
  <c r="Q32" i="24"/>
  <c r="O14" i="24"/>
  <c r="Z14" i="29" l="1"/>
  <c r="AA13" i="29"/>
  <c r="R32" i="24"/>
  <c r="S31" i="24"/>
  <c r="P14" i="24"/>
  <c r="AB13" i="29" l="1"/>
  <c r="AA14" i="29"/>
  <c r="S32" i="24"/>
  <c r="T31" i="24"/>
  <c r="Q14" i="24"/>
  <c r="AC13" i="29" l="1"/>
  <c r="AB14" i="29"/>
  <c r="T32" i="24"/>
  <c r="U31" i="24"/>
  <c r="R14" i="24"/>
  <c r="AD13" i="29" l="1"/>
  <c r="AC14" i="29"/>
  <c r="U32" i="24"/>
  <c r="V31" i="24"/>
  <c r="S14" i="24"/>
  <c r="AD14" i="29" l="1"/>
  <c r="AE13" i="29"/>
  <c r="V32" i="24"/>
  <c r="W31" i="24"/>
  <c r="T14" i="24"/>
  <c r="AF13" i="29" l="1"/>
  <c r="AE14" i="29"/>
  <c r="X31" i="24"/>
  <c r="W32" i="24"/>
  <c r="U14" i="24"/>
  <c r="AF14" i="29" l="1"/>
  <c r="AG13" i="29"/>
  <c r="Y31" i="24"/>
  <c r="X32" i="24"/>
  <c r="V14" i="24"/>
  <c r="AG14" i="29" l="1"/>
  <c r="AH13" i="29"/>
  <c r="Z31" i="24"/>
  <c r="Y32" i="24"/>
  <c r="W14" i="24"/>
  <c r="AI13" i="29" l="1"/>
  <c r="AH14" i="29"/>
  <c r="Z32" i="24"/>
  <c r="AA31" i="24"/>
  <c r="X14" i="24"/>
  <c r="F31" i="29" l="1"/>
  <c r="AI14" i="29"/>
  <c r="AA32" i="24"/>
  <c r="AB31" i="24"/>
  <c r="Y14" i="24"/>
  <c r="F32" i="29" l="1"/>
  <c r="G31" i="29"/>
  <c r="AB32" i="24"/>
  <c r="AC31" i="24"/>
  <c r="Z14" i="24"/>
  <c r="G32" i="29" l="1"/>
  <c r="H31" i="29"/>
  <c r="AC32" i="24"/>
  <c r="AD31" i="24"/>
  <c r="AA14" i="24"/>
  <c r="I31" i="29" l="1"/>
  <c r="H32" i="29"/>
  <c r="AD32" i="24"/>
  <c r="AE31" i="24"/>
  <c r="AB14" i="24"/>
  <c r="J31" i="29" l="1"/>
  <c r="I32" i="29"/>
  <c r="AF31" i="24"/>
  <c r="AE32" i="24"/>
  <c r="AC14" i="24"/>
  <c r="J32" i="29" l="1"/>
  <c r="K31" i="29"/>
  <c r="AG31" i="24"/>
  <c r="AF32" i="24"/>
  <c r="AD14" i="24"/>
  <c r="K32" i="29" l="1"/>
  <c r="L31" i="29"/>
  <c r="AH31" i="24"/>
  <c r="AG32" i="24"/>
  <c r="AE14" i="24"/>
  <c r="M31" i="29" l="1"/>
  <c r="L32" i="29"/>
  <c r="AH32" i="24"/>
  <c r="AI31" i="24"/>
  <c r="AF14" i="24"/>
  <c r="N31" i="29" l="1"/>
  <c r="M32" i="29"/>
  <c r="AI32" i="24"/>
  <c r="AJ31" i="24"/>
  <c r="F49" i="24" s="1"/>
  <c r="AG14" i="24"/>
  <c r="N32" i="29" l="1"/>
  <c r="O31" i="29"/>
  <c r="G49" i="24"/>
  <c r="F50" i="24"/>
  <c r="AJ32" i="24"/>
  <c r="AH14" i="24"/>
  <c r="P31" i="29" l="1"/>
  <c r="O32" i="29"/>
  <c r="H49" i="24"/>
  <c r="G50" i="24"/>
  <c r="AI14" i="24"/>
  <c r="P32" i="29" l="1"/>
  <c r="Q31" i="29"/>
  <c r="I49" i="24"/>
  <c r="H50" i="24"/>
  <c r="Q32" i="29" l="1"/>
  <c r="R31" i="29"/>
  <c r="J49" i="24"/>
  <c r="I50" i="24"/>
  <c r="S31" i="29" l="1"/>
  <c r="R32" i="29"/>
  <c r="K49" i="24"/>
  <c r="J50" i="24"/>
  <c r="S32" i="29" l="1"/>
  <c r="T31" i="29"/>
  <c r="L49" i="24"/>
  <c r="K50" i="24"/>
  <c r="U31" i="29" l="1"/>
  <c r="T32" i="29"/>
  <c r="M49" i="24"/>
  <c r="L50" i="24"/>
  <c r="V31" i="29" l="1"/>
  <c r="U32" i="29"/>
  <c r="N49" i="24"/>
  <c r="M50" i="24"/>
  <c r="V32" i="29" l="1"/>
  <c r="W31" i="29"/>
  <c r="O49" i="24"/>
  <c r="N50" i="24"/>
  <c r="X31" i="29" l="1"/>
  <c r="W32" i="29"/>
  <c r="P49" i="24"/>
  <c r="O50" i="24"/>
  <c r="X32" i="29" l="1"/>
  <c r="Y31" i="29"/>
  <c r="Q49" i="24"/>
  <c r="P50" i="24"/>
  <c r="Y32" i="29" l="1"/>
  <c r="Z31" i="29"/>
  <c r="R49" i="24"/>
  <c r="Q50" i="24"/>
  <c r="Z32" i="29" l="1"/>
  <c r="AA31" i="29"/>
  <c r="S49" i="24"/>
  <c r="R50" i="24"/>
  <c r="AB31" i="29" l="1"/>
  <c r="AA32" i="29"/>
  <c r="T49" i="24"/>
  <c r="S50" i="24"/>
  <c r="AC31" i="29" l="1"/>
  <c r="AB32" i="29"/>
  <c r="U49" i="24"/>
  <c r="T50" i="24"/>
  <c r="AC32" i="29" l="1"/>
  <c r="AD31" i="29"/>
  <c r="V49" i="24"/>
  <c r="U50" i="24"/>
  <c r="AD32" i="29" l="1"/>
  <c r="AE31" i="29"/>
  <c r="W49" i="24"/>
  <c r="V50" i="24"/>
  <c r="AF31" i="29" l="1"/>
  <c r="AE32" i="29"/>
  <c r="X49" i="24"/>
  <c r="W50" i="24"/>
  <c r="AG31" i="29" l="1"/>
  <c r="AF32" i="29"/>
  <c r="Y49" i="24"/>
  <c r="X50" i="24"/>
  <c r="AG32" i="29" l="1"/>
  <c r="AH31" i="29"/>
  <c r="Z49" i="24"/>
  <c r="Y50" i="24"/>
  <c r="AH32" i="29" l="1"/>
  <c r="AI31" i="29"/>
  <c r="AA49" i="24"/>
  <c r="Z50" i="24"/>
  <c r="AJ31" i="29" l="1"/>
  <c r="AI32" i="29"/>
  <c r="AB49" i="24"/>
  <c r="AA50" i="24"/>
  <c r="AJ32" i="29" l="1"/>
  <c r="F49" i="29"/>
  <c r="AC49" i="24"/>
  <c r="AB50" i="24"/>
  <c r="G49" i="29" l="1"/>
  <c r="F50" i="29"/>
  <c r="AD49" i="24"/>
  <c r="AC50" i="24"/>
  <c r="G50" i="29" l="1"/>
  <c r="H49" i="29"/>
  <c r="AE49" i="24"/>
  <c r="AD50" i="24"/>
  <c r="H50" i="29" l="1"/>
  <c r="I49" i="29"/>
  <c r="AF49" i="24"/>
  <c r="AE50" i="24"/>
  <c r="I50" i="29" l="1"/>
  <c r="J49" i="29"/>
  <c r="AG49" i="24"/>
  <c r="AF50" i="24"/>
  <c r="J50" i="29" l="1"/>
  <c r="K49" i="29"/>
  <c r="AH49" i="24"/>
  <c r="AG50" i="24"/>
  <c r="L49" i="29" l="1"/>
  <c r="K50" i="29"/>
  <c r="AI49" i="24"/>
  <c r="AH50" i="24"/>
  <c r="L50" i="29" l="1"/>
  <c r="M49" i="29"/>
  <c r="F67" i="24"/>
  <c r="AI50" i="24"/>
  <c r="M50" i="29" l="1"/>
  <c r="N49" i="29"/>
  <c r="G67" i="24"/>
  <c r="F68" i="24"/>
  <c r="N50" i="29" l="1"/>
  <c r="O49" i="29"/>
  <c r="G68" i="24"/>
  <c r="H67" i="24"/>
  <c r="P49" i="29" l="1"/>
  <c r="O50" i="29"/>
  <c r="I67" i="24"/>
  <c r="H68" i="24"/>
  <c r="P50" i="29" l="1"/>
  <c r="Q49" i="29"/>
  <c r="J67" i="24"/>
  <c r="I68" i="24"/>
  <c r="Q50" i="29" l="1"/>
  <c r="R49" i="29"/>
  <c r="K67" i="24"/>
  <c r="J68" i="24"/>
  <c r="R50" i="29" l="1"/>
  <c r="S49" i="29"/>
  <c r="L67" i="24"/>
  <c r="K68" i="24"/>
  <c r="S50" i="29" l="1"/>
  <c r="T49" i="29"/>
  <c r="L68" i="24"/>
  <c r="M67" i="24"/>
  <c r="T50" i="29" l="1"/>
  <c r="U49" i="29"/>
  <c r="M68" i="24"/>
  <c r="N67" i="24"/>
  <c r="U50" i="29" l="1"/>
  <c r="V49" i="29"/>
  <c r="N68" i="24"/>
  <c r="O67" i="24"/>
  <c r="V50" i="29" l="1"/>
  <c r="W49" i="29"/>
  <c r="P67" i="24"/>
  <c r="O68" i="24"/>
  <c r="X49" i="29" l="1"/>
  <c r="W50" i="29"/>
  <c r="Q67" i="24"/>
  <c r="P68" i="24"/>
  <c r="X50" i="29" l="1"/>
  <c r="Y49" i="29"/>
  <c r="Q68" i="24"/>
  <c r="R67" i="24"/>
  <c r="Y50" i="29" l="1"/>
  <c r="Z49" i="29"/>
  <c r="S67" i="24"/>
  <c r="R68" i="24"/>
  <c r="AA49" i="29" l="1"/>
  <c r="Z50" i="29"/>
  <c r="T67" i="24"/>
  <c r="S68" i="24"/>
  <c r="AB49" i="29" l="1"/>
  <c r="AA50" i="29"/>
  <c r="T68" i="24"/>
  <c r="U67" i="24"/>
  <c r="AC49" i="29" l="1"/>
  <c r="AB50" i="29"/>
  <c r="V67" i="24"/>
  <c r="U68" i="24"/>
  <c r="AD49" i="29" l="1"/>
  <c r="AC50" i="29"/>
  <c r="V68" i="24"/>
  <c r="W67" i="24"/>
  <c r="AD50" i="29" l="1"/>
  <c r="AE49" i="29"/>
  <c r="W68" i="24"/>
  <c r="X67" i="24"/>
  <c r="AE50" i="29" l="1"/>
  <c r="AF49" i="29"/>
  <c r="Y67" i="24"/>
  <c r="X68" i="24"/>
  <c r="AF50" i="29" l="1"/>
  <c r="AG49" i="29"/>
  <c r="Z67" i="24"/>
  <c r="Y68" i="24"/>
  <c r="AG50" i="29" l="1"/>
  <c r="AH49" i="29"/>
  <c r="AA67" i="24"/>
  <c r="Z68" i="24"/>
  <c r="AI49" i="29" l="1"/>
  <c r="AH50" i="29"/>
  <c r="AA68" i="24"/>
  <c r="AB67" i="24"/>
  <c r="F67" i="29" l="1"/>
  <c r="AI50" i="29"/>
  <c r="AB68" i="24"/>
  <c r="AC67" i="24"/>
  <c r="G67" i="29" l="1"/>
  <c r="F68" i="29"/>
  <c r="AD67" i="24"/>
  <c r="AC68" i="24"/>
  <c r="G68" i="29" l="1"/>
  <c r="H67" i="29"/>
  <c r="AE67" i="24"/>
  <c r="AD68" i="24"/>
  <c r="H68" i="29" l="1"/>
  <c r="I67" i="29"/>
  <c r="AF67" i="24"/>
  <c r="AE68" i="24"/>
  <c r="I68" i="29" l="1"/>
  <c r="J67" i="29"/>
  <c r="AG67" i="24"/>
  <c r="AF68" i="24"/>
  <c r="J68" i="29" l="1"/>
  <c r="K67" i="29"/>
  <c r="AG68" i="24"/>
  <c r="AH67" i="24"/>
  <c r="L67" i="29" l="1"/>
  <c r="K68" i="29"/>
  <c r="AI67" i="24"/>
  <c r="AH68" i="24"/>
  <c r="M67" i="29" l="1"/>
  <c r="L68" i="29"/>
  <c r="AJ67" i="24"/>
  <c r="AI68" i="24"/>
  <c r="M68" i="29" l="1"/>
  <c r="N67" i="29"/>
  <c r="AJ68" i="24"/>
  <c r="F85" i="24"/>
  <c r="N68" i="29" l="1"/>
  <c r="O67" i="29"/>
  <c r="G85" i="24"/>
  <c r="F86" i="24"/>
  <c r="P67" i="29" l="1"/>
  <c r="O68" i="29"/>
  <c r="H85" i="24"/>
  <c r="G86" i="24"/>
  <c r="Q67" i="29" l="1"/>
  <c r="P68" i="29"/>
  <c r="I85" i="24"/>
  <c r="H86" i="24"/>
  <c r="Q68" i="29" l="1"/>
  <c r="R67" i="29"/>
  <c r="J85" i="24"/>
  <c r="I86" i="24"/>
  <c r="S67" i="29" l="1"/>
  <c r="R68" i="29"/>
  <c r="K85" i="24"/>
  <c r="J86" i="24"/>
  <c r="T67" i="29" l="1"/>
  <c r="S68" i="29"/>
  <c r="L85" i="24"/>
  <c r="K86" i="24"/>
  <c r="U67" i="29" l="1"/>
  <c r="T68" i="29"/>
  <c r="M85" i="24"/>
  <c r="L86" i="24"/>
  <c r="U68" i="29" l="1"/>
  <c r="V67" i="29"/>
  <c r="N85" i="24"/>
  <c r="M86" i="24"/>
  <c r="W67" i="29" l="1"/>
  <c r="V68" i="29"/>
  <c r="N86" i="24"/>
  <c r="O85" i="24"/>
  <c r="X67" i="29" l="1"/>
  <c r="W68" i="29"/>
  <c r="O86" i="24"/>
  <c r="P85" i="24"/>
  <c r="X68" i="29" l="1"/>
  <c r="Y67" i="29"/>
  <c r="P86" i="24"/>
  <c r="Q85" i="24"/>
  <c r="Z67" i="29" l="1"/>
  <c r="Y68" i="29"/>
  <c r="Q86" i="24"/>
  <c r="R85" i="24"/>
  <c r="AA67" i="29" l="1"/>
  <c r="Z68" i="29"/>
  <c r="S85" i="24"/>
  <c r="R86" i="24"/>
  <c r="AB67" i="29" l="1"/>
  <c r="AA68" i="29"/>
  <c r="T85" i="24"/>
  <c r="S86" i="24"/>
  <c r="AB68" i="29" l="1"/>
  <c r="AC67" i="29"/>
  <c r="T86" i="24"/>
  <c r="U85" i="24"/>
  <c r="AC68" i="29" l="1"/>
  <c r="AD67" i="29"/>
  <c r="U86" i="24"/>
  <c r="V85" i="24"/>
  <c r="AD68" i="29" l="1"/>
  <c r="AE67" i="29"/>
  <c r="W85" i="24"/>
  <c r="V86" i="24"/>
  <c r="AF67" i="29" l="1"/>
  <c r="AE68" i="29"/>
  <c r="X85" i="24"/>
  <c r="W86" i="24"/>
  <c r="AF68" i="29" l="1"/>
  <c r="AG67" i="29"/>
  <c r="X86" i="24"/>
  <c r="Y85" i="24"/>
  <c r="AH67" i="29" l="1"/>
  <c r="AG68" i="29"/>
  <c r="Y86" i="24"/>
  <c r="Z85" i="24"/>
  <c r="AH68" i="29" l="1"/>
  <c r="AI67" i="29"/>
  <c r="Z86" i="24"/>
  <c r="AA85" i="24"/>
  <c r="AJ67" i="29" l="1"/>
  <c r="AI68" i="29"/>
  <c r="AB85" i="24"/>
  <c r="AA86" i="24"/>
  <c r="F85" i="29" l="1"/>
  <c r="AJ68" i="29"/>
  <c r="AB86" i="24"/>
  <c r="AC85" i="24"/>
  <c r="F86" i="29" l="1"/>
  <c r="G85" i="29"/>
  <c r="AD85" i="24"/>
  <c r="AC86" i="24"/>
  <c r="H85" i="29" l="1"/>
  <c r="G86" i="29"/>
  <c r="AD86" i="24"/>
  <c r="AE85" i="24"/>
  <c r="H86" i="29" l="1"/>
  <c r="I85" i="29"/>
  <c r="AE86" i="24"/>
  <c r="AF85" i="24"/>
  <c r="I86" i="29" l="1"/>
  <c r="J85" i="29"/>
  <c r="AG85" i="24"/>
  <c r="AF86" i="24"/>
  <c r="K85" i="29" l="1"/>
  <c r="J86" i="29"/>
  <c r="AH85" i="24"/>
  <c r="AG86" i="24"/>
  <c r="K86" i="29" l="1"/>
  <c r="L85" i="29"/>
  <c r="AH86" i="24"/>
  <c r="AI85" i="24"/>
  <c r="L86" i="29" l="1"/>
  <c r="M85" i="29"/>
  <c r="AJ85" i="24"/>
  <c r="AI86" i="24"/>
  <c r="M86" i="29" l="1"/>
  <c r="N85" i="29"/>
  <c r="AJ86" i="24"/>
  <c r="F103" i="24"/>
  <c r="N86" i="29" l="1"/>
  <c r="O85" i="29"/>
  <c r="G103" i="24"/>
  <c r="F104" i="24"/>
  <c r="P85" i="29" l="1"/>
  <c r="O86" i="29"/>
  <c r="G104" i="24"/>
  <c r="H103" i="24"/>
  <c r="P86" i="29" l="1"/>
  <c r="Q85" i="29"/>
  <c r="H104" i="24"/>
  <c r="I103" i="24"/>
  <c r="Q86" i="29" l="1"/>
  <c r="R85" i="29"/>
  <c r="J103" i="24"/>
  <c r="I104" i="24"/>
  <c r="S85" i="29" l="1"/>
  <c r="R86" i="29"/>
  <c r="J104" i="24"/>
  <c r="K103" i="24"/>
  <c r="T85" i="29" l="1"/>
  <c r="S86" i="29"/>
  <c r="L103" i="24"/>
  <c r="K104" i="24"/>
  <c r="T86" i="29" l="1"/>
  <c r="U85" i="29"/>
  <c r="M103" i="24"/>
  <c r="L104" i="24"/>
  <c r="U86" i="29" l="1"/>
  <c r="V85" i="29"/>
  <c r="N103" i="24"/>
  <c r="M104" i="24"/>
  <c r="V86" i="29" l="1"/>
  <c r="W85" i="29"/>
  <c r="O103" i="24"/>
  <c r="N104" i="24"/>
  <c r="X85" i="29" l="1"/>
  <c r="W86" i="29"/>
  <c r="P103" i="24"/>
  <c r="O104" i="24"/>
  <c r="X86" i="29" l="1"/>
  <c r="Y85" i="29"/>
  <c r="P104" i="24"/>
  <c r="Q103" i="24"/>
  <c r="Y86" i="29" l="1"/>
  <c r="Z85" i="29"/>
  <c r="Q104" i="24"/>
  <c r="R103" i="24"/>
  <c r="Z86" i="29" l="1"/>
  <c r="AA85" i="29"/>
  <c r="S103" i="24"/>
  <c r="R104" i="24"/>
  <c r="AB85" i="29" l="1"/>
  <c r="AA86" i="29"/>
  <c r="T103" i="24"/>
  <c r="S104" i="24"/>
  <c r="AC85" i="29" l="1"/>
  <c r="AB86" i="29"/>
  <c r="U103" i="24"/>
  <c r="T104" i="24"/>
  <c r="AC86" i="29" l="1"/>
  <c r="AD85" i="29"/>
  <c r="U104" i="24"/>
  <c r="V103" i="24"/>
  <c r="AE85" i="29" l="1"/>
  <c r="AD86" i="29"/>
  <c r="W103" i="24"/>
  <c r="V104" i="24"/>
  <c r="AF85" i="29" l="1"/>
  <c r="AE86" i="29"/>
  <c r="X103" i="24"/>
  <c r="W104" i="24"/>
  <c r="AF86" i="29" l="1"/>
  <c r="AG85" i="29"/>
  <c r="X104" i="24"/>
  <c r="Y103" i="24"/>
  <c r="AG86" i="29" l="1"/>
  <c r="AH85" i="29"/>
  <c r="Z103" i="24"/>
  <c r="Y104" i="24"/>
  <c r="AH86" i="29" l="1"/>
  <c r="AI85" i="29"/>
  <c r="Z104" i="24"/>
  <c r="AA103" i="24"/>
  <c r="AI86" i="29" l="1"/>
  <c r="AJ85" i="29"/>
  <c r="AA104" i="24"/>
  <c r="AB103" i="24"/>
  <c r="F103" i="29" l="1"/>
  <c r="AJ86" i="29"/>
  <c r="AC103" i="24"/>
  <c r="AB104" i="24"/>
  <c r="F104" i="29" l="1"/>
  <c r="G103" i="29"/>
  <c r="AC104" i="24"/>
  <c r="AD103" i="24"/>
  <c r="G104" i="29" l="1"/>
  <c r="H103" i="29"/>
  <c r="AE103" i="24"/>
  <c r="AD104" i="24"/>
  <c r="H104" i="29" l="1"/>
  <c r="I103" i="29"/>
  <c r="AF103" i="24"/>
  <c r="AE104" i="24"/>
  <c r="I104" i="29" l="1"/>
  <c r="J103" i="29"/>
  <c r="AF104" i="24"/>
  <c r="AG103" i="24"/>
  <c r="K103" i="29" l="1"/>
  <c r="J104" i="29"/>
  <c r="AH103" i="24"/>
  <c r="AG104" i="24"/>
  <c r="K104" i="29" l="1"/>
  <c r="L103" i="29"/>
  <c r="AI103" i="24"/>
  <c r="AH104" i="24"/>
  <c r="L104" i="29" l="1"/>
  <c r="M103" i="29"/>
  <c r="AI104" i="24"/>
  <c r="F121" i="24"/>
  <c r="M104" i="29" l="1"/>
  <c r="N103" i="29"/>
  <c r="F122" i="24"/>
  <c r="G121" i="24"/>
  <c r="O103" i="29" l="1"/>
  <c r="N104" i="29"/>
  <c r="G122" i="24"/>
  <c r="H121" i="24"/>
  <c r="O104" i="29" l="1"/>
  <c r="P103" i="29"/>
  <c r="I121" i="24"/>
  <c r="H122" i="24"/>
  <c r="P104" i="29" l="1"/>
  <c r="Q103" i="29"/>
  <c r="J121" i="24"/>
  <c r="I122" i="24"/>
  <c r="Q104" i="29" l="1"/>
  <c r="R103" i="29"/>
  <c r="J122" i="24"/>
  <c r="K121" i="24"/>
  <c r="S103" i="29" l="1"/>
  <c r="R104" i="29"/>
  <c r="K122" i="24"/>
  <c r="L121" i="24"/>
  <c r="S104" i="29" l="1"/>
  <c r="T103" i="29"/>
  <c r="L122" i="24"/>
  <c r="M121" i="24"/>
  <c r="T104" i="29" l="1"/>
  <c r="U103" i="29"/>
  <c r="N121" i="24"/>
  <c r="M122" i="24"/>
  <c r="U104" i="29" l="1"/>
  <c r="V103" i="29"/>
  <c r="O121" i="24"/>
  <c r="N122" i="24"/>
  <c r="V104" i="29" l="1"/>
  <c r="W103" i="29"/>
  <c r="P121" i="24"/>
  <c r="O122" i="24"/>
  <c r="X103" i="29" l="1"/>
  <c r="W104" i="29"/>
  <c r="Q121" i="24"/>
  <c r="P122" i="24"/>
  <c r="X104" i="29" l="1"/>
  <c r="Y103" i="29"/>
  <c r="R121" i="24"/>
  <c r="Q122" i="24"/>
  <c r="Y104" i="29" l="1"/>
  <c r="Z103" i="29"/>
  <c r="R122" i="24"/>
  <c r="S121" i="24"/>
  <c r="AA103" i="29" l="1"/>
  <c r="Z104" i="29"/>
  <c r="S122" i="24"/>
  <c r="T121" i="24"/>
  <c r="AB103" i="29" l="1"/>
  <c r="AA104" i="29"/>
  <c r="T122" i="24"/>
  <c r="U121" i="24"/>
  <c r="AB104" i="29" l="1"/>
  <c r="AC103" i="29"/>
  <c r="U122" i="24"/>
  <c r="V121" i="24"/>
  <c r="AC104" i="29" l="1"/>
  <c r="AD103" i="29"/>
  <c r="W121" i="24"/>
  <c r="V122" i="24"/>
  <c r="AD104" i="29" l="1"/>
  <c r="AE103" i="29"/>
  <c r="X121" i="24"/>
  <c r="W122" i="24"/>
  <c r="AE104" i="29" l="1"/>
  <c r="AF103" i="29"/>
  <c r="Y121" i="24"/>
  <c r="X122" i="24"/>
  <c r="AG103" i="29" l="1"/>
  <c r="AF104" i="29"/>
  <c r="Z121" i="24"/>
  <c r="Y122" i="24"/>
  <c r="AG104" i="29" l="1"/>
  <c r="AH103" i="29"/>
  <c r="AA121" i="24"/>
  <c r="Z122" i="24"/>
  <c r="AI103" i="29" l="1"/>
  <c r="AH104" i="29"/>
  <c r="AB121" i="24"/>
  <c r="AA122" i="24"/>
  <c r="F121" i="29" l="1"/>
  <c r="AI104" i="29"/>
  <c r="AB122" i="24"/>
  <c r="AC121" i="24"/>
  <c r="F122" i="29" l="1"/>
  <c r="G121" i="29"/>
  <c r="AC122" i="24"/>
  <c r="AD121" i="24"/>
  <c r="H121" i="29" l="1"/>
  <c r="G122" i="29"/>
  <c r="AE121" i="24"/>
  <c r="AD122" i="24"/>
  <c r="I121" i="29" l="1"/>
  <c r="H122" i="29"/>
  <c r="AE122" i="24"/>
  <c r="AF121" i="24"/>
  <c r="I122" i="29" l="1"/>
  <c r="J121" i="29"/>
  <c r="AG121" i="24"/>
  <c r="AF122" i="24"/>
  <c r="J122" i="29" l="1"/>
  <c r="K121" i="29"/>
  <c r="AH121" i="24"/>
  <c r="AG122" i="24"/>
  <c r="K122" i="29" l="1"/>
  <c r="L121" i="29"/>
  <c r="AH122" i="24"/>
  <c r="AI121" i="24"/>
  <c r="L122" i="29" l="1"/>
  <c r="M121" i="29"/>
  <c r="AJ121" i="24"/>
  <c r="AI122" i="24"/>
  <c r="N121" i="29" l="1"/>
  <c r="M122" i="29"/>
  <c r="AJ122" i="24"/>
  <c r="F139" i="24"/>
  <c r="O121" i="29" l="1"/>
  <c r="N122" i="29"/>
  <c r="G139" i="24"/>
  <c r="F140" i="24"/>
  <c r="P121" i="29" l="1"/>
  <c r="O122" i="29"/>
  <c r="H139" i="24"/>
  <c r="G140" i="24"/>
  <c r="Q121" i="29" l="1"/>
  <c r="P122" i="29"/>
  <c r="I139" i="24"/>
  <c r="H140" i="24"/>
  <c r="Q122" i="29" l="1"/>
  <c r="R121" i="29"/>
  <c r="I140" i="24"/>
  <c r="J139" i="24"/>
  <c r="R122" i="29" l="1"/>
  <c r="S121" i="29"/>
  <c r="K139" i="24"/>
  <c r="J140" i="24"/>
  <c r="S122" i="29" l="1"/>
  <c r="T121" i="29"/>
  <c r="K140" i="24"/>
  <c r="L139" i="24"/>
  <c r="U121" i="29" l="1"/>
  <c r="T122" i="29"/>
  <c r="L140" i="24"/>
  <c r="M139" i="24"/>
  <c r="V121" i="29" l="1"/>
  <c r="U122" i="29"/>
  <c r="M140" i="24"/>
  <c r="N139" i="24"/>
  <c r="W121" i="29" l="1"/>
  <c r="V122" i="29"/>
  <c r="N140" i="24"/>
  <c r="O139" i="24"/>
  <c r="X121" i="29" l="1"/>
  <c r="W122" i="29"/>
  <c r="O140" i="24"/>
  <c r="P139" i="24"/>
  <c r="Y121" i="29" l="1"/>
  <c r="X122" i="29"/>
  <c r="Q139" i="24"/>
  <c r="P140" i="24"/>
  <c r="Y122" i="29" l="1"/>
  <c r="Z121" i="29"/>
  <c r="R139" i="24"/>
  <c r="Q140" i="24"/>
  <c r="Z122" i="29" l="1"/>
  <c r="AA121" i="29"/>
  <c r="S139" i="24"/>
  <c r="R140" i="24"/>
  <c r="AB121" i="29" l="1"/>
  <c r="AA122" i="29"/>
  <c r="S140" i="24"/>
  <c r="T139" i="24"/>
  <c r="AB122" i="29" l="1"/>
  <c r="AC121" i="29"/>
  <c r="T140" i="24"/>
  <c r="U139" i="24"/>
  <c r="AC122" i="29" l="1"/>
  <c r="AD121" i="29"/>
  <c r="V139" i="24"/>
  <c r="U140" i="24"/>
  <c r="AD122" i="29" l="1"/>
  <c r="AE121" i="29"/>
  <c r="V140" i="24"/>
  <c r="W139" i="24"/>
  <c r="AF121" i="29" l="1"/>
  <c r="AE122" i="29"/>
  <c r="W140" i="24"/>
  <c r="X139" i="24"/>
  <c r="AG121" i="29" l="1"/>
  <c r="AF122" i="29"/>
  <c r="Y139" i="24"/>
  <c r="X140" i="24"/>
  <c r="AG122" i="29" l="1"/>
  <c r="AH121" i="29"/>
  <c r="Z139" i="24"/>
  <c r="Y140" i="24"/>
  <c r="AH122" i="29" l="1"/>
  <c r="AI121" i="29"/>
  <c r="AA139" i="24"/>
  <c r="Z140" i="24"/>
  <c r="AJ121" i="29" l="1"/>
  <c r="AI122" i="29"/>
  <c r="AA140" i="24"/>
  <c r="AB139" i="24"/>
  <c r="F139" i="29" l="1"/>
  <c r="AJ122" i="29"/>
  <c r="AB140" i="24"/>
  <c r="AC139" i="24"/>
  <c r="F140" i="29" l="1"/>
  <c r="G139" i="29"/>
  <c r="AC140" i="24"/>
  <c r="AD139" i="24"/>
  <c r="G140" i="29" l="1"/>
  <c r="H139" i="29"/>
  <c r="AE139" i="24"/>
  <c r="AD140" i="24"/>
  <c r="I139" i="29" l="1"/>
  <c r="H140" i="29"/>
  <c r="AF139" i="24"/>
  <c r="AE140" i="24"/>
  <c r="J139" i="29" l="1"/>
  <c r="I140" i="29"/>
  <c r="AG139" i="24"/>
  <c r="AF140" i="24"/>
  <c r="K139" i="29" l="1"/>
  <c r="J140" i="29"/>
  <c r="AH139" i="24"/>
  <c r="AG140" i="24"/>
  <c r="L139" i="29" l="1"/>
  <c r="K140" i="29"/>
  <c r="AI139" i="24"/>
  <c r="AH140" i="24"/>
  <c r="M139" i="29" l="1"/>
  <c r="L140" i="29"/>
  <c r="F157" i="24"/>
  <c r="AI140" i="24"/>
  <c r="M140" i="29" l="1"/>
  <c r="N139" i="29"/>
  <c r="F158" i="24"/>
  <c r="G157" i="24"/>
  <c r="N140" i="29" l="1"/>
  <c r="O139" i="29"/>
  <c r="H157" i="24"/>
  <c r="G158" i="24"/>
  <c r="O140" i="29" l="1"/>
  <c r="P139" i="29"/>
  <c r="I157" i="24"/>
  <c r="H158" i="24"/>
  <c r="P140" i="29" l="1"/>
  <c r="Q139" i="29"/>
  <c r="I158" i="24"/>
  <c r="J157" i="24"/>
  <c r="R139" i="29" l="1"/>
  <c r="Q140" i="29"/>
  <c r="K157" i="24"/>
  <c r="J158" i="24"/>
  <c r="S139" i="29" l="1"/>
  <c r="R140" i="29"/>
  <c r="L157" i="24"/>
  <c r="K158" i="24"/>
  <c r="T139" i="29" l="1"/>
  <c r="S140" i="29"/>
  <c r="M157" i="24"/>
  <c r="L158" i="24"/>
  <c r="U139" i="29" l="1"/>
  <c r="T140" i="29"/>
  <c r="M158" i="24"/>
  <c r="N157" i="24"/>
  <c r="U140" i="29" l="1"/>
  <c r="V139" i="29"/>
  <c r="N158" i="24"/>
  <c r="O157" i="24"/>
  <c r="V140" i="29" l="1"/>
  <c r="W139" i="29"/>
  <c r="O158" i="24"/>
  <c r="P157" i="24"/>
  <c r="W140" i="29" l="1"/>
  <c r="X139" i="29"/>
  <c r="P158" i="24"/>
  <c r="Q157" i="24"/>
  <c r="X140" i="29" l="1"/>
  <c r="Y139" i="29"/>
  <c r="Q158" i="24"/>
  <c r="R157" i="24"/>
  <c r="Y140" i="29" l="1"/>
  <c r="Z139" i="29"/>
  <c r="S157" i="24"/>
  <c r="R158" i="24"/>
  <c r="AA139" i="29" l="1"/>
  <c r="Z140" i="29"/>
  <c r="T157" i="24"/>
  <c r="S158" i="24"/>
  <c r="AB139" i="29" l="1"/>
  <c r="AA140" i="29"/>
  <c r="U157" i="24"/>
  <c r="T158" i="24"/>
  <c r="AC139" i="29" l="1"/>
  <c r="AB140" i="29"/>
  <c r="U158" i="24"/>
  <c r="V157" i="24"/>
  <c r="AC140" i="29" l="1"/>
  <c r="AD139" i="29"/>
  <c r="V158" i="24"/>
  <c r="W157" i="24"/>
  <c r="AD140" i="29" l="1"/>
  <c r="AE139" i="29"/>
  <c r="W158" i="24"/>
  <c r="X157" i="24"/>
  <c r="AE140" i="29" l="1"/>
  <c r="AF139" i="29"/>
  <c r="X158" i="24"/>
  <c r="Y157" i="24"/>
  <c r="AF140" i="29" l="1"/>
  <c r="AG139" i="29"/>
  <c r="Y158" i="24"/>
  <c r="Z157" i="24"/>
  <c r="AH139" i="29" l="1"/>
  <c r="AG140" i="29"/>
  <c r="AA157" i="24"/>
  <c r="Z158" i="24"/>
  <c r="AI139" i="29" l="1"/>
  <c r="AH140" i="29"/>
  <c r="AB157" i="24"/>
  <c r="AA158" i="24"/>
  <c r="F157" i="29" l="1"/>
  <c r="AI140" i="29"/>
  <c r="AC157" i="24"/>
  <c r="AB158" i="24"/>
  <c r="G157" i="29" l="1"/>
  <c r="F158" i="29"/>
  <c r="AC158" i="24"/>
  <c r="AD157" i="24"/>
  <c r="H157" i="29" l="1"/>
  <c r="G158" i="29"/>
  <c r="AD158" i="24"/>
  <c r="AE157" i="24"/>
  <c r="I157" i="29" l="1"/>
  <c r="H158" i="29"/>
  <c r="AE158" i="24"/>
  <c r="AF157" i="24"/>
  <c r="J157" i="29" l="1"/>
  <c r="I158" i="29"/>
  <c r="AG157" i="24"/>
  <c r="AF158" i="24"/>
  <c r="K157" i="29" l="1"/>
  <c r="J158" i="29"/>
  <c r="AH157" i="24"/>
  <c r="AG158" i="24"/>
  <c r="K158" i="29" l="1"/>
  <c r="L157" i="29"/>
  <c r="AI157" i="24"/>
  <c r="AH158" i="24"/>
  <c r="L158" i="29" l="1"/>
  <c r="M157" i="29"/>
  <c r="AJ157" i="24"/>
  <c r="AI158" i="24"/>
  <c r="N157" i="29" l="1"/>
  <c r="M158" i="29"/>
  <c r="AJ158" i="24"/>
  <c r="F175" i="24"/>
  <c r="O157" i="29" l="1"/>
  <c r="N158" i="29"/>
  <c r="G175" i="24"/>
  <c r="F176" i="24"/>
  <c r="P157" i="29" l="1"/>
  <c r="O158" i="29"/>
  <c r="G176" i="24"/>
  <c r="H175" i="24"/>
  <c r="Q157" i="29" l="1"/>
  <c r="P158" i="29"/>
  <c r="H176" i="24"/>
  <c r="I175" i="24"/>
  <c r="R157" i="29" l="1"/>
  <c r="Q158" i="29"/>
  <c r="J175" i="24"/>
  <c r="I176" i="24"/>
  <c r="S157" i="29" l="1"/>
  <c r="R158" i="29"/>
  <c r="K175" i="24"/>
  <c r="J176" i="24"/>
  <c r="S158" i="29" l="1"/>
  <c r="T157" i="29"/>
  <c r="L175" i="24"/>
  <c r="K176" i="24"/>
  <c r="T158" i="29" l="1"/>
  <c r="U157" i="29"/>
  <c r="M175" i="24"/>
  <c r="L176" i="24"/>
  <c r="V157" i="29" l="1"/>
  <c r="U158" i="29"/>
  <c r="N175" i="24"/>
  <c r="M176" i="24"/>
  <c r="W157" i="29" l="1"/>
  <c r="V158" i="29"/>
  <c r="O175" i="24"/>
  <c r="N176" i="24"/>
  <c r="X157" i="29" l="1"/>
  <c r="W158" i="29"/>
  <c r="O176" i="24"/>
  <c r="P175" i="24"/>
  <c r="Y157" i="29" l="1"/>
  <c r="X158" i="29"/>
  <c r="P176" i="24"/>
  <c r="Q175" i="24"/>
  <c r="Z157" i="29" l="1"/>
  <c r="Y158" i="29"/>
  <c r="Q176" i="24"/>
  <c r="R175" i="24"/>
  <c r="AA157" i="29" l="1"/>
  <c r="Z158" i="29"/>
  <c r="R176" i="24"/>
  <c r="S175" i="24"/>
  <c r="AA158" i="29" l="1"/>
  <c r="AB157" i="29"/>
  <c r="S176" i="24"/>
  <c r="T175" i="24"/>
  <c r="AB158" i="29" l="1"/>
  <c r="AC157" i="29"/>
  <c r="U175" i="24"/>
  <c r="T176" i="24"/>
  <c r="AD157" i="29" l="1"/>
  <c r="AC158" i="29"/>
  <c r="V175" i="24"/>
  <c r="U176" i="24"/>
  <c r="AD158" i="29" l="1"/>
  <c r="AE157" i="29"/>
  <c r="W175" i="24"/>
  <c r="V176" i="24"/>
  <c r="AF157" i="29" l="1"/>
  <c r="AE158" i="29"/>
  <c r="W176" i="24"/>
  <c r="X175" i="24"/>
  <c r="AG157" i="29" l="1"/>
  <c r="AF158" i="29"/>
  <c r="X176" i="24"/>
  <c r="Y175" i="24"/>
  <c r="AH157" i="29" l="1"/>
  <c r="AG158" i="29"/>
  <c r="Y176" i="24"/>
  <c r="Z175" i="24"/>
  <c r="AI157" i="29" l="1"/>
  <c r="AH158" i="29"/>
  <c r="Z176" i="24"/>
  <c r="AA175" i="24"/>
  <c r="AI158" i="29" l="1"/>
  <c r="AJ157" i="29"/>
  <c r="AA176" i="24"/>
  <c r="AB175" i="24"/>
  <c r="F175" i="29" l="1"/>
  <c r="AJ158" i="29"/>
  <c r="AC175" i="24"/>
  <c r="AB176" i="24"/>
  <c r="F176" i="29" l="1"/>
  <c r="G175" i="29"/>
  <c r="AD175" i="24"/>
  <c r="AC176" i="24"/>
  <c r="G176" i="29" l="1"/>
  <c r="H175" i="29"/>
  <c r="AE175" i="24"/>
  <c r="AD176" i="24"/>
  <c r="H176" i="29" l="1"/>
  <c r="I175" i="29"/>
  <c r="AE176" i="24"/>
  <c r="AF175" i="24"/>
  <c r="I176" i="29" l="1"/>
  <c r="J175" i="29"/>
  <c r="AF176" i="24"/>
  <c r="AG175" i="24"/>
  <c r="K175" i="29" l="1"/>
  <c r="J176" i="29"/>
  <c r="AG176" i="24"/>
  <c r="AH175" i="24"/>
  <c r="L175" i="29" l="1"/>
  <c r="K176" i="29"/>
  <c r="AI175" i="24"/>
  <c r="AH176" i="24"/>
  <c r="M175" i="29" l="1"/>
  <c r="L176" i="29"/>
  <c r="AJ175" i="24"/>
  <c r="AI176" i="24"/>
  <c r="N175" i="29" l="1"/>
  <c r="M176" i="29"/>
  <c r="AJ176" i="24"/>
  <c r="F193" i="24"/>
  <c r="N176" i="29" l="1"/>
  <c r="O175" i="29"/>
  <c r="G193" i="24"/>
  <c r="F194" i="24"/>
  <c r="O176" i="29" l="1"/>
  <c r="P175" i="29"/>
  <c r="H193" i="24"/>
  <c r="G194" i="24"/>
  <c r="Q175" i="29" l="1"/>
  <c r="P176" i="29"/>
  <c r="I193" i="24"/>
  <c r="H194" i="24"/>
  <c r="R175" i="29" l="1"/>
  <c r="Q176" i="29"/>
  <c r="I194" i="24"/>
  <c r="J193" i="24"/>
  <c r="S175" i="29" l="1"/>
  <c r="R176" i="29"/>
  <c r="J194" i="24"/>
  <c r="K193" i="24"/>
  <c r="T175" i="29" l="1"/>
  <c r="S176" i="29"/>
  <c r="L193" i="24"/>
  <c r="K194" i="24"/>
  <c r="U175" i="29" l="1"/>
  <c r="T176" i="29"/>
  <c r="M193" i="24"/>
  <c r="L194" i="24"/>
  <c r="V175" i="29" l="1"/>
  <c r="U176" i="29"/>
  <c r="N193" i="24"/>
  <c r="M194" i="24"/>
  <c r="V176" i="29" l="1"/>
  <c r="W175" i="29"/>
  <c r="O193" i="24"/>
  <c r="N194" i="24"/>
  <c r="W176" i="29" l="1"/>
  <c r="X175" i="29"/>
  <c r="P193" i="24"/>
  <c r="O194" i="24"/>
  <c r="X176" i="29" l="1"/>
  <c r="Y175" i="29"/>
  <c r="Q193" i="24"/>
  <c r="P194" i="24"/>
  <c r="Y176" i="29" l="1"/>
  <c r="Z175" i="29"/>
  <c r="Q194" i="24"/>
  <c r="R193" i="24"/>
  <c r="AA175" i="29" l="1"/>
  <c r="Z176" i="29"/>
  <c r="R194" i="24"/>
  <c r="S193" i="24"/>
  <c r="AB175" i="29" l="1"/>
  <c r="AA176" i="29"/>
  <c r="T193" i="24"/>
  <c r="S194" i="24"/>
  <c r="AC175" i="29" l="1"/>
  <c r="AB176" i="29"/>
  <c r="T194" i="24"/>
  <c r="U193" i="24"/>
  <c r="AD175" i="29" l="1"/>
  <c r="AC176" i="29"/>
  <c r="V193" i="24"/>
  <c r="U194" i="24"/>
  <c r="AD176" i="29" l="1"/>
  <c r="AE175" i="29"/>
  <c r="W193" i="24"/>
  <c r="V194" i="24"/>
  <c r="AE176" i="29" l="1"/>
  <c r="AF175" i="29"/>
  <c r="X193" i="24"/>
  <c r="W194" i="24"/>
  <c r="AG175" i="29" l="1"/>
  <c r="AF176" i="29"/>
  <c r="Y193" i="24"/>
  <c r="X194" i="24"/>
  <c r="AH175" i="29" l="1"/>
  <c r="AG176" i="29"/>
  <c r="Y194" i="24"/>
  <c r="Z193" i="24"/>
  <c r="AI175" i="29" l="1"/>
  <c r="AH176" i="29"/>
  <c r="Z194" i="24"/>
  <c r="AA193" i="24"/>
  <c r="AJ175" i="29" l="1"/>
  <c r="AI176" i="29"/>
  <c r="AA194" i="24"/>
  <c r="AB193" i="24"/>
  <c r="F193" i="29" l="1"/>
  <c r="AJ176" i="29"/>
  <c r="AC193" i="24"/>
  <c r="AB194" i="24"/>
  <c r="G193" i="29" l="1"/>
  <c r="F194" i="29"/>
  <c r="AD193" i="24"/>
  <c r="AC194" i="24"/>
  <c r="H193" i="29" l="1"/>
  <c r="G194" i="29"/>
  <c r="AE193" i="24"/>
  <c r="AD194" i="24"/>
  <c r="I193" i="29" l="1"/>
  <c r="H194" i="29"/>
  <c r="AF193" i="24"/>
  <c r="AE194" i="24"/>
  <c r="I194" i="29" l="1"/>
  <c r="J193" i="29"/>
  <c r="AG193" i="24"/>
  <c r="AF194" i="24"/>
  <c r="J194" i="29" l="1"/>
  <c r="K193" i="29"/>
  <c r="F211" i="24"/>
  <c r="AG194" i="24"/>
  <c r="K194" i="29" l="1"/>
  <c r="L193" i="29"/>
  <c r="G211" i="24"/>
  <c r="F212" i="24"/>
  <c r="L194" i="29" l="1"/>
  <c r="M193" i="29"/>
  <c r="H211" i="24"/>
  <c r="G212" i="24"/>
  <c r="N193" i="29" l="1"/>
  <c r="M194" i="29"/>
  <c r="I211" i="24"/>
  <c r="H212" i="24"/>
  <c r="O193" i="29" l="1"/>
  <c r="N194" i="29"/>
  <c r="J211" i="24"/>
  <c r="I212" i="24"/>
  <c r="P193" i="29" l="1"/>
  <c r="O194" i="29"/>
  <c r="J212" i="24"/>
  <c r="K211" i="24"/>
  <c r="Q193" i="29" l="1"/>
  <c r="P194" i="29"/>
  <c r="K212" i="24"/>
  <c r="L211" i="24"/>
  <c r="Q194" i="29" l="1"/>
  <c r="R193" i="29"/>
  <c r="L212" i="24"/>
  <c r="M211" i="24"/>
  <c r="R194" i="29" l="1"/>
  <c r="S193" i="29"/>
  <c r="N211" i="24"/>
  <c r="M212" i="24"/>
  <c r="S194" i="29" l="1"/>
  <c r="T193" i="29"/>
  <c r="O211" i="24"/>
  <c r="N212" i="24"/>
  <c r="T194" i="29" l="1"/>
  <c r="U193" i="29"/>
  <c r="P211" i="24"/>
  <c r="O212" i="24"/>
  <c r="V193" i="29" l="1"/>
  <c r="U194" i="29"/>
  <c r="Q211" i="24"/>
  <c r="P212" i="24"/>
  <c r="W193" i="29" l="1"/>
  <c r="V194" i="29"/>
  <c r="R211" i="24"/>
  <c r="Q212" i="24"/>
  <c r="X193" i="29" l="1"/>
  <c r="W194" i="29"/>
  <c r="S211" i="24"/>
  <c r="R212" i="24"/>
  <c r="Y193" i="29" l="1"/>
  <c r="X194" i="29"/>
  <c r="S212" i="24"/>
  <c r="T211" i="24"/>
  <c r="Y194" i="29" l="1"/>
  <c r="Z193" i="29"/>
  <c r="T212" i="24"/>
  <c r="U211" i="24"/>
  <c r="Z194" i="29" l="1"/>
  <c r="AA193" i="29"/>
  <c r="V211" i="24"/>
  <c r="U212" i="24"/>
  <c r="AA194" i="29" l="1"/>
  <c r="AB193" i="29"/>
  <c r="V212" i="24"/>
  <c r="W211" i="24"/>
  <c r="AB194" i="29" l="1"/>
  <c r="AC193" i="29"/>
  <c r="X211" i="24"/>
  <c r="W212" i="24"/>
  <c r="AD193" i="29" l="1"/>
  <c r="AC194" i="29"/>
  <c r="Y211" i="24"/>
  <c r="X212" i="24"/>
  <c r="AE193" i="29" l="1"/>
  <c r="AD194" i="29"/>
  <c r="Z211" i="24"/>
  <c r="Y212" i="24"/>
  <c r="AF193" i="29" l="1"/>
  <c r="AE194" i="29"/>
  <c r="AA211" i="24"/>
  <c r="Z212" i="24"/>
  <c r="AG193" i="29" l="1"/>
  <c r="AF194" i="29"/>
  <c r="AA212" i="24"/>
  <c r="AB211" i="24"/>
  <c r="F211" i="29" l="1"/>
  <c r="AG194" i="29"/>
  <c r="AB212" i="24"/>
  <c r="AC211" i="24"/>
  <c r="G211" i="29" l="1"/>
  <c r="F212" i="29"/>
  <c r="AC212" i="24"/>
  <c r="AD211" i="24"/>
  <c r="H211" i="29" l="1"/>
  <c r="G212" i="29"/>
  <c r="AE211" i="24"/>
  <c r="AD212" i="24"/>
  <c r="I211" i="29" l="1"/>
  <c r="H212" i="29"/>
  <c r="AF211" i="24"/>
  <c r="AE212" i="24"/>
  <c r="I212" i="29" l="1"/>
  <c r="J211" i="29"/>
  <c r="AG211" i="24"/>
  <c r="AF212" i="24"/>
  <c r="J212" i="29" l="1"/>
  <c r="K211" i="29"/>
  <c r="AH211" i="24"/>
  <c r="AG212" i="24"/>
  <c r="L211" i="29" l="1"/>
  <c r="K212" i="29"/>
  <c r="AI211" i="24"/>
  <c r="AH212" i="24"/>
  <c r="M211" i="29" l="1"/>
  <c r="L212" i="29"/>
  <c r="AI212" i="24"/>
  <c r="AJ211" i="24"/>
  <c r="AJ212" i="24" s="1"/>
  <c r="N211" i="29" l="1"/>
  <c r="M212" i="29"/>
  <c r="O211" i="29" l="1"/>
  <c r="N212" i="29"/>
  <c r="P211" i="29" l="1"/>
  <c r="O212" i="29"/>
  <c r="Q211" i="29" l="1"/>
  <c r="P212" i="29"/>
  <c r="Q212" i="29" l="1"/>
  <c r="R211" i="29"/>
  <c r="R212" i="29" l="1"/>
  <c r="S211" i="29"/>
  <c r="S212" i="29" l="1"/>
  <c r="T211" i="29"/>
  <c r="T212" i="29" l="1"/>
  <c r="U211" i="29"/>
  <c r="V211" i="29" l="1"/>
  <c r="U212" i="29"/>
  <c r="W211" i="29" l="1"/>
  <c r="V212" i="29"/>
  <c r="X211" i="29" l="1"/>
  <c r="W212" i="29"/>
  <c r="Y211" i="29" l="1"/>
  <c r="X212" i="29"/>
  <c r="Y212" i="29" l="1"/>
  <c r="Z211" i="29"/>
  <c r="Z212" i="29" l="1"/>
  <c r="AA211" i="29"/>
  <c r="AB211" i="29" l="1"/>
  <c r="AA212" i="29"/>
  <c r="AC211" i="29" l="1"/>
  <c r="AB212" i="29"/>
  <c r="AD211" i="29" l="1"/>
  <c r="AC212" i="29"/>
  <c r="AE211" i="29" l="1"/>
  <c r="AD212" i="29"/>
  <c r="AF211" i="29" l="1"/>
  <c r="AE212" i="29"/>
  <c r="AG211" i="29" l="1"/>
  <c r="AF212" i="29"/>
  <c r="AG212" i="29" l="1"/>
  <c r="AH211" i="29"/>
  <c r="AH212" i="29" l="1"/>
  <c r="AI211" i="29"/>
  <c r="AI212" i="29" l="1"/>
  <c r="AJ211" i="29"/>
  <c r="AJ212" i="29" s="1"/>
</calcChain>
</file>

<file path=xl/sharedStrings.xml><?xml version="1.0" encoding="utf-8"?>
<sst xmlns="http://schemas.openxmlformats.org/spreadsheetml/2006/main" count="2222" uniqueCount="216">
  <si>
    <t>備考</t>
    <rPh sb="0" eb="2">
      <t>ビコウ</t>
    </rPh>
    <phoneticPr fontId="1"/>
  </si>
  <si>
    <t>12</t>
    <phoneticPr fontId="1"/>
  </si>
  <si>
    <t>～</t>
    <phoneticPr fontId="1"/>
  </si>
  <si>
    <t>：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</si>
  <si>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</si>
  <si>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</si>
  <si>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</si>
  <si>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</si>
  <si>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</si>
  <si>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○</t>
  </si>
  <si>
    <t>●</t>
  </si>
  <si>
    <t>記事</t>
    <rPh sb="0" eb="2">
      <t>キジ</t>
    </rPh>
    <phoneticPr fontId="1"/>
  </si>
  <si>
    <t>天候</t>
    <rPh sb="0" eb="2">
      <t>テンコウ</t>
    </rPh>
    <phoneticPr fontId="1"/>
  </si>
  <si>
    <t>年始</t>
    <rPh sb="0" eb="2">
      <t>ネンシ</t>
    </rPh>
    <phoneticPr fontId="1"/>
  </si>
  <si>
    <t>スポーツの日</t>
    <phoneticPr fontId="1"/>
  </si>
  <si>
    <t>年末</t>
    <rPh sb="0" eb="2">
      <t>ネンマツ</t>
    </rPh>
    <phoneticPr fontId="1"/>
  </si>
  <si>
    <t>昭和の日</t>
    <phoneticPr fontId="1"/>
  </si>
  <si>
    <t>憲法記念日</t>
    <phoneticPr fontId="1"/>
  </si>
  <si>
    <t>みどりの日</t>
    <phoneticPr fontId="1"/>
  </si>
  <si>
    <t>こどもの日</t>
    <phoneticPr fontId="1"/>
  </si>
  <si>
    <t>振替休日</t>
    <phoneticPr fontId="1"/>
  </si>
  <si>
    <t>海の日</t>
    <phoneticPr fontId="1"/>
  </si>
  <si>
    <t>山の日</t>
    <phoneticPr fontId="1"/>
  </si>
  <si>
    <t>敬老の日</t>
    <phoneticPr fontId="1"/>
  </si>
  <si>
    <t>秋分の日</t>
    <phoneticPr fontId="1"/>
  </si>
  <si>
    <t>文化の日</t>
    <phoneticPr fontId="1"/>
  </si>
  <si>
    <t>勤労感謝の日</t>
    <phoneticPr fontId="1"/>
  </si>
  <si>
    <t>成人の日</t>
    <phoneticPr fontId="1"/>
  </si>
  <si>
    <t>建国記念の日</t>
    <phoneticPr fontId="1"/>
  </si>
  <si>
    <t>天皇誕生日</t>
    <phoneticPr fontId="1"/>
  </si>
  <si>
    <t>春分の日</t>
    <phoneticPr fontId="1"/>
  </si>
  <si>
    <t>○</t>
    <phoneticPr fontId="1"/>
  </si>
  <si>
    <t>●</t>
    <phoneticPr fontId="1"/>
  </si>
  <si>
    <t>◇</t>
  </si>
  <si>
    <t>◇</t>
    <phoneticPr fontId="1"/>
  </si>
  <si>
    <t>現場着手日</t>
    <rPh sb="0" eb="2">
      <t>ゲンバ</t>
    </rPh>
    <rPh sb="2" eb="5">
      <t>チャクシュビ</t>
    </rPh>
    <phoneticPr fontId="1"/>
  </si>
  <si>
    <t>契約日（始期日　）</t>
    <rPh sb="0" eb="3">
      <t>ケイヤクビ</t>
    </rPh>
    <rPh sb="4" eb="7">
      <t>シキビ</t>
    </rPh>
    <phoneticPr fontId="1"/>
  </si>
  <si>
    <t>月単位の週休２日</t>
    <phoneticPr fontId="1"/>
  </si>
  <si>
    <t>費用計上 達成確認</t>
    <rPh sb="0" eb="4">
      <t>ヒヨウケイジョウ</t>
    </rPh>
    <rPh sb="5" eb="9">
      <t>タッセイカクニン</t>
    </rPh>
    <phoneticPr fontId="1"/>
  </si>
  <si>
    <t>成績評定 達成確認</t>
    <rPh sb="0" eb="2">
      <t>セイセキ</t>
    </rPh>
    <rPh sb="2" eb="4">
      <t>ヒョウテイ</t>
    </rPh>
    <rPh sb="5" eb="9">
      <t>タッセイカクニン</t>
    </rPh>
    <phoneticPr fontId="1"/>
  </si>
  <si>
    <t>通期の週休２日</t>
    <phoneticPr fontId="1"/>
  </si>
  <si>
    <t>以上達成</t>
    <phoneticPr fontId="1"/>
  </si>
  <si>
    <t>月毎に</t>
    <rPh sb="0" eb="2">
      <t>ツキゴト</t>
    </rPh>
    <phoneticPr fontId="1"/>
  </si>
  <si>
    <t>対象期間内で</t>
    <rPh sb="0" eb="4">
      <t>タイショウキカン</t>
    </rPh>
    <rPh sb="4" eb="5">
      <t>ナイ</t>
    </rPh>
    <phoneticPr fontId="1"/>
  </si>
  <si>
    <t>★</t>
    <phoneticPr fontId="1"/>
  </si>
  <si>
    <t>晴</t>
    <rPh sb="0" eb="1">
      <t>ハ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</si>
  <si>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</si>
  <si>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</si>
  <si>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凡例</t>
    <rPh sb="0" eb="2">
      <t>ハンレイ</t>
    </rPh>
    <phoneticPr fontId="1"/>
  </si>
  <si>
    <t>振替休工</t>
    <rPh sb="0" eb="2">
      <t>フリカエ</t>
    </rPh>
    <rPh sb="2" eb="3">
      <t>キュウ</t>
    </rPh>
    <phoneticPr fontId="1"/>
  </si>
  <si>
    <t>土・日以外実施休工</t>
    <rPh sb="0" eb="1">
      <t>ド</t>
    </rPh>
    <rPh sb="2" eb="3">
      <t>ニチ</t>
    </rPh>
    <rPh sb="3" eb="5">
      <t>イガイ</t>
    </rPh>
    <rPh sb="5" eb="7">
      <t>ジッシ</t>
    </rPh>
    <rPh sb="7" eb="9">
      <t>キュウコウ</t>
    </rPh>
    <phoneticPr fontId="1"/>
  </si>
  <si>
    <t>◎</t>
  </si>
  <si>
    <t>◎</t>
    <phoneticPr fontId="1"/>
  </si>
  <si>
    <t>★</t>
  </si>
  <si>
    <t>■</t>
  </si>
  <si>
    <t>■</t>
    <phoneticPr fontId="1"/>
  </si>
  <si>
    <t>☆</t>
  </si>
  <si>
    <t>☆</t>
    <phoneticPr fontId="1"/>
  </si>
  <si>
    <t>土・日以外計画休工</t>
    <rPh sb="0" eb="1">
      <t>ド</t>
    </rPh>
    <rPh sb="2" eb="3">
      <t>ニチ</t>
    </rPh>
    <rPh sb="3" eb="5">
      <t>イガイ</t>
    </rPh>
    <rPh sb="5" eb="7">
      <t>ケイカク</t>
    </rPh>
    <rPh sb="7" eb="9">
      <t>キュウコウ</t>
    </rPh>
    <phoneticPr fontId="1"/>
  </si>
  <si>
    <t>休工対象の計画休工</t>
    <rPh sb="0" eb="2">
      <t>キュウコウ</t>
    </rPh>
    <rPh sb="2" eb="4">
      <t>タイショウ</t>
    </rPh>
    <rPh sb="5" eb="7">
      <t>ケイカク</t>
    </rPh>
    <rPh sb="7" eb="9">
      <t>キュウコウ</t>
    </rPh>
    <phoneticPr fontId="1"/>
  </si>
  <si>
    <t>休工対象の実施休工</t>
    <rPh sb="0" eb="2">
      <t>キュウコウ</t>
    </rPh>
    <rPh sb="2" eb="4">
      <t>タイショウ</t>
    </rPh>
    <rPh sb="5" eb="7">
      <t>ジッシ</t>
    </rPh>
    <rPh sb="7" eb="9">
      <t>キュウコウ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</si>
  <si>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</si>
  <si>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</si>
  <si>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夏季休暇１</t>
    <rPh sb="0" eb="4">
      <t>カキキュウカ</t>
    </rPh>
    <phoneticPr fontId="1"/>
  </si>
  <si>
    <t>夏季休暇２</t>
    <rPh sb="0" eb="4">
      <t>カキキュウカ</t>
    </rPh>
    <phoneticPr fontId="1"/>
  </si>
  <si>
    <t>夏季休暇３</t>
    <rPh sb="0" eb="4">
      <t>カキキュウカ</t>
    </rPh>
    <phoneticPr fontId="1"/>
  </si>
  <si>
    <t>─</t>
  </si>
  <si>
    <t>─</t>
    <phoneticPr fontId="1"/>
  </si>
  <si>
    <t>対象期間に含まない</t>
    <rPh sb="0" eb="2">
      <t>タイショウ</t>
    </rPh>
    <rPh sb="2" eb="4">
      <t>キカン</t>
    </rPh>
    <rPh sb="5" eb="6">
      <t>フク</t>
    </rPh>
    <phoneticPr fontId="1"/>
  </si>
  <si>
    <t>①</t>
    <phoneticPr fontId="1"/>
  </si>
  <si>
    <t>②</t>
    <phoneticPr fontId="1"/>
  </si>
  <si>
    <t>③</t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</si>
  <si>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</si>
  <si>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</si>
  <si>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</si>
  <si>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</si>
  <si>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</si>
  <si>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ヘ</t>
    <phoneticPr fontId="1"/>
  </si>
  <si>
    <t>ト</t>
    <phoneticPr fontId="1"/>
  </si>
  <si>
    <t>月数－対象外日数</t>
    <rPh sb="0" eb="2">
      <t>ツキスウ</t>
    </rPh>
    <rPh sb="3" eb="6">
      <t>タイショウガイ</t>
    </rPh>
    <rPh sb="6" eb="8">
      <t>ニッスウ</t>
    </rPh>
    <phoneticPr fontId="1"/>
  </si>
  <si>
    <t>準備期間</t>
    <rPh sb="0" eb="4">
      <t>ジュンビキカン</t>
    </rPh>
    <phoneticPr fontId="1"/>
  </si>
  <si>
    <t>４</t>
    <phoneticPr fontId="1"/>
  </si>
  <si>
    <t>５</t>
    <phoneticPr fontId="1"/>
  </si>
  <si>
    <t>①/④</t>
    <phoneticPr fontId="1"/>
  </si>
  <si>
    <t>②+③</t>
    <phoneticPr fontId="1"/>
  </si>
  <si>
    <t>④</t>
    <phoneticPr fontId="1"/>
  </si>
  <si>
    <t>⑤</t>
    <phoneticPr fontId="1"/>
  </si>
  <si>
    <t>６</t>
    <phoneticPr fontId="1"/>
  </si>
  <si>
    <t>７</t>
    <phoneticPr fontId="1"/>
  </si>
  <si>
    <t>８</t>
    <phoneticPr fontId="1"/>
  </si>
  <si>
    <t>雨天により休工</t>
    <rPh sb="0" eb="2">
      <t>ウテン</t>
    </rPh>
    <rPh sb="5" eb="7">
      <t>キュウコウ</t>
    </rPh>
    <phoneticPr fontId="1"/>
  </si>
  <si>
    <t>①/ト</t>
    <phoneticPr fontId="1"/>
  </si>
  <si>
    <t>イ/ト</t>
    <phoneticPr fontId="1"/>
  </si>
  <si>
    <t>ニ/ト</t>
    <phoneticPr fontId="1"/>
  </si>
  <si>
    <t>９</t>
    <phoneticPr fontId="1"/>
  </si>
  <si>
    <t>10</t>
    <phoneticPr fontId="1"/>
  </si>
  <si>
    <t>11</t>
    <phoneticPr fontId="1"/>
  </si>
  <si>
    <t>１</t>
    <phoneticPr fontId="1"/>
  </si>
  <si>
    <t>２</t>
    <phoneticPr fontId="1"/>
  </si>
  <si>
    <t>３</t>
    <phoneticPr fontId="1"/>
  </si>
  <si>
    <t>晴</t>
  </si>
  <si>
    <t>雨</t>
  </si>
  <si>
    <t>曇</t>
  </si>
  <si>
    <t>対象期間</t>
    <rPh sb="0" eb="4">
      <t>タイショウキカン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</si>
  <si>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</si>
  <si>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　　期</t>
    <rPh sb="0" eb="1">
      <t>コウ</t>
    </rPh>
    <rPh sb="3" eb="4">
      <t>キ</t>
    </rPh>
    <phoneticPr fontId="1"/>
  </si>
  <si>
    <t>悪天候による休工</t>
    <rPh sb="0" eb="3">
      <t>アクテンコウ</t>
    </rPh>
    <rPh sb="6" eb="8">
      <t>キュウコウ</t>
    </rPh>
    <phoneticPr fontId="1"/>
  </si>
  <si>
    <t>稼働</t>
    <rPh sb="0" eb="2">
      <t>カドウ</t>
    </rPh>
    <phoneticPr fontId="1"/>
  </si>
  <si>
    <t>稼働（◇の数）</t>
    <rPh sb="0" eb="2">
      <t>カドウ</t>
    </rPh>
    <rPh sb="5" eb="6">
      <t>カズ</t>
    </rPh>
    <phoneticPr fontId="1"/>
  </si>
  <si>
    <t>累計　稼働数</t>
    <rPh sb="0" eb="2">
      <t>ルイケイ</t>
    </rPh>
    <rPh sb="3" eb="5">
      <t>カドウ</t>
    </rPh>
    <rPh sb="5" eb="6">
      <t>スウ</t>
    </rPh>
    <phoneticPr fontId="1"/>
  </si>
  <si>
    <t>工事完了日</t>
    <rPh sb="0" eb="5">
      <t>コウジカンリョウビ</t>
    </rPh>
    <phoneticPr fontId="1"/>
  </si>
  <si>
    <t>関係機関協議　稼働</t>
    <rPh sb="0" eb="4">
      <t>カンケイキカン</t>
    </rPh>
    <rPh sb="4" eb="6">
      <t>キョウギ</t>
    </rPh>
    <rPh sb="7" eb="9">
      <t>カドウ</t>
    </rPh>
    <phoneticPr fontId="1"/>
  </si>
  <si>
    <t>20日の振替休工</t>
    <rPh sb="2" eb="3">
      <t>ニチ</t>
    </rPh>
    <rPh sb="4" eb="6">
      <t>フリカエ</t>
    </rPh>
    <rPh sb="6" eb="8">
      <t>キュウコウ</t>
    </rPh>
    <phoneticPr fontId="1"/>
  </si>
  <si>
    <t>年末
年始
６日間</t>
    <rPh sb="0" eb="2">
      <t>ネンマツ</t>
    </rPh>
    <rPh sb="3" eb="5">
      <t>ネンシ</t>
    </rPh>
    <rPh sb="7" eb="9">
      <t>カカン</t>
    </rPh>
    <phoneticPr fontId="1"/>
  </si>
  <si>
    <t>夏季
休暇
３日間</t>
    <rPh sb="0" eb="2">
      <t>カキ</t>
    </rPh>
    <rPh sb="3" eb="5">
      <t>キュウカ</t>
    </rPh>
    <rPh sb="7" eb="9">
      <t>カカン</t>
    </rPh>
    <phoneticPr fontId="1"/>
  </si>
  <si>
    <t>21日の振替休工</t>
    <rPh sb="2" eb="3">
      <t>ニチ</t>
    </rPh>
    <rPh sb="4" eb="6">
      <t>フリカエ</t>
    </rPh>
    <rPh sb="6" eb="8">
      <t>キュウコウ</t>
    </rPh>
    <phoneticPr fontId="1"/>
  </si>
  <si>
    <t>14日の振替休工</t>
    <rPh sb="2" eb="3">
      <t>ニチ</t>
    </rPh>
    <rPh sb="4" eb="6">
      <t>フリカエ</t>
    </rPh>
    <rPh sb="6" eb="8">
      <t>キュウコウ</t>
    </rPh>
    <phoneticPr fontId="1"/>
  </si>
  <si>
    <t>雪</t>
  </si>
  <si>
    <t>午前稼働</t>
    <rPh sb="0" eb="2">
      <t>ゴゼン</t>
    </rPh>
    <rPh sb="2" eb="4">
      <t>カドウ</t>
    </rPh>
    <phoneticPr fontId="1"/>
  </si>
  <si>
    <t>午後稼働</t>
    <rPh sb="0" eb="2">
      <t>ゴゴ</t>
    </rPh>
    <rPh sb="2" eb="4">
      <t>カドウ</t>
    </rPh>
    <phoneticPr fontId="1"/>
  </si>
  <si>
    <t>後片付け期間</t>
    <rPh sb="0" eb="3">
      <t>アトカタヅ</t>
    </rPh>
    <rPh sb="4" eb="6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</si>
  <si>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</si>
  <si>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提 出 日</t>
    <phoneticPr fontId="1"/>
  </si>
  <si>
    <t>成績評定</t>
    <rPh sb="0" eb="2">
      <t>セイセキ</t>
    </rPh>
    <rPh sb="2" eb="4">
      <t>ヒョウテイ</t>
    </rPh>
    <phoneticPr fontId="1"/>
  </si>
  <si>
    <t>７月</t>
  </si>
  <si>
    <t>８月</t>
  </si>
  <si>
    <t>９月</t>
  </si>
  <si>
    <t>費用計上</t>
    <phoneticPr fontId="1"/>
  </si>
  <si>
    <t>月毎の暦上
の現場閉所
率
（土日のみ）</t>
    <rPh sb="0" eb="2">
      <t>ツキゴト</t>
    </rPh>
    <rPh sb="3" eb="5">
      <t>コヨミジョウ</t>
    </rPh>
    <rPh sb="7" eb="9">
      <t>ゲンバ</t>
    </rPh>
    <rPh sb="9" eb="10">
      <t>ヘイ</t>
    </rPh>
    <rPh sb="10" eb="11">
      <t>ショ</t>
    </rPh>
    <rPh sb="12" eb="13">
      <t>リツ</t>
    </rPh>
    <rPh sb="15" eb="16">
      <t>ド</t>
    </rPh>
    <rPh sb="16" eb="17">
      <t>ニチ</t>
    </rPh>
    <phoneticPr fontId="1"/>
  </si>
  <si>
    <t>月別</t>
    <rPh sb="0" eb="1">
      <t>ゲツ</t>
    </rPh>
    <rPh sb="1" eb="2">
      <t>ベツ</t>
    </rPh>
    <phoneticPr fontId="1"/>
  </si>
  <si>
    <t>現　場
代理人</t>
    <rPh sb="0" eb="1">
      <t>ウツツ</t>
    </rPh>
    <rPh sb="2" eb="3">
      <t>バ</t>
    </rPh>
    <rPh sb="4" eb="7">
      <t>ダイリニン</t>
    </rPh>
    <phoneticPr fontId="14"/>
  </si>
  <si>
    <t>総　括
監督員</t>
    <rPh sb="0" eb="1">
      <t>ソウ</t>
    </rPh>
    <rPh sb="2" eb="3">
      <t>カツ</t>
    </rPh>
    <rPh sb="4" eb="7">
      <t>カントクイン</t>
    </rPh>
    <phoneticPr fontId="14"/>
  </si>
  <si>
    <t>主　任
監督員</t>
    <rPh sb="0" eb="1">
      <t>シュ</t>
    </rPh>
    <rPh sb="2" eb="3">
      <t>ニン</t>
    </rPh>
    <rPh sb="4" eb="7">
      <t>カントクイン</t>
    </rPh>
    <phoneticPr fontId="1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</si>
  <si>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14"/>
  </si>
  <si>
    <t xml:space="preserve">監督員
</t>
    <rPh sb="0" eb="3">
      <t>カントクイン</t>
    </rPh>
    <phoneticPr fontId="14"/>
  </si>
  <si>
    <t xml:space="preserve">副監督員
</t>
    <rPh sb="0" eb="1">
      <t>フク</t>
    </rPh>
    <rPh sb="1" eb="4">
      <t>カントクイン</t>
    </rPh>
    <phoneticPr fontId="14"/>
  </si>
  <si>
    <t>月毎の
暦上の
土、日
の　数</t>
    <rPh sb="0" eb="2">
      <t>ツキゴト</t>
    </rPh>
    <rPh sb="4" eb="5">
      <t>コヨミ</t>
    </rPh>
    <rPh sb="5" eb="6">
      <t>ジョウ</t>
    </rPh>
    <rPh sb="8" eb="9">
      <t>ツチ</t>
    </rPh>
    <rPh sb="10" eb="11">
      <t>ヒ</t>
    </rPh>
    <rPh sb="14" eb="15">
      <t>カズ</t>
    </rPh>
    <phoneticPr fontId="1"/>
  </si>
  <si>
    <t>対象期間内
の取得率
(28.5%以上)</t>
    <rPh sb="0" eb="2">
      <t>タイショウ</t>
    </rPh>
    <rPh sb="2" eb="4">
      <t>キカン</t>
    </rPh>
    <rPh sb="4" eb="5">
      <t>ナイ</t>
    </rPh>
    <rPh sb="7" eb="10">
      <t>シュトクリツ</t>
    </rPh>
    <rPh sb="17" eb="19">
      <t>イジョウ</t>
    </rPh>
    <phoneticPr fontId="1"/>
  </si>
  <si>
    <r>
      <t xml:space="preserve">月毎の
取得率
</t>
    </r>
    <r>
      <rPr>
        <sz val="9"/>
        <rFont val="ＭＳ ゴシック"/>
        <family val="3"/>
        <charset val="128"/>
      </rPr>
      <t>(28.5%以上)</t>
    </r>
    <rPh sb="0" eb="2">
      <t>ツキゴト</t>
    </rPh>
    <rPh sb="4" eb="6">
      <t>シュトク</t>
    </rPh>
    <rPh sb="6" eb="7">
      <t>リツ</t>
    </rPh>
    <rPh sb="14" eb="16">
      <t>イジョウ</t>
    </rPh>
    <phoneticPr fontId="1"/>
  </si>
  <si>
    <t>振替休工
の数</t>
    <rPh sb="0" eb="2">
      <t>フリカエ</t>
    </rPh>
    <rPh sb="2" eb="4">
      <t>キュウコウ</t>
    </rPh>
    <rPh sb="6" eb="7">
      <t>カズ</t>
    </rPh>
    <phoneticPr fontId="1"/>
  </si>
  <si>
    <t>100％
以上</t>
    <rPh sb="5" eb="7">
      <t>イジョウ</t>
    </rPh>
    <phoneticPr fontId="1"/>
  </si>
  <si>
    <t>10月</t>
    <phoneticPr fontId="1"/>
  </si>
  <si>
    <t>11月</t>
    <phoneticPr fontId="1"/>
  </si>
  <si>
    <t>12月</t>
    <phoneticPr fontId="1"/>
  </si>
  <si>
    <t>６月</t>
    <rPh sb="1" eb="2">
      <t>ガツ</t>
    </rPh>
    <phoneticPr fontId="1"/>
  </si>
  <si>
    <t>１月</t>
    <phoneticPr fontId="1"/>
  </si>
  <si>
    <t>２月</t>
    <phoneticPr fontId="1"/>
  </si>
  <si>
    <t>月毎の
現場
休工数</t>
    <rPh sb="0" eb="2">
      <t>ツキゴト</t>
    </rPh>
    <rPh sb="4" eb="6">
      <t>ゲンバ</t>
    </rPh>
    <rPh sb="7" eb="9">
      <t>キュウコウ</t>
    </rPh>
    <rPh sb="9" eb="10">
      <t>スウ</t>
    </rPh>
    <phoneticPr fontId="1"/>
  </si>
  <si>
    <t>毎月
２回
まで</t>
    <rPh sb="0" eb="2">
      <t>マイツキ</t>
    </rPh>
    <rPh sb="4" eb="5">
      <t>カイ</t>
    </rPh>
    <phoneticPr fontId="1"/>
  </si>
  <si>
    <t>※ 表が不足する場合は、行または用紙を追加すること。</t>
    <rPh sb="12" eb="13">
      <t>ギョウ</t>
    </rPh>
    <rPh sb="16" eb="18">
      <t>ヨウシ</t>
    </rPh>
    <phoneticPr fontId="1"/>
  </si>
  <si>
    <t>総合判定</t>
    <rPh sb="0" eb="2">
      <t>ソウゴウ</t>
    </rPh>
    <rPh sb="2" eb="4">
      <t>ハンテイ</t>
    </rPh>
    <phoneticPr fontId="1"/>
  </si>
  <si>
    <t>計画休工日数　(○の数　）</t>
    <rPh sb="0" eb="2">
      <t>ケイカク</t>
    </rPh>
    <rPh sb="2" eb="4">
      <t>キュウコウ</t>
    </rPh>
    <rPh sb="4" eb="5">
      <t>ニチ</t>
    </rPh>
    <rPh sb="5" eb="6">
      <t>カズ</t>
    </rPh>
    <phoneticPr fontId="1"/>
  </si>
  <si>
    <t>実施休工日数　(●の数　）</t>
    <rPh sb="0" eb="2">
      <t>ジッシ</t>
    </rPh>
    <rPh sb="2" eb="3">
      <t>キュウ</t>
    </rPh>
    <rPh sb="3" eb="4">
      <t>コウ</t>
    </rPh>
    <rPh sb="4" eb="5">
      <t>ニチ</t>
    </rPh>
    <phoneticPr fontId="1"/>
  </si>
  <si>
    <t>休工数計(●＋◎の合計　）</t>
    <rPh sb="0" eb="2">
      <t>キュウコウ</t>
    </rPh>
    <rPh sb="2" eb="3">
      <t>スウ</t>
    </rPh>
    <rPh sb="3" eb="4">
      <t>ケイ</t>
    </rPh>
    <rPh sb="9" eb="11">
      <t>ゴウケイ</t>
    </rPh>
    <phoneticPr fontId="1"/>
  </si>
  <si>
    <t>　（100％未満は未達成　）
月内取得率</t>
    <rPh sb="6" eb="8">
      <t>ミマン</t>
    </rPh>
    <rPh sb="9" eb="10">
      <t>ミ</t>
    </rPh>
    <rPh sb="10" eb="12">
      <t>タッセイ</t>
    </rPh>
    <rPh sb="15" eb="17">
      <t>ゲツナイ</t>
    </rPh>
    <rPh sb="17" eb="20">
      <t>シュトクリツ</t>
    </rPh>
    <phoneticPr fontId="1"/>
  </si>
  <si>
    <t>　(●＋★＋◎の合計　）
休工の実数</t>
    <rPh sb="13" eb="14">
      <t>キュウ</t>
    </rPh>
    <rPh sb="14" eb="15">
      <t>コウ</t>
    </rPh>
    <rPh sb="16" eb="17">
      <t>ジツ</t>
    </rPh>
    <phoneticPr fontId="1"/>
  </si>
  <si>
    <t>対象期間日数（下段累計　）</t>
    <rPh sb="0" eb="4">
      <t>タイショウキカン</t>
    </rPh>
    <rPh sb="4" eb="6">
      <t>ニッスウ</t>
    </rPh>
    <rPh sb="7" eb="9">
      <t>ゲダン</t>
    </rPh>
    <rPh sb="9" eb="11">
      <t>ルイケイ</t>
    </rPh>
    <phoneticPr fontId="1"/>
  </si>
  <si>
    <r>
      <t>(●＋★</t>
    </r>
    <r>
      <rPr>
        <sz val="10"/>
        <color rgb="FFFF0000"/>
        <rFont val="ＭＳ ゴシック"/>
        <family val="3"/>
        <charset val="128"/>
      </rPr>
      <t>＋■</t>
    </r>
    <r>
      <rPr>
        <sz val="10"/>
        <color theme="1"/>
        <rFont val="ＭＳ ゴシック"/>
        <family val="3"/>
        <charset val="128"/>
      </rPr>
      <t>＋◎の合計　）
累計　休工の実数</t>
    </r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</si>
  <si>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</si>
  <si>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一級河川　●●●川　護岸改修工事（▲▲▲橋上流右岸Ｒ６）</t>
    <phoneticPr fontId="1"/>
  </si>
  <si>
    <t>「週休２日工事」　休工状況報告書</t>
    <rPh sb="9" eb="11">
      <t>キュウコウ</t>
    </rPh>
    <rPh sb="11" eb="13">
      <t>ジョウキョウ</t>
    </rPh>
    <rPh sb="13" eb="16">
      <t>ホウコクショ</t>
    </rPh>
    <phoneticPr fontId="1"/>
  </si>
  <si>
    <t>令和　年　月　日（　）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</si>
  <si>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（　　　月分まで ）</t>
    <phoneticPr fontId="1"/>
  </si>
  <si>
    <t>（　４　月分まで ）</t>
    <phoneticPr fontId="1"/>
  </si>
  <si>
    <t>「週休２日工事」　休工計画（実施）表</t>
    <rPh sb="1" eb="3">
      <t>シュウキュウ</t>
    </rPh>
    <rPh sb="4" eb="5">
      <t>ニチ</t>
    </rPh>
    <rPh sb="5" eb="7">
      <t>コウジ</t>
    </rPh>
    <rPh sb="11" eb="13">
      <t>ケイカク</t>
    </rPh>
    <rPh sb="14" eb="16">
      <t>ジッシ</t>
    </rPh>
    <rPh sb="17" eb="18">
      <t>オモテ</t>
    </rPh>
    <phoneticPr fontId="1"/>
  </si>
  <si>
    <t>(●＋★＋■＋◎の合計　）
累計　休工の実数</t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</si>
  <si>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>大阪</t>
    <rPh sb="0" eb="2">
      <t>オオサカ</t>
    </rPh>
    <phoneticPr fontId="1"/>
  </si>
  <si>
    <t>中阪</t>
    <rPh sb="0" eb="1">
      <t>ナカ</t>
    </rPh>
    <rPh sb="1" eb="2">
      <t>サカ</t>
    </rPh>
    <phoneticPr fontId="1"/>
  </si>
  <si>
    <t>小阪</t>
    <rPh sb="0" eb="1">
      <t>コ</t>
    </rPh>
    <rPh sb="1" eb="2">
      <t>サカ</t>
    </rPh>
    <phoneticPr fontId="1"/>
  </si>
  <si>
    <t>阪</t>
    <rPh sb="0" eb="1">
      <t>サカ</t>
    </rPh>
    <phoneticPr fontId="1"/>
  </si>
  <si>
    <t>田中</t>
    <rPh sb="0" eb="2">
      <t>タナカ</t>
    </rPh>
    <phoneticPr fontId="1"/>
  </si>
  <si>
    <t>中田</t>
    <rPh sb="0" eb="2">
      <t>ナカタ</t>
    </rPh>
    <phoneticPr fontId="1"/>
  </si>
  <si>
    <t>　※備考参照
振替休工の日数(◎の数　）</t>
    <rPh sb="2" eb="4">
      <t>ビコウ</t>
    </rPh>
    <rPh sb="4" eb="6">
      <t>サンショウ</t>
    </rPh>
    <rPh sb="7" eb="9">
      <t>フリカエ</t>
    </rPh>
    <rPh sb="9" eb="11">
      <t>キュウコウ</t>
    </rPh>
    <rPh sb="12" eb="14">
      <t>ニッスウフカ</t>
    </rPh>
    <phoneticPr fontId="1"/>
  </si>
  <si>
    <t>※振替休工の回数制限：「完全週休２日制工事　月２回まで」、「週休２日制工事　制限無」</t>
    <rPh sb="1" eb="3">
      <t>フリカエ</t>
    </rPh>
    <rPh sb="3" eb="5">
      <t>キュウコウ</t>
    </rPh>
    <rPh sb="6" eb="10">
      <t>カイスウセイゲン</t>
    </rPh>
    <rPh sb="12" eb="18">
      <t>カンゼンシュウキュウフツカ</t>
    </rPh>
    <rPh sb="18" eb="19">
      <t>セイ</t>
    </rPh>
    <rPh sb="19" eb="21">
      <t>コウジ</t>
    </rPh>
    <rPh sb="22" eb="23">
      <t>ツキ</t>
    </rPh>
    <rPh sb="24" eb="25">
      <t>カイ</t>
    </rPh>
    <rPh sb="30" eb="32">
      <t>シュウキュウ</t>
    </rPh>
    <rPh sb="33" eb="35">
      <t>ニチセイ</t>
    </rPh>
    <rPh sb="35" eb="37">
      <t>コウジ</t>
    </rPh>
    <rPh sb="38" eb="40">
      <t>セイゲン</t>
    </rPh>
    <rPh sb="40" eb="41">
      <t>ナシ</t>
    </rPh>
    <phoneticPr fontId="1"/>
  </si>
  <si>
    <t>　（100％未満は未達成　）
月内週休２日取得率</t>
    <rPh sb="6" eb="8">
      <t>ミマン</t>
    </rPh>
    <rPh sb="9" eb="10">
      <t>ミ</t>
    </rPh>
    <rPh sb="10" eb="12">
      <t>タッセイ</t>
    </rPh>
    <rPh sb="15" eb="17">
      <t>ゲツナイ</t>
    </rPh>
    <rPh sb="17" eb="19">
      <t>シュウキュウ</t>
    </rPh>
    <rPh sb="19" eb="21">
      <t>フツカ</t>
    </rPh>
    <rPh sb="21" eb="24">
      <t>シュトクリツ</t>
    </rPh>
    <phoneticPr fontId="1"/>
  </si>
  <si>
    <t>月内週休２日
取得率</t>
    <rPh sb="0" eb="2">
      <t>ゲツナイ</t>
    </rPh>
    <rPh sb="2" eb="4">
      <t>シュウキュウ</t>
    </rPh>
    <rPh sb="4" eb="6">
      <t>フツカ</t>
    </rPh>
    <rPh sb="7" eb="9">
      <t>シュトク</t>
    </rPh>
    <rPh sb="9" eb="10">
      <t>リツ</t>
    </rPh>
    <phoneticPr fontId="1"/>
  </si>
  <si>
    <t>夏季休暇
３日間</t>
    <rPh sb="0" eb="2">
      <t>カキ</t>
    </rPh>
    <rPh sb="2" eb="4">
      <t>キュウカ</t>
    </rPh>
    <rPh sb="6" eb="8">
      <t>カカン</t>
    </rPh>
    <phoneticPr fontId="1"/>
  </si>
  <si>
    <t>夏季休暇４</t>
    <phoneticPr fontId="1"/>
  </si>
  <si>
    <t>夏季休暇６　振替休日</t>
    <phoneticPr fontId="1"/>
  </si>
  <si>
    <t>夏季休暇５　山の日</t>
    <phoneticPr fontId="1"/>
  </si>
  <si>
    <t>夏季休暇７</t>
    <rPh sb="0" eb="4">
      <t>カキキュウカ</t>
    </rPh>
    <phoneticPr fontId="1"/>
  </si>
  <si>
    <t>夏季休暇８</t>
    <rPh sb="0" eb="4">
      <t>カキキュウカ</t>
    </rPh>
    <phoneticPr fontId="1"/>
  </si>
  <si>
    <t>夏季休暇９</t>
    <rPh sb="0" eb="4">
      <t>カキキュウカ</t>
    </rPh>
    <phoneticPr fontId="1"/>
  </si>
  <si>
    <t>年末年始２</t>
    <rPh sb="0" eb="2">
      <t>ネンマツ</t>
    </rPh>
    <phoneticPr fontId="1"/>
  </si>
  <si>
    <t>年末年始３</t>
    <rPh sb="0" eb="2">
      <t>ネンマツ</t>
    </rPh>
    <phoneticPr fontId="1"/>
  </si>
  <si>
    <t>年始年始４</t>
    <rPh sb="0" eb="2">
      <t>ネンシ</t>
    </rPh>
    <phoneticPr fontId="1"/>
  </si>
  <si>
    <t>年始年始５</t>
    <rPh sb="0" eb="2">
      <t>ネンシ</t>
    </rPh>
    <phoneticPr fontId="1"/>
  </si>
  <si>
    <t>年始年始６</t>
    <rPh sb="0" eb="2">
      <t>ネンシ</t>
    </rPh>
    <phoneticPr fontId="1"/>
  </si>
  <si>
    <t>年末年始１</t>
    <rPh sb="0" eb="2">
      <t>ネンシ</t>
    </rPh>
    <phoneticPr fontId="1"/>
  </si>
  <si>
    <t>年末年始７</t>
    <phoneticPr fontId="1"/>
  </si>
  <si>
    <t>年末年始８</t>
    <phoneticPr fontId="1"/>
  </si>
  <si>
    <t>年末年始９</t>
    <phoneticPr fontId="1"/>
  </si>
  <si>
    <r>
      <t>※ 毎月5日までに前月分までを累計したものを監督員に提出</t>
    </r>
    <r>
      <rPr>
        <sz val="10"/>
        <color rgb="FFFF0000"/>
        <rFont val="ＭＳ ゴシック"/>
        <family val="3"/>
        <charset val="128"/>
      </rPr>
      <t>し、監督員および主任監督員の確認を得ること。なお、判定に×印が記入されている場合は総括監督員まで確認を得ること。</t>
    </r>
    <rPh sb="30" eb="33">
      <t>カントクイン</t>
    </rPh>
    <rPh sb="36" eb="38">
      <t>シュニン</t>
    </rPh>
    <rPh sb="38" eb="41">
      <t>カントクイン</t>
    </rPh>
    <rPh sb="42" eb="44">
      <t>カクニン</t>
    </rPh>
    <rPh sb="45" eb="46">
      <t>エ</t>
    </rPh>
    <rPh sb="53" eb="55">
      <t>ハンテイ</t>
    </rPh>
    <rPh sb="57" eb="58">
      <t>ジルシ</t>
    </rPh>
    <rPh sb="59" eb="61">
      <t>キニュウ</t>
    </rPh>
    <rPh sb="66" eb="68">
      <t>バアイ</t>
    </rPh>
    <rPh sb="69" eb="74">
      <t>ソウカツカントクイン</t>
    </rPh>
    <rPh sb="76" eb="78">
      <t>カクニン</t>
    </rPh>
    <rPh sb="79" eb="80">
      <t>エ</t>
    </rPh>
    <phoneticPr fontId="1"/>
  </si>
  <si>
    <t>判定５</t>
    <rPh sb="0" eb="2">
      <t>ハンテイ</t>
    </rPh>
    <phoneticPr fontId="1"/>
  </si>
  <si>
    <t>総合判定</t>
    <rPh sb="0" eb="4">
      <t>ソウゴウハンテイ</t>
    </rPh>
    <phoneticPr fontId="1"/>
  </si>
  <si>
    <t>判定１・２</t>
    <rPh sb="0" eb="2">
      <t>ハンテイ</t>
    </rPh>
    <phoneticPr fontId="1"/>
  </si>
  <si>
    <t>判定３・４</t>
    <rPh sb="0" eb="2">
      <t>ハンテイ</t>
    </rPh>
    <phoneticPr fontId="1"/>
  </si>
  <si>
    <t>評価する</t>
    <rPh sb="0" eb="2">
      <t>ヒョウカ</t>
    </rPh>
    <phoneticPr fontId="1"/>
  </si>
  <si>
    <t>―</t>
    <phoneticPr fontId="1"/>
  </si>
  <si>
    <t>費用計上する</t>
    <rPh sb="0" eb="2">
      <t>ヒヨウ</t>
    </rPh>
    <rPh sb="2" eb="4">
      <t>ケイジョウ</t>
    </rPh>
    <phoneticPr fontId="1"/>
  </si>
  <si>
    <t>判定
１</t>
    <rPh sb="0" eb="2">
      <t>ハンテイ</t>
    </rPh>
    <phoneticPr fontId="1"/>
  </si>
  <si>
    <t>判定
２</t>
    <phoneticPr fontId="1"/>
  </si>
  <si>
    <t>判定
３</t>
    <rPh sb="0" eb="2">
      <t>ハンテイ</t>
    </rPh>
    <phoneticPr fontId="1"/>
  </si>
  <si>
    <t>判定
４</t>
    <rPh sb="0" eb="2">
      <t>ハンテイ</t>
    </rPh>
    <phoneticPr fontId="1"/>
  </si>
  <si>
    <t>判定
５</t>
    <rPh sb="0" eb="2">
      <t>ハンテイ</t>
    </rPh>
    <phoneticPr fontId="1"/>
  </si>
  <si>
    <t xml:space="preserve">
【判定】
　１　振替休工の数が月２回以下の場合、
　　　判定は○印を記入。
　２　月内取得率が、100％以上の場合、
　　　判定は○印を記入。
【総合判定】
　上記、判定欄全てに○印が記入されて
いる場合に評価する。</t>
    <rPh sb="2" eb="4">
      <t>ハンテイ</t>
    </rPh>
    <rPh sb="9" eb="11">
      <t>フリカエ</t>
    </rPh>
    <rPh sb="11" eb="13">
      <t>キュウコウ</t>
    </rPh>
    <rPh sb="14" eb="15">
      <t>カズ</t>
    </rPh>
    <rPh sb="16" eb="17">
      <t>ツキ</t>
    </rPh>
    <rPh sb="18" eb="19">
      <t>カイ</t>
    </rPh>
    <rPh sb="19" eb="21">
      <t>イカ</t>
    </rPh>
    <rPh sb="29" eb="31">
      <t>ハンテイ</t>
    </rPh>
    <rPh sb="33" eb="34">
      <t>シルシ</t>
    </rPh>
    <rPh sb="35" eb="37">
      <t>キニュウ</t>
    </rPh>
    <rPh sb="42" eb="44">
      <t>ゲツナイ</t>
    </rPh>
    <rPh sb="44" eb="47">
      <t>シュトクリツ</t>
    </rPh>
    <rPh sb="53" eb="55">
      <t>イジョウ</t>
    </rPh>
    <rPh sb="63" eb="65">
      <t>ハンテイ</t>
    </rPh>
    <rPh sb="67" eb="68">
      <t>シルシ</t>
    </rPh>
    <rPh sb="69" eb="71">
      <t>キニュウ</t>
    </rPh>
    <rPh sb="75" eb="79">
      <t>ソウゴウハンテイ</t>
    </rPh>
    <rPh sb="88" eb="89">
      <t>スベ</t>
    </rPh>
    <rPh sb="92" eb="93">
      <t>シルシ</t>
    </rPh>
    <rPh sb="94" eb="96">
      <t>キニュウ</t>
    </rPh>
    <rPh sb="102" eb="104">
      <t>バアイ</t>
    </rPh>
    <rPh sb="105" eb="107">
      <t>ヒョウカ</t>
    </rPh>
    <phoneticPr fontId="1"/>
  </si>
  <si>
    <r>
      <t xml:space="preserve">
【判定】
　３　暦上の土曜日・日曜日の閉所では28.5%に満たない月は、
　　　その月の土曜日・日曜日の合計日数以上に閉所を行って
　　　いる場合に、４週８休（28.5%）以上を達成している場合、
　　　判定は○印を記入。
　４　月毎の取得率28.5％以上の場合、判定は○印を記入。
【総合判定】
　上記、</t>
    </r>
    <r>
      <rPr>
        <sz val="8"/>
        <color rgb="FFFF0000"/>
        <rFont val="ＭＳ ゴシック"/>
        <family val="3"/>
        <charset val="128"/>
      </rPr>
      <t>月毎の判定３・４欄のいずれかに</t>
    </r>
    <r>
      <rPr>
        <sz val="8"/>
        <rFont val="ＭＳ ゴシック"/>
        <family val="3"/>
        <charset val="128"/>
      </rPr>
      <t>○印が記入されている
場合に費用計上する。
　上記、</t>
    </r>
    <r>
      <rPr>
        <sz val="8"/>
        <color rgb="FFFF0000"/>
        <rFont val="ＭＳ ゴシック"/>
        <family val="3"/>
        <charset val="128"/>
      </rPr>
      <t>月毎の判定３・４欄のいずれも</t>
    </r>
    <r>
      <rPr>
        <sz val="8"/>
        <rFont val="ＭＳ ゴシック"/>
        <family val="3"/>
        <charset val="128"/>
      </rPr>
      <t>○印が無い場合は、
「通期の週休２日」で判定を行い費用計上できるか確認する。</t>
    </r>
    <rPh sb="2" eb="4">
      <t>ハンテイ</t>
    </rPh>
    <rPh sb="96" eb="98">
      <t>バアイ</t>
    </rPh>
    <rPh sb="103" eb="105">
      <t>ハンテイ</t>
    </rPh>
    <rPh sb="107" eb="108">
      <t>シルシ</t>
    </rPh>
    <rPh sb="109" eb="111">
      <t>キニュウ</t>
    </rPh>
    <rPh sb="116" eb="118">
      <t>ツキゴト</t>
    </rPh>
    <rPh sb="119" eb="122">
      <t>シュトクリツ</t>
    </rPh>
    <rPh sb="127" eb="129">
      <t>イジョウ</t>
    </rPh>
    <rPh sb="130" eb="132">
      <t>バアイ</t>
    </rPh>
    <rPh sb="133" eb="135">
      <t>ハンテイ</t>
    </rPh>
    <rPh sb="139" eb="141">
      <t>キニュウ</t>
    </rPh>
    <rPh sb="155" eb="157">
      <t>ツキゴト</t>
    </rPh>
    <rPh sb="184" eb="188">
      <t>ヒヨウケイジョウ</t>
    </rPh>
    <rPh sb="215" eb="217">
      <t>バアイ</t>
    </rPh>
    <rPh sb="221" eb="223">
      <t>ツウキ</t>
    </rPh>
    <rPh sb="230" eb="232">
      <t>ハンテイ</t>
    </rPh>
    <rPh sb="233" eb="234">
      <t>オコナ</t>
    </rPh>
    <rPh sb="235" eb="239">
      <t>ヒヨウケイジョウ</t>
    </rPh>
    <rPh sb="243" eb="245">
      <t>カクニン</t>
    </rPh>
    <phoneticPr fontId="1"/>
  </si>
  <si>
    <t xml:space="preserve">
【判定】
　５　対象期間内の取得率
　　　が28.5％以上の場合、
　　　判定は○印を記入。
　　　工期の最終月で確認し
　　　判定する。
【総合判定】
　上記判定欄が、○印の
場合に費用計上する。
　</t>
    <rPh sb="2" eb="4">
      <t>ハンテイ</t>
    </rPh>
    <rPh sb="9" eb="14">
      <t>タイショウキカンナイ</t>
    </rPh>
    <rPh sb="15" eb="16">
      <t>ト</t>
    </rPh>
    <rPh sb="16" eb="18">
      <t>トクリツ</t>
    </rPh>
    <rPh sb="28" eb="30">
      <t>イジョウ</t>
    </rPh>
    <rPh sb="31" eb="33">
      <t>バアイ</t>
    </rPh>
    <rPh sb="38" eb="40">
      <t>ハンテイ</t>
    </rPh>
    <rPh sb="44" eb="46">
      <t>キニュウ</t>
    </rPh>
    <rPh sb="51" eb="53">
      <t>コウキ</t>
    </rPh>
    <rPh sb="54" eb="57">
      <t>サイシュウツキ</t>
    </rPh>
    <rPh sb="58" eb="60">
      <t>カクニン</t>
    </rPh>
    <rPh sb="65" eb="67">
      <t>ハンテイ</t>
    </rPh>
    <rPh sb="73" eb="77">
      <t>ソウゴウハンテイ</t>
    </rPh>
    <rPh sb="80" eb="85">
      <t>ジョウキハンテイラン</t>
    </rPh>
    <rPh sb="90" eb="92">
      <t>バアイ</t>
    </rPh>
    <rPh sb="93" eb="95">
      <t>ヒヨウ</t>
    </rPh>
    <rPh sb="95" eb="97">
      <t>ケイジョウ</t>
    </rPh>
    <phoneticPr fontId="1"/>
  </si>
  <si>
    <r>
      <t>※ 成績評定の</t>
    </r>
    <r>
      <rPr>
        <sz val="10"/>
        <color rgb="FFFF0000"/>
        <rFont val="ＭＳ ゴシック"/>
        <family val="3"/>
        <charset val="128"/>
      </rPr>
      <t>総合判定</t>
    </r>
    <r>
      <rPr>
        <sz val="10"/>
        <rFont val="ＭＳ ゴシック"/>
        <family val="3"/>
        <charset val="128"/>
      </rPr>
      <t>欄については、「完全週休２日制工事」を選択した場合に、記入すること。</t>
    </r>
    <rPh sb="2" eb="4">
      <t>セイセキ</t>
    </rPh>
    <rPh sb="4" eb="6">
      <t>ヒョウテイ</t>
    </rPh>
    <rPh sb="7" eb="11">
      <t>ソウゴウハンテイ</t>
    </rPh>
    <rPh sb="11" eb="12">
      <t>ラン</t>
    </rPh>
    <rPh sb="19" eb="21">
      <t>カンゼン</t>
    </rPh>
    <rPh sb="21" eb="25">
      <t>シュウキュウフツカ</t>
    </rPh>
    <rPh sb="25" eb="26">
      <t>セイ</t>
    </rPh>
    <rPh sb="26" eb="28">
      <t>コウジ</t>
    </rPh>
    <rPh sb="30" eb="32">
      <t>センタク</t>
    </rPh>
    <rPh sb="34" eb="36">
      <t>バアイ</t>
    </rPh>
    <rPh sb="38" eb="40">
      <t>キニュウ</t>
    </rPh>
    <phoneticPr fontId="1"/>
  </si>
  <si>
    <t xml:space="preserve">
【判定】
　３　暦上の土曜日・日曜日の閉所では28.5%に満たない月は、
　　　その月の土曜日・日曜日の合計日数以上に閉所を行って
　　　いる場合に、４週８休（28.5%）以上を達成している場合、
　　　判定は○印を記入。
　４　月毎の取得率28.5％以上の場合、判定は○印を記入。
【総合判定】
　上記、月毎の判定３・４欄のいずれかに○印が記入されている
場合に費用計上する。
　上記、月毎の判定３・４欄のいずれも○印が無い場合は、
「通期の週休２日」で判定を行い費用計上できるか確認する。</t>
    <rPh sb="2" eb="4">
      <t>ハンテイ</t>
    </rPh>
    <rPh sb="96" eb="98">
      <t>バアイ</t>
    </rPh>
    <rPh sb="103" eb="105">
      <t>ハンテイ</t>
    </rPh>
    <rPh sb="107" eb="108">
      <t>シルシ</t>
    </rPh>
    <rPh sb="109" eb="111">
      <t>キニュウ</t>
    </rPh>
    <rPh sb="116" eb="118">
      <t>ツキゴト</t>
    </rPh>
    <rPh sb="119" eb="122">
      <t>シュトクリツ</t>
    </rPh>
    <rPh sb="127" eb="129">
      <t>イジョウ</t>
    </rPh>
    <rPh sb="130" eb="132">
      <t>バアイ</t>
    </rPh>
    <rPh sb="133" eb="135">
      <t>ハンテイ</t>
    </rPh>
    <rPh sb="139" eb="141">
      <t>キニュウ</t>
    </rPh>
    <rPh sb="155" eb="157">
      <t>ツキゴト</t>
    </rPh>
    <rPh sb="184" eb="188">
      <t>ヒヨウケイジョウ</t>
    </rPh>
    <rPh sb="215" eb="217">
      <t>バアイ</t>
    </rPh>
    <rPh sb="221" eb="223">
      <t>ツウキ</t>
    </rPh>
    <rPh sb="230" eb="232">
      <t>ハンテイ</t>
    </rPh>
    <rPh sb="233" eb="234">
      <t>オコナ</t>
    </rPh>
    <rPh sb="235" eb="239">
      <t>ヒヨウケイジョウ</t>
    </rPh>
    <rPh sb="243" eb="245">
      <t>カクニン</t>
    </rPh>
    <phoneticPr fontId="1"/>
  </si>
  <si>
    <t>※ 成績評定の総合判定欄については、「完全週休２日制工事」を選択した場合に、記入すること。</t>
    <rPh sb="2" eb="4">
      <t>セイセキ</t>
    </rPh>
    <rPh sb="4" eb="6">
      <t>ヒョウテイ</t>
    </rPh>
    <rPh sb="7" eb="11">
      <t>ソウゴウハンテイ</t>
    </rPh>
    <rPh sb="11" eb="12">
      <t>ラン</t>
    </rPh>
    <rPh sb="19" eb="21">
      <t>カンゼン</t>
    </rPh>
    <rPh sb="21" eb="25">
      <t>シュウキュウフツカ</t>
    </rPh>
    <rPh sb="25" eb="26">
      <t>セイ</t>
    </rPh>
    <rPh sb="26" eb="28">
      <t>コウジ</t>
    </rPh>
    <rPh sb="30" eb="32">
      <t>センタク</t>
    </rPh>
    <rPh sb="34" eb="36">
      <t>バアイ</t>
    </rPh>
    <rPh sb="38" eb="40">
      <t>キニュウ</t>
    </rPh>
    <phoneticPr fontId="1"/>
  </si>
  <si>
    <t>※ 毎月5日までに前月分までを累計したものを監督員に提出し、監督員および主任監督員の確認を得ること。なお、判定に×印が記入されている場合は総括監督員まで確認を得ること。</t>
    <rPh sb="30" eb="33">
      <t>カントクイン</t>
    </rPh>
    <rPh sb="36" eb="38">
      <t>シュニン</t>
    </rPh>
    <rPh sb="38" eb="41">
      <t>カントクイン</t>
    </rPh>
    <rPh sb="42" eb="44">
      <t>カクニン</t>
    </rPh>
    <rPh sb="45" eb="46">
      <t>エ</t>
    </rPh>
    <rPh sb="53" eb="55">
      <t>ハンテイ</t>
    </rPh>
    <rPh sb="57" eb="58">
      <t>ジルシ</t>
    </rPh>
    <rPh sb="59" eb="61">
      <t>キニュウ</t>
    </rPh>
    <rPh sb="66" eb="68">
      <t>バアイ</t>
    </rPh>
    <rPh sb="69" eb="74">
      <t>ソウカツカントクイン</t>
    </rPh>
    <rPh sb="76" eb="78">
      <t>カクニン</t>
    </rPh>
    <rPh sb="79" eb="80">
      <t>エ</t>
    </rPh>
    <phoneticPr fontId="1"/>
  </si>
  <si>
    <t>（別紙様式１号）</t>
    <phoneticPr fontId="1"/>
  </si>
  <si>
    <t>（別紙様式２号）</t>
    <rPh sb="1" eb="3">
      <t>ベッシ</t>
    </rPh>
    <rPh sb="3" eb="5">
      <t>ヨウシキ</t>
    </rPh>
    <rPh sb="6" eb="7">
      <t>ゴウ</t>
    </rPh>
    <phoneticPr fontId="1"/>
  </si>
  <si>
    <t>（令和６年度の場合）</t>
    <rPh sb="1" eb="3">
      <t>レイワ</t>
    </rPh>
    <rPh sb="4" eb="6">
      <t>ネンド</t>
    </rPh>
    <rPh sb="7" eb="9">
      <t>バアイ</t>
    </rPh>
    <phoneticPr fontId="1"/>
  </si>
  <si>
    <t>（日・曜日の表示は令和６年度の場合）</t>
    <rPh sb="1" eb="2">
      <t>ニチ</t>
    </rPh>
    <rPh sb="3" eb="5">
      <t>ヨウビ</t>
    </rPh>
    <rPh sb="6" eb="8">
      <t>ヒョウジ</t>
    </rPh>
    <rPh sb="9" eb="11">
      <t>レイワ</t>
    </rPh>
    <rPh sb="12" eb="14">
      <t>ネンド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</si>
</sst>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[$]ggge&quot;年&quot;m&quot;月&quot;d&quot;日&quot;;@" x16r2:formatCode16="[$-ja-JP-x-gannen]ggge&quot;年&quot;m&quot;月&quot;d&quot;日&quot;;@"/>
    <numFmt numFmtId="178" formatCode="[$]ggg\ e&quot;年&quot;m&quot;月&quot;d&quot;日&quot;;@" x16r2:formatCode16="[$-ja-JP-x-gannen]ggg\ e&quot;年&quot;m&quot;月&quot;d&quot;日&quot;;@"/>
    <numFmt numFmtId="179" formatCode="[$-411]ge\.m\.d;@"/>
    <numFmt numFmtId="180" formatCode="[$-411]d;@"/>
    <numFmt numFmtId="181" formatCode="aaa"/>
    <numFmt numFmtId="182" formatCode="[$]ggge&quot;年&quot;m&quot;月&quot;d&quot;日&quot;\(aaa\)" x16r2:formatCode16="[$-ja-JP-x-gannen]ggge&quot;年&quot;m&quot;月&quot;d&quot;日&quot;\(aaa\)"/>
    <numFmt numFmtId="183" formatCode="0.0000%"/>
    <numFmt numFmtId="184" formatCode="0_ "/>
    <numFmt numFmtId="185" formatCode="0.0%\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Microsoft JhengHei"/>
      <family val="3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sz val="10"/>
      <name val="Microsoft JhengHei"/>
      <family val="3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color rgb="FFC00000"/>
      <name val="HG正楷書体-PRO"/>
      <family val="4"/>
      <charset val="128"/>
    </font>
    <font>
      <sz val="12"/>
      <name val="ＭＳ ゴシック"/>
      <family val="3"/>
      <charset val="128"/>
    </font>
    <font>
      <sz val="10"/>
      <color rgb="FFC00000"/>
      <name val="ＭＳ ゴシック"/>
      <family val="3"/>
      <charset val="128"/>
    </font>
    <font>
      <b/>
      <sz val="10"/>
      <color rgb="FFC0000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08">
    <xf numFmtId="0" fontId="0" fillId="0" borderId="0" xfId="0">
      <alignment vertical="center"/>
    </xf>
    <xf numFmtId="0" fontId="4" fillId="0" borderId="0" xfId="0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34" xfId="0" applyNumberFormat="1" applyFont="1" applyBorder="1" applyAlignment="1">
      <alignment horizontal="center" vertical="center"/>
    </xf>
    <xf numFmtId="180" fontId="6" fillId="4" borderId="28" xfId="0" applyNumberFormat="1" applyFont="1" applyFill="1" applyBorder="1" applyAlignment="1">
      <alignment horizontal="center" vertical="center"/>
    </xf>
    <xf numFmtId="180" fontId="6" fillId="4" borderId="27" xfId="0" applyNumberFormat="1" applyFont="1" applyFill="1" applyBorder="1" applyAlignment="1">
      <alignment horizontal="center" vertical="center"/>
    </xf>
    <xf numFmtId="180" fontId="6" fillId="5" borderId="11" xfId="0" applyNumberFormat="1" applyFont="1" applyFill="1" applyBorder="1" applyAlignment="1">
      <alignment horizontal="center" vertical="center"/>
    </xf>
    <xf numFmtId="180" fontId="6" fillId="6" borderId="11" xfId="0" applyNumberFormat="1" applyFont="1" applyFill="1" applyBorder="1" applyAlignment="1">
      <alignment horizontal="center" vertical="center"/>
    </xf>
    <xf numFmtId="180" fontId="6" fillId="0" borderId="33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6" fillId="4" borderId="30" xfId="0" applyNumberFormat="1" applyFont="1" applyFill="1" applyBorder="1" applyAlignment="1">
      <alignment horizontal="center" vertical="center"/>
    </xf>
    <xf numFmtId="181" fontId="6" fillId="4" borderId="29" xfId="0" applyNumberFormat="1" applyFont="1" applyFill="1" applyBorder="1" applyAlignment="1">
      <alignment horizontal="center" vertical="center"/>
    </xf>
    <xf numFmtId="181" fontId="4" fillId="5" borderId="1" xfId="0" applyNumberFormat="1" applyFont="1" applyFill="1" applyBorder="1" applyAlignment="1">
      <alignment horizontal="center" vertical="center"/>
    </xf>
    <xf numFmtId="181" fontId="4" fillId="6" borderId="1" xfId="0" applyNumberFormat="1" applyFont="1" applyFill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1" fontId="4" fillId="0" borderId="1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textRotation="255" indent="1"/>
    </xf>
    <xf numFmtId="0" fontId="4" fillId="0" borderId="2" xfId="0" applyFont="1" applyBorder="1" applyAlignment="1">
      <alignment horizontal="center" vertical="center"/>
    </xf>
    <xf numFmtId="180" fontId="6" fillId="5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179" fontId="4" fillId="0" borderId="0" xfId="0" applyNumberFormat="1" applyFont="1">
      <alignment vertical="center"/>
    </xf>
    <xf numFmtId="180" fontId="6" fillId="0" borderId="4" xfId="0" applyNumberFormat="1" applyFont="1" applyBorder="1" applyAlignment="1">
      <alignment horizontal="center" vertical="center"/>
    </xf>
    <xf numFmtId="180" fontId="6" fillId="5" borderId="4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80" fontId="6" fillId="7" borderId="1" xfId="0" applyNumberFormat="1" applyFont="1" applyFill="1" applyBorder="1" applyAlignment="1">
      <alignment horizontal="center" vertical="center"/>
    </xf>
    <xf numFmtId="181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4" fillId="8" borderId="2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1" fontId="4" fillId="4" borderId="30" xfId="0" applyNumberFormat="1" applyFont="1" applyFill="1" applyBorder="1" applyAlignment="1">
      <alignment horizontal="center" vertical="center"/>
    </xf>
    <xf numFmtId="181" fontId="4" fillId="4" borderId="29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top"/>
    </xf>
    <xf numFmtId="0" fontId="4" fillId="10" borderId="47" xfId="0" applyFont="1" applyFill="1" applyBorder="1" applyAlignment="1">
      <alignment horizontal="center" vertical="top"/>
    </xf>
    <xf numFmtId="0" fontId="4" fillId="0" borderId="51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10" borderId="50" xfId="0" applyFont="1" applyFill="1" applyBorder="1" applyAlignment="1">
      <alignment horizontal="center" vertical="top"/>
    </xf>
    <xf numFmtId="0" fontId="4" fillId="0" borderId="52" xfId="0" applyFont="1" applyBorder="1" applyAlignment="1">
      <alignment horizontal="center" vertical="top"/>
    </xf>
    <xf numFmtId="0" fontId="4" fillId="10" borderId="53" xfId="0" applyFont="1" applyFill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4" fillId="1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79" fontId="4" fillId="4" borderId="44" xfId="0" applyNumberFormat="1" applyFont="1" applyFill="1" applyBorder="1" applyAlignment="1">
      <alignment horizontal="center" vertical="center"/>
    </xf>
    <xf numFmtId="180" fontId="6" fillId="6" borderId="1" xfId="0" applyNumberFormat="1" applyFont="1" applyFill="1" applyBorder="1" applyAlignment="1">
      <alignment horizontal="center" vertical="center"/>
    </xf>
    <xf numFmtId="180" fontId="6" fillId="7" borderId="7" xfId="0" applyNumberFormat="1" applyFont="1" applyFill="1" applyBorder="1" applyAlignment="1">
      <alignment horizontal="center" vertical="center"/>
    </xf>
    <xf numFmtId="181" fontId="4" fillId="7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80" fontId="6" fillId="0" borderId="73" xfId="0" applyNumberFormat="1" applyFont="1" applyBorder="1" applyAlignment="1">
      <alignment horizontal="center" vertical="center"/>
    </xf>
    <xf numFmtId="181" fontId="4" fillId="0" borderId="73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83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0" borderId="118" xfId="0" applyFont="1" applyFill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176" fontId="4" fillId="11" borderId="23" xfId="0" applyNumberFormat="1" applyFont="1" applyFill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176" fontId="4" fillId="8" borderId="122" xfId="0" applyNumberFormat="1" applyFont="1" applyFill="1" applyBorder="1" applyAlignment="1">
      <alignment horizontal="center" vertical="center"/>
    </xf>
    <xf numFmtId="0" fontId="4" fillId="11" borderId="1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1" fontId="6" fillId="0" borderId="7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81" fontId="6" fillId="5" borderId="1" xfId="0" applyNumberFormat="1" applyFont="1" applyFill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1" fontId="6" fillId="7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181" fontId="6" fillId="0" borderId="73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81" fontId="6" fillId="7" borderId="7" xfId="0" applyNumberFormat="1" applyFont="1" applyFill="1" applyBorder="1" applyAlignment="1">
      <alignment horizontal="center" vertical="center"/>
    </xf>
    <xf numFmtId="179" fontId="6" fillId="4" borderId="44" xfId="0" applyNumberFormat="1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79" fontId="6" fillId="0" borderId="0" xfId="0" applyNumberFormat="1" applyFont="1">
      <alignment vertical="center"/>
    </xf>
    <xf numFmtId="176" fontId="6" fillId="0" borderId="51" xfId="0" applyNumberFormat="1" applyFont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10" borderId="118" xfId="0" applyFont="1" applyFill="1" applyBorder="1" applyAlignment="1">
      <alignment horizontal="center" vertical="center"/>
    </xf>
    <xf numFmtId="176" fontId="6" fillId="11" borderId="23" xfId="0" applyNumberFormat="1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8" borderId="23" xfId="0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top"/>
    </xf>
    <xf numFmtId="0" fontId="6" fillId="10" borderId="47" xfId="0" applyFont="1" applyFill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4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top"/>
    </xf>
    <xf numFmtId="0" fontId="6" fillId="10" borderId="53" xfId="0" applyFont="1" applyFill="1" applyBorder="1" applyAlignment="1">
      <alignment horizontal="center" vertical="top"/>
    </xf>
    <xf numFmtId="0" fontId="6" fillId="0" borderId="5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18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textRotation="255" indent="1"/>
    </xf>
    <xf numFmtId="176" fontId="6" fillId="8" borderId="122" xfId="0" applyNumberFormat="1" applyFont="1" applyFill="1" applyBorder="1" applyAlignment="1">
      <alignment horizontal="center" vertical="center"/>
    </xf>
    <xf numFmtId="0" fontId="6" fillId="11" borderId="123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8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/>
    </xf>
    <xf numFmtId="0" fontId="30" fillId="4" borderId="45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182" fontId="3" fillId="3" borderId="6" xfId="0" applyNumberFormat="1" applyFont="1" applyFill="1" applyBorder="1" applyAlignment="1">
      <alignment horizontal="distributed" vertical="distributed" indent="1"/>
    </xf>
    <xf numFmtId="182" fontId="3" fillId="3" borderId="7" xfId="0" applyNumberFormat="1" applyFont="1" applyFill="1" applyBorder="1" applyAlignment="1">
      <alignment horizontal="distributed" vertical="distributed" indent="1"/>
    </xf>
    <xf numFmtId="177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 indent="1"/>
    </xf>
    <xf numFmtId="182" fontId="3" fillId="3" borderId="0" xfId="0" applyNumberFormat="1" applyFont="1" applyFill="1" applyAlignment="1">
      <alignment horizontal="distributed" vertical="distributed" indent="1"/>
    </xf>
    <xf numFmtId="0" fontId="6" fillId="0" borderId="1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top" textRotation="255" indent="1"/>
    </xf>
    <xf numFmtId="0" fontId="6" fillId="0" borderId="1" xfId="0" applyFont="1" applyBorder="1" applyAlignment="1">
      <alignment horizontal="center" vertical="top" textRotation="255" indent="1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top" textRotation="255" indent="1"/>
    </xf>
    <xf numFmtId="0" fontId="6" fillId="0" borderId="24" xfId="0" applyFont="1" applyBorder="1" applyAlignment="1">
      <alignment horizontal="center" vertical="top" textRotation="255" indent="1"/>
    </xf>
    <xf numFmtId="0" fontId="6" fillId="0" borderId="9" xfId="0" applyFont="1" applyBorder="1" applyAlignment="1">
      <alignment horizontal="center" vertical="top" textRotation="255" indent="1"/>
    </xf>
    <xf numFmtId="0" fontId="6" fillId="0" borderId="46" xfId="0" applyFont="1" applyBorder="1" applyAlignment="1">
      <alignment horizontal="center" vertical="top" textRotation="255" indent="1"/>
    </xf>
    <xf numFmtId="0" fontId="6" fillId="0" borderId="49" xfId="0" applyFont="1" applyBorder="1" applyAlignment="1">
      <alignment horizontal="center" vertical="top" textRotation="255" indent="1"/>
    </xf>
    <xf numFmtId="0" fontId="6" fillId="0" borderId="52" xfId="0" applyFont="1" applyBorder="1" applyAlignment="1">
      <alignment horizontal="center" vertical="top" textRotation="255" indent="1"/>
    </xf>
    <xf numFmtId="0" fontId="4" fillId="0" borderId="47" xfId="0" applyFont="1" applyBorder="1" applyAlignment="1">
      <alignment horizontal="center" vertical="top" textRotation="255" wrapText="1" indent="1"/>
    </xf>
    <xf numFmtId="0" fontId="4" fillId="0" borderId="50" xfId="0" applyFont="1" applyBorder="1" applyAlignment="1">
      <alignment horizontal="center" vertical="top" textRotation="255" wrapText="1" indent="1"/>
    </xf>
    <xf numFmtId="0" fontId="4" fillId="0" borderId="53" xfId="0" applyFont="1" applyBorder="1" applyAlignment="1">
      <alignment horizontal="center" vertical="top" textRotation="255" wrapText="1" indent="1"/>
    </xf>
    <xf numFmtId="0" fontId="6" fillId="0" borderId="48" xfId="0" applyFont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indent="1"/>
    </xf>
    <xf numFmtId="0" fontId="6" fillId="0" borderId="54" xfId="0" applyFont="1" applyBorder="1" applyAlignment="1">
      <alignment horizontal="center" vertical="top" textRotation="255" indent="1"/>
    </xf>
    <xf numFmtId="0" fontId="6" fillId="0" borderId="26" xfId="0" applyFont="1" applyBorder="1" applyAlignment="1">
      <alignment horizontal="center" vertical="top" textRotation="255" wrapText="1" indent="1"/>
    </xf>
    <xf numFmtId="0" fontId="6" fillId="0" borderId="16" xfId="0" applyFont="1" applyBorder="1" applyAlignment="1">
      <alignment horizontal="center" vertical="top" textRotation="255" indent="1"/>
    </xf>
    <xf numFmtId="0" fontId="6" fillId="0" borderId="25" xfId="0" applyFont="1" applyBorder="1" applyAlignment="1">
      <alignment horizontal="center" vertical="top" textRotation="255" inden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top" textRotation="255" wrapText="1" indent="1"/>
    </xf>
    <xf numFmtId="0" fontId="6" fillId="0" borderId="49" xfId="0" applyFont="1" applyBorder="1" applyAlignment="1">
      <alignment horizontal="center" vertical="top" textRotation="255" wrapText="1" indent="1"/>
    </xf>
    <xf numFmtId="0" fontId="6" fillId="0" borderId="52" xfId="0" applyFont="1" applyBorder="1" applyAlignment="1">
      <alignment horizontal="center" vertical="top" textRotation="255" wrapText="1" indent="1"/>
    </xf>
    <xf numFmtId="0" fontId="6" fillId="10" borderId="47" xfId="0" applyFont="1" applyFill="1" applyBorder="1" applyAlignment="1">
      <alignment horizontal="center" vertical="top" textRotation="255" wrapText="1" indent="1"/>
    </xf>
    <xf numFmtId="0" fontId="6" fillId="10" borderId="50" xfId="0" applyFont="1" applyFill="1" applyBorder="1" applyAlignment="1">
      <alignment horizontal="center" vertical="top" textRotation="255" wrapText="1" indent="1"/>
    </xf>
    <xf numFmtId="0" fontId="6" fillId="10" borderId="53" xfId="0" applyFont="1" applyFill="1" applyBorder="1" applyAlignment="1">
      <alignment horizontal="center" vertical="top" textRotation="255" wrapText="1" indent="1"/>
    </xf>
    <xf numFmtId="0" fontId="6" fillId="0" borderId="48" xfId="0" applyFont="1" applyBorder="1" applyAlignment="1">
      <alignment horizontal="center" vertical="top" textRotation="255" wrapText="1" indent="1"/>
    </xf>
    <xf numFmtId="0" fontId="6" fillId="0" borderId="51" xfId="0" applyFont="1" applyBorder="1" applyAlignment="1">
      <alignment horizontal="center" vertical="top" textRotation="255" wrapText="1" indent="1"/>
    </xf>
    <xf numFmtId="0" fontId="6" fillId="0" borderId="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top" textRotation="255" indent="1"/>
    </xf>
    <xf numFmtId="0" fontId="6" fillId="0" borderId="10" xfId="0" applyFont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wrapText="1"/>
    </xf>
    <xf numFmtId="0" fontId="6" fillId="0" borderId="54" xfId="0" applyFont="1" applyBorder="1" applyAlignment="1">
      <alignment horizontal="center" vertical="top" textRotation="255" wrapText="1"/>
    </xf>
    <xf numFmtId="0" fontId="6" fillId="0" borderId="2" xfId="0" applyFont="1" applyBorder="1" applyAlignment="1">
      <alignment horizontal="center" vertical="top" textRotation="255" wrapText="1" indent="1"/>
    </xf>
    <xf numFmtId="0" fontId="6" fillId="0" borderId="3" xfId="0" applyFont="1" applyBorder="1" applyAlignment="1">
      <alignment horizontal="center" vertical="top" textRotation="255" wrapText="1" indent="1"/>
    </xf>
    <xf numFmtId="0" fontId="6" fillId="0" borderId="4" xfId="0" applyFont="1" applyBorder="1" applyAlignment="1">
      <alignment horizontal="center" vertical="top" textRotation="255" wrapText="1" indent="1"/>
    </xf>
    <xf numFmtId="0" fontId="2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6" fillId="5" borderId="1" xfId="0" applyFont="1" applyFill="1" applyBorder="1" applyAlignment="1">
      <alignment horizontal="center" vertical="top" textRotation="255" indent="1"/>
    </xf>
    <xf numFmtId="0" fontId="6" fillId="0" borderId="2" xfId="0" applyFont="1" applyBorder="1" applyAlignment="1">
      <alignment horizontal="center" vertical="top" textRotation="255" indent="1"/>
    </xf>
    <xf numFmtId="0" fontId="6" fillId="0" borderId="3" xfId="0" applyFont="1" applyBorder="1" applyAlignment="1">
      <alignment horizontal="center" vertical="top" textRotation="255" indent="1"/>
    </xf>
    <xf numFmtId="0" fontId="6" fillId="4" borderId="32" xfId="0" applyFont="1" applyFill="1" applyBorder="1" applyAlignment="1">
      <alignment horizontal="center" vertical="top" textRotation="255" indent="1"/>
    </xf>
    <xf numFmtId="0" fontId="6" fillId="4" borderId="58" xfId="0" applyFont="1" applyFill="1" applyBorder="1" applyAlignment="1">
      <alignment horizontal="center" vertical="top" textRotation="255" indent="1"/>
    </xf>
    <xf numFmtId="0" fontId="6" fillId="4" borderId="31" xfId="0" applyFont="1" applyFill="1" applyBorder="1" applyAlignment="1">
      <alignment horizontal="center" vertical="top" textRotation="255" indent="1"/>
    </xf>
    <xf numFmtId="0" fontId="6" fillId="4" borderId="59" xfId="0" applyFont="1" applyFill="1" applyBorder="1" applyAlignment="1">
      <alignment horizontal="center" vertical="top" textRotation="255" indent="1"/>
    </xf>
    <xf numFmtId="0" fontId="6" fillId="5" borderId="2" xfId="0" applyFont="1" applyFill="1" applyBorder="1" applyAlignment="1">
      <alignment horizontal="center" vertical="top" textRotation="255" indent="1"/>
    </xf>
    <xf numFmtId="0" fontId="6" fillId="5" borderId="3" xfId="0" applyFont="1" applyFill="1" applyBorder="1" applyAlignment="1">
      <alignment horizontal="center" vertical="top" textRotation="255" indent="1"/>
    </xf>
    <xf numFmtId="0" fontId="6" fillId="0" borderId="4" xfId="0" applyFont="1" applyBorder="1" applyAlignment="1">
      <alignment horizontal="center" vertical="top" textRotation="255" indent="1"/>
    </xf>
    <xf numFmtId="0" fontId="6" fillId="4" borderId="71" xfId="0" applyFont="1" applyFill="1" applyBorder="1" applyAlignment="1">
      <alignment horizontal="center" vertical="top" textRotation="255" indent="1"/>
    </xf>
    <xf numFmtId="0" fontId="6" fillId="4" borderId="72" xfId="0" applyFont="1" applyFill="1" applyBorder="1" applyAlignment="1">
      <alignment horizontal="center" vertical="top" textRotation="255" indent="1"/>
    </xf>
    <xf numFmtId="0" fontId="6" fillId="7" borderId="2" xfId="0" applyFont="1" applyFill="1" applyBorder="1" applyAlignment="1">
      <alignment horizontal="center" vertical="top" textRotation="255" indent="1"/>
    </xf>
    <xf numFmtId="0" fontId="6" fillId="7" borderId="3" xfId="0" applyFont="1" applyFill="1" applyBorder="1" applyAlignment="1">
      <alignment horizontal="center" vertical="top" textRotation="255" inden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textRotation="255" indent="1"/>
    </xf>
    <xf numFmtId="0" fontId="6" fillId="0" borderId="14" xfId="0" applyFont="1" applyBorder="1" applyAlignment="1">
      <alignment horizontal="center" vertical="top" textRotation="255" indent="1"/>
    </xf>
    <xf numFmtId="0" fontId="6" fillId="0" borderId="15" xfId="0" applyFont="1" applyBorder="1" applyAlignment="1">
      <alignment horizontal="center" vertical="top" textRotation="255" indent="1"/>
    </xf>
    <xf numFmtId="0" fontId="6" fillId="5" borderId="4" xfId="0" applyFont="1" applyFill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center" textRotation="255"/>
    </xf>
    <xf numFmtId="0" fontId="26" fillId="0" borderId="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top" textRotation="255" indent="1"/>
    </xf>
    <xf numFmtId="0" fontId="6" fillId="0" borderId="74" xfId="0" applyFont="1" applyBorder="1" applyAlignment="1">
      <alignment horizontal="center" vertical="top" textRotation="255" indent="1"/>
    </xf>
    <xf numFmtId="0" fontId="6" fillId="0" borderId="75" xfId="0" applyFont="1" applyBorder="1" applyAlignment="1">
      <alignment horizontal="center" vertical="top" textRotation="255" indent="1"/>
    </xf>
    <xf numFmtId="0" fontId="6" fillId="7" borderId="0" xfId="0" applyFont="1" applyFill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textRotation="255" indent="1"/>
    </xf>
    <xf numFmtId="0" fontId="6" fillId="4" borderId="3" xfId="0" applyFont="1" applyFill="1" applyBorder="1" applyAlignment="1">
      <alignment horizontal="center" vertical="top" textRotation="255" indent="1"/>
    </xf>
    <xf numFmtId="0" fontId="6" fillId="4" borderId="4" xfId="0" applyFont="1" applyFill="1" applyBorder="1" applyAlignment="1">
      <alignment horizontal="center" vertical="top" textRotation="255" indent="1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182" fontId="3" fillId="3" borderId="5" xfId="0" applyNumberFormat="1" applyFont="1" applyFill="1" applyBorder="1" applyAlignment="1">
      <alignment horizontal="distributed" vertical="distributed" indent="1"/>
    </xf>
    <xf numFmtId="182" fontId="3" fillId="3" borderId="6" xfId="0" applyNumberFormat="1" applyFont="1" applyFill="1" applyBorder="1" applyAlignment="1">
      <alignment horizontal="distributed" vertical="distributed" indent="1"/>
    </xf>
    <xf numFmtId="0" fontId="3" fillId="3" borderId="6" xfId="0" applyFont="1" applyFill="1" applyBorder="1" applyAlignment="1">
      <alignment horizontal="left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3" fillId="12" borderId="105" xfId="0" applyFont="1" applyFill="1" applyBorder="1" applyAlignment="1">
      <alignment horizontal="center" vertical="center" wrapText="1"/>
    </xf>
    <xf numFmtId="0" fontId="3" fillId="12" borderId="106" xfId="0" applyFont="1" applyFill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12" borderId="109" xfId="0" applyFont="1" applyFill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4" fillId="12" borderId="97" xfId="0" applyFont="1" applyFill="1" applyBorder="1" applyAlignment="1">
      <alignment horizontal="center" vertical="center" wrapText="1"/>
    </xf>
    <xf numFmtId="0" fontId="4" fillId="12" borderId="100" xfId="0" applyFont="1" applyFill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184" fontId="3" fillId="0" borderId="87" xfId="0" applyNumberFormat="1" applyFont="1" applyBorder="1">
      <alignment vertical="center"/>
    </xf>
    <xf numFmtId="184" fontId="3" fillId="0" borderId="84" xfId="0" applyNumberFormat="1" applyFont="1" applyBorder="1">
      <alignment vertical="center"/>
    </xf>
    <xf numFmtId="0" fontId="2" fillId="12" borderId="97" xfId="0" applyFont="1" applyFill="1" applyBorder="1" applyAlignment="1">
      <alignment horizontal="center" vertical="center" wrapText="1"/>
    </xf>
    <xf numFmtId="0" fontId="2" fillId="12" borderId="98" xfId="0" applyFont="1" applyFill="1" applyBorder="1" applyAlignment="1">
      <alignment horizontal="center" vertical="center" wrapText="1"/>
    </xf>
    <xf numFmtId="185" fontId="3" fillId="0" borderId="5" xfId="0" applyNumberFormat="1" applyFont="1" applyBorder="1">
      <alignment vertical="center"/>
    </xf>
    <xf numFmtId="185" fontId="3" fillId="0" borderId="6" xfId="0" applyNumberFormat="1" applyFont="1" applyBorder="1">
      <alignment vertical="center"/>
    </xf>
    <xf numFmtId="185" fontId="3" fillId="0" borderId="124" xfId="0" applyNumberFormat="1" applyFont="1" applyBorder="1">
      <alignment vertical="center"/>
    </xf>
    <xf numFmtId="0" fontId="2" fillId="12" borderId="84" xfId="0" applyFont="1" applyFill="1" applyBorder="1" applyAlignment="1">
      <alignment horizontal="center" vertical="center" wrapText="1"/>
    </xf>
    <xf numFmtId="0" fontId="2" fillId="12" borderId="85" xfId="0" applyFont="1" applyFill="1" applyBorder="1" applyAlignment="1">
      <alignment horizontal="center" vertical="center" wrapText="1"/>
    </xf>
    <xf numFmtId="185" fontId="3" fillId="0" borderId="87" xfId="0" applyNumberFormat="1" applyFont="1" applyBorder="1">
      <alignment vertical="center"/>
    </xf>
    <xf numFmtId="185" fontId="3" fillId="0" borderId="84" xfId="0" applyNumberFormat="1" applyFont="1" applyBorder="1">
      <alignment vertical="center"/>
    </xf>
    <xf numFmtId="0" fontId="2" fillId="12" borderId="88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184" fontId="3" fillId="0" borderId="97" xfId="0" applyNumberFormat="1" applyFont="1" applyBorder="1">
      <alignment vertical="center"/>
    </xf>
    <xf numFmtId="185" fontId="3" fillId="0" borderId="99" xfId="0" applyNumberFormat="1" applyFont="1" applyBorder="1">
      <alignment vertical="center"/>
    </xf>
    <xf numFmtId="185" fontId="3" fillId="0" borderId="97" xfId="0" applyNumberFormat="1" applyFont="1" applyBorder="1">
      <alignment vertical="center"/>
    </xf>
    <xf numFmtId="185" fontId="3" fillId="0" borderId="92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185" fontId="3" fillId="0" borderId="101" xfId="0" applyNumberFormat="1" applyFont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4" fontId="3" fillId="0" borderId="96" xfId="0" applyNumberFormat="1" applyFont="1" applyBorder="1">
      <alignment vertical="center"/>
    </xf>
    <xf numFmtId="185" fontId="3" fillId="0" borderId="96" xfId="0" applyNumberFormat="1" applyFont="1" applyBorder="1">
      <alignment vertical="center"/>
    </xf>
    <xf numFmtId="185" fontId="3" fillId="0" borderId="83" xfId="0" applyNumberFormat="1" applyFont="1" applyBorder="1">
      <alignment vertical="center"/>
    </xf>
    <xf numFmtId="185" fontId="3" fillId="0" borderId="76" xfId="0" applyNumberFormat="1" applyFont="1" applyBorder="1">
      <alignment vertical="center"/>
    </xf>
    <xf numFmtId="185" fontId="3" fillId="0" borderId="86" xfId="0" applyNumberFormat="1" applyFont="1" applyBorder="1">
      <alignment vertical="center"/>
    </xf>
    <xf numFmtId="184" fontId="3" fillId="0" borderId="76" xfId="0" applyNumberFormat="1" applyFont="1" applyBorder="1">
      <alignment vertical="center"/>
    </xf>
    <xf numFmtId="184" fontId="3" fillId="0" borderId="124" xfId="0" applyNumberFormat="1" applyFont="1" applyBorder="1">
      <alignment vertical="center"/>
    </xf>
    <xf numFmtId="0" fontId="3" fillId="0" borderId="110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184" fontId="3" fillId="0" borderId="104" xfId="0" applyNumberFormat="1" applyFont="1" applyBorder="1">
      <alignment vertical="center"/>
    </xf>
    <xf numFmtId="184" fontId="3" fillId="0" borderId="105" xfId="0" applyNumberFormat="1" applyFont="1" applyBorder="1">
      <alignment vertical="center"/>
    </xf>
    <xf numFmtId="185" fontId="3" fillId="0" borderId="128" xfId="0" applyNumberFormat="1" applyFont="1" applyBorder="1">
      <alignment vertical="center"/>
    </xf>
    <xf numFmtId="185" fontId="3" fillId="0" borderId="111" xfId="0" applyNumberFormat="1" applyFont="1" applyBorder="1">
      <alignment vertical="center"/>
    </xf>
    <xf numFmtId="185" fontId="3" fillId="0" borderId="129" xfId="0" applyNumberFormat="1" applyFont="1" applyBorder="1">
      <alignment vertical="center"/>
    </xf>
    <xf numFmtId="185" fontId="3" fillId="0" borderId="104" xfId="0" applyNumberFormat="1" applyFont="1" applyBorder="1">
      <alignment vertical="center"/>
    </xf>
    <xf numFmtId="185" fontId="3" fillId="0" borderId="105" xfId="0" applyNumberFormat="1" applyFont="1" applyBorder="1">
      <alignment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77" xfId="0" applyFont="1" applyBorder="1" applyAlignment="1">
      <alignment horizontal="center" vertical="center" textRotation="255" wrapText="1"/>
    </xf>
    <xf numFmtId="0" fontId="20" fillId="0" borderId="0" xfId="0" applyFont="1" applyAlignment="1">
      <alignment horizontal="center" vertical="center" textRotation="255"/>
    </xf>
    <xf numFmtId="0" fontId="20" fillId="0" borderId="77" xfId="0" applyFont="1" applyBorder="1" applyAlignment="1">
      <alignment horizontal="center" vertical="center" textRotation="255"/>
    </xf>
    <xf numFmtId="0" fontId="20" fillId="0" borderId="81" xfId="0" applyFont="1" applyBorder="1" applyAlignment="1">
      <alignment horizontal="center" vertical="center" textRotation="255"/>
    </xf>
    <xf numFmtId="0" fontId="20" fillId="0" borderId="42" xfId="0" applyFont="1" applyBorder="1" applyAlignment="1">
      <alignment horizontal="center" vertical="center" textRotation="255"/>
    </xf>
    <xf numFmtId="0" fontId="20" fillId="3" borderId="114" xfId="0" applyFont="1" applyFill="1" applyBorder="1" applyAlignment="1">
      <alignment horizontal="center" vertical="center"/>
    </xf>
    <xf numFmtId="0" fontId="20" fillId="3" borderId="115" xfId="0" applyFont="1" applyFill="1" applyBorder="1" applyAlignment="1">
      <alignment horizontal="center" vertical="center"/>
    </xf>
    <xf numFmtId="0" fontId="20" fillId="3" borderId="116" xfId="0" applyFont="1" applyFill="1" applyBorder="1" applyAlignment="1">
      <alignment horizontal="center" vertical="center"/>
    </xf>
    <xf numFmtId="0" fontId="32" fillId="0" borderId="126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0" borderId="127" xfId="0" applyFont="1" applyBorder="1" applyAlignment="1">
      <alignment vertical="top" wrapText="1"/>
    </xf>
    <xf numFmtId="0" fontId="32" fillId="0" borderId="77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79" xfId="0" applyFont="1" applyBorder="1" applyAlignment="1">
      <alignment vertical="top" wrapText="1"/>
    </xf>
    <xf numFmtId="0" fontId="32" fillId="0" borderId="81" xfId="0" applyFont="1" applyBorder="1" applyAlignment="1">
      <alignment vertical="top" wrapText="1"/>
    </xf>
    <xf numFmtId="0" fontId="32" fillId="0" borderId="42" xfId="0" applyFont="1" applyBorder="1" applyAlignment="1">
      <alignment vertical="top" wrapText="1"/>
    </xf>
    <xf numFmtId="0" fontId="32" fillId="0" borderId="82" xfId="0" applyFont="1" applyBorder="1" applyAlignment="1">
      <alignment vertical="top" wrapText="1"/>
    </xf>
    <xf numFmtId="185" fontId="3" fillId="0" borderId="107" xfId="0" applyNumberFormat="1" applyFont="1" applyBorder="1">
      <alignment vertical="center"/>
    </xf>
    <xf numFmtId="185" fontId="3" fillId="0" borderId="110" xfId="0" applyNumberFormat="1" applyFont="1" applyBorder="1">
      <alignment vertical="center"/>
    </xf>
    <xf numFmtId="185" fontId="3" fillId="0" borderId="112" xfId="0" applyNumberFormat="1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/>
    </xf>
    <xf numFmtId="0" fontId="4" fillId="7" borderId="2" xfId="0" applyFont="1" applyFill="1" applyBorder="1" applyAlignment="1">
      <alignment horizontal="center" vertical="top" textRotation="255" indent="1"/>
    </xf>
    <xf numFmtId="0" fontId="4" fillId="7" borderId="3" xfId="0" applyFont="1" applyFill="1" applyBorder="1" applyAlignment="1">
      <alignment horizontal="center" vertical="top" textRotation="255" inden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textRotation="255" indent="1"/>
    </xf>
    <xf numFmtId="0" fontId="4" fillId="0" borderId="3" xfId="0" applyFont="1" applyBorder="1" applyAlignment="1">
      <alignment horizontal="center" vertical="top" textRotation="255" indent="1"/>
    </xf>
    <xf numFmtId="0" fontId="4" fillId="0" borderId="4" xfId="0" applyFont="1" applyBorder="1" applyAlignment="1">
      <alignment horizontal="center" vertical="top" textRotation="255" indent="1"/>
    </xf>
    <xf numFmtId="0" fontId="4" fillId="4" borderId="32" xfId="0" applyFont="1" applyFill="1" applyBorder="1" applyAlignment="1">
      <alignment horizontal="center" vertical="top" textRotation="255" indent="1"/>
    </xf>
    <xf numFmtId="0" fontId="4" fillId="4" borderId="58" xfId="0" applyFont="1" applyFill="1" applyBorder="1" applyAlignment="1">
      <alignment horizontal="center" vertical="top" textRotation="255" indent="1"/>
    </xf>
    <xf numFmtId="0" fontId="4" fillId="4" borderId="71" xfId="0" applyFont="1" applyFill="1" applyBorder="1" applyAlignment="1">
      <alignment horizontal="center" vertical="top" textRotation="255" indent="1"/>
    </xf>
    <xf numFmtId="0" fontId="4" fillId="0" borderId="18" xfId="0" applyFont="1" applyBorder="1">
      <alignment vertical="center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24" xfId="0" applyFont="1" applyBorder="1" applyAlignment="1">
      <alignment horizontal="center" vertical="top" textRotation="255" indent="1"/>
    </xf>
    <xf numFmtId="0" fontId="4" fillId="0" borderId="9" xfId="0" applyFont="1" applyBorder="1" applyAlignment="1">
      <alignment horizontal="center" vertical="top" textRotation="255" indent="1"/>
    </xf>
    <xf numFmtId="0" fontId="4" fillId="0" borderId="46" xfId="0" applyFont="1" applyBorder="1" applyAlignment="1">
      <alignment horizontal="center" vertical="top" textRotation="255" indent="1"/>
    </xf>
    <xf numFmtId="0" fontId="4" fillId="0" borderId="49" xfId="0" applyFont="1" applyBorder="1" applyAlignment="1">
      <alignment horizontal="center" vertical="top" textRotation="255" indent="1"/>
    </xf>
    <xf numFmtId="0" fontId="4" fillId="0" borderId="52" xfId="0" applyFont="1" applyBorder="1" applyAlignment="1">
      <alignment horizontal="center" vertical="top" textRotation="255" indent="1"/>
    </xf>
    <xf numFmtId="0" fontId="4" fillId="0" borderId="48" xfId="0" applyFont="1" applyBorder="1" applyAlignment="1">
      <alignment horizontal="center" vertical="top" textRotation="255" indent="1"/>
    </xf>
    <xf numFmtId="0" fontId="4" fillId="0" borderId="51" xfId="0" applyFont="1" applyBorder="1" applyAlignment="1">
      <alignment horizontal="center" vertical="top" textRotation="255" indent="1"/>
    </xf>
    <xf numFmtId="0" fontId="4" fillId="0" borderId="54" xfId="0" applyFont="1" applyBorder="1" applyAlignment="1">
      <alignment horizontal="center" vertical="top" textRotation="255" indent="1"/>
    </xf>
    <xf numFmtId="0" fontId="4" fillId="0" borderId="26" xfId="0" applyFont="1" applyBorder="1" applyAlignment="1">
      <alignment horizontal="center" vertical="top" textRotation="255" wrapText="1" indent="1"/>
    </xf>
    <xf numFmtId="0" fontId="4" fillId="0" borderId="16" xfId="0" applyFont="1" applyBorder="1" applyAlignment="1">
      <alignment horizontal="center" vertical="top" textRotation="255" indent="1"/>
    </xf>
    <xf numFmtId="0" fontId="4" fillId="0" borderId="25" xfId="0" applyFont="1" applyBorder="1" applyAlignment="1">
      <alignment horizontal="center" vertical="top" textRotation="255" inden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top" textRotation="255" wrapText="1" indent="1"/>
    </xf>
    <xf numFmtId="0" fontId="4" fillId="0" borderId="49" xfId="0" applyFont="1" applyBorder="1" applyAlignment="1">
      <alignment horizontal="center" vertical="top" textRotation="255" wrapText="1" indent="1"/>
    </xf>
    <xf numFmtId="0" fontId="4" fillId="0" borderId="52" xfId="0" applyFont="1" applyBorder="1" applyAlignment="1">
      <alignment horizontal="center" vertical="top" textRotation="255" wrapText="1" indent="1"/>
    </xf>
    <xf numFmtId="0" fontId="4" fillId="10" borderId="47" xfId="0" applyFont="1" applyFill="1" applyBorder="1" applyAlignment="1">
      <alignment horizontal="center" vertical="top" textRotation="255" wrapText="1" indent="1"/>
    </xf>
    <xf numFmtId="0" fontId="4" fillId="10" borderId="50" xfId="0" applyFont="1" applyFill="1" applyBorder="1" applyAlignment="1">
      <alignment horizontal="center" vertical="top" textRotation="255" wrapText="1" indent="1"/>
    </xf>
    <xf numFmtId="0" fontId="4" fillId="10" borderId="53" xfId="0" applyFont="1" applyFill="1" applyBorder="1" applyAlignment="1">
      <alignment horizontal="center" vertical="top" textRotation="255" wrapText="1" indent="1"/>
    </xf>
    <xf numFmtId="0" fontId="9" fillId="0" borderId="0" xfId="0" applyFont="1" applyAlignment="1">
      <alignment horizontal="center" vertical="center"/>
    </xf>
    <xf numFmtId="182" fontId="9" fillId="3" borderId="0" xfId="0" applyNumberFormat="1" applyFont="1" applyFill="1" applyAlignment="1">
      <alignment horizontal="distributed" vertical="distributed" indent="1"/>
    </xf>
    <xf numFmtId="0" fontId="31" fillId="7" borderId="2" xfId="0" applyFont="1" applyFill="1" applyBorder="1" applyAlignment="1">
      <alignment horizontal="center" vertical="top" textRotation="255" indent="1"/>
    </xf>
    <xf numFmtId="0" fontId="31" fillId="7" borderId="3" xfId="0" applyFont="1" applyFill="1" applyBorder="1" applyAlignment="1">
      <alignment horizontal="center" vertical="top" textRotation="255" indent="1"/>
    </xf>
    <xf numFmtId="0" fontId="4" fillId="4" borderId="31" xfId="0" applyFont="1" applyFill="1" applyBorder="1" applyAlignment="1">
      <alignment horizontal="center" vertical="top" textRotation="255" indent="1"/>
    </xf>
    <xf numFmtId="0" fontId="4" fillId="4" borderId="59" xfId="0" applyFont="1" applyFill="1" applyBorder="1" applyAlignment="1">
      <alignment horizontal="center" vertical="top" textRotation="255" indent="1"/>
    </xf>
    <xf numFmtId="0" fontId="4" fillId="4" borderId="72" xfId="0" applyFont="1" applyFill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top" textRotation="255" wrapText="1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top" textRotation="255" indent="1"/>
    </xf>
    <xf numFmtId="0" fontId="4" fillId="0" borderId="10" xfId="0" applyFont="1" applyBorder="1" applyAlignment="1">
      <alignment horizontal="center" vertical="top" textRotation="255" indent="1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3" borderId="0" xfId="0" applyFont="1" applyFill="1" applyAlignment="1">
      <alignment horizontal="left" vertical="center" indent="1"/>
    </xf>
    <xf numFmtId="0" fontId="4" fillId="5" borderId="1" xfId="0" applyFont="1" applyFill="1" applyBorder="1" applyAlignment="1">
      <alignment horizontal="center" vertical="top" textRotation="255" indent="1"/>
    </xf>
    <xf numFmtId="0" fontId="4" fillId="4" borderId="30" xfId="0" applyFont="1" applyFill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 textRotation="255" indent="1"/>
    </xf>
    <xf numFmtId="0" fontId="4" fillId="4" borderId="3" xfId="0" applyFont="1" applyFill="1" applyBorder="1" applyAlignment="1">
      <alignment horizontal="center" vertical="top" textRotation="255" indent="1"/>
    </xf>
    <xf numFmtId="0" fontId="4" fillId="4" borderId="4" xfId="0" applyFont="1" applyFill="1" applyBorder="1" applyAlignment="1">
      <alignment horizontal="center" vertical="top" textRotation="255" indent="1"/>
    </xf>
    <xf numFmtId="0" fontId="4" fillId="5" borderId="2" xfId="0" applyFont="1" applyFill="1" applyBorder="1" applyAlignment="1">
      <alignment horizontal="center" vertical="top" textRotation="255" indent="1"/>
    </xf>
    <xf numFmtId="0" fontId="4" fillId="5" borderId="3" xfId="0" applyFont="1" applyFill="1" applyBorder="1" applyAlignment="1">
      <alignment horizontal="center" vertical="top" textRotation="255" indent="1"/>
    </xf>
    <xf numFmtId="0" fontId="4" fillId="5" borderId="4" xfId="0" applyFont="1" applyFill="1" applyBorder="1" applyAlignment="1">
      <alignment horizontal="center" vertical="top" textRotation="255" indent="1"/>
    </xf>
    <xf numFmtId="0" fontId="4" fillId="6" borderId="2" xfId="0" applyFont="1" applyFill="1" applyBorder="1" applyAlignment="1">
      <alignment horizontal="center" vertical="top" textRotation="255" indent="1"/>
    </xf>
    <xf numFmtId="0" fontId="4" fillId="6" borderId="3" xfId="0" applyFont="1" applyFill="1" applyBorder="1" applyAlignment="1">
      <alignment horizontal="center" vertical="top" textRotation="255" indent="1"/>
    </xf>
    <xf numFmtId="0" fontId="4" fillId="6" borderId="4" xfId="0" applyFont="1" applyFill="1" applyBorder="1" applyAlignment="1">
      <alignment horizontal="center" vertical="top" textRotation="255" indent="1"/>
    </xf>
    <xf numFmtId="0" fontId="4" fillId="0" borderId="13" xfId="0" applyFont="1" applyBorder="1" applyAlignment="1">
      <alignment horizontal="center" vertical="top" textRotation="255" indent="1"/>
    </xf>
    <xf numFmtId="0" fontId="4" fillId="0" borderId="14" xfId="0" applyFont="1" applyBorder="1" applyAlignment="1">
      <alignment horizontal="center" vertical="top" textRotation="255" indent="1"/>
    </xf>
    <xf numFmtId="0" fontId="4" fillId="0" borderId="15" xfId="0" applyFont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top" textRotation="255" indent="1"/>
    </xf>
    <xf numFmtId="0" fontId="4" fillId="0" borderId="74" xfId="0" applyFont="1" applyBorder="1" applyAlignment="1">
      <alignment horizontal="center" vertical="top" textRotation="255" indent="1"/>
    </xf>
    <xf numFmtId="0" fontId="4" fillId="0" borderId="75" xfId="0" applyFont="1" applyBorder="1" applyAlignment="1">
      <alignment horizontal="center" vertical="top" textRotation="255" indent="1"/>
    </xf>
    <xf numFmtId="0" fontId="10" fillId="0" borderId="2" xfId="0" applyFont="1" applyBorder="1" applyAlignment="1">
      <alignment horizontal="center" vertical="top" textRotation="255" indent="1"/>
    </xf>
    <xf numFmtId="0" fontId="10" fillId="0" borderId="3" xfId="0" applyFont="1" applyBorder="1" applyAlignment="1">
      <alignment horizontal="center" vertical="top" textRotation="255" indent="1"/>
    </xf>
    <xf numFmtId="0" fontId="10" fillId="4" borderId="32" xfId="0" applyFont="1" applyFill="1" applyBorder="1" applyAlignment="1">
      <alignment horizontal="center" vertical="top" textRotation="255" indent="1"/>
    </xf>
    <xf numFmtId="0" fontId="10" fillId="4" borderId="58" xfId="0" applyFont="1" applyFill="1" applyBorder="1" applyAlignment="1">
      <alignment horizontal="center" vertical="top" textRotation="255" indent="1"/>
    </xf>
    <xf numFmtId="0" fontId="30" fillId="4" borderId="32" xfId="0" applyFont="1" applyFill="1" applyBorder="1" applyAlignment="1">
      <alignment horizontal="center" vertical="top" textRotation="255" indent="1"/>
    </xf>
    <xf numFmtId="0" fontId="30" fillId="4" borderId="58" xfId="0" applyFont="1" applyFill="1" applyBorder="1" applyAlignment="1">
      <alignment horizontal="center" vertical="top" textRotation="255" indent="1"/>
    </xf>
    <xf numFmtId="0" fontId="30" fillId="4" borderId="71" xfId="0" applyFont="1" applyFill="1" applyBorder="1" applyAlignment="1">
      <alignment horizontal="center" vertical="top" textRotation="255" indent="1"/>
    </xf>
    <xf numFmtId="0" fontId="30" fillId="4" borderId="31" xfId="0" applyFont="1" applyFill="1" applyBorder="1" applyAlignment="1">
      <alignment horizontal="center" vertical="top" textRotation="255" indent="1"/>
    </xf>
    <xf numFmtId="0" fontId="30" fillId="4" borderId="59" xfId="0" applyFont="1" applyFill="1" applyBorder="1" applyAlignment="1">
      <alignment horizontal="center" vertical="top" textRotation="255" indent="1"/>
    </xf>
    <xf numFmtId="0" fontId="30" fillId="4" borderId="72" xfId="0" applyFont="1" applyFill="1" applyBorder="1" applyAlignment="1">
      <alignment horizontal="center" vertical="top" textRotation="255" indent="1"/>
    </xf>
    <xf numFmtId="0" fontId="4" fillId="0" borderId="7" xfId="0" applyFont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top" textRotation="255" indent="1"/>
    </xf>
    <xf numFmtId="0" fontId="4" fillId="6" borderId="1" xfId="0" applyFont="1" applyFill="1" applyBorder="1" applyAlignment="1">
      <alignment horizontal="center" vertical="top" textRotation="255" inden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/>
    </xf>
    <xf numFmtId="0" fontId="32" fillId="0" borderId="77" xfId="0" applyFont="1" applyBorder="1" applyAlignment="1">
      <alignment vertical="top"/>
    </xf>
    <xf numFmtId="0" fontId="32" fillId="0" borderId="81" xfId="0" applyFont="1" applyBorder="1" applyAlignment="1">
      <alignment vertical="top"/>
    </xf>
    <xf numFmtId="0" fontId="32" fillId="0" borderId="42" xfId="0" applyFont="1" applyBorder="1" applyAlignment="1">
      <alignment vertical="top"/>
    </xf>
    <xf numFmtId="0" fontId="32" fillId="0" borderId="79" xfId="0" applyFont="1" applyBorder="1" applyAlignment="1">
      <alignment vertical="top"/>
    </xf>
    <xf numFmtId="0" fontId="32" fillId="0" borderId="82" xfId="0" applyFont="1" applyBorder="1" applyAlignment="1">
      <alignment vertical="top"/>
    </xf>
    <xf numFmtId="0" fontId="17" fillId="3" borderId="114" xfId="0" applyFont="1" applyFill="1" applyBorder="1" applyAlignment="1">
      <alignment horizontal="center" vertical="center"/>
    </xf>
    <xf numFmtId="0" fontId="17" fillId="3" borderId="115" xfId="0" applyFont="1" applyFill="1" applyBorder="1" applyAlignment="1">
      <alignment horizontal="center" vertical="center"/>
    </xf>
    <xf numFmtId="0" fontId="17" fillId="3" borderId="116" xfId="0" applyFont="1" applyFill="1" applyBorder="1" applyAlignment="1">
      <alignment horizontal="center" vertical="center"/>
    </xf>
    <xf numFmtId="185" fontId="23" fillId="0" borderId="87" xfId="0" applyNumberFormat="1" applyFont="1" applyBorder="1">
      <alignment vertical="center"/>
    </xf>
    <xf numFmtId="185" fontId="23" fillId="0" borderId="84" xfId="0" applyNumberFormat="1" applyFont="1" applyBorder="1">
      <alignment vertical="center"/>
    </xf>
    <xf numFmtId="0" fontId="28" fillId="0" borderId="1" xfId="0" applyFont="1" applyBorder="1" applyAlignment="1">
      <alignment horizontal="center" vertical="center" textRotation="255"/>
    </xf>
    <xf numFmtId="0" fontId="28" fillId="0" borderId="30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28" fillId="0" borderId="45" xfId="0" applyFont="1" applyBorder="1" applyAlignment="1">
      <alignment horizontal="center" vertical="center" textRotation="255"/>
    </xf>
    <xf numFmtId="0" fontId="28" fillId="0" borderId="29" xfId="0" applyFont="1" applyBorder="1" applyAlignment="1">
      <alignment horizontal="center" vertical="center" textRotation="255"/>
    </xf>
    <xf numFmtId="0" fontId="28" fillId="0" borderId="5" xfId="0" applyFont="1" applyBorder="1" applyAlignment="1">
      <alignment horizontal="center" vertical="center" textRotation="255"/>
    </xf>
    <xf numFmtId="0" fontId="28" fillId="0" borderId="44" xfId="0" applyFont="1" applyBorder="1" applyAlignment="1">
      <alignment horizontal="center" vertical="center" textRotation="255"/>
    </xf>
    <xf numFmtId="0" fontId="28" fillId="0" borderId="125" xfId="0" applyFont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left" vertical="center"/>
    </xf>
    <xf numFmtId="185" fontId="23" fillId="0" borderId="96" xfId="0" applyNumberFormat="1" applyFont="1" applyBorder="1">
      <alignment vertical="center"/>
    </xf>
    <xf numFmtId="185" fontId="23" fillId="0" borderId="97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 2" xfId="1" xr:uid="{4B926055-ECD1-4B69-86BB-D59BD02215A1}"/>
  </cellStyles>
  <dxfs count="0"/>
  <tableStyles count="0" defaultTableStyle="TableStyleMedium2" defaultPivotStyle="PivotStyleLight16"/>
  <colors>
    <mruColors>
      <color rgb="FFFFFFCC"/>
      <color rgb="FF0066FF"/>
      <color rgb="FFCCFF99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92</xdr:row>
      <xdr:rowOff>0</xdr:rowOff>
    </xdr:from>
    <xdr:to>
      <xdr:col>20</xdr:col>
      <xdr:colOff>0</xdr:colOff>
      <xdr:row>92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B3E57DF-9727-4CA0-8516-D89D8FCA0D5D}"/>
            </a:ext>
          </a:extLst>
        </xdr:cNvPr>
        <xdr:cNvCxnSpPr/>
      </xdr:nvCxnSpPr>
      <xdr:spPr>
        <a:xfrm>
          <a:off x="3857625" y="212407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9BD140B-D7A9-4F59-878C-B5549CEDE39E}"/>
            </a:ext>
          </a:extLst>
        </xdr:cNvPr>
        <xdr:cNvCxnSpPr/>
      </xdr:nvCxnSpPr>
      <xdr:spPr>
        <a:xfrm>
          <a:off x="7667625" y="375856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8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CAB6096-E773-478B-959A-A944A383D65F}"/>
            </a:ext>
          </a:extLst>
        </xdr:cNvPr>
        <xdr:cNvCxnSpPr/>
      </xdr:nvCxnSpPr>
      <xdr:spPr>
        <a:xfrm>
          <a:off x="1000125" y="41671875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42334</xdr:colOff>
      <xdr:row>12</xdr:row>
      <xdr:rowOff>52917</xdr:rowOff>
    </xdr:from>
    <xdr:to>
      <xdr:col>46</xdr:col>
      <xdr:colOff>0</xdr:colOff>
      <xdr:row>27</xdr:row>
      <xdr:rowOff>179917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C7FE7E9-5E80-4F95-AD19-5BB7590B03D6}"/>
            </a:ext>
          </a:extLst>
        </xdr:cNvPr>
        <xdr:cNvCxnSpPr/>
      </xdr:nvCxnSpPr>
      <xdr:spPr>
        <a:xfrm flipH="1">
          <a:off x="10530417" y="3132667"/>
          <a:ext cx="1301750" cy="353483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21167</xdr:colOff>
      <xdr:row>30</xdr:row>
      <xdr:rowOff>63500</xdr:rowOff>
    </xdr:from>
    <xdr:to>
      <xdr:col>45</xdr:col>
      <xdr:colOff>476250</xdr:colOff>
      <xdr:row>46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5CD21AC-B260-406B-8FC9-D2204EB24E6E}"/>
            </a:ext>
          </a:extLst>
        </xdr:cNvPr>
        <xdr:cNvCxnSpPr/>
      </xdr:nvCxnSpPr>
      <xdr:spPr>
        <a:xfrm flipH="1">
          <a:off x="10509250" y="7291917"/>
          <a:ext cx="1301750" cy="353483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57150</xdr:colOff>
      <xdr:row>48</xdr:row>
      <xdr:rowOff>4234</xdr:rowOff>
    </xdr:from>
    <xdr:to>
      <xdr:col>46</xdr:col>
      <xdr:colOff>14816</xdr:colOff>
      <xdr:row>63</xdr:row>
      <xdr:rowOff>131233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411E978-882C-4B25-804A-EF30A6E1F0DF}"/>
            </a:ext>
          </a:extLst>
        </xdr:cNvPr>
        <xdr:cNvCxnSpPr/>
      </xdr:nvCxnSpPr>
      <xdr:spPr>
        <a:xfrm flipH="1">
          <a:off x="10545233" y="11381317"/>
          <a:ext cx="1301750" cy="353483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8467</xdr:colOff>
      <xdr:row>66</xdr:row>
      <xdr:rowOff>61383</xdr:rowOff>
    </xdr:from>
    <xdr:to>
      <xdr:col>45</xdr:col>
      <xdr:colOff>463550</xdr:colOff>
      <xdr:row>81</xdr:row>
      <xdr:rowOff>188383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CDE41CD-E0B4-4D66-B7CC-1FF57792853F}"/>
            </a:ext>
          </a:extLst>
        </xdr:cNvPr>
        <xdr:cNvCxnSpPr/>
      </xdr:nvCxnSpPr>
      <xdr:spPr>
        <a:xfrm flipH="1">
          <a:off x="10496550" y="15587133"/>
          <a:ext cx="1301750" cy="353483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21167</xdr:colOff>
      <xdr:row>84</xdr:row>
      <xdr:rowOff>12699</xdr:rowOff>
    </xdr:from>
    <xdr:to>
      <xdr:col>45</xdr:col>
      <xdr:colOff>488950</xdr:colOff>
      <xdr:row>99</xdr:row>
      <xdr:rowOff>137583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B9437E3-9185-4333-BAF0-14F44301C90C}"/>
            </a:ext>
          </a:extLst>
        </xdr:cNvPr>
        <xdr:cNvCxnSpPr/>
      </xdr:nvCxnSpPr>
      <xdr:spPr>
        <a:xfrm flipH="1">
          <a:off x="10509250" y="19687116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31750</xdr:colOff>
      <xdr:row>102</xdr:row>
      <xdr:rowOff>42334</xdr:rowOff>
    </xdr:from>
    <xdr:to>
      <xdr:col>45</xdr:col>
      <xdr:colOff>457200</xdr:colOff>
      <xdr:row>117</xdr:row>
      <xdr:rowOff>167217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1A09061-7F18-45E7-A48D-B51C87E3501D}"/>
            </a:ext>
          </a:extLst>
        </xdr:cNvPr>
        <xdr:cNvCxnSpPr/>
      </xdr:nvCxnSpPr>
      <xdr:spPr>
        <a:xfrm flipH="1">
          <a:off x="10477500" y="23865417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21168</xdr:colOff>
      <xdr:row>120</xdr:row>
      <xdr:rowOff>10583</xdr:rowOff>
    </xdr:from>
    <xdr:to>
      <xdr:col>45</xdr:col>
      <xdr:colOff>488951</xdr:colOff>
      <xdr:row>135</xdr:row>
      <xdr:rowOff>135467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4A02626-C835-44D5-8C09-FDE6344442FD}"/>
            </a:ext>
          </a:extLst>
        </xdr:cNvPr>
        <xdr:cNvCxnSpPr/>
      </xdr:nvCxnSpPr>
      <xdr:spPr>
        <a:xfrm flipH="1">
          <a:off x="10509251" y="27982333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138</xdr:row>
      <xdr:rowOff>42333</xdr:rowOff>
    </xdr:from>
    <xdr:to>
      <xdr:col>45</xdr:col>
      <xdr:colOff>467783</xdr:colOff>
      <xdr:row>153</xdr:row>
      <xdr:rowOff>167217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DB0D232-48E9-4698-827A-85C789039BC4}"/>
            </a:ext>
          </a:extLst>
        </xdr:cNvPr>
        <xdr:cNvCxnSpPr/>
      </xdr:nvCxnSpPr>
      <xdr:spPr>
        <a:xfrm flipH="1">
          <a:off x="10488083" y="32162750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10583</xdr:colOff>
      <xdr:row>156</xdr:row>
      <xdr:rowOff>52918</xdr:rowOff>
    </xdr:from>
    <xdr:to>
      <xdr:col>45</xdr:col>
      <xdr:colOff>478366</xdr:colOff>
      <xdr:row>171</xdr:row>
      <xdr:rowOff>177801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7954DAC-1B31-46F9-BB03-B8E1694C000E}"/>
            </a:ext>
          </a:extLst>
        </xdr:cNvPr>
        <xdr:cNvCxnSpPr/>
      </xdr:nvCxnSpPr>
      <xdr:spPr>
        <a:xfrm flipH="1">
          <a:off x="10498666" y="36322001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174</xdr:row>
      <xdr:rowOff>42333</xdr:rowOff>
    </xdr:from>
    <xdr:to>
      <xdr:col>45</xdr:col>
      <xdr:colOff>467783</xdr:colOff>
      <xdr:row>189</xdr:row>
      <xdr:rowOff>167217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45351CA-A390-4C12-949F-7FE1F8A7FBE1}"/>
            </a:ext>
          </a:extLst>
        </xdr:cNvPr>
        <xdr:cNvCxnSpPr/>
      </xdr:nvCxnSpPr>
      <xdr:spPr>
        <a:xfrm flipH="1">
          <a:off x="10488083" y="40460083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10584</xdr:colOff>
      <xdr:row>192</xdr:row>
      <xdr:rowOff>10583</xdr:rowOff>
    </xdr:from>
    <xdr:to>
      <xdr:col>45</xdr:col>
      <xdr:colOff>478367</xdr:colOff>
      <xdr:row>207</xdr:row>
      <xdr:rowOff>135467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8480590-1F9D-44EE-9BD7-1B817B2D8D1A}"/>
            </a:ext>
          </a:extLst>
        </xdr:cNvPr>
        <xdr:cNvCxnSpPr/>
      </xdr:nvCxnSpPr>
      <xdr:spPr>
        <a:xfrm flipH="1">
          <a:off x="10498667" y="44577000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210</xdr:row>
      <xdr:rowOff>0</xdr:rowOff>
    </xdr:from>
    <xdr:to>
      <xdr:col>45</xdr:col>
      <xdr:colOff>467783</xdr:colOff>
      <xdr:row>225</xdr:row>
      <xdr:rowOff>124883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5D818E6-995C-44B6-A02D-7E60E45ED652}"/>
            </a:ext>
          </a:extLst>
        </xdr:cNvPr>
        <xdr:cNvCxnSpPr/>
      </xdr:nvCxnSpPr>
      <xdr:spPr>
        <a:xfrm flipH="1">
          <a:off x="10488083" y="48715083"/>
          <a:ext cx="1314450" cy="35327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17397</xdr:colOff>
      <xdr:row>9</xdr:row>
      <xdr:rowOff>313150</xdr:rowOff>
    </xdr:from>
    <xdr:to>
      <xdr:col>25</xdr:col>
      <xdr:colOff>226165</xdr:colOff>
      <xdr:row>36</xdr:row>
      <xdr:rowOff>139178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082AFC2-E60F-40F7-BDE8-7E1F26D660F0}"/>
            </a:ext>
          </a:extLst>
        </xdr:cNvPr>
        <xdr:cNvCxnSpPr/>
      </xdr:nvCxnSpPr>
      <xdr:spPr>
        <a:xfrm flipH="1">
          <a:off x="2957534" y="2557397"/>
          <a:ext cx="3375069" cy="701979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92</xdr:row>
      <xdr:rowOff>0</xdr:rowOff>
    </xdr:from>
    <xdr:to>
      <xdr:col>23</xdr:col>
      <xdr:colOff>0</xdr:colOff>
      <xdr:row>92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133725" y="21269325"/>
          <a:ext cx="21526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97155</xdr:colOff>
      <xdr:row>75</xdr:row>
      <xdr:rowOff>186690</xdr:rowOff>
    </xdr:from>
    <xdr:to>
      <xdr:col>26</xdr:col>
      <xdr:colOff>161925</xdr:colOff>
      <xdr:row>76</xdr:row>
      <xdr:rowOff>209550</xdr:rowOff>
    </xdr:to>
    <xdr:sp macro="" textlink="">
      <xdr:nvSpPr>
        <xdr:cNvPr id="2" name="矢印: 上カーブ 1">
          <a:extLst>
            <a:ext uri="{FF2B5EF4-FFF2-40B4-BE49-F238E27FC236}">
              <a16:creationId xmlns:a16="http://schemas.microsoft.com/office/drawing/2014/main" id="{47175543-A2EA-4F96-8CF0-F0FC06147BEA}"/>
            </a:ext>
          </a:extLst>
        </xdr:cNvPr>
        <xdr:cNvSpPr/>
      </xdr:nvSpPr>
      <xdr:spPr>
        <a:xfrm>
          <a:off x="5621655" y="17569815"/>
          <a:ext cx="541020" cy="25146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193713</xdr:colOff>
      <xdr:row>75</xdr:row>
      <xdr:rowOff>69778</xdr:rowOff>
    </xdr:from>
    <xdr:ext cx="498396" cy="363362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32B59E4-944F-496C-A122-D6AA15EB4BD6}"/>
            </a:ext>
          </a:extLst>
        </xdr:cNvPr>
        <xdr:cNvSpPr/>
      </xdr:nvSpPr>
      <xdr:spPr>
        <a:xfrm>
          <a:off x="6194463" y="1745290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32</xdr:col>
      <xdr:colOff>9525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98EA39A-FC70-4AB4-9D9C-748B30093F96}"/>
            </a:ext>
          </a:extLst>
        </xdr:cNvPr>
        <xdr:cNvCxnSpPr/>
      </xdr:nvCxnSpPr>
      <xdr:spPr>
        <a:xfrm>
          <a:off x="7439025" y="37614225"/>
          <a:ext cx="9429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10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8CF2745-C58A-445A-A592-6F9A007C1F53}"/>
            </a:ext>
          </a:extLst>
        </xdr:cNvPr>
        <xdr:cNvCxnSpPr/>
      </xdr:nvCxnSpPr>
      <xdr:spPr>
        <a:xfrm>
          <a:off x="1000125" y="41700450"/>
          <a:ext cx="1190625" cy="0"/>
        </a:xfrm>
        <a:prstGeom prst="straightConnector1">
          <a:avLst/>
        </a:prstGeom>
        <a:ln w="19050">
          <a:solidFill>
            <a:srgbClr val="C00000"/>
          </a:solidFill>
          <a:headEnd type="none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92286</xdr:colOff>
      <xdr:row>111</xdr:row>
      <xdr:rowOff>163620</xdr:rowOff>
    </xdr:from>
    <xdr:to>
      <xdr:col>35</xdr:col>
      <xdr:colOff>0</xdr:colOff>
      <xdr:row>113</xdr:row>
      <xdr:rowOff>14818</xdr:rowOff>
    </xdr:to>
    <xdr:sp macro="" textlink="">
      <xdr:nvSpPr>
        <xdr:cNvPr id="7" name="矢印: 上カーブ 6">
          <a:extLst>
            <a:ext uri="{FF2B5EF4-FFF2-40B4-BE49-F238E27FC236}">
              <a16:creationId xmlns:a16="http://schemas.microsoft.com/office/drawing/2014/main" id="{745AA75A-4C4C-4249-9700-9750CA80F787}"/>
            </a:ext>
          </a:extLst>
        </xdr:cNvPr>
        <xdr:cNvSpPr/>
      </xdr:nvSpPr>
      <xdr:spPr>
        <a:xfrm rot="21260503">
          <a:off x="5955453" y="26082203"/>
          <a:ext cx="2341880" cy="316865"/>
        </a:xfrm>
        <a:prstGeom prst="curvedUpArrow">
          <a:avLst>
            <a:gd name="adj1" fmla="val 25000"/>
            <a:gd name="adj2" fmla="val 84640"/>
            <a:gd name="adj3" fmla="val 216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34</xdr:col>
      <xdr:colOff>222288</xdr:colOff>
      <xdr:row>111</xdr:row>
      <xdr:rowOff>48823</xdr:rowOff>
    </xdr:from>
    <xdr:ext cx="498396" cy="363362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F2ED276-706F-438A-9E4A-5D7CC6807CEA}"/>
            </a:ext>
          </a:extLst>
        </xdr:cNvPr>
        <xdr:cNvSpPr/>
      </xdr:nvSpPr>
      <xdr:spPr>
        <a:xfrm>
          <a:off x="8128038" y="25604398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oneCellAnchor>
    <xdr:from>
      <xdr:col>15</xdr:col>
      <xdr:colOff>216573</xdr:colOff>
      <xdr:row>110</xdr:row>
      <xdr:rowOff>153598</xdr:rowOff>
    </xdr:from>
    <xdr:ext cx="498396" cy="363362"/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C0E9FF6-3E92-4C9D-93FF-568B53943A33}"/>
            </a:ext>
          </a:extLst>
        </xdr:cNvPr>
        <xdr:cNvSpPr/>
      </xdr:nvSpPr>
      <xdr:spPr>
        <a:xfrm>
          <a:off x="3597948" y="2548057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15</xdr:col>
      <xdr:colOff>26106</xdr:colOff>
      <xdr:row>111</xdr:row>
      <xdr:rowOff>179504</xdr:rowOff>
    </xdr:from>
    <xdr:to>
      <xdr:col>18</xdr:col>
      <xdr:colOff>139830</xdr:colOff>
      <xdr:row>113</xdr:row>
      <xdr:rowOff>9958</xdr:rowOff>
    </xdr:to>
    <xdr:sp macro="" textlink="">
      <xdr:nvSpPr>
        <xdr:cNvPr id="10" name="矢印: 下カーブ 9">
          <a:extLst>
            <a:ext uri="{FF2B5EF4-FFF2-40B4-BE49-F238E27FC236}">
              <a16:creationId xmlns:a16="http://schemas.microsoft.com/office/drawing/2014/main" id="{56FF6988-B490-4EA2-B124-EA1B55459450}"/>
            </a:ext>
          </a:extLst>
        </xdr:cNvPr>
        <xdr:cNvSpPr/>
      </xdr:nvSpPr>
      <xdr:spPr>
        <a:xfrm rot="11373644">
          <a:off x="3455106" y="26098087"/>
          <a:ext cx="843974" cy="296121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52</xdr:col>
      <xdr:colOff>413885</xdr:colOff>
      <xdr:row>26</xdr:row>
      <xdr:rowOff>179070</xdr:rowOff>
    </xdr:from>
    <xdr:ext cx="1736373" cy="328423"/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46893CD1-D00F-4925-B580-C7FC51B11738}"/>
            </a:ext>
          </a:extLst>
        </xdr:cNvPr>
        <xdr:cNvSpPr/>
      </xdr:nvSpPr>
      <xdr:spPr>
        <a:xfrm>
          <a:off x="14239060" y="6540210"/>
          <a:ext cx="1736373" cy="328423"/>
        </a:xfrm>
        <a:prstGeom prst="borderCallout1">
          <a:avLst>
            <a:gd name="adj1" fmla="val 18750"/>
            <a:gd name="adj2" fmla="val -8333"/>
            <a:gd name="adj3" fmla="val -659231"/>
            <a:gd name="adj4" fmla="val -192357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悪天候の休工は含めない</a:t>
          </a:r>
        </a:p>
      </xdr:txBody>
    </xdr:sp>
    <xdr:clientData/>
  </xdr:oneCellAnchor>
  <xdr:oneCellAnchor>
    <xdr:from>
      <xdr:col>52</xdr:col>
      <xdr:colOff>384809</xdr:colOff>
      <xdr:row>20</xdr:row>
      <xdr:rowOff>133350</xdr:rowOff>
    </xdr:from>
    <xdr:ext cx="1595309" cy="328423"/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59861FFD-5530-4BC0-AF8E-0D8CD262023E}"/>
            </a:ext>
          </a:extLst>
        </xdr:cNvPr>
        <xdr:cNvSpPr/>
      </xdr:nvSpPr>
      <xdr:spPr>
        <a:xfrm>
          <a:off x="14405609" y="5029200"/>
          <a:ext cx="1595309" cy="328423"/>
        </a:xfrm>
        <a:prstGeom prst="borderCallout1">
          <a:avLst>
            <a:gd name="adj1" fmla="val 18750"/>
            <a:gd name="adj2" fmla="val -8333"/>
            <a:gd name="adj3" fmla="val -210630"/>
            <a:gd name="adj4" fmla="val -12462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悪天候の休工は含める</a:t>
          </a:r>
        </a:p>
      </xdr:txBody>
    </xdr:sp>
    <xdr:clientData/>
  </xdr:oneCellAnchor>
  <xdr:oneCellAnchor>
    <xdr:from>
      <xdr:col>52</xdr:col>
      <xdr:colOff>400049</xdr:colOff>
      <xdr:row>23</xdr:row>
      <xdr:rowOff>161925</xdr:rowOff>
    </xdr:from>
    <xdr:ext cx="2159566" cy="564514"/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FB614AC7-0F25-4002-AE40-D15EDE8EB3D7}"/>
            </a:ext>
          </a:extLst>
        </xdr:cNvPr>
        <xdr:cNvSpPr/>
      </xdr:nvSpPr>
      <xdr:spPr>
        <a:xfrm>
          <a:off x="14420849" y="5743575"/>
          <a:ext cx="2159566" cy="564514"/>
        </a:xfrm>
        <a:prstGeom prst="borderCallout1">
          <a:avLst>
            <a:gd name="adj1" fmla="val 18750"/>
            <a:gd name="adj2" fmla="val -8333"/>
            <a:gd name="adj3" fmla="val -10888"/>
            <a:gd name="adj4" fmla="val -2590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現場着手日から月末までのに数</a:t>
          </a:r>
          <a:endParaRPr kumimoji="1" lang="en-US" altLang="ja-JP" sz="1100"/>
        </a:p>
        <a:p>
          <a:pPr algn="l"/>
          <a:r>
            <a:rPr kumimoji="1" lang="en-US" altLang="ja-JP" sz="1100"/>
            <a:t>22</a:t>
          </a:r>
          <a:r>
            <a:rPr kumimoji="1" lang="ja-JP" altLang="en-US" sz="1100"/>
            <a:t>日～</a:t>
          </a:r>
          <a:r>
            <a:rPr kumimoji="1" lang="en-US" altLang="ja-JP" sz="1100"/>
            <a:t>30</a:t>
          </a:r>
          <a:r>
            <a:rPr kumimoji="1" lang="ja-JP" altLang="en-US" sz="1100"/>
            <a:t>日までの</a:t>
          </a:r>
          <a:r>
            <a:rPr kumimoji="1" lang="en-US" altLang="ja-JP" sz="1100"/>
            <a:t>9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245744</xdr:colOff>
      <xdr:row>37</xdr:row>
      <xdr:rowOff>129540</xdr:rowOff>
    </xdr:from>
    <xdr:ext cx="1313180" cy="564514"/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BEAD175-DBDD-4FA7-9C8E-0DB6779D8836}"/>
            </a:ext>
          </a:extLst>
        </xdr:cNvPr>
        <xdr:cNvSpPr/>
      </xdr:nvSpPr>
      <xdr:spPr>
        <a:xfrm>
          <a:off x="14070919" y="9064101"/>
          <a:ext cx="1313180" cy="564514"/>
        </a:xfrm>
        <a:prstGeom prst="borderCallout1">
          <a:avLst>
            <a:gd name="adj1" fmla="val 18750"/>
            <a:gd name="adj2" fmla="val -8333"/>
            <a:gd name="adj3" fmla="val 152779"/>
            <a:gd name="adj4" fmla="val -30641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月数－対象外日数</a:t>
          </a:r>
          <a:endParaRPr kumimoji="1" lang="en-US" altLang="ja-JP" sz="1100"/>
        </a:p>
        <a:p>
          <a:pPr algn="l"/>
          <a:r>
            <a:rPr kumimoji="1" lang="en-US" altLang="ja-JP" sz="1100"/>
            <a:t>31</a:t>
          </a:r>
          <a:r>
            <a:rPr kumimoji="1" lang="ja-JP" altLang="en-US" sz="1100"/>
            <a:t>日－</a:t>
          </a:r>
          <a:r>
            <a:rPr kumimoji="1" lang="en-US" altLang="ja-JP" sz="1100"/>
            <a:t>0</a:t>
          </a:r>
          <a:r>
            <a:rPr kumimoji="1" lang="ja-JP" altLang="en-US" sz="1100"/>
            <a:t>日＝</a:t>
          </a:r>
          <a:r>
            <a:rPr kumimoji="1" lang="en-US" altLang="ja-JP" sz="1100"/>
            <a:t>31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171449</xdr:colOff>
      <xdr:row>97</xdr:row>
      <xdr:rowOff>53340</xdr:rowOff>
    </xdr:from>
    <xdr:ext cx="1962151" cy="564514"/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49C523CD-E9CA-4A12-A2EB-C5A31BD7D604}"/>
            </a:ext>
          </a:extLst>
        </xdr:cNvPr>
        <xdr:cNvSpPr/>
      </xdr:nvSpPr>
      <xdr:spPr>
        <a:xfrm>
          <a:off x="14192249" y="22465665"/>
          <a:ext cx="1962151" cy="564514"/>
        </a:xfrm>
        <a:prstGeom prst="borderCallout1">
          <a:avLst>
            <a:gd name="adj1" fmla="val 13688"/>
            <a:gd name="adj2" fmla="val -3964"/>
            <a:gd name="adj3" fmla="val -59819"/>
            <a:gd name="adj4" fmla="val -13690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n-ea"/>
              <a:ea typeface="+mn-ea"/>
            </a:rPr>
            <a:t>月数－対象外日数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en-US" altLang="ja-JP" sz="1100">
              <a:latin typeface="+mn-ea"/>
              <a:ea typeface="+mn-ea"/>
            </a:rPr>
            <a:t>31</a:t>
          </a:r>
          <a:r>
            <a:rPr kumimoji="1" lang="ja-JP" altLang="en-US" sz="1100">
              <a:latin typeface="+mn-ea"/>
              <a:ea typeface="+mn-ea"/>
            </a:rPr>
            <a:t>日－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日－４日＝２４日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  <xdr:oneCellAnchor>
    <xdr:from>
      <xdr:col>54</xdr:col>
      <xdr:colOff>347411</xdr:colOff>
      <xdr:row>30</xdr:row>
      <xdr:rowOff>124861</xdr:rowOff>
    </xdr:from>
    <xdr:ext cx="2933688" cy="2217145"/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ECA59CA6-C2A2-4FC7-BA0A-04CC52BEC543}"/>
            </a:ext>
          </a:extLst>
        </xdr:cNvPr>
        <xdr:cNvSpPr/>
      </xdr:nvSpPr>
      <xdr:spPr>
        <a:xfrm>
          <a:off x="15553990" y="7421791"/>
          <a:ext cx="2933688" cy="2217145"/>
        </a:xfrm>
        <a:prstGeom prst="borderCallout1">
          <a:avLst>
            <a:gd name="adj1" fmla="val 27404"/>
            <a:gd name="adj2" fmla="val -1592"/>
            <a:gd name="adj3" fmla="val -68884"/>
            <a:gd name="adj4" fmla="val -127183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割合（以下「現場閉所率」という。）が、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日）の水準の状態を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「月単位の４週８休」と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いう。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ただし、暦上の土曜日・日曜日の閉所では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に満たない月は、その月の土曜日・日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曜日の合計日数以上に閉所を行っている場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合に、４週８休（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）以上を達成してい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るものとみなす。</a:t>
          </a:r>
        </a:p>
      </xdr:txBody>
    </xdr:sp>
    <xdr:clientData/>
  </xdr:oneCellAnchor>
  <xdr:twoCellAnchor>
    <xdr:from>
      <xdr:col>11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F9EDD5E-44BD-4FE5-8577-9B382262C89C}"/>
            </a:ext>
          </a:extLst>
        </xdr:cNvPr>
        <xdr:cNvCxnSpPr/>
      </xdr:nvCxnSpPr>
      <xdr:spPr>
        <a:xfrm>
          <a:off x="2455333" y="5640917"/>
          <a:ext cx="36512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2466</xdr:colOff>
      <xdr:row>21</xdr:row>
      <xdr:rowOff>23353</xdr:rowOff>
    </xdr:from>
    <xdr:ext cx="1482373" cy="363362"/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CE5C1100-865F-40CA-ACD9-7D0B3629C445}"/>
            </a:ext>
          </a:extLst>
        </xdr:cNvPr>
        <xdr:cNvSpPr/>
      </xdr:nvSpPr>
      <xdr:spPr>
        <a:xfrm>
          <a:off x="3431466" y="5198603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12</xdr:col>
      <xdr:colOff>0</xdr:colOff>
      <xdr:row>203</xdr:row>
      <xdr:rowOff>0</xdr:rowOff>
    </xdr:from>
    <xdr:to>
      <xdr:col>19</xdr:col>
      <xdr:colOff>0</xdr:colOff>
      <xdr:row>203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78A106C-55F3-4EEF-8132-EF2B70D76A03}"/>
            </a:ext>
          </a:extLst>
        </xdr:cNvPr>
        <xdr:cNvCxnSpPr/>
      </xdr:nvCxnSpPr>
      <xdr:spPr>
        <a:xfrm>
          <a:off x="2698750" y="47127583"/>
          <a:ext cx="1703917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91582</xdr:colOff>
      <xdr:row>200</xdr:row>
      <xdr:rowOff>219776</xdr:rowOff>
    </xdr:from>
    <xdr:ext cx="1482373" cy="363362"/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3DB0D793-35A1-41E7-8356-BF7FB12C8A79}"/>
            </a:ext>
          </a:extLst>
        </xdr:cNvPr>
        <xdr:cNvSpPr/>
      </xdr:nvSpPr>
      <xdr:spPr>
        <a:xfrm>
          <a:off x="2790332" y="46648859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47</xdr:col>
      <xdr:colOff>137159</xdr:colOff>
      <xdr:row>2</xdr:row>
      <xdr:rowOff>76201</xdr:rowOff>
    </xdr:from>
    <xdr:to>
      <xdr:col>50</xdr:col>
      <xdr:colOff>380999</xdr:colOff>
      <xdr:row>4</xdr:row>
      <xdr:rowOff>15241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E956F43-A457-48D8-A197-26A07CF850DE}"/>
            </a:ext>
          </a:extLst>
        </xdr:cNvPr>
        <xdr:cNvSpPr/>
      </xdr:nvSpPr>
      <xdr:spPr>
        <a:xfrm>
          <a:off x="12605384" y="533401"/>
          <a:ext cx="1301115" cy="52959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13</xdr:col>
      <xdr:colOff>230504</xdr:colOff>
      <xdr:row>95</xdr:row>
      <xdr:rowOff>0</xdr:rowOff>
    </xdr:from>
    <xdr:to>
      <xdr:col>16</xdr:col>
      <xdr:colOff>0</xdr:colOff>
      <xdr:row>96</xdr:row>
      <xdr:rowOff>228599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66DC0062-5508-45DE-883D-C2F1569AF86A}"/>
            </a:ext>
          </a:extLst>
        </xdr:cNvPr>
        <xdr:cNvSpPr/>
      </xdr:nvSpPr>
      <xdr:spPr>
        <a:xfrm>
          <a:off x="3135629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0</xdr:colOff>
      <xdr:row>95</xdr:row>
      <xdr:rowOff>0</xdr:rowOff>
    </xdr:from>
    <xdr:to>
      <xdr:col>23</xdr:col>
      <xdr:colOff>7621</xdr:colOff>
      <xdr:row>96</xdr:row>
      <xdr:rowOff>228599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D2F1B156-64CF-4F91-981B-AF45F8962CAA}"/>
            </a:ext>
          </a:extLst>
        </xdr:cNvPr>
        <xdr:cNvSpPr/>
      </xdr:nvSpPr>
      <xdr:spPr>
        <a:xfrm>
          <a:off x="4810125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1</xdr:col>
      <xdr:colOff>95250</xdr:colOff>
      <xdr:row>81</xdr:row>
      <xdr:rowOff>158040</xdr:rowOff>
    </xdr:from>
    <xdr:ext cx="3357086" cy="1051635"/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1EF28279-1667-4AE6-9D0B-124670C05112}"/>
            </a:ext>
          </a:extLst>
        </xdr:cNvPr>
        <xdr:cNvSpPr/>
      </xdr:nvSpPr>
      <xdr:spPr>
        <a:xfrm>
          <a:off x="361950" y="18865140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）ハ 夏季休暇（３日間）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３日間の夏季休暇に連続して、３日を超えて夏期休暇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を設定する場合で、土曜日及び日曜日が含まれる場合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9</xdr:col>
      <xdr:colOff>84058</xdr:colOff>
      <xdr:row>86</xdr:row>
      <xdr:rowOff>20955</xdr:rowOff>
    </xdr:from>
    <xdr:to>
      <xdr:col>22</xdr:col>
      <xdr:colOff>4763</xdr:colOff>
      <xdr:row>95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AADEB55-EF23-4ADE-B469-8F02FA378963}"/>
            </a:ext>
          </a:extLst>
        </xdr:cNvPr>
        <xdr:cNvCxnSpPr>
          <a:stCxn id="28" idx="2"/>
          <a:endCxn id="26" idx="0"/>
        </xdr:cNvCxnSpPr>
      </xdr:nvCxnSpPr>
      <xdr:spPr>
        <a:xfrm>
          <a:off x="2036683" y="19918680"/>
          <a:ext cx="3016330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84058</xdr:colOff>
      <xdr:row>86</xdr:row>
      <xdr:rowOff>20955</xdr:rowOff>
    </xdr:from>
    <xdr:to>
      <xdr:col>14</xdr:col>
      <xdr:colOff>234315</xdr:colOff>
      <xdr:row>95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2129D412-A4C3-4C1D-B9A4-30156BEC2975}"/>
            </a:ext>
          </a:extLst>
        </xdr:cNvPr>
        <xdr:cNvCxnSpPr>
          <a:stCxn id="28" idx="2"/>
          <a:endCxn id="25" idx="0"/>
        </xdr:cNvCxnSpPr>
      </xdr:nvCxnSpPr>
      <xdr:spPr>
        <a:xfrm>
          <a:off x="2036683" y="19918680"/>
          <a:ext cx="1340882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0</xdr:colOff>
      <xdr:row>172</xdr:row>
      <xdr:rowOff>0</xdr:rowOff>
    </xdr:from>
    <xdr:ext cx="3357086" cy="1051635"/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F31DDDDD-E998-4503-A82E-CB46404BCAA3}"/>
            </a:ext>
          </a:extLst>
        </xdr:cNvPr>
        <xdr:cNvSpPr/>
      </xdr:nvSpPr>
      <xdr:spPr>
        <a:xfrm>
          <a:off x="3619500" y="39328725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）ニ 年末年始休暇（６日間）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６日間の年末年始休暇に連続して、６日を超えて年末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年始休暇を設定する場合で、土曜日及び日曜日が含ま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れる場合は、これを休工対象日から除外する。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23</xdr:col>
      <xdr:colOff>0</xdr:colOff>
      <xdr:row>168</xdr:row>
      <xdr:rowOff>0</xdr:rowOff>
    </xdr:from>
    <xdr:to>
      <xdr:col>32</xdr:col>
      <xdr:colOff>0</xdr:colOff>
      <xdr:row>172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48958D6-9898-4DF8-B148-321B16D13D41}"/>
            </a:ext>
          </a:extLst>
        </xdr:cNvPr>
        <xdr:cNvCxnSpPr/>
      </xdr:nvCxnSpPr>
      <xdr:spPr>
        <a:xfrm flipV="1">
          <a:off x="5286375" y="38528625"/>
          <a:ext cx="2143125" cy="8001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174</xdr:row>
      <xdr:rowOff>0</xdr:rowOff>
    </xdr:from>
    <xdr:to>
      <xdr:col>16</xdr:col>
      <xdr:colOff>0</xdr:colOff>
      <xdr:row>185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DF3C5E4-3424-482B-9D0E-7C44DAF9B742}"/>
            </a:ext>
          </a:extLst>
        </xdr:cNvPr>
        <xdr:cNvCxnSpPr/>
      </xdr:nvCxnSpPr>
      <xdr:spPr>
        <a:xfrm flipH="1">
          <a:off x="1952626" y="39871650"/>
          <a:ext cx="1666874" cy="25146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167</xdr:row>
      <xdr:rowOff>0</xdr:rowOff>
    </xdr:from>
    <xdr:to>
      <xdr:col>33</xdr:col>
      <xdr:colOff>0</xdr:colOff>
      <xdr:row>168</xdr:row>
      <xdr:rowOff>228599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1C0A4ED6-D0C4-4BB5-8CE8-BEA381770FCC}"/>
            </a:ext>
          </a:extLst>
        </xdr:cNvPr>
        <xdr:cNvSpPr/>
      </xdr:nvSpPr>
      <xdr:spPr>
        <a:xfrm>
          <a:off x="7429500" y="38300025"/>
          <a:ext cx="238125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0</xdr:colOff>
      <xdr:row>185</xdr:row>
      <xdr:rowOff>0</xdr:rowOff>
    </xdr:from>
    <xdr:to>
      <xdr:col>10</xdr:col>
      <xdr:colOff>0</xdr:colOff>
      <xdr:row>186</xdr:row>
      <xdr:rowOff>228599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C13BEE-4328-433D-B6ED-BEB4AF887F9F}"/>
            </a:ext>
          </a:extLst>
        </xdr:cNvPr>
        <xdr:cNvSpPr/>
      </xdr:nvSpPr>
      <xdr:spPr>
        <a:xfrm>
          <a:off x="1714500" y="42386250"/>
          <a:ext cx="476250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42333</xdr:colOff>
      <xdr:row>11</xdr:row>
      <xdr:rowOff>4350</xdr:rowOff>
    </xdr:from>
    <xdr:to>
      <xdr:col>20</xdr:col>
      <xdr:colOff>236608</xdr:colOff>
      <xdr:row>11</xdr:row>
      <xdr:rowOff>287983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F684CC-055C-447D-83F0-492D5903E4FC}"/>
            </a:ext>
          </a:extLst>
        </xdr:cNvPr>
        <xdr:cNvSpPr/>
      </xdr:nvSpPr>
      <xdr:spPr>
        <a:xfrm>
          <a:off x="2921000" y="3419239"/>
          <a:ext cx="2169830" cy="283633"/>
        </a:xfrm>
        <a:prstGeom prst="roundRect">
          <a:avLst/>
        </a:prstGeom>
        <a:noFill/>
        <a:ln w="317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45</xdr:row>
      <xdr:rowOff>161925</xdr:rowOff>
    </xdr:from>
    <xdr:to>
      <xdr:col>9</xdr:col>
      <xdr:colOff>15240</xdr:colOff>
      <xdr:row>49</xdr:row>
      <xdr:rowOff>30480</xdr:rowOff>
    </xdr:to>
    <xdr:sp macro="" textlink="">
      <xdr:nvSpPr>
        <xdr:cNvPr id="186" name="楕円 185">
          <a:extLst>
            <a:ext uri="{FF2B5EF4-FFF2-40B4-BE49-F238E27FC236}">
              <a16:creationId xmlns:a16="http://schemas.microsoft.com/office/drawing/2014/main" id="{9FC4E635-CB75-4F3D-A20A-E9BE2036FFC2}"/>
            </a:ext>
          </a:extLst>
        </xdr:cNvPr>
        <xdr:cNvSpPr/>
      </xdr:nvSpPr>
      <xdr:spPr>
        <a:xfrm>
          <a:off x="1628775" y="11049000"/>
          <a:ext cx="529590" cy="55435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228600</xdr:colOff>
      <xdr:row>45</xdr:row>
      <xdr:rowOff>161925</xdr:rowOff>
    </xdr:from>
    <xdr:to>
      <xdr:col>13</xdr:col>
      <xdr:colOff>15240</xdr:colOff>
      <xdr:row>49</xdr:row>
      <xdr:rowOff>30480</xdr:rowOff>
    </xdr:to>
    <xdr:sp macro="" textlink="">
      <xdr:nvSpPr>
        <xdr:cNvPr id="188" name="楕円 187">
          <a:extLst>
            <a:ext uri="{FF2B5EF4-FFF2-40B4-BE49-F238E27FC236}">
              <a16:creationId xmlns:a16="http://schemas.microsoft.com/office/drawing/2014/main" id="{F7F0C696-61CC-449A-B6D9-B5A4ACE79C40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228600</xdr:colOff>
      <xdr:row>45</xdr:row>
      <xdr:rowOff>161925</xdr:rowOff>
    </xdr:from>
    <xdr:to>
      <xdr:col>17</xdr:col>
      <xdr:colOff>15240</xdr:colOff>
      <xdr:row>49</xdr:row>
      <xdr:rowOff>30480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CAC9106E-1D6D-4D9E-AD85-5B7008525B52}"/>
            </a:ext>
          </a:extLst>
        </xdr:cNvPr>
        <xdr:cNvSpPr/>
      </xdr:nvSpPr>
      <xdr:spPr>
        <a:xfrm>
          <a:off x="26193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228600</xdr:colOff>
      <xdr:row>45</xdr:row>
      <xdr:rowOff>161925</xdr:rowOff>
    </xdr:from>
    <xdr:to>
      <xdr:col>21</xdr:col>
      <xdr:colOff>15240</xdr:colOff>
      <xdr:row>49</xdr:row>
      <xdr:rowOff>30480</xdr:rowOff>
    </xdr:to>
    <xdr:sp macro="" textlink="">
      <xdr:nvSpPr>
        <xdr:cNvPr id="190" name="楕円 189">
          <a:extLst>
            <a:ext uri="{FF2B5EF4-FFF2-40B4-BE49-F238E27FC236}">
              <a16:creationId xmlns:a16="http://schemas.microsoft.com/office/drawing/2014/main" id="{2BE3E312-B74D-467B-890A-02C027AF2B7C}"/>
            </a:ext>
          </a:extLst>
        </xdr:cNvPr>
        <xdr:cNvSpPr/>
      </xdr:nvSpPr>
      <xdr:spPr>
        <a:xfrm>
          <a:off x="36099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27</xdr:col>
      <xdr:colOff>228600</xdr:colOff>
      <xdr:row>45</xdr:row>
      <xdr:rowOff>161925</xdr:rowOff>
    </xdr:from>
    <xdr:to>
      <xdr:col>30</xdr:col>
      <xdr:colOff>15240</xdr:colOff>
      <xdr:row>49</xdr:row>
      <xdr:rowOff>30480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B09F1DEB-093B-4207-A0F1-77A9331DA537}"/>
            </a:ext>
          </a:extLst>
        </xdr:cNvPr>
        <xdr:cNvSpPr/>
      </xdr:nvSpPr>
      <xdr:spPr>
        <a:xfrm>
          <a:off x="46005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228600</xdr:colOff>
      <xdr:row>45</xdr:row>
      <xdr:rowOff>161925</xdr:rowOff>
    </xdr:from>
    <xdr:to>
      <xdr:col>26</xdr:col>
      <xdr:colOff>15240</xdr:colOff>
      <xdr:row>49</xdr:row>
      <xdr:rowOff>30480</xdr:rowOff>
    </xdr:to>
    <xdr:sp macro="" textlink="">
      <xdr:nvSpPr>
        <xdr:cNvPr id="192" name="楕円 191">
          <a:extLst>
            <a:ext uri="{FF2B5EF4-FFF2-40B4-BE49-F238E27FC236}">
              <a16:creationId xmlns:a16="http://schemas.microsoft.com/office/drawing/2014/main" id="{60003A8F-E1A5-456F-90CE-869691EEB93A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31</xdr:col>
      <xdr:colOff>190500</xdr:colOff>
      <xdr:row>1</xdr:row>
      <xdr:rowOff>163830</xdr:rowOff>
    </xdr:from>
    <xdr:to>
      <xdr:col>34</xdr:col>
      <xdr:colOff>230505</xdr:colOff>
      <xdr:row>3</xdr:row>
      <xdr:rowOff>59055</xdr:rowOff>
    </xdr:to>
    <xdr:sp macro="" textlink="">
      <xdr:nvSpPr>
        <xdr:cNvPr id="100" name="四角形: 角を丸くする 99">
          <a:extLst>
            <a:ext uri="{FF2B5EF4-FFF2-40B4-BE49-F238E27FC236}">
              <a16:creationId xmlns:a16="http://schemas.microsoft.com/office/drawing/2014/main" id="{6CF9D31E-BFBE-43E9-B8BF-4E683C043ED9}"/>
            </a:ext>
          </a:extLst>
        </xdr:cNvPr>
        <xdr:cNvSpPr/>
      </xdr:nvSpPr>
      <xdr:spPr>
        <a:xfrm>
          <a:off x="7781925" y="335280"/>
          <a:ext cx="1297305" cy="43815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32</xdr:col>
      <xdr:colOff>255049</xdr:colOff>
      <xdr:row>10</xdr:row>
      <xdr:rowOff>397282</xdr:rowOff>
    </xdr:from>
    <xdr:to>
      <xdr:col>40</xdr:col>
      <xdr:colOff>331611</xdr:colOff>
      <xdr:row>18</xdr:row>
      <xdr:rowOff>208767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62AAB0ED-5F6A-4A8D-9404-8707B17F8A7E}"/>
            </a:ext>
          </a:extLst>
        </xdr:cNvPr>
        <xdr:cNvSpPr/>
      </xdr:nvSpPr>
      <xdr:spPr>
        <a:xfrm>
          <a:off x="7962035" y="3119953"/>
          <a:ext cx="5208754" cy="2542855"/>
        </a:xfrm>
        <a:prstGeom prst="borderCallout1">
          <a:avLst>
            <a:gd name="adj1" fmla="val 429"/>
            <a:gd name="adj2" fmla="val -1593"/>
            <a:gd name="adj3" fmla="val 859"/>
            <a:gd name="adj4" fmla="val -1563"/>
          </a:avLst>
        </a:prstGeom>
        <a:ln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対象期間内の全ての月毎に現場閉所日数の割合（以下「現場閉所率」という。）が、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日）の水準の状態を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「月単位の４週８休」と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いう。ただし、暦上の土曜日・日曜日の閉所では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に満たない月は、その月の土曜日・日曜日の合計日数以上に閉所を行っている場合に、４週８休（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）以上を達成しているものとみなす。</a:t>
          </a:r>
          <a:endParaRPr lang="ja-JP" altLang="ja-JP">
            <a:effectLst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４月の暦上の土曜日・日曜日の閉所率は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22.2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４月の対象期間内の土・日は２日、実際の休工は４日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その月の土日の合計数以上に休工を行っているため判定は「○」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236608</xdr:colOff>
      <xdr:row>10</xdr:row>
      <xdr:rowOff>418632</xdr:rowOff>
    </xdr:from>
    <xdr:to>
      <xdr:col>32</xdr:col>
      <xdr:colOff>150022</xdr:colOff>
      <xdr:row>11</xdr:row>
      <xdr:rowOff>146167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1BE93E50-4AA8-4213-9DAF-B5F9C4595C4B}"/>
            </a:ext>
          </a:extLst>
        </xdr:cNvPr>
        <xdr:cNvCxnSpPr>
          <a:endCxn id="2" idx="3"/>
        </xdr:cNvCxnSpPr>
      </xdr:nvCxnSpPr>
      <xdr:spPr>
        <a:xfrm flipH="1">
          <a:off x="5090830" y="3106799"/>
          <a:ext cx="2876748" cy="454257"/>
        </a:xfrm>
        <a:prstGeom prst="straightConnector1">
          <a:avLst/>
        </a:prstGeom>
        <a:ln w="0">
          <a:tailEnd type="oval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125730</xdr:colOff>
      <xdr:row>10</xdr:row>
      <xdr:rowOff>712752</xdr:rowOff>
    </xdr:from>
    <xdr:ext cx="227013" cy="363288"/>
    <xdr:sp macro="" textlink="">
      <xdr:nvSpPr>
        <xdr:cNvPr id="119" name="四角形: 角を丸くする 118">
          <a:extLst>
            <a:ext uri="{FF2B5EF4-FFF2-40B4-BE49-F238E27FC236}">
              <a16:creationId xmlns:a16="http://schemas.microsoft.com/office/drawing/2014/main" id="{D86FBB11-BC6B-4410-93FF-C6FC479E26F5}"/>
            </a:ext>
          </a:extLst>
        </xdr:cNvPr>
        <xdr:cNvSpPr/>
      </xdr:nvSpPr>
      <xdr:spPr>
        <a:xfrm>
          <a:off x="4002405" y="344642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14</xdr:row>
      <xdr:rowOff>244122</xdr:rowOff>
    </xdr:from>
    <xdr:ext cx="227013" cy="363288"/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E9472EA8-46B4-4983-A3D8-D10123041E04}"/>
            </a:ext>
          </a:extLst>
        </xdr:cNvPr>
        <xdr:cNvSpPr/>
      </xdr:nvSpPr>
      <xdr:spPr>
        <a:xfrm>
          <a:off x="4006215" y="455894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19</xdr:row>
      <xdr:rowOff>257457</xdr:rowOff>
    </xdr:from>
    <xdr:ext cx="227013" cy="363288"/>
    <xdr:sp macro="" textlink="">
      <xdr:nvSpPr>
        <xdr:cNvPr id="187" name="四角形: 角を丸くする 186">
          <a:extLst>
            <a:ext uri="{FF2B5EF4-FFF2-40B4-BE49-F238E27FC236}">
              <a16:creationId xmlns:a16="http://schemas.microsoft.com/office/drawing/2014/main" id="{F05655E6-185D-4D48-A0F4-D2F6B31F0DAE}"/>
            </a:ext>
          </a:extLst>
        </xdr:cNvPr>
        <xdr:cNvSpPr/>
      </xdr:nvSpPr>
      <xdr:spPr>
        <a:xfrm>
          <a:off x="4010025" y="60010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twoCellAnchor>
    <xdr:from>
      <xdr:col>32</xdr:col>
      <xdr:colOff>5725</xdr:colOff>
      <xdr:row>20</xdr:row>
      <xdr:rowOff>285697</xdr:rowOff>
    </xdr:from>
    <xdr:to>
      <xdr:col>40</xdr:col>
      <xdr:colOff>207413</xdr:colOff>
      <xdr:row>24</xdr:row>
      <xdr:rowOff>39849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6CBB4AF6-54BB-4D63-9F7F-CD440A5FAB59}"/>
            </a:ext>
          </a:extLst>
        </xdr:cNvPr>
        <xdr:cNvGrpSpPr/>
      </xdr:nvGrpSpPr>
      <xdr:grpSpPr>
        <a:xfrm>
          <a:off x="7712711" y="6313848"/>
          <a:ext cx="5333880" cy="902371"/>
          <a:chOff x="7759066" y="6440806"/>
          <a:chExt cx="5329897" cy="899745"/>
        </a:xfrm>
      </xdr:grpSpPr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651D5A3B-D81C-4D40-AE8D-6BB9CF86F591}"/>
              </a:ext>
            </a:extLst>
          </xdr:cNvPr>
          <xdr:cNvSpPr/>
        </xdr:nvSpPr>
        <xdr:spPr>
          <a:xfrm>
            <a:off x="8038730" y="6735413"/>
            <a:ext cx="5050233" cy="605138"/>
          </a:xfrm>
          <a:prstGeom prst="borderCallout1">
            <a:avLst>
              <a:gd name="adj1" fmla="val 6254"/>
              <a:gd name="adj2" fmla="val -1161"/>
              <a:gd name="adj3" fmla="val 7605"/>
              <a:gd name="adj4" fmla="val -1104"/>
            </a:avLst>
          </a:prstGeom>
          <a:ln>
            <a:tailEnd type="oval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青色の着色セル（判定１～５）は、自動計算により判定結果が出力されるが、監督員が実施状況を確認と照らし合わせて確認すること。</a:t>
            </a:r>
            <a:endPara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3" name="直線矢印コネクタ 192">
            <a:extLst>
              <a:ext uri="{FF2B5EF4-FFF2-40B4-BE49-F238E27FC236}">
                <a16:creationId xmlns:a16="http://schemas.microsoft.com/office/drawing/2014/main" id="{B076F502-1414-4923-842F-15549BF7D71C}"/>
              </a:ext>
            </a:extLst>
          </xdr:cNvPr>
          <xdr:cNvCxnSpPr/>
        </xdr:nvCxnSpPr>
        <xdr:spPr>
          <a:xfrm flipH="1" flipV="1">
            <a:off x="7759066" y="6440806"/>
            <a:ext cx="236366" cy="323469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217466</xdr:colOff>
      <xdr:row>24</xdr:row>
      <xdr:rowOff>26096</xdr:rowOff>
    </xdr:from>
    <xdr:to>
      <xdr:col>38</xdr:col>
      <xdr:colOff>26097</xdr:colOff>
      <xdr:row>32</xdr:row>
      <xdr:rowOff>34796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D56B0EA-CE1F-44B1-8E75-3462921525C3}"/>
            </a:ext>
          </a:extLst>
        </xdr:cNvPr>
        <xdr:cNvGrpSpPr/>
      </xdr:nvGrpSpPr>
      <xdr:grpSpPr>
        <a:xfrm>
          <a:off x="7680891" y="7202466"/>
          <a:ext cx="3810001" cy="1548357"/>
          <a:chOff x="7629904" y="8261028"/>
          <a:chExt cx="5603745" cy="1043430"/>
        </a:xfrm>
      </xdr:grpSpPr>
      <xdr:sp macro="" textlink="">
        <xdr:nvSpPr>
          <xdr:cNvPr id="9" name="吹き出し: 線 8">
            <a:extLst>
              <a:ext uri="{FF2B5EF4-FFF2-40B4-BE49-F238E27FC236}">
                <a16:creationId xmlns:a16="http://schemas.microsoft.com/office/drawing/2014/main" id="{D8A453DD-20D0-4BE0-9EFC-E282F8FC63DE}"/>
              </a:ext>
            </a:extLst>
          </xdr:cNvPr>
          <xdr:cNvSpPr/>
        </xdr:nvSpPr>
        <xdr:spPr>
          <a:xfrm>
            <a:off x="8121375" y="8414303"/>
            <a:ext cx="5112274" cy="890155"/>
          </a:xfrm>
          <a:prstGeom prst="borderCallout1">
            <a:avLst>
              <a:gd name="adj1" fmla="val 6254"/>
              <a:gd name="adj2" fmla="val -1161"/>
              <a:gd name="adj3" fmla="val 6280"/>
              <a:gd name="adj4" fmla="val -1355"/>
            </a:avLst>
          </a:prstGeom>
          <a:ln>
            <a:tailEnd type="oval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黄色の着色セル（総合判定）は、直接入力すること。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なお、総合判定については、監督員が状況を確認し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達成した場合、下記を入力する。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・成績評定：評価する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・費用計上：費用計上する</a:t>
            </a:r>
            <a:endPara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7" name="直線矢印コネクタ 196">
            <a:extLst>
              <a:ext uri="{FF2B5EF4-FFF2-40B4-BE49-F238E27FC236}">
                <a16:creationId xmlns:a16="http://schemas.microsoft.com/office/drawing/2014/main" id="{8E154A60-667B-4308-94D2-E34B789D9130}"/>
              </a:ext>
            </a:extLst>
          </xdr:cNvPr>
          <xdr:cNvCxnSpPr/>
        </xdr:nvCxnSpPr>
        <xdr:spPr>
          <a:xfrm flipH="1" flipV="1">
            <a:off x="7629904" y="8261028"/>
            <a:ext cx="437773" cy="225747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16</xdr:col>
      <xdr:colOff>133350</xdr:colOff>
      <xdr:row>16</xdr:row>
      <xdr:rowOff>257457</xdr:rowOff>
    </xdr:from>
    <xdr:ext cx="227013" cy="363288"/>
    <xdr:sp macro="" textlink="">
      <xdr:nvSpPr>
        <xdr:cNvPr id="201" name="四角形: 角を丸くする 200">
          <a:extLst>
            <a:ext uri="{FF2B5EF4-FFF2-40B4-BE49-F238E27FC236}">
              <a16:creationId xmlns:a16="http://schemas.microsoft.com/office/drawing/2014/main" id="{FA82D9FC-FFFF-4924-A697-2E27C8F105E8}"/>
            </a:ext>
          </a:extLst>
        </xdr:cNvPr>
        <xdr:cNvSpPr/>
      </xdr:nvSpPr>
      <xdr:spPr>
        <a:xfrm>
          <a:off x="4010025" y="514378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13</xdr:row>
      <xdr:rowOff>257457</xdr:rowOff>
    </xdr:from>
    <xdr:ext cx="227013" cy="363288"/>
    <xdr:sp macro="" textlink="">
      <xdr:nvSpPr>
        <xdr:cNvPr id="204" name="四角形: 角を丸くする 203">
          <a:extLst>
            <a:ext uri="{FF2B5EF4-FFF2-40B4-BE49-F238E27FC236}">
              <a16:creationId xmlns:a16="http://schemas.microsoft.com/office/drawing/2014/main" id="{77C044AC-C817-4E62-9721-24BD1D201FAE}"/>
            </a:ext>
          </a:extLst>
        </xdr:cNvPr>
        <xdr:cNvSpPr/>
      </xdr:nvSpPr>
      <xdr:spPr>
        <a:xfrm>
          <a:off x="4010025" y="42865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18</xdr:row>
      <xdr:rowOff>255552</xdr:rowOff>
    </xdr:from>
    <xdr:ext cx="227013" cy="363288"/>
    <xdr:sp macro="" textlink="">
      <xdr:nvSpPr>
        <xdr:cNvPr id="205" name="四角形: 角を丸くする 204">
          <a:extLst>
            <a:ext uri="{FF2B5EF4-FFF2-40B4-BE49-F238E27FC236}">
              <a16:creationId xmlns:a16="http://schemas.microsoft.com/office/drawing/2014/main" id="{4D3E1E21-2576-40C0-873C-18A358FAB3C0}"/>
            </a:ext>
          </a:extLst>
        </xdr:cNvPr>
        <xdr:cNvSpPr/>
      </xdr:nvSpPr>
      <xdr:spPr>
        <a:xfrm>
          <a:off x="4006215" y="571337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128905</xdr:colOff>
      <xdr:row>11</xdr:row>
      <xdr:rowOff>264371</xdr:rowOff>
    </xdr:from>
    <xdr:ext cx="227013" cy="363288"/>
    <xdr:sp macro="" textlink="">
      <xdr:nvSpPr>
        <xdr:cNvPr id="96" name="四角形: 角を丸くする 95">
          <a:extLst>
            <a:ext uri="{FF2B5EF4-FFF2-40B4-BE49-F238E27FC236}">
              <a16:creationId xmlns:a16="http://schemas.microsoft.com/office/drawing/2014/main" id="{C07CFC67-0F78-43BE-8F19-5EBDDEFDD1D8}"/>
            </a:ext>
          </a:extLst>
        </xdr:cNvPr>
        <xdr:cNvSpPr/>
      </xdr:nvSpPr>
      <xdr:spPr>
        <a:xfrm>
          <a:off x="3995349" y="3679260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0325">
          <a:solidFill>
            <a:srgbClr val="C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4A88-93A5-4FD5-8705-46392C6E8313}">
  <sheetPr>
    <tabColor rgb="FF00B050"/>
    <pageSetUpPr fitToPage="1"/>
  </sheetPr>
  <dimension ref="C2:BE227"/>
  <sheetViews>
    <sheetView showGridLines="0" view="pageBreakPreview" topLeftCell="A43" zoomScale="60" zoomScaleNormal="100" zoomScaleSheetLayoutView="100" workbookViewId="0">
      <selection activeCell="BB9" sqref="BB9"/>
    </sheetView>
  </sheetViews>
  <sheetFormatPr defaultColWidth="9.08203125" defaultRowHeight="18" customHeight="1" x14ac:dyDescent="0.55000000000000004"/>
  <cols>
    <col min="1" max="2" width="3.5" style="143" customWidth="1"/>
    <col min="3" max="3" width="0.83203125" style="143" customWidth="1"/>
    <col min="4" max="5" width="2.58203125" style="143" customWidth="1"/>
    <col min="6" max="27" width="3.08203125" style="143" customWidth="1"/>
    <col min="28" max="28" width="3.08203125" style="169" customWidth="1"/>
    <col min="29" max="36" width="3.08203125" style="143" customWidth="1"/>
    <col min="37" max="37" width="0.5" style="143" customWidth="1"/>
    <col min="38" max="41" width="5.58203125" style="143" customWidth="1"/>
    <col min="42" max="42" width="6.58203125" style="143" customWidth="1"/>
    <col min="43" max="43" width="0.5" style="143" customWidth="1"/>
    <col min="44" max="45" width="5.58203125" style="143" customWidth="1"/>
    <col min="46" max="46" width="6.58203125" style="143" customWidth="1"/>
    <col min="47" max="48" width="5.58203125" style="143" customWidth="1"/>
    <col min="49" max="49" width="6.58203125" style="143" customWidth="1"/>
    <col min="50" max="50" width="1.58203125" style="143" customWidth="1"/>
    <col min="51" max="51" width="5.58203125" style="143" customWidth="1"/>
    <col min="52" max="52" width="0.83203125" style="143" customWidth="1"/>
    <col min="53" max="53" width="9.08203125" style="143"/>
    <col min="54" max="55" width="9.08203125" style="143" customWidth="1"/>
    <col min="56" max="16384" width="9.08203125" style="143"/>
  </cols>
  <sheetData>
    <row r="2" spans="3:55" ht="18" customHeight="1" x14ac:dyDescent="0.55000000000000004">
      <c r="E2" s="144"/>
      <c r="F2" s="144"/>
      <c r="G2" s="144"/>
      <c r="H2" s="144"/>
      <c r="I2" s="144"/>
      <c r="J2" s="144"/>
      <c r="AB2" s="143"/>
      <c r="AV2" s="347" t="s">
        <v>212</v>
      </c>
      <c r="AW2" s="347"/>
      <c r="AX2" s="347"/>
      <c r="AY2" s="347"/>
    </row>
    <row r="3" spans="3:55" ht="34.9" customHeight="1" x14ac:dyDescent="0.55000000000000004">
      <c r="D3" s="239" t="s">
        <v>164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</row>
    <row r="4" spans="3:55" ht="12" x14ac:dyDescent="0.55000000000000004">
      <c r="AB4" s="143"/>
    </row>
    <row r="5" spans="3:55" ht="25.15" customHeight="1" x14ac:dyDescent="0.55000000000000004">
      <c r="D5" s="240" t="s">
        <v>104</v>
      </c>
      <c r="E5" s="240"/>
      <c r="F5" s="240"/>
      <c r="G5" s="240"/>
      <c r="H5" s="145" t="s">
        <v>3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146"/>
      <c r="AR5" s="146"/>
      <c r="AS5" s="146"/>
      <c r="AT5" s="146"/>
      <c r="AU5" s="146"/>
      <c r="AV5" s="146"/>
      <c r="AW5" s="146"/>
      <c r="AX5" s="146"/>
      <c r="AY5" s="146"/>
    </row>
    <row r="6" spans="3:55" ht="25.15" customHeight="1" x14ac:dyDescent="0.55000000000000004">
      <c r="D6" s="240" t="s">
        <v>105</v>
      </c>
      <c r="E6" s="240"/>
      <c r="F6" s="240"/>
      <c r="G6" s="240"/>
      <c r="H6" s="145" t="s">
        <v>3</v>
      </c>
      <c r="I6" s="242" t="str">
        <f>'休工状況報告書（別紙様式２号）'!F7</f>
        <v>令和　年　月　日（　）</v>
      </c>
      <c r="J6" s="242"/>
      <c r="K6" s="242"/>
      <c r="L6" s="242"/>
      <c r="M6" s="242"/>
      <c r="N6" s="242"/>
      <c r="O6" s="242"/>
      <c r="P6" s="242"/>
      <c r="Q6" s="242"/>
      <c r="R6" s="145"/>
      <c r="S6" s="145" t="s">
        <v>2</v>
      </c>
      <c r="T6" s="146"/>
      <c r="U6" s="242" t="str">
        <f>'休工状況報告書（別紙様式２号）'!R7</f>
        <v>令和　年　月　日（　）</v>
      </c>
      <c r="V6" s="242"/>
      <c r="W6" s="242"/>
      <c r="X6" s="242"/>
      <c r="Y6" s="242"/>
      <c r="Z6" s="242"/>
      <c r="AA6" s="242"/>
      <c r="AB6" s="242"/>
      <c r="AC6" s="242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</row>
    <row r="7" spans="3:55" ht="25.15" customHeight="1" x14ac:dyDescent="0.55000000000000004">
      <c r="D7" s="240" t="s">
        <v>103</v>
      </c>
      <c r="E7" s="240"/>
      <c r="F7" s="240"/>
      <c r="G7" s="240"/>
      <c r="H7" s="145" t="s">
        <v>3</v>
      </c>
      <c r="I7" s="242" t="s">
        <v>161</v>
      </c>
      <c r="J7" s="242"/>
      <c r="K7" s="242"/>
      <c r="L7" s="242"/>
      <c r="M7" s="242"/>
      <c r="N7" s="242"/>
      <c r="O7" s="242"/>
      <c r="P7" s="242"/>
      <c r="Q7" s="242"/>
      <c r="R7" s="145"/>
      <c r="S7" s="145" t="s">
        <v>2</v>
      </c>
      <c r="T7" s="146"/>
      <c r="U7" s="242" t="s">
        <v>161</v>
      </c>
      <c r="V7" s="242"/>
      <c r="W7" s="242"/>
      <c r="X7" s="242"/>
      <c r="Y7" s="242"/>
      <c r="Z7" s="242"/>
      <c r="AA7" s="242"/>
      <c r="AB7" s="242"/>
      <c r="AC7" s="242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</row>
    <row r="8" spans="3:55" ht="12" x14ac:dyDescent="0.55000000000000004">
      <c r="U8" s="243"/>
      <c r="V8" s="243"/>
      <c r="W8" s="243"/>
      <c r="X8" s="243"/>
      <c r="Y8" s="243"/>
      <c r="Z8" s="243"/>
      <c r="AA8" s="243"/>
      <c r="AB8" s="243"/>
      <c r="AC8" s="243"/>
    </row>
    <row r="9" spans="3:55" ht="18" customHeight="1" x14ac:dyDescent="0.55000000000000004">
      <c r="D9" s="244" t="s">
        <v>48</v>
      </c>
      <c r="E9" s="244"/>
      <c r="F9" s="147" t="s">
        <v>31</v>
      </c>
      <c r="G9" s="245" t="s">
        <v>59</v>
      </c>
      <c r="H9" s="246"/>
      <c r="I9" s="246"/>
      <c r="J9" s="246"/>
      <c r="K9" s="246"/>
      <c r="L9" s="247"/>
      <c r="M9" s="147" t="s">
        <v>57</v>
      </c>
      <c r="N9" s="248" t="s">
        <v>58</v>
      </c>
      <c r="O9" s="248"/>
      <c r="P9" s="248"/>
      <c r="Q9" s="248"/>
      <c r="R9" s="248"/>
      <c r="S9" s="249"/>
      <c r="T9" s="148" t="s">
        <v>67</v>
      </c>
      <c r="U9" s="248" t="s">
        <v>68</v>
      </c>
      <c r="V9" s="248"/>
      <c r="W9" s="248"/>
      <c r="X9" s="248"/>
      <c r="Y9" s="248"/>
      <c r="Z9" s="249"/>
      <c r="AA9" s="147" t="s">
        <v>34</v>
      </c>
      <c r="AB9" s="248" t="s">
        <v>107</v>
      </c>
      <c r="AC9" s="248"/>
      <c r="AD9" s="248"/>
      <c r="AE9" s="248"/>
      <c r="AF9" s="248"/>
      <c r="AG9" s="249"/>
    </row>
    <row r="10" spans="3:55" ht="18" customHeight="1" x14ac:dyDescent="0.55000000000000004">
      <c r="D10" s="244"/>
      <c r="E10" s="244"/>
      <c r="F10" s="147" t="s">
        <v>32</v>
      </c>
      <c r="G10" s="245" t="s">
        <v>60</v>
      </c>
      <c r="H10" s="246"/>
      <c r="I10" s="246"/>
      <c r="J10" s="246"/>
      <c r="K10" s="246"/>
      <c r="L10" s="247"/>
      <c r="M10" s="147" t="s">
        <v>44</v>
      </c>
      <c r="N10" s="248" t="s">
        <v>50</v>
      </c>
      <c r="O10" s="248"/>
      <c r="P10" s="248"/>
      <c r="Q10" s="248"/>
      <c r="R10" s="248"/>
      <c r="S10" s="249"/>
      <c r="T10" s="147" t="s">
        <v>55</v>
      </c>
      <c r="U10" s="248" t="s">
        <v>106</v>
      </c>
      <c r="V10" s="248"/>
      <c r="W10" s="248"/>
      <c r="X10" s="248"/>
      <c r="Y10" s="248"/>
      <c r="Z10" s="249"/>
      <c r="AA10" s="149" t="s">
        <v>52</v>
      </c>
      <c r="AB10" s="248" t="s">
        <v>49</v>
      </c>
      <c r="AC10" s="248"/>
      <c r="AD10" s="248"/>
      <c r="AE10" s="248"/>
      <c r="AF10" s="248"/>
      <c r="AG10" s="249"/>
      <c r="AR10" s="120" t="s">
        <v>215</v>
      </c>
    </row>
    <row r="11" spans="3:55" ht="12" x14ac:dyDescent="0.55000000000000004">
      <c r="F11" s="150"/>
      <c r="L11" s="150"/>
      <c r="AB11" s="143"/>
    </row>
    <row r="12" spans="3:55" ht="25" customHeight="1" thickBot="1" x14ac:dyDescent="0.6">
      <c r="C12" s="250"/>
      <c r="D12" s="244" t="s">
        <v>4</v>
      </c>
      <c r="E12" s="251"/>
      <c r="F12" s="252" t="s">
        <v>81</v>
      </c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L12" s="255" t="s">
        <v>39</v>
      </c>
      <c r="AM12" s="256"/>
      <c r="AN12" s="256"/>
      <c r="AO12" s="256"/>
      <c r="AP12" s="257"/>
      <c r="AR12" s="258" t="s">
        <v>38</v>
      </c>
      <c r="AS12" s="259"/>
      <c r="AT12" s="259"/>
      <c r="AU12" s="259"/>
      <c r="AV12" s="259"/>
      <c r="AW12" s="260"/>
      <c r="AY12" s="293" t="s">
        <v>156</v>
      </c>
      <c r="BA12" s="250"/>
      <c r="BB12" s="250"/>
      <c r="BC12" s="250"/>
    </row>
    <row r="13" spans="3:55" ht="18" customHeight="1" x14ac:dyDescent="0.55000000000000004">
      <c r="C13" s="250"/>
      <c r="D13" s="244" t="s">
        <v>5</v>
      </c>
      <c r="E13" s="244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8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8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8">
        <f t="shared" si="0"/>
        <v>45411</v>
      </c>
      <c r="AI13" s="14">
        <f t="shared" si="0"/>
        <v>45412</v>
      </c>
      <c r="AJ13" s="15"/>
      <c r="AL13" s="262" t="s">
        <v>151</v>
      </c>
      <c r="AM13" s="264" t="s">
        <v>152</v>
      </c>
      <c r="AN13" s="267" t="s">
        <v>172</v>
      </c>
      <c r="AO13" s="270" t="s">
        <v>153</v>
      </c>
      <c r="AP13" s="273" t="s">
        <v>154</v>
      </c>
      <c r="AR13" s="276" t="s">
        <v>37</v>
      </c>
      <c r="AS13" s="277"/>
      <c r="AT13" s="278"/>
      <c r="AU13" s="276" t="s">
        <v>40</v>
      </c>
      <c r="AV13" s="277"/>
      <c r="AW13" s="278"/>
      <c r="AY13" s="294"/>
      <c r="BA13" s="250"/>
      <c r="BB13" s="250"/>
      <c r="BC13" s="250"/>
    </row>
    <row r="14" spans="3:55" ht="18" customHeight="1" x14ac:dyDescent="0.55000000000000004">
      <c r="C14" s="250"/>
      <c r="D14" s="244" t="s">
        <v>6</v>
      </c>
      <c r="E14" s="244"/>
      <c r="F14" s="152">
        <f t="shared" ref="F14:AI14" si="1">F13</f>
        <v>45383</v>
      </c>
      <c r="G14" s="152">
        <f t="shared" si="1"/>
        <v>45384</v>
      </c>
      <c r="H14" s="153">
        <f t="shared" si="1"/>
        <v>45385</v>
      </c>
      <c r="I14" s="153">
        <f t="shared" si="1"/>
        <v>45386</v>
      </c>
      <c r="J14" s="153">
        <f t="shared" si="1"/>
        <v>45387</v>
      </c>
      <c r="K14" s="18">
        <f t="shared" si="1"/>
        <v>45388</v>
      </c>
      <c r="L14" s="19">
        <f t="shared" si="1"/>
        <v>45389</v>
      </c>
      <c r="M14" s="153">
        <f t="shared" si="1"/>
        <v>45390</v>
      </c>
      <c r="N14" s="153">
        <f t="shared" si="1"/>
        <v>45391</v>
      </c>
      <c r="O14" s="153">
        <f t="shared" si="1"/>
        <v>45392</v>
      </c>
      <c r="P14" s="153">
        <f t="shared" si="1"/>
        <v>45393</v>
      </c>
      <c r="Q14" s="153">
        <f t="shared" si="1"/>
        <v>45394</v>
      </c>
      <c r="R14" s="18">
        <f t="shared" si="1"/>
        <v>45395</v>
      </c>
      <c r="S14" s="19">
        <f t="shared" si="1"/>
        <v>45396</v>
      </c>
      <c r="T14" s="153">
        <f t="shared" si="1"/>
        <v>45397</v>
      </c>
      <c r="U14" s="153">
        <f t="shared" si="1"/>
        <v>45398</v>
      </c>
      <c r="V14" s="153">
        <f t="shared" si="1"/>
        <v>45399</v>
      </c>
      <c r="W14" s="153">
        <f t="shared" si="1"/>
        <v>45400</v>
      </c>
      <c r="X14" s="153">
        <f t="shared" si="1"/>
        <v>45401</v>
      </c>
      <c r="Y14" s="18">
        <f t="shared" si="1"/>
        <v>45402</v>
      </c>
      <c r="Z14" s="19">
        <f t="shared" si="1"/>
        <v>45403</v>
      </c>
      <c r="AA14" s="153">
        <f t="shared" si="1"/>
        <v>45404</v>
      </c>
      <c r="AB14" s="153">
        <f t="shared" si="1"/>
        <v>45405</v>
      </c>
      <c r="AC14" s="153">
        <f t="shared" si="1"/>
        <v>45406</v>
      </c>
      <c r="AD14" s="153">
        <f t="shared" si="1"/>
        <v>45407</v>
      </c>
      <c r="AE14" s="153">
        <f t="shared" si="1"/>
        <v>45408</v>
      </c>
      <c r="AF14" s="18">
        <f t="shared" si="1"/>
        <v>45409</v>
      </c>
      <c r="AG14" s="19">
        <f t="shared" si="1"/>
        <v>45410</v>
      </c>
      <c r="AH14" s="153">
        <f t="shared" si="1"/>
        <v>45411</v>
      </c>
      <c r="AI14" s="154">
        <f t="shared" si="1"/>
        <v>45412</v>
      </c>
      <c r="AJ14" s="155"/>
      <c r="AL14" s="263"/>
      <c r="AM14" s="265"/>
      <c r="AN14" s="268"/>
      <c r="AO14" s="271"/>
      <c r="AP14" s="274"/>
      <c r="AR14" s="279" t="s">
        <v>155</v>
      </c>
      <c r="AS14" s="282" t="s">
        <v>108</v>
      </c>
      <c r="AT14" s="285" t="s">
        <v>42</v>
      </c>
      <c r="AU14" s="279" t="s">
        <v>165</v>
      </c>
      <c r="AV14" s="282" t="s">
        <v>109</v>
      </c>
      <c r="AW14" s="285" t="s">
        <v>43</v>
      </c>
      <c r="AY14" s="294"/>
      <c r="BA14" s="250"/>
      <c r="BB14" s="250"/>
      <c r="BC14" s="250"/>
    </row>
    <row r="15" spans="3:55" ht="18" customHeight="1" x14ac:dyDescent="0.55000000000000004">
      <c r="C15" s="250"/>
      <c r="D15" s="244" t="s">
        <v>12</v>
      </c>
      <c r="E15" s="244"/>
      <c r="F15" s="156"/>
      <c r="G15" s="156"/>
      <c r="H15" s="139"/>
      <c r="I15" s="139"/>
      <c r="J15" s="139"/>
      <c r="K15" s="25"/>
      <c r="L15" s="26"/>
      <c r="M15" s="139"/>
      <c r="N15" s="139"/>
      <c r="O15" s="139"/>
      <c r="P15" s="139"/>
      <c r="Q15" s="139"/>
      <c r="R15" s="25"/>
      <c r="S15" s="26"/>
      <c r="T15" s="139"/>
      <c r="U15" s="139"/>
      <c r="V15" s="139"/>
      <c r="W15" s="139"/>
      <c r="X15" s="139"/>
      <c r="Y15" s="25"/>
      <c r="Z15" s="26"/>
      <c r="AA15" s="139"/>
      <c r="AB15" s="139"/>
      <c r="AC15" s="139"/>
      <c r="AD15" s="139"/>
      <c r="AE15" s="139"/>
      <c r="AF15" s="25"/>
      <c r="AG15" s="26"/>
      <c r="AH15" s="139"/>
      <c r="AI15" s="151"/>
      <c r="AJ15" s="155"/>
      <c r="AL15" s="263"/>
      <c r="AM15" s="265"/>
      <c r="AN15" s="268"/>
      <c r="AO15" s="271"/>
      <c r="AP15" s="274"/>
      <c r="AR15" s="280"/>
      <c r="AS15" s="283"/>
      <c r="AT15" s="286"/>
      <c r="AU15" s="280"/>
      <c r="AV15" s="283"/>
      <c r="AW15" s="286"/>
      <c r="AY15" s="294"/>
      <c r="BA15" s="250"/>
      <c r="BB15" s="250"/>
      <c r="BC15" s="250"/>
    </row>
    <row r="16" spans="3:55" ht="18" customHeight="1" x14ac:dyDescent="0.55000000000000004">
      <c r="C16" s="250"/>
      <c r="D16" s="287" t="s">
        <v>11</v>
      </c>
      <c r="E16" s="287"/>
      <c r="F16" s="288"/>
      <c r="G16" s="288"/>
      <c r="H16" s="254"/>
      <c r="I16" s="254"/>
      <c r="J16" s="254"/>
      <c r="K16" s="261"/>
      <c r="L16" s="253"/>
      <c r="M16" s="254"/>
      <c r="N16" s="254"/>
      <c r="O16" s="254"/>
      <c r="P16" s="254"/>
      <c r="Q16" s="254"/>
      <c r="R16" s="261"/>
      <c r="S16" s="253"/>
      <c r="T16" s="254"/>
      <c r="U16" s="254"/>
      <c r="V16" s="254"/>
      <c r="W16" s="254"/>
      <c r="X16" s="254"/>
      <c r="Y16" s="261"/>
      <c r="Z16" s="253"/>
      <c r="AA16" s="254"/>
      <c r="AB16" s="254"/>
      <c r="AC16" s="254"/>
      <c r="AD16" s="254"/>
      <c r="AE16" s="254"/>
      <c r="AF16" s="261"/>
      <c r="AG16" s="253"/>
      <c r="AH16" s="254"/>
      <c r="AI16" s="289"/>
      <c r="AJ16" s="290"/>
      <c r="AL16" s="263"/>
      <c r="AM16" s="265"/>
      <c r="AN16" s="268"/>
      <c r="AO16" s="271"/>
      <c r="AP16" s="274"/>
      <c r="AR16" s="280"/>
      <c r="AS16" s="283"/>
      <c r="AT16" s="286"/>
      <c r="AU16" s="280"/>
      <c r="AV16" s="283"/>
      <c r="AW16" s="286"/>
      <c r="AY16" s="294"/>
      <c r="BA16" s="250"/>
      <c r="BB16" s="250"/>
      <c r="BC16" s="250"/>
    </row>
    <row r="17" spans="3:57" ht="18" customHeight="1" x14ac:dyDescent="0.55000000000000004">
      <c r="C17" s="250"/>
      <c r="D17" s="287"/>
      <c r="E17" s="287"/>
      <c r="F17" s="288"/>
      <c r="G17" s="288"/>
      <c r="H17" s="254"/>
      <c r="I17" s="254"/>
      <c r="J17" s="254"/>
      <c r="K17" s="261"/>
      <c r="L17" s="253"/>
      <c r="M17" s="254"/>
      <c r="N17" s="254"/>
      <c r="O17" s="254"/>
      <c r="P17" s="254"/>
      <c r="Q17" s="254"/>
      <c r="R17" s="261"/>
      <c r="S17" s="253"/>
      <c r="T17" s="254"/>
      <c r="U17" s="254"/>
      <c r="V17" s="254"/>
      <c r="W17" s="254"/>
      <c r="X17" s="254"/>
      <c r="Y17" s="261"/>
      <c r="Z17" s="253"/>
      <c r="AA17" s="254"/>
      <c r="AB17" s="254"/>
      <c r="AC17" s="254"/>
      <c r="AD17" s="254"/>
      <c r="AE17" s="254"/>
      <c r="AF17" s="261"/>
      <c r="AG17" s="253"/>
      <c r="AH17" s="254"/>
      <c r="AI17" s="289"/>
      <c r="AJ17" s="290"/>
      <c r="AL17" s="263"/>
      <c r="AM17" s="265"/>
      <c r="AN17" s="268"/>
      <c r="AO17" s="271"/>
      <c r="AP17" s="274"/>
      <c r="AR17" s="280"/>
      <c r="AS17" s="283"/>
      <c r="AT17" s="170">
        <v>0.28499999999999998</v>
      </c>
      <c r="AU17" s="280"/>
      <c r="AV17" s="283"/>
      <c r="AW17" s="286"/>
      <c r="AY17" s="294"/>
    </row>
    <row r="18" spans="3:57" ht="18" customHeight="1" x14ac:dyDescent="0.55000000000000004">
      <c r="C18" s="250"/>
      <c r="D18" s="287"/>
      <c r="E18" s="287"/>
      <c r="F18" s="288"/>
      <c r="G18" s="288"/>
      <c r="H18" s="254"/>
      <c r="I18" s="254"/>
      <c r="J18" s="254"/>
      <c r="K18" s="261"/>
      <c r="L18" s="253"/>
      <c r="M18" s="254"/>
      <c r="N18" s="254"/>
      <c r="O18" s="254"/>
      <c r="P18" s="254"/>
      <c r="Q18" s="254"/>
      <c r="R18" s="261"/>
      <c r="S18" s="253"/>
      <c r="T18" s="254"/>
      <c r="U18" s="254"/>
      <c r="V18" s="254"/>
      <c r="W18" s="254"/>
      <c r="X18" s="254"/>
      <c r="Y18" s="261"/>
      <c r="Z18" s="253"/>
      <c r="AA18" s="254"/>
      <c r="AB18" s="254"/>
      <c r="AC18" s="254"/>
      <c r="AD18" s="254"/>
      <c r="AE18" s="254"/>
      <c r="AF18" s="261"/>
      <c r="AG18" s="253"/>
      <c r="AH18" s="254"/>
      <c r="AI18" s="289"/>
      <c r="AJ18" s="290"/>
      <c r="AL18" s="263"/>
      <c r="AM18" s="265"/>
      <c r="AN18" s="268"/>
      <c r="AO18" s="271"/>
      <c r="AP18" s="274"/>
      <c r="AR18" s="280"/>
      <c r="AS18" s="283"/>
      <c r="AT18" s="291" t="s">
        <v>41</v>
      </c>
      <c r="AU18" s="280"/>
      <c r="AV18" s="283"/>
      <c r="AW18" s="286"/>
      <c r="AY18" s="294"/>
    </row>
    <row r="19" spans="3:57" ht="18" customHeight="1" x14ac:dyDescent="0.55000000000000004">
      <c r="C19" s="250"/>
      <c r="D19" s="287"/>
      <c r="E19" s="287"/>
      <c r="F19" s="288"/>
      <c r="G19" s="288"/>
      <c r="H19" s="254"/>
      <c r="I19" s="254"/>
      <c r="J19" s="254"/>
      <c r="K19" s="261"/>
      <c r="L19" s="253"/>
      <c r="M19" s="254"/>
      <c r="N19" s="254"/>
      <c r="O19" s="254"/>
      <c r="P19" s="254"/>
      <c r="Q19" s="254"/>
      <c r="R19" s="261"/>
      <c r="S19" s="253"/>
      <c r="T19" s="254"/>
      <c r="U19" s="254"/>
      <c r="V19" s="254"/>
      <c r="W19" s="254"/>
      <c r="X19" s="254"/>
      <c r="Y19" s="261"/>
      <c r="Z19" s="253"/>
      <c r="AA19" s="254"/>
      <c r="AB19" s="254"/>
      <c r="AC19" s="254"/>
      <c r="AD19" s="254"/>
      <c r="AE19" s="254"/>
      <c r="AF19" s="261"/>
      <c r="AG19" s="253"/>
      <c r="AH19" s="254"/>
      <c r="AI19" s="289"/>
      <c r="AJ19" s="290"/>
      <c r="AL19" s="263"/>
      <c r="AM19" s="265"/>
      <c r="AN19" s="268"/>
      <c r="AO19" s="271"/>
      <c r="AP19" s="274"/>
      <c r="AR19" s="280"/>
      <c r="AS19" s="283"/>
      <c r="AT19" s="291"/>
      <c r="AU19" s="280"/>
      <c r="AV19" s="283"/>
      <c r="AW19" s="170">
        <v>0.28499999999999998</v>
      </c>
      <c r="AY19" s="294"/>
    </row>
    <row r="20" spans="3:57" ht="18" customHeight="1" x14ac:dyDescent="0.55000000000000004">
      <c r="C20" s="250"/>
      <c r="D20" s="287"/>
      <c r="E20" s="287"/>
      <c r="F20" s="288"/>
      <c r="G20" s="288"/>
      <c r="H20" s="254"/>
      <c r="I20" s="254"/>
      <c r="J20" s="254"/>
      <c r="K20" s="261"/>
      <c r="L20" s="253"/>
      <c r="M20" s="254"/>
      <c r="N20" s="254"/>
      <c r="O20" s="254"/>
      <c r="P20" s="254"/>
      <c r="Q20" s="254"/>
      <c r="R20" s="261"/>
      <c r="S20" s="253"/>
      <c r="T20" s="254"/>
      <c r="U20" s="254"/>
      <c r="V20" s="254"/>
      <c r="W20" s="254"/>
      <c r="X20" s="254"/>
      <c r="Y20" s="261"/>
      <c r="Z20" s="253"/>
      <c r="AA20" s="254"/>
      <c r="AB20" s="254"/>
      <c r="AC20" s="254"/>
      <c r="AD20" s="254"/>
      <c r="AE20" s="254"/>
      <c r="AF20" s="261"/>
      <c r="AG20" s="253"/>
      <c r="AH20" s="254"/>
      <c r="AI20" s="289"/>
      <c r="AJ20" s="290"/>
      <c r="AL20" s="263"/>
      <c r="AM20" s="265"/>
      <c r="AN20" s="268"/>
      <c r="AO20" s="271"/>
      <c r="AP20" s="274"/>
      <c r="AR20" s="280"/>
      <c r="AS20" s="283"/>
      <c r="AT20" s="291"/>
      <c r="AU20" s="280"/>
      <c r="AV20" s="283"/>
      <c r="AW20" s="291" t="s">
        <v>41</v>
      </c>
      <c r="AY20" s="294"/>
    </row>
    <row r="21" spans="3:57" ht="18" customHeight="1" x14ac:dyDescent="0.55000000000000004">
      <c r="C21" s="250"/>
      <c r="D21" s="287"/>
      <c r="E21" s="287"/>
      <c r="F21" s="288"/>
      <c r="G21" s="288"/>
      <c r="H21" s="254"/>
      <c r="I21" s="254"/>
      <c r="J21" s="254"/>
      <c r="K21" s="261"/>
      <c r="L21" s="253"/>
      <c r="M21" s="254"/>
      <c r="N21" s="254"/>
      <c r="O21" s="254"/>
      <c r="P21" s="254"/>
      <c r="Q21" s="254"/>
      <c r="R21" s="261"/>
      <c r="S21" s="253"/>
      <c r="T21" s="254"/>
      <c r="U21" s="254"/>
      <c r="V21" s="254"/>
      <c r="W21" s="254"/>
      <c r="X21" s="254"/>
      <c r="Y21" s="261"/>
      <c r="Z21" s="253"/>
      <c r="AA21" s="254"/>
      <c r="AB21" s="254"/>
      <c r="AC21" s="254"/>
      <c r="AD21" s="254"/>
      <c r="AE21" s="254"/>
      <c r="AF21" s="261"/>
      <c r="AG21" s="253"/>
      <c r="AH21" s="254"/>
      <c r="AI21" s="289"/>
      <c r="AJ21" s="290"/>
      <c r="AL21" s="263"/>
      <c r="AM21" s="265"/>
      <c r="AN21" s="268"/>
      <c r="AO21" s="271"/>
      <c r="AP21" s="274"/>
      <c r="AR21" s="280"/>
      <c r="AS21" s="283"/>
      <c r="AT21" s="291"/>
      <c r="AU21" s="280"/>
      <c r="AV21" s="283"/>
      <c r="AW21" s="291"/>
      <c r="AY21" s="294"/>
    </row>
    <row r="22" spans="3:57" ht="18" customHeight="1" x14ac:dyDescent="0.55000000000000004">
      <c r="C22" s="250"/>
      <c r="D22" s="287"/>
      <c r="E22" s="287"/>
      <c r="F22" s="288"/>
      <c r="G22" s="288"/>
      <c r="H22" s="254"/>
      <c r="I22" s="254"/>
      <c r="J22" s="254"/>
      <c r="K22" s="261"/>
      <c r="L22" s="253"/>
      <c r="M22" s="254"/>
      <c r="N22" s="254"/>
      <c r="O22" s="254"/>
      <c r="P22" s="254"/>
      <c r="Q22" s="254"/>
      <c r="R22" s="261"/>
      <c r="S22" s="253"/>
      <c r="T22" s="254"/>
      <c r="U22" s="254"/>
      <c r="V22" s="254"/>
      <c r="W22" s="254"/>
      <c r="X22" s="254"/>
      <c r="Y22" s="261"/>
      <c r="Z22" s="253"/>
      <c r="AA22" s="254"/>
      <c r="AB22" s="254"/>
      <c r="AC22" s="254"/>
      <c r="AD22" s="254"/>
      <c r="AE22" s="254"/>
      <c r="AF22" s="261"/>
      <c r="AG22" s="253"/>
      <c r="AH22" s="254"/>
      <c r="AI22" s="289"/>
      <c r="AJ22" s="290"/>
      <c r="AL22" s="263"/>
      <c r="AM22" s="265"/>
      <c r="AN22" s="268"/>
      <c r="AO22" s="271"/>
      <c r="AP22" s="274"/>
      <c r="AR22" s="280"/>
      <c r="AS22" s="283"/>
      <c r="AT22" s="291"/>
      <c r="AU22" s="280"/>
      <c r="AV22" s="283"/>
      <c r="AW22" s="291"/>
      <c r="AY22" s="294"/>
    </row>
    <row r="23" spans="3:57" ht="18" customHeight="1" thickBot="1" x14ac:dyDescent="0.6">
      <c r="C23" s="250"/>
      <c r="D23" s="287"/>
      <c r="E23" s="287"/>
      <c r="F23" s="288"/>
      <c r="G23" s="288"/>
      <c r="H23" s="254"/>
      <c r="I23" s="254"/>
      <c r="J23" s="254"/>
      <c r="K23" s="261"/>
      <c r="L23" s="253"/>
      <c r="M23" s="254"/>
      <c r="N23" s="254"/>
      <c r="O23" s="254"/>
      <c r="P23" s="254"/>
      <c r="Q23" s="254"/>
      <c r="R23" s="261"/>
      <c r="S23" s="253"/>
      <c r="T23" s="254"/>
      <c r="U23" s="254"/>
      <c r="V23" s="254"/>
      <c r="W23" s="254"/>
      <c r="X23" s="254"/>
      <c r="Y23" s="261"/>
      <c r="Z23" s="253"/>
      <c r="AA23" s="254"/>
      <c r="AB23" s="254"/>
      <c r="AC23" s="254"/>
      <c r="AD23" s="254"/>
      <c r="AE23" s="254"/>
      <c r="AF23" s="261"/>
      <c r="AG23" s="253"/>
      <c r="AH23" s="254"/>
      <c r="AI23" s="289"/>
      <c r="AJ23" s="290"/>
      <c r="AL23" s="263"/>
      <c r="AM23" s="266"/>
      <c r="AN23" s="269"/>
      <c r="AO23" s="272"/>
      <c r="AP23" s="275"/>
      <c r="AR23" s="281"/>
      <c r="AS23" s="284"/>
      <c r="AT23" s="291"/>
      <c r="AU23" s="281"/>
      <c r="AV23" s="284"/>
      <c r="AW23" s="292"/>
      <c r="AY23" s="295"/>
    </row>
    <row r="24" spans="3:57" ht="18" customHeight="1" thickBot="1" x14ac:dyDescent="0.6">
      <c r="C24" s="250"/>
      <c r="D24" s="296" t="s">
        <v>7</v>
      </c>
      <c r="E24" s="296"/>
      <c r="F24" s="24"/>
      <c r="G24" s="24"/>
      <c r="H24" s="229"/>
      <c r="I24" s="229"/>
      <c r="J24" s="229"/>
      <c r="K24" s="25"/>
      <c r="L24" s="26"/>
      <c r="M24" s="237"/>
      <c r="N24" s="229"/>
      <c r="O24" s="229"/>
      <c r="P24" s="229"/>
      <c r="Q24" s="229"/>
      <c r="R24" s="25"/>
      <c r="S24" s="26"/>
      <c r="T24" s="229"/>
      <c r="U24" s="229"/>
      <c r="V24" s="229"/>
      <c r="W24" s="229"/>
      <c r="X24" s="229"/>
      <c r="Y24" s="25"/>
      <c r="Z24" s="26"/>
      <c r="AA24" s="237"/>
      <c r="AB24" s="29"/>
      <c r="AC24" s="229"/>
      <c r="AD24" s="229"/>
      <c r="AE24" s="229"/>
      <c r="AF24" s="25"/>
      <c r="AG24" s="26"/>
      <c r="AH24" s="237"/>
      <c r="AI24" s="230"/>
      <c r="AJ24" s="23"/>
      <c r="AL24" s="171">
        <f>COUNTIF(F24:AJ24,"○")</f>
        <v>0</v>
      </c>
      <c r="AM24" s="172"/>
      <c r="AN24" s="173"/>
      <c r="AO24" s="174"/>
      <c r="AP24" s="175"/>
      <c r="AR24" s="176"/>
      <c r="AS24" s="177"/>
      <c r="AT24" s="178">
        <f>ROUNDDOWN(AL24/AY24,3)</f>
        <v>0</v>
      </c>
      <c r="AU24" s="172"/>
      <c r="AV24" s="179"/>
      <c r="AW24" s="180"/>
      <c r="AY24" s="181">
        <v>30</v>
      </c>
      <c r="BA24" s="228" t="s">
        <v>79</v>
      </c>
    </row>
    <row r="25" spans="3:57" ht="18" customHeight="1" thickBot="1" x14ac:dyDescent="0.6">
      <c r="C25" s="250"/>
      <c r="D25" s="296" t="s">
        <v>8</v>
      </c>
      <c r="E25" s="296"/>
      <c r="F25" s="31"/>
      <c r="G25" s="31"/>
      <c r="H25" s="30"/>
      <c r="I25" s="30"/>
      <c r="J25" s="30"/>
      <c r="K25" s="32"/>
      <c r="L25" s="33"/>
      <c r="M25" s="238"/>
      <c r="N25" s="30"/>
      <c r="O25" s="30"/>
      <c r="P25" s="30"/>
      <c r="Q25" s="30"/>
      <c r="R25" s="32"/>
      <c r="S25" s="33"/>
      <c r="T25" s="30"/>
      <c r="U25" s="30"/>
      <c r="V25" s="30"/>
      <c r="W25" s="30"/>
      <c r="X25" s="30"/>
      <c r="Y25" s="32"/>
      <c r="Z25" s="33"/>
      <c r="AA25" s="238"/>
      <c r="AB25" s="30"/>
      <c r="AC25" s="30"/>
      <c r="AD25" s="30"/>
      <c r="AE25" s="30"/>
      <c r="AF25" s="32"/>
      <c r="AG25" s="33"/>
      <c r="AH25" s="238"/>
      <c r="AI25" s="36"/>
      <c r="AJ25" s="37"/>
      <c r="AL25" s="182"/>
      <c r="AM25" s="151">
        <f>COUNTIF(F25:AJ25,"●")</f>
        <v>0</v>
      </c>
      <c r="AN25" s="171">
        <f>COUNTIF(F25:AJ25,"◎")</f>
        <v>0</v>
      </c>
      <c r="AO25" s="183">
        <f>SUM(AM25:AN25)</f>
        <v>0</v>
      </c>
      <c r="AP25" s="184" t="e">
        <f>ROUNDDOWN(AO25/AL24,3)</f>
        <v>#DIV/0!</v>
      </c>
      <c r="AR25" s="171">
        <f>COUNTIF(F25:AJ25,"●")+COUNTIF(F25:AJ25,"★")+COUNTIF(F25:AJ25,"◎")</f>
        <v>0</v>
      </c>
      <c r="AS25" s="185">
        <f>COUNTIF(F25:AJ25,"◇")</f>
        <v>0</v>
      </c>
      <c r="AT25" s="184">
        <f>ROUNDDOWN(AR25/AY24,3)</f>
        <v>0</v>
      </c>
      <c r="AU25" s="147">
        <f>COUNTIF(F25:AJ25,"●")+COUNTIF(F25:AJ25,"★")+COUNTIF(F25:AJ25,"■")+COUNTIF(F25:AJ25,"◎")</f>
        <v>0</v>
      </c>
      <c r="AV25" s="186">
        <f>COUNTIF(F25:AJ25,"◇")</f>
        <v>0</v>
      </c>
      <c r="AW25" s="184">
        <f>ROUNDDOWN(AU25/AY25,3)</f>
        <v>0</v>
      </c>
      <c r="AY25" s="139">
        <f>AY24</f>
        <v>30</v>
      </c>
    </row>
    <row r="26" spans="3:57" ht="15" customHeight="1" x14ac:dyDescent="0.55000000000000004">
      <c r="C26" s="250"/>
      <c r="D26" s="297" t="s">
        <v>0</v>
      </c>
      <c r="E26" s="298"/>
      <c r="F26" s="303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5"/>
      <c r="AL26" s="187" t="s">
        <v>69</v>
      </c>
      <c r="AM26" s="188" t="s">
        <v>70</v>
      </c>
      <c r="AN26" s="189" t="s">
        <v>71</v>
      </c>
      <c r="AO26" s="190" t="s">
        <v>85</v>
      </c>
      <c r="AP26" s="191" t="s">
        <v>86</v>
      </c>
      <c r="AQ26" s="150"/>
      <c r="AR26" s="192" t="s">
        <v>72</v>
      </c>
      <c r="AS26" s="193" t="s">
        <v>73</v>
      </c>
      <c r="AT26" s="194" t="s">
        <v>74</v>
      </c>
      <c r="AU26" s="195" t="s">
        <v>75</v>
      </c>
      <c r="AV26" s="193" t="s">
        <v>76</v>
      </c>
      <c r="AW26" s="194" t="s">
        <v>77</v>
      </c>
      <c r="AX26" s="196"/>
      <c r="AY26" s="197" t="s">
        <v>78</v>
      </c>
    </row>
    <row r="27" spans="3:57" ht="15" customHeight="1" x14ac:dyDescent="0.55000000000000004">
      <c r="C27" s="250"/>
      <c r="D27" s="299"/>
      <c r="E27" s="300"/>
      <c r="F27" s="306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8"/>
      <c r="AL27" s="198"/>
      <c r="AM27" s="199"/>
      <c r="AN27" s="189"/>
      <c r="AO27" s="200"/>
      <c r="AP27" s="191" t="e">
        <f>IF(AP25&gt;=1,"達成","未達成")</f>
        <v>#DIV/0!</v>
      </c>
      <c r="AQ27" s="150"/>
      <c r="AR27" s="192"/>
      <c r="AS27" s="201"/>
      <c r="AT27" s="194" t="s">
        <v>91</v>
      </c>
      <c r="AU27" s="192"/>
      <c r="AV27" s="201"/>
      <c r="AW27" s="194"/>
      <c r="AX27" s="196"/>
      <c r="AY27" s="202"/>
    </row>
    <row r="28" spans="3:57" ht="15" customHeight="1" x14ac:dyDescent="0.55000000000000004">
      <c r="C28" s="250"/>
      <c r="D28" s="301"/>
      <c r="E28" s="302"/>
      <c r="F28" s="125" t="s">
        <v>173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  <c r="AL28" s="203"/>
      <c r="AM28" s="204"/>
      <c r="AN28" s="205"/>
      <c r="AO28" s="206" t="s">
        <v>84</v>
      </c>
      <c r="AP28" s="207" t="s">
        <v>83</v>
      </c>
      <c r="AQ28" s="150"/>
      <c r="AR28" s="208"/>
      <c r="AS28" s="209"/>
      <c r="AT28" s="210" t="s">
        <v>92</v>
      </c>
      <c r="AU28" s="208"/>
      <c r="AV28" s="209"/>
      <c r="AW28" s="210" t="s">
        <v>93</v>
      </c>
      <c r="AX28" s="196"/>
      <c r="AY28" s="211"/>
    </row>
    <row r="29" spans="3:57" ht="18" customHeight="1" x14ac:dyDescent="0.55000000000000004">
      <c r="C29" s="2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7"/>
      <c r="AC29" s="150"/>
      <c r="AD29" s="150"/>
      <c r="AE29" s="150"/>
      <c r="AF29" s="150"/>
      <c r="AG29" s="150"/>
      <c r="AH29" s="150"/>
      <c r="AI29" s="150"/>
      <c r="AJ29" s="150"/>
    </row>
    <row r="30" spans="3:57" ht="25" customHeight="1" thickBot="1" x14ac:dyDescent="0.6">
      <c r="C30" s="250"/>
      <c r="D30" s="244" t="s">
        <v>4</v>
      </c>
      <c r="E30" s="251"/>
      <c r="F30" s="252" t="s">
        <v>82</v>
      </c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L30" s="255" t="s">
        <v>39</v>
      </c>
      <c r="AM30" s="256"/>
      <c r="AN30" s="256"/>
      <c r="AO30" s="256"/>
      <c r="AP30" s="257"/>
      <c r="AR30" s="258" t="s">
        <v>38</v>
      </c>
      <c r="AS30" s="259"/>
      <c r="AT30" s="259"/>
      <c r="AU30" s="259"/>
      <c r="AV30" s="259"/>
      <c r="AW30" s="260"/>
      <c r="AY30" s="293" t="s">
        <v>156</v>
      </c>
    </row>
    <row r="31" spans="3:57" ht="18" customHeight="1" x14ac:dyDescent="0.55000000000000004">
      <c r="C31" s="250"/>
      <c r="D31" s="244" t="s">
        <v>5</v>
      </c>
      <c r="E31" s="244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262" t="s">
        <v>151</v>
      </c>
      <c r="AM31" s="264" t="s">
        <v>152</v>
      </c>
      <c r="AN31" s="267" t="s">
        <v>172</v>
      </c>
      <c r="AO31" s="270" t="s">
        <v>153</v>
      </c>
      <c r="AP31" s="273" t="s">
        <v>154</v>
      </c>
      <c r="AR31" s="276" t="s">
        <v>37</v>
      </c>
      <c r="AS31" s="277"/>
      <c r="AT31" s="278"/>
      <c r="AU31" s="276" t="s">
        <v>40</v>
      </c>
      <c r="AV31" s="277"/>
      <c r="AW31" s="278"/>
      <c r="AY31" s="294"/>
      <c r="BE31" s="212"/>
    </row>
    <row r="32" spans="3:57" ht="18" customHeight="1" x14ac:dyDescent="0.55000000000000004">
      <c r="C32" s="250"/>
      <c r="D32" s="244" t="s">
        <v>6</v>
      </c>
      <c r="E32" s="244"/>
      <c r="F32" s="153">
        <f t="shared" ref="F32:AJ32" si="3">F31</f>
        <v>45413</v>
      </c>
      <c r="G32" s="153">
        <f t="shared" si="3"/>
        <v>45414</v>
      </c>
      <c r="H32" s="158">
        <f t="shared" si="3"/>
        <v>45415</v>
      </c>
      <c r="I32" s="18">
        <f t="shared" si="3"/>
        <v>45416</v>
      </c>
      <c r="J32" s="19">
        <f t="shared" si="3"/>
        <v>45417</v>
      </c>
      <c r="K32" s="158">
        <f t="shared" si="3"/>
        <v>45418</v>
      </c>
      <c r="L32" s="153">
        <f t="shared" si="3"/>
        <v>45419</v>
      </c>
      <c r="M32" s="153">
        <f t="shared" si="3"/>
        <v>45420</v>
      </c>
      <c r="N32" s="153">
        <f t="shared" si="3"/>
        <v>45421</v>
      </c>
      <c r="O32" s="153">
        <f t="shared" si="3"/>
        <v>45422</v>
      </c>
      <c r="P32" s="18">
        <f t="shared" si="3"/>
        <v>45423</v>
      </c>
      <c r="Q32" s="19">
        <f t="shared" si="3"/>
        <v>45424</v>
      </c>
      <c r="R32" s="153">
        <f t="shared" si="3"/>
        <v>45425</v>
      </c>
      <c r="S32" s="153">
        <f t="shared" si="3"/>
        <v>45426</v>
      </c>
      <c r="T32" s="153">
        <f t="shared" si="3"/>
        <v>45427</v>
      </c>
      <c r="U32" s="153">
        <f t="shared" si="3"/>
        <v>45428</v>
      </c>
      <c r="V32" s="153">
        <f t="shared" si="3"/>
        <v>45429</v>
      </c>
      <c r="W32" s="18">
        <f t="shared" si="3"/>
        <v>45430</v>
      </c>
      <c r="X32" s="19">
        <f t="shared" si="3"/>
        <v>45431</v>
      </c>
      <c r="Y32" s="153">
        <f t="shared" si="3"/>
        <v>45432</v>
      </c>
      <c r="Z32" s="153">
        <f t="shared" si="3"/>
        <v>45433</v>
      </c>
      <c r="AA32" s="153">
        <f t="shared" si="3"/>
        <v>45434</v>
      </c>
      <c r="AB32" s="153">
        <f t="shared" si="3"/>
        <v>45435</v>
      </c>
      <c r="AC32" s="153">
        <f t="shared" si="3"/>
        <v>45436</v>
      </c>
      <c r="AD32" s="18">
        <f t="shared" si="3"/>
        <v>45437</v>
      </c>
      <c r="AE32" s="19">
        <f t="shared" si="3"/>
        <v>45438</v>
      </c>
      <c r="AF32" s="153">
        <f t="shared" si="3"/>
        <v>45439</v>
      </c>
      <c r="AG32" s="153">
        <f t="shared" si="3"/>
        <v>45440</v>
      </c>
      <c r="AH32" s="153">
        <f t="shared" si="3"/>
        <v>45441</v>
      </c>
      <c r="AI32" s="153">
        <f t="shared" si="3"/>
        <v>45442</v>
      </c>
      <c r="AJ32" s="153">
        <f t="shared" si="3"/>
        <v>45443</v>
      </c>
      <c r="AL32" s="263"/>
      <c r="AM32" s="265"/>
      <c r="AN32" s="268"/>
      <c r="AO32" s="271"/>
      <c r="AP32" s="274"/>
      <c r="AR32" s="279" t="s">
        <v>155</v>
      </c>
      <c r="AS32" s="282" t="s">
        <v>108</v>
      </c>
      <c r="AT32" s="285" t="s">
        <v>42</v>
      </c>
      <c r="AU32" s="279" t="s">
        <v>165</v>
      </c>
      <c r="AV32" s="282" t="s">
        <v>109</v>
      </c>
      <c r="AW32" s="285" t="s">
        <v>43</v>
      </c>
      <c r="AY32" s="294"/>
    </row>
    <row r="33" spans="3:53" ht="18" customHeight="1" x14ac:dyDescent="0.55000000000000004">
      <c r="C33" s="250"/>
      <c r="D33" s="244" t="s">
        <v>12</v>
      </c>
      <c r="E33" s="244"/>
      <c r="F33" s="139"/>
      <c r="G33" s="139"/>
      <c r="H33" s="140"/>
      <c r="I33" s="25"/>
      <c r="J33" s="26"/>
      <c r="K33" s="140"/>
      <c r="L33" s="139"/>
      <c r="M33" s="139"/>
      <c r="N33" s="139"/>
      <c r="O33" s="139"/>
      <c r="P33" s="25"/>
      <c r="Q33" s="26"/>
      <c r="R33" s="139"/>
      <c r="S33" s="139"/>
      <c r="T33" s="139"/>
      <c r="U33" s="139"/>
      <c r="V33" s="139"/>
      <c r="W33" s="25"/>
      <c r="X33" s="26"/>
      <c r="Y33" s="139"/>
      <c r="Z33" s="139"/>
      <c r="AA33" s="139"/>
      <c r="AB33" s="139"/>
      <c r="AC33" s="139"/>
      <c r="AD33" s="25"/>
      <c r="AE33" s="26"/>
      <c r="AF33" s="139"/>
      <c r="AG33" s="139"/>
      <c r="AH33" s="139"/>
      <c r="AI33" s="139"/>
      <c r="AJ33" s="139"/>
      <c r="AL33" s="263"/>
      <c r="AM33" s="265"/>
      <c r="AN33" s="268"/>
      <c r="AO33" s="271"/>
      <c r="AP33" s="274"/>
      <c r="AR33" s="280"/>
      <c r="AS33" s="283"/>
      <c r="AT33" s="286"/>
      <c r="AU33" s="280"/>
      <c r="AV33" s="283"/>
      <c r="AW33" s="286"/>
      <c r="AY33" s="294"/>
    </row>
    <row r="34" spans="3:53" ht="18" customHeight="1" x14ac:dyDescent="0.55000000000000004">
      <c r="C34" s="250"/>
      <c r="D34" s="287" t="s">
        <v>11</v>
      </c>
      <c r="E34" s="287"/>
      <c r="F34" s="254"/>
      <c r="G34" s="254"/>
      <c r="H34" s="309" t="s">
        <v>17</v>
      </c>
      <c r="I34" s="261" t="s">
        <v>18</v>
      </c>
      <c r="J34" s="253" t="s">
        <v>19</v>
      </c>
      <c r="K34" s="309" t="s">
        <v>20</v>
      </c>
      <c r="L34" s="254"/>
      <c r="M34" s="254"/>
      <c r="N34" s="254"/>
      <c r="O34" s="254"/>
      <c r="P34" s="261"/>
      <c r="Q34" s="253"/>
      <c r="R34" s="254"/>
      <c r="S34" s="254"/>
      <c r="T34" s="254"/>
      <c r="U34" s="254"/>
      <c r="V34" s="254"/>
      <c r="W34" s="261"/>
      <c r="X34" s="253"/>
      <c r="Y34" s="254"/>
      <c r="Z34" s="254"/>
      <c r="AA34" s="254"/>
      <c r="AB34" s="254"/>
      <c r="AC34" s="254"/>
      <c r="AD34" s="261"/>
      <c r="AE34" s="253"/>
      <c r="AF34" s="254"/>
      <c r="AG34" s="254"/>
      <c r="AH34" s="254"/>
      <c r="AI34" s="254"/>
      <c r="AJ34" s="254"/>
      <c r="AL34" s="263"/>
      <c r="AM34" s="265"/>
      <c r="AN34" s="268"/>
      <c r="AO34" s="271"/>
      <c r="AP34" s="274"/>
      <c r="AR34" s="280"/>
      <c r="AS34" s="283"/>
      <c r="AT34" s="286"/>
      <c r="AU34" s="280"/>
      <c r="AV34" s="283"/>
      <c r="AW34" s="286"/>
      <c r="AY34" s="294"/>
    </row>
    <row r="35" spans="3:53" ht="18" customHeight="1" x14ac:dyDescent="0.55000000000000004">
      <c r="C35" s="250"/>
      <c r="D35" s="287"/>
      <c r="E35" s="287"/>
      <c r="F35" s="254"/>
      <c r="G35" s="254"/>
      <c r="H35" s="309"/>
      <c r="I35" s="261"/>
      <c r="J35" s="253"/>
      <c r="K35" s="309"/>
      <c r="L35" s="254"/>
      <c r="M35" s="254"/>
      <c r="N35" s="254"/>
      <c r="O35" s="254"/>
      <c r="P35" s="261"/>
      <c r="Q35" s="253"/>
      <c r="R35" s="254"/>
      <c r="S35" s="254"/>
      <c r="T35" s="254"/>
      <c r="U35" s="254"/>
      <c r="V35" s="254"/>
      <c r="W35" s="261"/>
      <c r="X35" s="253"/>
      <c r="Y35" s="254"/>
      <c r="Z35" s="254"/>
      <c r="AA35" s="254"/>
      <c r="AB35" s="254"/>
      <c r="AC35" s="254"/>
      <c r="AD35" s="261"/>
      <c r="AE35" s="253"/>
      <c r="AF35" s="254"/>
      <c r="AG35" s="254"/>
      <c r="AH35" s="254"/>
      <c r="AI35" s="254"/>
      <c r="AJ35" s="254"/>
      <c r="AL35" s="263"/>
      <c r="AM35" s="265"/>
      <c r="AN35" s="268"/>
      <c r="AO35" s="271"/>
      <c r="AP35" s="274"/>
      <c r="AR35" s="280"/>
      <c r="AS35" s="283"/>
      <c r="AT35" s="170">
        <v>0.28499999999999998</v>
      </c>
      <c r="AU35" s="280"/>
      <c r="AV35" s="283"/>
      <c r="AW35" s="286"/>
      <c r="AY35" s="294"/>
    </row>
    <row r="36" spans="3:53" ht="18" customHeight="1" x14ac:dyDescent="0.55000000000000004">
      <c r="C36" s="250"/>
      <c r="D36" s="287"/>
      <c r="E36" s="287"/>
      <c r="F36" s="254"/>
      <c r="G36" s="254"/>
      <c r="H36" s="309"/>
      <c r="I36" s="261"/>
      <c r="J36" s="253"/>
      <c r="K36" s="309"/>
      <c r="L36" s="254"/>
      <c r="M36" s="254"/>
      <c r="N36" s="254"/>
      <c r="O36" s="254"/>
      <c r="P36" s="261"/>
      <c r="Q36" s="253"/>
      <c r="R36" s="254"/>
      <c r="S36" s="254"/>
      <c r="T36" s="254"/>
      <c r="U36" s="254"/>
      <c r="V36" s="254"/>
      <c r="W36" s="261"/>
      <c r="X36" s="253"/>
      <c r="Y36" s="254"/>
      <c r="Z36" s="254"/>
      <c r="AA36" s="254"/>
      <c r="AB36" s="254"/>
      <c r="AC36" s="254"/>
      <c r="AD36" s="261"/>
      <c r="AE36" s="253"/>
      <c r="AF36" s="254"/>
      <c r="AG36" s="254"/>
      <c r="AH36" s="254"/>
      <c r="AI36" s="254"/>
      <c r="AJ36" s="254"/>
      <c r="AL36" s="263"/>
      <c r="AM36" s="265"/>
      <c r="AN36" s="268"/>
      <c r="AO36" s="271"/>
      <c r="AP36" s="274"/>
      <c r="AR36" s="280"/>
      <c r="AS36" s="283"/>
      <c r="AT36" s="291" t="s">
        <v>41</v>
      </c>
      <c r="AU36" s="280"/>
      <c r="AV36" s="283"/>
      <c r="AW36" s="286"/>
      <c r="AY36" s="294"/>
    </row>
    <row r="37" spans="3:53" ht="18" customHeight="1" x14ac:dyDescent="0.55000000000000004">
      <c r="C37" s="250"/>
      <c r="D37" s="287"/>
      <c r="E37" s="287"/>
      <c r="F37" s="254"/>
      <c r="G37" s="254"/>
      <c r="H37" s="309"/>
      <c r="I37" s="261"/>
      <c r="J37" s="253"/>
      <c r="K37" s="309"/>
      <c r="L37" s="254"/>
      <c r="M37" s="254"/>
      <c r="N37" s="254"/>
      <c r="O37" s="254"/>
      <c r="P37" s="261"/>
      <c r="Q37" s="253"/>
      <c r="R37" s="254"/>
      <c r="S37" s="254"/>
      <c r="T37" s="254"/>
      <c r="U37" s="254"/>
      <c r="V37" s="254"/>
      <c r="W37" s="261"/>
      <c r="X37" s="253"/>
      <c r="Y37" s="254"/>
      <c r="Z37" s="254"/>
      <c r="AA37" s="254"/>
      <c r="AB37" s="254"/>
      <c r="AC37" s="254"/>
      <c r="AD37" s="261"/>
      <c r="AE37" s="253"/>
      <c r="AF37" s="254"/>
      <c r="AG37" s="254"/>
      <c r="AH37" s="254"/>
      <c r="AI37" s="254"/>
      <c r="AJ37" s="254"/>
      <c r="AL37" s="263"/>
      <c r="AM37" s="265"/>
      <c r="AN37" s="268"/>
      <c r="AO37" s="271"/>
      <c r="AP37" s="274"/>
      <c r="AR37" s="280"/>
      <c r="AS37" s="283"/>
      <c r="AT37" s="291"/>
      <c r="AU37" s="280"/>
      <c r="AV37" s="283"/>
      <c r="AW37" s="170">
        <v>0.28499999999999998</v>
      </c>
      <c r="AY37" s="294"/>
    </row>
    <row r="38" spans="3:53" ht="18" customHeight="1" x14ac:dyDescent="0.55000000000000004">
      <c r="C38" s="250"/>
      <c r="D38" s="287"/>
      <c r="E38" s="287"/>
      <c r="F38" s="254"/>
      <c r="G38" s="254"/>
      <c r="H38" s="309"/>
      <c r="I38" s="261"/>
      <c r="J38" s="253"/>
      <c r="K38" s="309"/>
      <c r="L38" s="254"/>
      <c r="M38" s="254"/>
      <c r="N38" s="254"/>
      <c r="O38" s="254"/>
      <c r="P38" s="261"/>
      <c r="Q38" s="253"/>
      <c r="R38" s="254"/>
      <c r="S38" s="254"/>
      <c r="T38" s="254"/>
      <c r="U38" s="254"/>
      <c r="V38" s="254"/>
      <c r="W38" s="261"/>
      <c r="X38" s="253"/>
      <c r="Y38" s="254"/>
      <c r="Z38" s="254"/>
      <c r="AA38" s="254"/>
      <c r="AB38" s="254"/>
      <c r="AC38" s="254"/>
      <c r="AD38" s="261"/>
      <c r="AE38" s="253"/>
      <c r="AF38" s="254"/>
      <c r="AG38" s="254"/>
      <c r="AH38" s="254"/>
      <c r="AI38" s="254"/>
      <c r="AJ38" s="254"/>
      <c r="AL38" s="263"/>
      <c r="AM38" s="265"/>
      <c r="AN38" s="268"/>
      <c r="AO38" s="271"/>
      <c r="AP38" s="274"/>
      <c r="AR38" s="280"/>
      <c r="AS38" s="283"/>
      <c r="AT38" s="291"/>
      <c r="AU38" s="280"/>
      <c r="AV38" s="283"/>
      <c r="AW38" s="291" t="s">
        <v>41</v>
      </c>
      <c r="AY38" s="294"/>
    </row>
    <row r="39" spans="3:53" ht="18" customHeight="1" x14ac:dyDescent="0.55000000000000004">
      <c r="C39" s="250"/>
      <c r="D39" s="287"/>
      <c r="E39" s="287"/>
      <c r="F39" s="254"/>
      <c r="G39" s="254"/>
      <c r="H39" s="309"/>
      <c r="I39" s="261"/>
      <c r="J39" s="253"/>
      <c r="K39" s="309"/>
      <c r="L39" s="254"/>
      <c r="M39" s="254"/>
      <c r="N39" s="254"/>
      <c r="O39" s="254"/>
      <c r="P39" s="261"/>
      <c r="Q39" s="253"/>
      <c r="R39" s="254"/>
      <c r="S39" s="254"/>
      <c r="T39" s="254"/>
      <c r="U39" s="254"/>
      <c r="V39" s="254"/>
      <c r="W39" s="261"/>
      <c r="X39" s="253"/>
      <c r="Y39" s="254"/>
      <c r="Z39" s="254"/>
      <c r="AA39" s="254"/>
      <c r="AB39" s="254"/>
      <c r="AC39" s="254"/>
      <c r="AD39" s="261"/>
      <c r="AE39" s="253"/>
      <c r="AF39" s="254"/>
      <c r="AG39" s="254"/>
      <c r="AH39" s="254"/>
      <c r="AI39" s="254"/>
      <c r="AJ39" s="254"/>
      <c r="AL39" s="263"/>
      <c r="AM39" s="265"/>
      <c r="AN39" s="268"/>
      <c r="AO39" s="271"/>
      <c r="AP39" s="274"/>
      <c r="AR39" s="280"/>
      <c r="AS39" s="283"/>
      <c r="AT39" s="291"/>
      <c r="AU39" s="280"/>
      <c r="AV39" s="283"/>
      <c r="AW39" s="291"/>
      <c r="AY39" s="294"/>
    </row>
    <row r="40" spans="3:53" ht="18" customHeight="1" x14ac:dyDescent="0.55000000000000004">
      <c r="C40" s="250"/>
      <c r="D40" s="287"/>
      <c r="E40" s="287"/>
      <c r="F40" s="254"/>
      <c r="G40" s="254"/>
      <c r="H40" s="309"/>
      <c r="I40" s="261"/>
      <c r="J40" s="253"/>
      <c r="K40" s="309"/>
      <c r="L40" s="254"/>
      <c r="M40" s="254"/>
      <c r="N40" s="254"/>
      <c r="O40" s="254"/>
      <c r="P40" s="261"/>
      <c r="Q40" s="253"/>
      <c r="R40" s="254"/>
      <c r="S40" s="254"/>
      <c r="T40" s="254"/>
      <c r="U40" s="254"/>
      <c r="V40" s="254"/>
      <c r="W40" s="261"/>
      <c r="X40" s="253"/>
      <c r="Y40" s="254"/>
      <c r="Z40" s="254"/>
      <c r="AA40" s="254"/>
      <c r="AB40" s="254"/>
      <c r="AC40" s="254"/>
      <c r="AD40" s="261"/>
      <c r="AE40" s="253"/>
      <c r="AF40" s="254"/>
      <c r="AG40" s="254"/>
      <c r="AH40" s="254"/>
      <c r="AI40" s="254"/>
      <c r="AJ40" s="254"/>
      <c r="AL40" s="263"/>
      <c r="AM40" s="265"/>
      <c r="AN40" s="268"/>
      <c r="AO40" s="271"/>
      <c r="AP40" s="274"/>
      <c r="AR40" s="280"/>
      <c r="AS40" s="283"/>
      <c r="AT40" s="291"/>
      <c r="AU40" s="280"/>
      <c r="AV40" s="283"/>
      <c r="AW40" s="291"/>
      <c r="AY40" s="294"/>
    </row>
    <row r="41" spans="3:53" ht="18" customHeight="1" thickBot="1" x14ac:dyDescent="0.6">
      <c r="C41" s="250"/>
      <c r="D41" s="287"/>
      <c r="E41" s="287"/>
      <c r="F41" s="254"/>
      <c r="G41" s="254"/>
      <c r="H41" s="309"/>
      <c r="I41" s="261"/>
      <c r="J41" s="253"/>
      <c r="K41" s="309"/>
      <c r="L41" s="254"/>
      <c r="M41" s="254"/>
      <c r="N41" s="254"/>
      <c r="O41" s="254"/>
      <c r="P41" s="261"/>
      <c r="Q41" s="253"/>
      <c r="R41" s="254"/>
      <c r="S41" s="254"/>
      <c r="T41" s="254"/>
      <c r="U41" s="254"/>
      <c r="V41" s="254"/>
      <c r="W41" s="261"/>
      <c r="X41" s="253"/>
      <c r="Y41" s="254"/>
      <c r="Z41" s="254"/>
      <c r="AA41" s="254"/>
      <c r="AB41" s="254"/>
      <c r="AC41" s="254"/>
      <c r="AD41" s="261"/>
      <c r="AE41" s="253"/>
      <c r="AF41" s="254"/>
      <c r="AG41" s="254"/>
      <c r="AH41" s="254"/>
      <c r="AI41" s="254"/>
      <c r="AJ41" s="254"/>
      <c r="AL41" s="263"/>
      <c r="AM41" s="266"/>
      <c r="AN41" s="269"/>
      <c r="AO41" s="272"/>
      <c r="AP41" s="275"/>
      <c r="AR41" s="281"/>
      <c r="AS41" s="284"/>
      <c r="AT41" s="291"/>
      <c r="AU41" s="281"/>
      <c r="AV41" s="284"/>
      <c r="AW41" s="292"/>
      <c r="AY41" s="295"/>
    </row>
    <row r="42" spans="3:53" ht="18" customHeight="1" thickBot="1" x14ac:dyDescent="0.6">
      <c r="C42" s="250"/>
      <c r="D42" s="296" t="s">
        <v>7</v>
      </c>
      <c r="E42" s="296"/>
      <c r="F42" s="229"/>
      <c r="G42" s="229"/>
      <c r="H42" s="27"/>
      <c r="I42" s="25"/>
      <c r="J42" s="26"/>
      <c r="K42" s="27"/>
      <c r="L42" s="229"/>
      <c r="M42" s="229"/>
      <c r="N42" s="229"/>
      <c r="O42" s="229"/>
      <c r="P42" s="25"/>
      <c r="Q42" s="26"/>
      <c r="R42" s="229"/>
      <c r="S42" s="229"/>
      <c r="T42" s="229"/>
      <c r="U42" s="229"/>
      <c r="V42" s="229"/>
      <c r="W42" s="25"/>
      <c r="X42" s="26"/>
      <c r="Y42" s="229"/>
      <c r="Z42" s="29"/>
      <c r="AA42" s="229"/>
      <c r="AB42" s="229"/>
      <c r="AC42" s="229"/>
      <c r="AD42" s="25"/>
      <c r="AE42" s="26"/>
      <c r="AF42" s="229"/>
      <c r="AG42" s="229"/>
      <c r="AH42" s="229"/>
      <c r="AI42" s="229"/>
      <c r="AJ42" s="229"/>
      <c r="AL42" s="171">
        <f>COUNTIF(F42:AJ42,"○")</f>
        <v>0</v>
      </c>
      <c r="AM42" s="172"/>
      <c r="AN42" s="173"/>
      <c r="AO42" s="174"/>
      <c r="AP42" s="175"/>
      <c r="AR42" s="176"/>
      <c r="AS42" s="177"/>
      <c r="AT42" s="178">
        <f>ROUNDDOWN(AL42/AY42,3)</f>
        <v>0</v>
      </c>
      <c r="AU42" s="172"/>
      <c r="AV42" s="179"/>
      <c r="AW42" s="180"/>
      <c r="AY42" s="181">
        <v>31</v>
      </c>
      <c r="BA42" s="228" t="s">
        <v>79</v>
      </c>
    </row>
    <row r="43" spans="3:53" ht="18" customHeight="1" thickBot="1" x14ac:dyDescent="0.6">
      <c r="C43" s="250"/>
      <c r="D43" s="296" t="s">
        <v>8</v>
      </c>
      <c r="E43" s="296"/>
      <c r="F43" s="44"/>
      <c r="G43" s="44"/>
      <c r="H43" s="45"/>
      <c r="I43" s="81"/>
      <c r="J43" s="82"/>
      <c r="K43" s="45"/>
      <c r="L43" s="44"/>
      <c r="M43" s="44"/>
      <c r="N43" s="44"/>
      <c r="O43" s="44"/>
      <c r="P43" s="81"/>
      <c r="Q43" s="82"/>
      <c r="R43" s="44"/>
      <c r="S43" s="44"/>
      <c r="T43" s="44"/>
      <c r="U43" s="44"/>
      <c r="V43" s="44"/>
      <c r="W43" s="81"/>
      <c r="X43" s="82"/>
      <c r="Y43" s="44"/>
      <c r="Z43" s="44"/>
      <c r="AA43" s="44"/>
      <c r="AB43" s="44"/>
      <c r="AC43" s="44"/>
      <c r="AD43" s="81"/>
      <c r="AE43" s="82"/>
      <c r="AF43" s="44"/>
      <c r="AG43" s="44"/>
      <c r="AH43" s="44"/>
      <c r="AI43" s="44"/>
      <c r="AJ43" s="44"/>
      <c r="AL43" s="182"/>
      <c r="AM43" s="151">
        <f>COUNTIF(F43:AJ43,"●")</f>
        <v>0</v>
      </c>
      <c r="AN43" s="171">
        <f>COUNTIF(F43:AJ43,"◎")</f>
        <v>0</v>
      </c>
      <c r="AO43" s="183">
        <f>SUM(AM43:AN43)</f>
        <v>0</v>
      </c>
      <c r="AP43" s="184" t="e">
        <f>ROUNDDOWN(AO43/AL42,3)</f>
        <v>#DIV/0!</v>
      </c>
      <c r="AR43" s="171">
        <f>COUNTIF(F43:AJ43,"●")+COUNTIF(F43:AJ43,"★")+COUNTIF(F43:AJ43,"◎")</f>
        <v>0</v>
      </c>
      <c r="AS43" s="185">
        <f>COUNTIF(F43:AJ43,"◇")</f>
        <v>0</v>
      </c>
      <c r="AT43" s="184">
        <f>ROUNDDOWN(AR43/AY42,3)</f>
        <v>0</v>
      </c>
      <c r="AU43" s="147">
        <f>AU25+COUNTIF(F43:AJ43,"●")+COUNTIF(F43:AJ43,"★")+COUNTIF(F43:AJ43,"■")+COUNTIF(F43:AJ43,"◎")</f>
        <v>0</v>
      </c>
      <c r="AV43" s="186">
        <f>AV25+COUNTIF(F43:AJ43,"◇")</f>
        <v>0</v>
      </c>
      <c r="AW43" s="184">
        <f>ROUNDDOWN(AU43/AY43,3)</f>
        <v>0</v>
      </c>
      <c r="AY43" s="139">
        <f>+AY25+AY42</f>
        <v>61</v>
      </c>
    </row>
    <row r="44" spans="3:53" ht="15" customHeight="1" x14ac:dyDescent="0.55000000000000004">
      <c r="C44" s="250"/>
      <c r="D44" s="297" t="s">
        <v>0</v>
      </c>
      <c r="E44" s="298"/>
      <c r="F44" s="303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5"/>
      <c r="AL44" s="187" t="s">
        <v>69</v>
      </c>
      <c r="AM44" s="188" t="s">
        <v>70</v>
      </c>
      <c r="AN44" s="189" t="s">
        <v>71</v>
      </c>
      <c r="AO44" s="190" t="s">
        <v>85</v>
      </c>
      <c r="AP44" s="191" t="s">
        <v>86</v>
      </c>
      <c r="AQ44" s="150"/>
      <c r="AR44" s="192" t="s">
        <v>72</v>
      </c>
      <c r="AS44" s="193" t="s">
        <v>73</v>
      </c>
      <c r="AT44" s="194" t="s">
        <v>74</v>
      </c>
      <c r="AU44" s="195" t="s">
        <v>75</v>
      </c>
      <c r="AV44" s="193" t="s">
        <v>76</v>
      </c>
      <c r="AW44" s="194" t="s">
        <v>77</v>
      </c>
      <c r="AX44" s="196"/>
      <c r="AY44" s="197" t="s">
        <v>78</v>
      </c>
    </row>
    <row r="45" spans="3:53" ht="15" customHeight="1" x14ac:dyDescent="0.55000000000000004">
      <c r="C45" s="250"/>
      <c r="D45" s="299"/>
      <c r="E45" s="300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8"/>
      <c r="AL45" s="198"/>
      <c r="AM45" s="199"/>
      <c r="AN45" s="189"/>
      <c r="AO45" s="200"/>
      <c r="AP45" s="191" t="e">
        <f>IF(AP43&gt;=1,"達成","未達成")</f>
        <v>#DIV/0!</v>
      </c>
      <c r="AQ45" s="150"/>
      <c r="AR45" s="192"/>
      <c r="AS45" s="201"/>
      <c r="AT45" s="194" t="s">
        <v>91</v>
      </c>
      <c r="AU45" s="192"/>
      <c r="AV45" s="201"/>
      <c r="AW45" s="194"/>
      <c r="AX45" s="196"/>
      <c r="AY45" s="202"/>
    </row>
    <row r="46" spans="3:53" ht="15" customHeight="1" x14ac:dyDescent="0.55000000000000004">
      <c r="C46" s="250"/>
      <c r="D46" s="301"/>
      <c r="E46" s="302"/>
      <c r="F46" s="125" t="s">
        <v>173</v>
      </c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7"/>
      <c r="AL46" s="203"/>
      <c r="AM46" s="204"/>
      <c r="AN46" s="205"/>
      <c r="AO46" s="206" t="s">
        <v>84</v>
      </c>
      <c r="AP46" s="207" t="s">
        <v>83</v>
      </c>
      <c r="AQ46" s="150"/>
      <c r="AR46" s="208"/>
      <c r="AS46" s="209"/>
      <c r="AT46" s="210" t="s">
        <v>92</v>
      </c>
      <c r="AU46" s="208"/>
      <c r="AV46" s="209"/>
      <c r="AW46" s="210" t="s">
        <v>93</v>
      </c>
      <c r="AX46" s="196"/>
      <c r="AY46" s="211"/>
    </row>
    <row r="47" spans="3:53" ht="18" customHeight="1" x14ac:dyDescent="0.55000000000000004">
      <c r="C47" s="2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7"/>
      <c r="AC47" s="150"/>
      <c r="AD47" s="150"/>
      <c r="AE47" s="150"/>
      <c r="AF47" s="150"/>
      <c r="AG47" s="150"/>
      <c r="AH47" s="150"/>
      <c r="AI47" s="150"/>
      <c r="AJ47" s="150"/>
    </row>
    <row r="48" spans="3:53" ht="25" customHeight="1" thickBot="1" x14ac:dyDescent="0.6">
      <c r="C48" s="250"/>
      <c r="D48" s="244" t="s">
        <v>4</v>
      </c>
      <c r="E48" s="244"/>
      <c r="F48" s="252" t="s">
        <v>87</v>
      </c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48"/>
      <c r="AL48" s="255" t="s">
        <v>39</v>
      </c>
      <c r="AM48" s="256"/>
      <c r="AN48" s="256"/>
      <c r="AO48" s="256"/>
      <c r="AP48" s="257"/>
      <c r="AR48" s="258" t="s">
        <v>38</v>
      </c>
      <c r="AS48" s="259"/>
      <c r="AT48" s="259"/>
      <c r="AU48" s="259"/>
      <c r="AV48" s="259"/>
      <c r="AW48" s="260"/>
      <c r="AY48" s="293" t="s">
        <v>156</v>
      </c>
    </row>
    <row r="49" spans="3:53" ht="18" customHeight="1" x14ac:dyDescent="0.55000000000000004">
      <c r="C49" s="250"/>
      <c r="D49" s="244" t="s">
        <v>5</v>
      </c>
      <c r="E49" s="244"/>
      <c r="F49" s="10">
        <f>+AJ31+1</f>
        <v>45444</v>
      </c>
      <c r="G49" s="11">
        <f t="shared" ref="G49:AI49" si="4">+F49+1</f>
        <v>45445</v>
      </c>
      <c r="H49" s="40">
        <f t="shared" si="4"/>
        <v>45446</v>
      </c>
      <c r="I49" s="40">
        <f t="shared" si="4"/>
        <v>45447</v>
      </c>
      <c r="J49" s="40">
        <f t="shared" si="4"/>
        <v>45448</v>
      </c>
      <c r="K49" s="40">
        <f t="shared" si="4"/>
        <v>45449</v>
      </c>
      <c r="L49" s="40">
        <f t="shared" si="4"/>
        <v>45450</v>
      </c>
      <c r="M49" s="10">
        <f t="shared" si="4"/>
        <v>45451</v>
      </c>
      <c r="N49" s="11">
        <f t="shared" si="4"/>
        <v>45452</v>
      </c>
      <c r="O49" s="40">
        <f t="shared" si="4"/>
        <v>45453</v>
      </c>
      <c r="P49" s="40">
        <f t="shared" si="4"/>
        <v>45454</v>
      </c>
      <c r="Q49" s="40">
        <f t="shared" si="4"/>
        <v>45455</v>
      </c>
      <c r="R49" s="40">
        <f t="shared" si="4"/>
        <v>45456</v>
      </c>
      <c r="S49" s="40">
        <f t="shared" si="4"/>
        <v>45457</v>
      </c>
      <c r="T49" s="10">
        <f t="shared" si="4"/>
        <v>45458</v>
      </c>
      <c r="U49" s="11">
        <f t="shared" si="4"/>
        <v>45459</v>
      </c>
      <c r="V49" s="40">
        <f t="shared" si="4"/>
        <v>45460</v>
      </c>
      <c r="W49" s="40">
        <f t="shared" si="4"/>
        <v>45461</v>
      </c>
      <c r="X49" s="40">
        <f t="shared" si="4"/>
        <v>45462</v>
      </c>
      <c r="Y49" s="40">
        <f t="shared" si="4"/>
        <v>45463</v>
      </c>
      <c r="Z49" s="40">
        <f t="shared" si="4"/>
        <v>45464</v>
      </c>
      <c r="AA49" s="10">
        <f t="shared" si="4"/>
        <v>45465</v>
      </c>
      <c r="AB49" s="11">
        <f t="shared" si="4"/>
        <v>45466</v>
      </c>
      <c r="AC49" s="40">
        <f t="shared" si="4"/>
        <v>45467</v>
      </c>
      <c r="AD49" s="40">
        <f t="shared" si="4"/>
        <v>45468</v>
      </c>
      <c r="AE49" s="40">
        <f t="shared" si="4"/>
        <v>45469</v>
      </c>
      <c r="AF49" s="40">
        <f t="shared" si="4"/>
        <v>45470</v>
      </c>
      <c r="AG49" s="40">
        <f t="shared" si="4"/>
        <v>45471</v>
      </c>
      <c r="AH49" s="10">
        <f t="shared" si="4"/>
        <v>45472</v>
      </c>
      <c r="AI49" s="11">
        <f t="shared" si="4"/>
        <v>45473</v>
      </c>
      <c r="AJ49" s="47"/>
      <c r="AK49" s="48"/>
      <c r="AL49" s="262" t="s">
        <v>151</v>
      </c>
      <c r="AM49" s="264" t="s">
        <v>152</v>
      </c>
      <c r="AN49" s="267" t="s">
        <v>172</v>
      </c>
      <c r="AO49" s="270" t="s">
        <v>153</v>
      </c>
      <c r="AP49" s="273" t="s">
        <v>154</v>
      </c>
      <c r="AR49" s="276" t="s">
        <v>37</v>
      </c>
      <c r="AS49" s="277"/>
      <c r="AT49" s="278"/>
      <c r="AU49" s="276" t="s">
        <v>40</v>
      </c>
      <c r="AV49" s="277"/>
      <c r="AW49" s="278"/>
      <c r="AY49" s="294"/>
    </row>
    <row r="50" spans="3:53" ht="18" customHeight="1" x14ac:dyDescent="0.55000000000000004">
      <c r="C50" s="250"/>
      <c r="D50" s="244" t="s">
        <v>6</v>
      </c>
      <c r="E50" s="244"/>
      <c r="F50" s="18">
        <f t="shared" ref="F50:AI50" si="5">F49</f>
        <v>45444</v>
      </c>
      <c r="G50" s="19">
        <f t="shared" si="5"/>
        <v>45445</v>
      </c>
      <c r="H50" s="153">
        <f t="shared" si="5"/>
        <v>45446</v>
      </c>
      <c r="I50" s="153">
        <f t="shared" si="5"/>
        <v>45447</v>
      </c>
      <c r="J50" s="153">
        <f t="shared" si="5"/>
        <v>45448</v>
      </c>
      <c r="K50" s="153">
        <f t="shared" si="5"/>
        <v>45449</v>
      </c>
      <c r="L50" s="153">
        <f t="shared" si="5"/>
        <v>45450</v>
      </c>
      <c r="M50" s="18">
        <f t="shared" si="5"/>
        <v>45451</v>
      </c>
      <c r="N50" s="19">
        <f t="shared" si="5"/>
        <v>45452</v>
      </c>
      <c r="O50" s="153">
        <f t="shared" si="5"/>
        <v>45453</v>
      </c>
      <c r="P50" s="153">
        <f t="shared" si="5"/>
        <v>45454</v>
      </c>
      <c r="Q50" s="153">
        <f t="shared" si="5"/>
        <v>45455</v>
      </c>
      <c r="R50" s="153">
        <f t="shared" si="5"/>
        <v>45456</v>
      </c>
      <c r="S50" s="153">
        <f t="shared" si="5"/>
        <v>45457</v>
      </c>
      <c r="T50" s="18">
        <f t="shared" si="5"/>
        <v>45458</v>
      </c>
      <c r="U50" s="19">
        <f t="shared" si="5"/>
        <v>45459</v>
      </c>
      <c r="V50" s="153">
        <f t="shared" si="5"/>
        <v>45460</v>
      </c>
      <c r="W50" s="153">
        <f t="shared" si="5"/>
        <v>45461</v>
      </c>
      <c r="X50" s="153">
        <f t="shared" si="5"/>
        <v>45462</v>
      </c>
      <c r="Y50" s="153">
        <f t="shared" si="5"/>
        <v>45463</v>
      </c>
      <c r="Z50" s="153">
        <f t="shared" si="5"/>
        <v>45464</v>
      </c>
      <c r="AA50" s="18">
        <f t="shared" si="5"/>
        <v>45465</v>
      </c>
      <c r="AB50" s="19">
        <f t="shared" si="5"/>
        <v>45466</v>
      </c>
      <c r="AC50" s="153">
        <f t="shared" si="5"/>
        <v>45467</v>
      </c>
      <c r="AD50" s="153">
        <f t="shared" si="5"/>
        <v>45468</v>
      </c>
      <c r="AE50" s="153">
        <f t="shared" si="5"/>
        <v>45469</v>
      </c>
      <c r="AF50" s="153">
        <f t="shared" si="5"/>
        <v>45470</v>
      </c>
      <c r="AG50" s="153">
        <f t="shared" si="5"/>
        <v>45471</v>
      </c>
      <c r="AH50" s="18">
        <f t="shared" si="5"/>
        <v>45472</v>
      </c>
      <c r="AI50" s="19">
        <f t="shared" si="5"/>
        <v>45473</v>
      </c>
      <c r="AJ50" s="159"/>
      <c r="AK50" s="213"/>
      <c r="AL50" s="263"/>
      <c r="AM50" s="265"/>
      <c r="AN50" s="268"/>
      <c r="AO50" s="271"/>
      <c r="AP50" s="274"/>
      <c r="AR50" s="279" t="s">
        <v>155</v>
      </c>
      <c r="AS50" s="282" t="s">
        <v>108</v>
      </c>
      <c r="AT50" s="285" t="s">
        <v>42</v>
      </c>
      <c r="AU50" s="279" t="s">
        <v>165</v>
      </c>
      <c r="AV50" s="282" t="s">
        <v>109</v>
      </c>
      <c r="AW50" s="285" t="s">
        <v>43</v>
      </c>
      <c r="AY50" s="294"/>
    </row>
    <row r="51" spans="3:53" ht="18" customHeight="1" x14ac:dyDescent="0.55000000000000004">
      <c r="C51" s="250"/>
      <c r="D51" s="244" t="s">
        <v>12</v>
      </c>
      <c r="E51" s="244"/>
      <c r="F51" s="25"/>
      <c r="G51" s="26"/>
      <c r="H51" s="139"/>
      <c r="I51" s="139"/>
      <c r="J51" s="139"/>
      <c r="K51" s="139"/>
      <c r="L51" s="139"/>
      <c r="M51" s="25"/>
      <c r="N51" s="26"/>
      <c r="O51" s="139"/>
      <c r="P51" s="139"/>
      <c r="Q51" s="139"/>
      <c r="R51" s="139"/>
      <c r="S51" s="139"/>
      <c r="T51" s="25"/>
      <c r="U51" s="26"/>
      <c r="V51" s="139"/>
      <c r="W51" s="139"/>
      <c r="X51" s="139"/>
      <c r="Y51" s="139"/>
      <c r="Z51" s="139"/>
      <c r="AA51" s="25"/>
      <c r="AB51" s="26"/>
      <c r="AC51" s="139"/>
      <c r="AD51" s="139"/>
      <c r="AE51" s="139"/>
      <c r="AF51" s="139"/>
      <c r="AG51" s="139"/>
      <c r="AH51" s="25"/>
      <c r="AI51" s="26"/>
      <c r="AJ51" s="155"/>
      <c r="AK51" s="150"/>
      <c r="AL51" s="263"/>
      <c r="AM51" s="265"/>
      <c r="AN51" s="268"/>
      <c r="AO51" s="271"/>
      <c r="AP51" s="274"/>
      <c r="AR51" s="280"/>
      <c r="AS51" s="283"/>
      <c r="AT51" s="286"/>
      <c r="AU51" s="280"/>
      <c r="AV51" s="283"/>
      <c r="AW51" s="286"/>
      <c r="AY51" s="294"/>
    </row>
    <row r="52" spans="3:53" ht="18" customHeight="1" x14ac:dyDescent="0.55000000000000004">
      <c r="C52" s="250"/>
      <c r="D52" s="287" t="s">
        <v>11</v>
      </c>
      <c r="E52" s="287"/>
      <c r="F52" s="261"/>
      <c r="G52" s="253"/>
      <c r="H52" s="254"/>
      <c r="I52" s="254"/>
      <c r="J52" s="254"/>
      <c r="K52" s="254"/>
      <c r="L52" s="254"/>
      <c r="M52" s="261"/>
      <c r="N52" s="253"/>
      <c r="O52" s="254"/>
      <c r="P52" s="254"/>
      <c r="Q52" s="254"/>
      <c r="R52" s="254"/>
      <c r="S52" s="254"/>
      <c r="T52" s="261"/>
      <c r="U52" s="253"/>
      <c r="V52" s="254"/>
      <c r="W52" s="254"/>
      <c r="X52" s="254"/>
      <c r="Y52" s="254"/>
      <c r="Z52" s="254"/>
      <c r="AA52" s="261"/>
      <c r="AB52" s="253"/>
      <c r="AC52" s="254"/>
      <c r="AD52" s="254"/>
      <c r="AE52" s="254"/>
      <c r="AF52" s="254"/>
      <c r="AG52" s="254"/>
      <c r="AH52" s="261"/>
      <c r="AI52" s="253"/>
      <c r="AJ52" s="290"/>
      <c r="AK52" s="214"/>
      <c r="AL52" s="263"/>
      <c r="AM52" s="265"/>
      <c r="AN52" s="268"/>
      <c r="AO52" s="271"/>
      <c r="AP52" s="274"/>
      <c r="AR52" s="280"/>
      <c r="AS52" s="283"/>
      <c r="AT52" s="286"/>
      <c r="AU52" s="280"/>
      <c r="AV52" s="283"/>
      <c r="AW52" s="286"/>
      <c r="AY52" s="294"/>
    </row>
    <row r="53" spans="3:53" ht="18" customHeight="1" x14ac:dyDescent="0.55000000000000004">
      <c r="C53" s="250"/>
      <c r="D53" s="287"/>
      <c r="E53" s="287"/>
      <c r="F53" s="261"/>
      <c r="G53" s="253"/>
      <c r="H53" s="254"/>
      <c r="I53" s="254"/>
      <c r="J53" s="254"/>
      <c r="K53" s="254"/>
      <c r="L53" s="254"/>
      <c r="M53" s="261"/>
      <c r="N53" s="253"/>
      <c r="O53" s="254"/>
      <c r="P53" s="254"/>
      <c r="Q53" s="254"/>
      <c r="R53" s="254"/>
      <c r="S53" s="254"/>
      <c r="T53" s="261"/>
      <c r="U53" s="253"/>
      <c r="V53" s="254"/>
      <c r="W53" s="254"/>
      <c r="X53" s="254"/>
      <c r="Y53" s="254"/>
      <c r="Z53" s="254"/>
      <c r="AA53" s="261"/>
      <c r="AB53" s="253"/>
      <c r="AC53" s="254"/>
      <c r="AD53" s="254"/>
      <c r="AE53" s="254"/>
      <c r="AF53" s="254"/>
      <c r="AG53" s="254"/>
      <c r="AH53" s="261"/>
      <c r="AI53" s="253"/>
      <c r="AJ53" s="290"/>
      <c r="AK53" s="214"/>
      <c r="AL53" s="263"/>
      <c r="AM53" s="265"/>
      <c r="AN53" s="268"/>
      <c r="AO53" s="271"/>
      <c r="AP53" s="274"/>
      <c r="AR53" s="280"/>
      <c r="AS53" s="283"/>
      <c r="AT53" s="170">
        <v>0.28499999999999998</v>
      </c>
      <c r="AU53" s="280"/>
      <c r="AV53" s="283"/>
      <c r="AW53" s="286"/>
      <c r="AY53" s="294"/>
    </row>
    <row r="54" spans="3:53" ht="18" customHeight="1" x14ac:dyDescent="0.55000000000000004">
      <c r="C54" s="250"/>
      <c r="D54" s="287"/>
      <c r="E54" s="287"/>
      <c r="F54" s="261"/>
      <c r="G54" s="253"/>
      <c r="H54" s="254"/>
      <c r="I54" s="254"/>
      <c r="J54" s="254"/>
      <c r="K54" s="254"/>
      <c r="L54" s="254"/>
      <c r="M54" s="261"/>
      <c r="N54" s="253"/>
      <c r="O54" s="254"/>
      <c r="P54" s="254"/>
      <c r="Q54" s="254"/>
      <c r="R54" s="254"/>
      <c r="S54" s="254"/>
      <c r="T54" s="261"/>
      <c r="U54" s="253"/>
      <c r="V54" s="254"/>
      <c r="W54" s="254"/>
      <c r="X54" s="254"/>
      <c r="Y54" s="254"/>
      <c r="Z54" s="254"/>
      <c r="AA54" s="261"/>
      <c r="AB54" s="253"/>
      <c r="AC54" s="254"/>
      <c r="AD54" s="254"/>
      <c r="AE54" s="254"/>
      <c r="AF54" s="254"/>
      <c r="AG54" s="254"/>
      <c r="AH54" s="261"/>
      <c r="AI54" s="253"/>
      <c r="AJ54" s="290"/>
      <c r="AK54" s="214"/>
      <c r="AL54" s="263"/>
      <c r="AM54" s="265"/>
      <c r="AN54" s="268"/>
      <c r="AO54" s="271"/>
      <c r="AP54" s="274"/>
      <c r="AR54" s="280"/>
      <c r="AS54" s="283"/>
      <c r="AT54" s="291" t="s">
        <v>41</v>
      </c>
      <c r="AU54" s="280"/>
      <c r="AV54" s="283"/>
      <c r="AW54" s="286"/>
      <c r="AY54" s="294"/>
    </row>
    <row r="55" spans="3:53" ht="18" customHeight="1" x14ac:dyDescent="0.55000000000000004">
      <c r="C55" s="250"/>
      <c r="D55" s="287"/>
      <c r="E55" s="287"/>
      <c r="F55" s="261"/>
      <c r="G55" s="253"/>
      <c r="H55" s="254"/>
      <c r="I55" s="254"/>
      <c r="J55" s="254"/>
      <c r="K55" s="254"/>
      <c r="L55" s="254"/>
      <c r="M55" s="261"/>
      <c r="N55" s="253"/>
      <c r="O55" s="254"/>
      <c r="P55" s="254"/>
      <c r="Q55" s="254"/>
      <c r="R55" s="254"/>
      <c r="S55" s="254"/>
      <c r="T55" s="261"/>
      <c r="U55" s="253"/>
      <c r="V55" s="254"/>
      <c r="W55" s="254"/>
      <c r="X55" s="254"/>
      <c r="Y55" s="254"/>
      <c r="Z55" s="254"/>
      <c r="AA55" s="261"/>
      <c r="AB55" s="253"/>
      <c r="AC55" s="254"/>
      <c r="AD55" s="254"/>
      <c r="AE55" s="254"/>
      <c r="AF55" s="254"/>
      <c r="AG55" s="254"/>
      <c r="AH55" s="261"/>
      <c r="AI55" s="253"/>
      <c r="AJ55" s="290"/>
      <c r="AK55" s="214"/>
      <c r="AL55" s="263"/>
      <c r="AM55" s="265"/>
      <c r="AN55" s="268"/>
      <c r="AO55" s="271"/>
      <c r="AP55" s="274"/>
      <c r="AR55" s="280"/>
      <c r="AS55" s="283"/>
      <c r="AT55" s="291"/>
      <c r="AU55" s="280"/>
      <c r="AV55" s="283"/>
      <c r="AW55" s="170">
        <v>0.28499999999999998</v>
      </c>
      <c r="AY55" s="294"/>
    </row>
    <row r="56" spans="3:53" ht="18" customHeight="1" x14ac:dyDescent="0.55000000000000004">
      <c r="C56" s="250"/>
      <c r="D56" s="287"/>
      <c r="E56" s="287"/>
      <c r="F56" s="261"/>
      <c r="G56" s="253"/>
      <c r="H56" s="254"/>
      <c r="I56" s="254"/>
      <c r="J56" s="254"/>
      <c r="K56" s="254"/>
      <c r="L56" s="254"/>
      <c r="M56" s="261"/>
      <c r="N56" s="253"/>
      <c r="O56" s="254"/>
      <c r="P56" s="254"/>
      <c r="Q56" s="254"/>
      <c r="R56" s="254"/>
      <c r="S56" s="254"/>
      <c r="T56" s="261"/>
      <c r="U56" s="253"/>
      <c r="V56" s="254"/>
      <c r="W56" s="254"/>
      <c r="X56" s="254"/>
      <c r="Y56" s="254"/>
      <c r="Z56" s="254"/>
      <c r="AA56" s="261"/>
      <c r="AB56" s="253"/>
      <c r="AC56" s="254"/>
      <c r="AD56" s="254"/>
      <c r="AE56" s="254"/>
      <c r="AF56" s="254"/>
      <c r="AG56" s="254"/>
      <c r="AH56" s="261"/>
      <c r="AI56" s="253"/>
      <c r="AJ56" s="290"/>
      <c r="AK56" s="214"/>
      <c r="AL56" s="263"/>
      <c r="AM56" s="265"/>
      <c r="AN56" s="268"/>
      <c r="AO56" s="271"/>
      <c r="AP56" s="274"/>
      <c r="AR56" s="280"/>
      <c r="AS56" s="283"/>
      <c r="AT56" s="291"/>
      <c r="AU56" s="280"/>
      <c r="AV56" s="283"/>
      <c r="AW56" s="291" t="s">
        <v>41</v>
      </c>
      <c r="AY56" s="294"/>
    </row>
    <row r="57" spans="3:53" ht="18" customHeight="1" x14ac:dyDescent="0.55000000000000004">
      <c r="C57" s="250"/>
      <c r="D57" s="287"/>
      <c r="E57" s="287"/>
      <c r="F57" s="261"/>
      <c r="G57" s="253"/>
      <c r="H57" s="254"/>
      <c r="I57" s="254"/>
      <c r="J57" s="254"/>
      <c r="K57" s="254"/>
      <c r="L57" s="254"/>
      <c r="M57" s="261"/>
      <c r="N57" s="253"/>
      <c r="O57" s="254"/>
      <c r="P57" s="254"/>
      <c r="Q57" s="254"/>
      <c r="R57" s="254"/>
      <c r="S57" s="254"/>
      <c r="T57" s="261"/>
      <c r="U57" s="253"/>
      <c r="V57" s="254"/>
      <c r="W57" s="254"/>
      <c r="X57" s="254"/>
      <c r="Y57" s="254"/>
      <c r="Z57" s="254"/>
      <c r="AA57" s="261"/>
      <c r="AB57" s="253"/>
      <c r="AC57" s="254"/>
      <c r="AD57" s="254"/>
      <c r="AE57" s="254"/>
      <c r="AF57" s="254"/>
      <c r="AG57" s="254"/>
      <c r="AH57" s="261"/>
      <c r="AI57" s="253"/>
      <c r="AJ57" s="290"/>
      <c r="AK57" s="214"/>
      <c r="AL57" s="263"/>
      <c r="AM57" s="265"/>
      <c r="AN57" s="268"/>
      <c r="AO57" s="271"/>
      <c r="AP57" s="274"/>
      <c r="AR57" s="280"/>
      <c r="AS57" s="283"/>
      <c r="AT57" s="291"/>
      <c r="AU57" s="280"/>
      <c r="AV57" s="283"/>
      <c r="AW57" s="291"/>
      <c r="AY57" s="294"/>
    </row>
    <row r="58" spans="3:53" ht="18" customHeight="1" x14ac:dyDescent="0.55000000000000004">
      <c r="C58" s="250"/>
      <c r="D58" s="287"/>
      <c r="E58" s="287"/>
      <c r="F58" s="261"/>
      <c r="G58" s="253"/>
      <c r="H58" s="254"/>
      <c r="I58" s="254"/>
      <c r="J58" s="254"/>
      <c r="K58" s="254"/>
      <c r="L58" s="254"/>
      <c r="M58" s="261"/>
      <c r="N58" s="253"/>
      <c r="O58" s="254"/>
      <c r="P58" s="254"/>
      <c r="Q58" s="254"/>
      <c r="R58" s="254"/>
      <c r="S58" s="254"/>
      <c r="T58" s="261"/>
      <c r="U58" s="253"/>
      <c r="V58" s="254"/>
      <c r="W58" s="254"/>
      <c r="X58" s="254"/>
      <c r="Y58" s="254"/>
      <c r="Z58" s="254"/>
      <c r="AA58" s="261"/>
      <c r="AB58" s="253"/>
      <c r="AC58" s="254"/>
      <c r="AD58" s="254"/>
      <c r="AE58" s="254"/>
      <c r="AF58" s="254"/>
      <c r="AG58" s="254"/>
      <c r="AH58" s="261"/>
      <c r="AI58" s="253"/>
      <c r="AJ58" s="290"/>
      <c r="AK58" s="214"/>
      <c r="AL58" s="263"/>
      <c r="AM58" s="265"/>
      <c r="AN58" s="268"/>
      <c r="AO58" s="271"/>
      <c r="AP58" s="274"/>
      <c r="AR58" s="280"/>
      <c r="AS58" s="283"/>
      <c r="AT58" s="291"/>
      <c r="AU58" s="280"/>
      <c r="AV58" s="283"/>
      <c r="AW58" s="291"/>
      <c r="AY58" s="294"/>
    </row>
    <row r="59" spans="3:53" ht="18" customHeight="1" thickBot="1" x14ac:dyDescent="0.6">
      <c r="C59" s="250"/>
      <c r="D59" s="287"/>
      <c r="E59" s="287"/>
      <c r="F59" s="261"/>
      <c r="G59" s="253"/>
      <c r="H59" s="254"/>
      <c r="I59" s="254"/>
      <c r="J59" s="254"/>
      <c r="K59" s="254"/>
      <c r="L59" s="254"/>
      <c r="M59" s="261"/>
      <c r="N59" s="253"/>
      <c r="O59" s="254"/>
      <c r="P59" s="254"/>
      <c r="Q59" s="254"/>
      <c r="R59" s="254"/>
      <c r="S59" s="254"/>
      <c r="T59" s="261"/>
      <c r="U59" s="253"/>
      <c r="V59" s="254"/>
      <c r="W59" s="254"/>
      <c r="X59" s="254"/>
      <c r="Y59" s="254"/>
      <c r="Z59" s="254"/>
      <c r="AA59" s="261"/>
      <c r="AB59" s="253"/>
      <c r="AC59" s="254"/>
      <c r="AD59" s="254"/>
      <c r="AE59" s="254"/>
      <c r="AF59" s="254"/>
      <c r="AG59" s="254"/>
      <c r="AH59" s="261"/>
      <c r="AI59" s="253"/>
      <c r="AJ59" s="290"/>
      <c r="AK59" s="214"/>
      <c r="AL59" s="263"/>
      <c r="AM59" s="266"/>
      <c r="AN59" s="269"/>
      <c r="AO59" s="272"/>
      <c r="AP59" s="275"/>
      <c r="AR59" s="281"/>
      <c r="AS59" s="284"/>
      <c r="AT59" s="291"/>
      <c r="AU59" s="281"/>
      <c r="AV59" s="284"/>
      <c r="AW59" s="292"/>
      <c r="AY59" s="295"/>
    </row>
    <row r="60" spans="3:53" ht="18" customHeight="1" thickBot="1" x14ac:dyDescent="0.6">
      <c r="C60" s="250"/>
      <c r="D60" s="296" t="s">
        <v>7</v>
      </c>
      <c r="E60" s="296"/>
      <c r="F60" s="25"/>
      <c r="G60" s="26"/>
      <c r="H60" s="139"/>
      <c r="I60" s="139"/>
      <c r="J60" s="139"/>
      <c r="K60" s="139"/>
      <c r="L60" s="139"/>
      <c r="M60" s="25"/>
      <c r="N60" s="26"/>
      <c r="O60" s="139"/>
      <c r="P60" s="139"/>
      <c r="Q60" s="139"/>
      <c r="R60" s="139"/>
      <c r="S60" s="139"/>
      <c r="T60" s="25"/>
      <c r="U60" s="26"/>
      <c r="V60" s="139"/>
      <c r="W60" s="139"/>
      <c r="X60" s="139"/>
      <c r="Y60" s="139"/>
      <c r="Z60" s="139"/>
      <c r="AA60" s="25"/>
      <c r="AB60" s="26"/>
      <c r="AC60" s="139"/>
      <c r="AD60" s="139"/>
      <c r="AE60" s="139"/>
      <c r="AF60" s="139"/>
      <c r="AG60" s="139"/>
      <c r="AH60" s="25"/>
      <c r="AI60" s="26"/>
      <c r="AJ60" s="155"/>
      <c r="AK60" s="150"/>
      <c r="AL60" s="171">
        <f>COUNTIF(F60:AJ60,"○")</f>
        <v>0</v>
      </c>
      <c r="AM60" s="172"/>
      <c r="AN60" s="173"/>
      <c r="AO60" s="174"/>
      <c r="AP60" s="175"/>
      <c r="AR60" s="176"/>
      <c r="AS60" s="177"/>
      <c r="AT60" s="178">
        <f>ROUNDDOWN(AL60/AY60,3)</f>
        <v>0</v>
      </c>
      <c r="AU60" s="172"/>
      <c r="AV60" s="179"/>
      <c r="AW60" s="180"/>
      <c r="AY60" s="181">
        <v>30</v>
      </c>
      <c r="BA60" s="143" t="s">
        <v>79</v>
      </c>
    </row>
    <row r="61" spans="3:53" ht="18" customHeight="1" thickBot="1" x14ac:dyDescent="0.6">
      <c r="C61" s="250"/>
      <c r="D61" s="296" t="s">
        <v>8</v>
      </c>
      <c r="E61" s="296"/>
      <c r="F61" s="81"/>
      <c r="G61" s="82"/>
      <c r="H61" s="160"/>
      <c r="I61" s="160"/>
      <c r="J61" s="142"/>
      <c r="K61" s="142"/>
      <c r="L61" s="160"/>
      <c r="M61" s="81"/>
      <c r="N61" s="82"/>
      <c r="O61" s="139"/>
      <c r="P61" s="142"/>
      <c r="Q61" s="139"/>
      <c r="R61" s="139"/>
      <c r="S61" s="142"/>
      <c r="T61" s="81"/>
      <c r="U61" s="82"/>
      <c r="V61" s="139"/>
      <c r="W61" s="139"/>
      <c r="X61" s="139"/>
      <c r="Y61" s="139"/>
      <c r="Z61" s="142"/>
      <c r="AA61" s="81"/>
      <c r="AB61" s="82"/>
      <c r="AC61" s="139"/>
      <c r="AD61" s="142"/>
      <c r="AE61" s="139"/>
      <c r="AF61" s="139"/>
      <c r="AG61" s="139"/>
      <c r="AH61" s="81"/>
      <c r="AI61" s="82"/>
      <c r="AJ61" s="155"/>
      <c r="AK61" s="150"/>
      <c r="AL61" s="182"/>
      <c r="AM61" s="151">
        <f>COUNTIF(F61:AJ61,"●")</f>
        <v>0</v>
      </c>
      <c r="AN61" s="171">
        <f>COUNTIF(F61:AJ61,"◎")</f>
        <v>0</v>
      </c>
      <c r="AO61" s="183">
        <f>SUM(AM61:AN61)</f>
        <v>0</v>
      </c>
      <c r="AP61" s="184" t="e">
        <f>ROUNDDOWN(AO61/AL60,3)</f>
        <v>#DIV/0!</v>
      </c>
      <c r="AR61" s="171">
        <f>COUNTIF(F61:AJ61,"●")+COUNTIF(F61:AJ61,"★")+COUNTIF(F61:AJ61,"◎")</f>
        <v>0</v>
      </c>
      <c r="AS61" s="185">
        <f>COUNTIF(F61:AJ61,"◇")</f>
        <v>0</v>
      </c>
      <c r="AT61" s="215">
        <f>ROUNDDOWN(AR61/AY60,3)</f>
        <v>0</v>
      </c>
      <c r="AU61" s="147">
        <f>AU43+COUNTIF(F61:AJ61,"●")+COUNTIF(F61:AJ61,"★")+COUNTIF(F61:AJ61,"■")+COUNTIF(F61:AJ61,"◎")</f>
        <v>0</v>
      </c>
      <c r="AV61" s="186">
        <f>AV43+COUNTIF(F61:AJ61,"◇")</f>
        <v>0</v>
      </c>
      <c r="AW61" s="184">
        <f>ROUNDDOWN(AU61/AY61,3)</f>
        <v>0</v>
      </c>
      <c r="AY61" s="139">
        <f>+AY43+AY60</f>
        <v>91</v>
      </c>
    </row>
    <row r="62" spans="3:53" ht="15" customHeight="1" x14ac:dyDescent="0.55000000000000004">
      <c r="C62" s="250"/>
      <c r="D62" s="297" t="s">
        <v>0</v>
      </c>
      <c r="E62" s="298"/>
      <c r="F62" s="303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5"/>
      <c r="AL62" s="187" t="s">
        <v>69</v>
      </c>
      <c r="AM62" s="188" t="s">
        <v>70</v>
      </c>
      <c r="AN62" s="189" t="s">
        <v>71</v>
      </c>
      <c r="AO62" s="190" t="s">
        <v>85</v>
      </c>
      <c r="AP62" s="191" t="s">
        <v>86</v>
      </c>
      <c r="AQ62" s="150"/>
      <c r="AR62" s="192" t="s">
        <v>72</v>
      </c>
      <c r="AS62" s="193" t="s">
        <v>73</v>
      </c>
      <c r="AT62" s="194" t="s">
        <v>74</v>
      </c>
      <c r="AU62" s="195" t="s">
        <v>75</v>
      </c>
      <c r="AV62" s="193" t="s">
        <v>76</v>
      </c>
      <c r="AW62" s="194" t="s">
        <v>77</v>
      </c>
      <c r="AX62" s="196"/>
      <c r="AY62" s="197" t="s">
        <v>78</v>
      </c>
    </row>
    <row r="63" spans="3:53" ht="15" customHeight="1" x14ac:dyDescent="0.55000000000000004">
      <c r="C63" s="250"/>
      <c r="D63" s="299"/>
      <c r="E63" s="300"/>
      <c r="F63" s="306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8"/>
      <c r="AL63" s="198"/>
      <c r="AM63" s="199"/>
      <c r="AN63" s="189"/>
      <c r="AO63" s="200"/>
      <c r="AP63" s="191" t="e">
        <f>IF(AP61&gt;=1,"達成","未達成")</f>
        <v>#DIV/0!</v>
      </c>
      <c r="AQ63" s="150"/>
      <c r="AR63" s="192"/>
      <c r="AS63" s="201"/>
      <c r="AT63" s="194" t="s">
        <v>91</v>
      </c>
      <c r="AU63" s="192"/>
      <c r="AV63" s="201"/>
      <c r="AW63" s="194"/>
      <c r="AX63" s="196"/>
      <c r="AY63" s="202"/>
    </row>
    <row r="64" spans="3:53" ht="15" customHeight="1" x14ac:dyDescent="0.55000000000000004">
      <c r="C64" s="250"/>
      <c r="D64" s="301"/>
      <c r="E64" s="302"/>
      <c r="F64" s="125" t="s">
        <v>173</v>
      </c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7"/>
      <c r="AL64" s="203"/>
      <c r="AM64" s="204"/>
      <c r="AN64" s="205"/>
      <c r="AO64" s="206" t="s">
        <v>84</v>
      </c>
      <c r="AP64" s="207" t="s">
        <v>83</v>
      </c>
      <c r="AQ64" s="150"/>
      <c r="AR64" s="208"/>
      <c r="AS64" s="209"/>
      <c r="AT64" s="210" t="s">
        <v>92</v>
      </c>
      <c r="AU64" s="208"/>
      <c r="AV64" s="209"/>
      <c r="AW64" s="210" t="s">
        <v>93</v>
      </c>
      <c r="AX64" s="196"/>
      <c r="AY64" s="211"/>
    </row>
    <row r="65" spans="3:53" ht="18" customHeight="1" x14ac:dyDescent="0.55000000000000004">
      <c r="C65" s="2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7"/>
      <c r="AC65" s="150"/>
      <c r="AD65" s="150"/>
      <c r="AE65" s="150"/>
      <c r="AF65" s="150"/>
      <c r="AG65" s="150"/>
      <c r="AH65" s="150"/>
      <c r="AI65" s="150"/>
      <c r="AJ65" s="150"/>
    </row>
    <row r="66" spans="3:53" ht="25" customHeight="1" thickBot="1" x14ac:dyDescent="0.6">
      <c r="C66" s="250"/>
      <c r="D66" s="244" t="s">
        <v>4</v>
      </c>
      <c r="E66" s="244"/>
      <c r="F66" s="252" t="s">
        <v>88</v>
      </c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48"/>
      <c r="AL66" s="255" t="s">
        <v>39</v>
      </c>
      <c r="AM66" s="256"/>
      <c r="AN66" s="256"/>
      <c r="AO66" s="256"/>
      <c r="AP66" s="257"/>
      <c r="AR66" s="258" t="s">
        <v>38</v>
      </c>
      <c r="AS66" s="259"/>
      <c r="AT66" s="259"/>
      <c r="AU66" s="259"/>
      <c r="AV66" s="259"/>
      <c r="AW66" s="260"/>
      <c r="AY66" s="293" t="s">
        <v>156</v>
      </c>
    </row>
    <row r="67" spans="3:53" ht="18" customHeight="1" x14ac:dyDescent="0.55000000000000004">
      <c r="C67" s="250"/>
      <c r="D67" s="244" t="s">
        <v>5</v>
      </c>
      <c r="E67" s="244"/>
      <c r="F67" s="40">
        <f>+AI49+1</f>
        <v>45474</v>
      </c>
      <c r="G67" s="40">
        <f t="shared" ref="G67:AJ67" si="6">+F67+1</f>
        <v>45475</v>
      </c>
      <c r="H67" s="40">
        <f t="shared" si="6"/>
        <v>45476</v>
      </c>
      <c r="I67" s="40">
        <f t="shared" si="6"/>
        <v>45477</v>
      </c>
      <c r="J67" s="40">
        <f t="shared" si="6"/>
        <v>45478</v>
      </c>
      <c r="K67" s="10">
        <f t="shared" si="6"/>
        <v>45479</v>
      </c>
      <c r="L67" s="11">
        <f t="shared" si="6"/>
        <v>45480</v>
      </c>
      <c r="M67" s="40">
        <f t="shared" si="6"/>
        <v>45481</v>
      </c>
      <c r="N67" s="40">
        <f t="shared" si="6"/>
        <v>45482</v>
      </c>
      <c r="O67" s="40">
        <f t="shared" si="6"/>
        <v>45483</v>
      </c>
      <c r="P67" s="40">
        <f t="shared" si="6"/>
        <v>45484</v>
      </c>
      <c r="Q67" s="40">
        <f t="shared" si="6"/>
        <v>45485</v>
      </c>
      <c r="R67" s="10">
        <f t="shared" si="6"/>
        <v>45486</v>
      </c>
      <c r="S67" s="11">
        <f t="shared" si="6"/>
        <v>45487</v>
      </c>
      <c r="T67" s="53">
        <f t="shared" si="6"/>
        <v>45488</v>
      </c>
      <c r="U67" s="40">
        <f t="shared" si="6"/>
        <v>45489</v>
      </c>
      <c r="V67" s="40">
        <f t="shared" si="6"/>
        <v>45490</v>
      </c>
      <c r="W67" s="40">
        <f t="shared" si="6"/>
        <v>45491</v>
      </c>
      <c r="X67" s="40">
        <f t="shared" si="6"/>
        <v>45492</v>
      </c>
      <c r="Y67" s="10">
        <f t="shared" si="6"/>
        <v>45493</v>
      </c>
      <c r="Z67" s="11">
        <f t="shared" si="6"/>
        <v>45494</v>
      </c>
      <c r="AA67" s="40">
        <f t="shared" si="6"/>
        <v>45495</v>
      </c>
      <c r="AB67" s="40">
        <f t="shared" si="6"/>
        <v>45496</v>
      </c>
      <c r="AC67" s="40">
        <f t="shared" si="6"/>
        <v>45497</v>
      </c>
      <c r="AD67" s="40">
        <f t="shared" si="6"/>
        <v>45498</v>
      </c>
      <c r="AE67" s="40">
        <f t="shared" si="6"/>
        <v>45499</v>
      </c>
      <c r="AF67" s="10">
        <f t="shared" si="6"/>
        <v>45500</v>
      </c>
      <c r="AG67" s="11">
        <f t="shared" si="6"/>
        <v>45501</v>
      </c>
      <c r="AH67" s="40">
        <f t="shared" si="6"/>
        <v>45502</v>
      </c>
      <c r="AI67" s="40">
        <f t="shared" si="6"/>
        <v>45503</v>
      </c>
      <c r="AJ67" s="40">
        <f t="shared" si="6"/>
        <v>45504</v>
      </c>
      <c r="AK67" s="48"/>
      <c r="AL67" s="262" t="s">
        <v>151</v>
      </c>
      <c r="AM67" s="264" t="s">
        <v>152</v>
      </c>
      <c r="AN67" s="267" t="s">
        <v>172</v>
      </c>
      <c r="AO67" s="270" t="s">
        <v>153</v>
      </c>
      <c r="AP67" s="273" t="s">
        <v>154</v>
      </c>
      <c r="AR67" s="276" t="s">
        <v>37</v>
      </c>
      <c r="AS67" s="277"/>
      <c r="AT67" s="278"/>
      <c r="AU67" s="276" t="s">
        <v>40</v>
      </c>
      <c r="AV67" s="277"/>
      <c r="AW67" s="278"/>
      <c r="AY67" s="294"/>
    </row>
    <row r="68" spans="3:53" ht="18" customHeight="1" x14ac:dyDescent="0.55000000000000004">
      <c r="C68" s="250"/>
      <c r="D68" s="244" t="s">
        <v>6</v>
      </c>
      <c r="E68" s="244"/>
      <c r="F68" s="153">
        <f t="shared" ref="F68:AJ68" si="7">F67</f>
        <v>45474</v>
      </c>
      <c r="G68" s="153">
        <f t="shared" si="7"/>
        <v>45475</v>
      </c>
      <c r="H68" s="153">
        <f t="shared" si="7"/>
        <v>45476</v>
      </c>
      <c r="I68" s="153">
        <f t="shared" si="7"/>
        <v>45477</v>
      </c>
      <c r="J68" s="153">
        <f t="shared" si="7"/>
        <v>45478</v>
      </c>
      <c r="K68" s="18">
        <f t="shared" si="7"/>
        <v>45479</v>
      </c>
      <c r="L68" s="19">
        <f t="shared" si="7"/>
        <v>45480</v>
      </c>
      <c r="M68" s="153">
        <f t="shared" si="7"/>
        <v>45481</v>
      </c>
      <c r="N68" s="153">
        <f t="shared" si="7"/>
        <v>45482</v>
      </c>
      <c r="O68" s="153">
        <f t="shared" si="7"/>
        <v>45483</v>
      </c>
      <c r="P68" s="153">
        <f t="shared" si="7"/>
        <v>45484</v>
      </c>
      <c r="Q68" s="153">
        <f t="shared" si="7"/>
        <v>45485</v>
      </c>
      <c r="R68" s="18">
        <f t="shared" si="7"/>
        <v>45486</v>
      </c>
      <c r="S68" s="19">
        <f t="shared" si="7"/>
        <v>45487</v>
      </c>
      <c r="T68" s="158">
        <f t="shared" si="7"/>
        <v>45488</v>
      </c>
      <c r="U68" s="153">
        <f t="shared" si="7"/>
        <v>45489</v>
      </c>
      <c r="V68" s="153">
        <f t="shared" si="7"/>
        <v>45490</v>
      </c>
      <c r="W68" s="153">
        <f t="shared" si="7"/>
        <v>45491</v>
      </c>
      <c r="X68" s="153">
        <f t="shared" si="7"/>
        <v>45492</v>
      </c>
      <c r="Y68" s="18">
        <f t="shared" si="7"/>
        <v>45493</v>
      </c>
      <c r="Z68" s="19">
        <f t="shared" si="7"/>
        <v>45494</v>
      </c>
      <c r="AA68" s="153">
        <f t="shared" si="7"/>
        <v>45495</v>
      </c>
      <c r="AB68" s="153">
        <f t="shared" si="7"/>
        <v>45496</v>
      </c>
      <c r="AC68" s="153">
        <f t="shared" si="7"/>
        <v>45497</v>
      </c>
      <c r="AD68" s="153">
        <f t="shared" si="7"/>
        <v>45498</v>
      </c>
      <c r="AE68" s="153">
        <f t="shared" si="7"/>
        <v>45499</v>
      </c>
      <c r="AF68" s="18">
        <f t="shared" si="7"/>
        <v>45500</v>
      </c>
      <c r="AG68" s="19">
        <f t="shared" si="7"/>
        <v>45501</v>
      </c>
      <c r="AH68" s="153">
        <f t="shared" si="7"/>
        <v>45502</v>
      </c>
      <c r="AI68" s="153">
        <f t="shared" si="7"/>
        <v>45503</v>
      </c>
      <c r="AJ68" s="153">
        <f t="shared" si="7"/>
        <v>45504</v>
      </c>
      <c r="AK68" s="213"/>
      <c r="AL68" s="263"/>
      <c r="AM68" s="265"/>
      <c r="AN68" s="268"/>
      <c r="AO68" s="271"/>
      <c r="AP68" s="274"/>
      <c r="AR68" s="279" t="s">
        <v>155</v>
      </c>
      <c r="AS68" s="282" t="s">
        <v>108</v>
      </c>
      <c r="AT68" s="285" t="s">
        <v>42</v>
      </c>
      <c r="AU68" s="279" t="s">
        <v>165</v>
      </c>
      <c r="AV68" s="282" t="s">
        <v>109</v>
      </c>
      <c r="AW68" s="285" t="s">
        <v>43</v>
      </c>
      <c r="AY68" s="294"/>
    </row>
    <row r="69" spans="3:53" ht="18" customHeight="1" x14ac:dyDescent="0.55000000000000004">
      <c r="C69" s="250"/>
      <c r="D69" s="244" t="s">
        <v>12</v>
      </c>
      <c r="E69" s="244"/>
      <c r="F69" s="139"/>
      <c r="G69" s="139"/>
      <c r="H69" s="139"/>
      <c r="I69" s="139"/>
      <c r="J69" s="139"/>
      <c r="K69" s="25"/>
      <c r="L69" s="26"/>
      <c r="M69" s="139"/>
      <c r="N69" s="139"/>
      <c r="O69" s="139"/>
      <c r="P69" s="139"/>
      <c r="Q69" s="139"/>
      <c r="R69" s="25"/>
      <c r="S69" s="26"/>
      <c r="T69" s="140"/>
      <c r="U69" s="139"/>
      <c r="V69" s="139"/>
      <c r="W69" s="139"/>
      <c r="X69" s="139"/>
      <c r="Y69" s="25"/>
      <c r="Z69" s="26"/>
      <c r="AA69" s="139"/>
      <c r="AB69" s="139"/>
      <c r="AC69" s="139"/>
      <c r="AD69" s="139"/>
      <c r="AE69" s="139"/>
      <c r="AF69" s="25"/>
      <c r="AG69" s="26"/>
      <c r="AH69" s="139"/>
      <c r="AI69" s="139"/>
      <c r="AJ69" s="139"/>
      <c r="AK69" s="150"/>
      <c r="AL69" s="263"/>
      <c r="AM69" s="265"/>
      <c r="AN69" s="268"/>
      <c r="AO69" s="271"/>
      <c r="AP69" s="274"/>
      <c r="AR69" s="280"/>
      <c r="AS69" s="283"/>
      <c r="AT69" s="286"/>
      <c r="AU69" s="280"/>
      <c r="AV69" s="283"/>
      <c r="AW69" s="286"/>
      <c r="AY69" s="294"/>
    </row>
    <row r="70" spans="3:53" ht="18" customHeight="1" x14ac:dyDescent="0.55000000000000004">
      <c r="C70" s="250"/>
      <c r="D70" s="287" t="s">
        <v>11</v>
      </c>
      <c r="E70" s="287"/>
      <c r="F70" s="310"/>
      <c r="G70" s="310"/>
      <c r="H70" s="310"/>
      <c r="I70" s="254"/>
      <c r="J70" s="254"/>
      <c r="K70" s="312"/>
      <c r="L70" s="314"/>
      <c r="M70" s="310"/>
      <c r="N70" s="310"/>
      <c r="O70" s="310"/>
      <c r="P70" s="310"/>
      <c r="Q70" s="254"/>
      <c r="R70" s="312"/>
      <c r="S70" s="314"/>
      <c r="T70" s="316"/>
      <c r="U70" s="310"/>
      <c r="V70" s="310"/>
      <c r="W70" s="310"/>
      <c r="X70" s="310"/>
      <c r="Y70" s="312"/>
      <c r="Z70" s="314"/>
      <c r="AA70" s="310"/>
      <c r="AB70" s="310"/>
      <c r="AC70" s="310"/>
      <c r="AD70" s="310"/>
      <c r="AE70" s="310"/>
      <c r="AF70" s="312"/>
      <c r="AG70" s="314"/>
      <c r="AH70" s="310"/>
      <c r="AI70" s="310"/>
      <c r="AJ70" s="310"/>
      <c r="AK70" s="214"/>
      <c r="AL70" s="263"/>
      <c r="AM70" s="265"/>
      <c r="AN70" s="268"/>
      <c r="AO70" s="271"/>
      <c r="AP70" s="274"/>
      <c r="AR70" s="280"/>
      <c r="AS70" s="283"/>
      <c r="AT70" s="286"/>
      <c r="AU70" s="280"/>
      <c r="AV70" s="283"/>
      <c r="AW70" s="286"/>
      <c r="AY70" s="294"/>
    </row>
    <row r="71" spans="3:53" ht="18" customHeight="1" x14ac:dyDescent="0.55000000000000004">
      <c r="C71" s="250"/>
      <c r="D71" s="287"/>
      <c r="E71" s="287"/>
      <c r="F71" s="311"/>
      <c r="G71" s="311"/>
      <c r="H71" s="311"/>
      <c r="I71" s="254"/>
      <c r="J71" s="254"/>
      <c r="K71" s="313"/>
      <c r="L71" s="315"/>
      <c r="M71" s="311"/>
      <c r="N71" s="311"/>
      <c r="O71" s="311"/>
      <c r="P71" s="311"/>
      <c r="Q71" s="254"/>
      <c r="R71" s="313"/>
      <c r="S71" s="315"/>
      <c r="T71" s="317"/>
      <c r="U71" s="311"/>
      <c r="V71" s="311"/>
      <c r="W71" s="311"/>
      <c r="X71" s="311"/>
      <c r="Y71" s="313"/>
      <c r="Z71" s="315"/>
      <c r="AA71" s="311"/>
      <c r="AB71" s="311"/>
      <c r="AC71" s="311"/>
      <c r="AD71" s="311"/>
      <c r="AE71" s="311"/>
      <c r="AF71" s="313"/>
      <c r="AG71" s="315"/>
      <c r="AH71" s="311"/>
      <c r="AI71" s="311"/>
      <c r="AJ71" s="311"/>
      <c r="AK71" s="214"/>
      <c r="AL71" s="263"/>
      <c r="AM71" s="265"/>
      <c r="AN71" s="268"/>
      <c r="AO71" s="271"/>
      <c r="AP71" s="274"/>
      <c r="AR71" s="280"/>
      <c r="AS71" s="283"/>
      <c r="AT71" s="170">
        <v>0.28499999999999998</v>
      </c>
      <c r="AU71" s="280"/>
      <c r="AV71" s="283"/>
      <c r="AW71" s="286"/>
      <c r="AY71" s="294"/>
    </row>
    <row r="72" spans="3:53" ht="18" customHeight="1" x14ac:dyDescent="0.55000000000000004">
      <c r="C72" s="250"/>
      <c r="D72" s="287"/>
      <c r="E72" s="287"/>
      <c r="F72" s="311"/>
      <c r="G72" s="311"/>
      <c r="H72" s="311"/>
      <c r="I72" s="254"/>
      <c r="J72" s="254"/>
      <c r="K72" s="313"/>
      <c r="L72" s="315"/>
      <c r="M72" s="311"/>
      <c r="N72" s="311"/>
      <c r="O72" s="311"/>
      <c r="P72" s="311"/>
      <c r="Q72" s="254"/>
      <c r="R72" s="313"/>
      <c r="S72" s="315"/>
      <c r="T72" s="317"/>
      <c r="U72" s="311"/>
      <c r="V72" s="311"/>
      <c r="W72" s="311"/>
      <c r="X72" s="311"/>
      <c r="Y72" s="313"/>
      <c r="Z72" s="315"/>
      <c r="AA72" s="311"/>
      <c r="AB72" s="311"/>
      <c r="AC72" s="311"/>
      <c r="AD72" s="311"/>
      <c r="AE72" s="311"/>
      <c r="AF72" s="313"/>
      <c r="AG72" s="315"/>
      <c r="AH72" s="311"/>
      <c r="AI72" s="311"/>
      <c r="AJ72" s="311"/>
      <c r="AK72" s="214"/>
      <c r="AL72" s="263"/>
      <c r="AM72" s="265"/>
      <c r="AN72" s="268"/>
      <c r="AO72" s="271"/>
      <c r="AP72" s="274"/>
      <c r="AR72" s="280"/>
      <c r="AS72" s="283"/>
      <c r="AT72" s="291" t="s">
        <v>41</v>
      </c>
      <c r="AU72" s="280"/>
      <c r="AV72" s="283"/>
      <c r="AW72" s="286"/>
      <c r="AY72" s="294"/>
    </row>
    <row r="73" spans="3:53" ht="18" customHeight="1" x14ac:dyDescent="0.55000000000000004">
      <c r="C73" s="250"/>
      <c r="D73" s="287"/>
      <c r="E73" s="287"/>
      <c r="F73" s="311"/>
      <c r="G73" s="311"/>
      <c r="H73" s="311"/>
      <c r="I73" s="254"/>
      <c r="J73" s="254"/>
      <c r="K73" s="313"/>
      <c r="L73" s="315"/>
      <c r="M73" s="311"/>
      <c r="N73" s="311"/>
      <c r="O73" s="311"/>
      <c r="P73" s="311"/>
      <c r="Q73" s="254"/>
      <c r="R73" s="313"/>
      <c r="S73" s="315"/>
      <c r="T73" s="317"/>
      <c r="U73" s="311"/>
      <c r="V73" s="311"/>
      <c r="W73" s="311"/>
      <c r="X73" s="311"/>
      <c r="Y73" s="313"/>
      <c r="Z73" s="315"/>
      <c r="AA73" s="311"/>
      <c r="AB73" s="311"/>
      <c r="AC73" s="311"/>
      <c r="AD73" s="311"/>
      <c r="AE73" s="311"/>
      <c r="AF73" s="313"/>
      <c r="AG73" s="315"/>
      <c r="AH73" s="311"/>
      <c r="AI73" s="311"/>
      <c r="AJ73" s="311"/>
      <c r="AK73" s="214"/>
      <c r="AL73" s="263"/>
      <c r="AM73" s="265"/>
      <c r="AN73" s="268"/>
      <c r="AO73" s="271"/>
      <c r="AP73" s="274"/>
      <c r="AR73" s="280"/>
      <c r="AS73" s="283"/>
      <c r="AT73" s="291"/>
      <c r="AU73" s="280"/>
      <c r="AV73" s="283"/>
      <c r="AW73" s="170">
        <v>0.28499999999999998</v>
      </c>
      <c r="AY73" s="294"/>
    </row>
    <row r="74" spans="3:53" ht="18" customHeight="1" x14ac:dyDescent="0.55000000000000004">
      <c r="C74" s="250"/>
      <c r="D74" s="287"/>
      <c r="E74" s="287"/>
      <c r="F74" s="311"/>
      <c r="G74" s="311"/>
      <c r="H74" s="311"/>
      <c r="I74" s="254"/>
      <c r="J74" s="254"/>
      <c r="K74" s="313"/>
      <c r="L74" s="315"/>
      <c r="M74" s="311"/>
      <c r="N74" s="311"/>
      <c r="O74" s="311"/>
      <c r="P74" s="311"/>
      <c r="Q74" s="254"/>
      <c r="R74" s="313"/>
      <c r="S74" s="315"/>
      <c r="T74" s="317"/>
      <c r="U74" s="311"/>
      <c r="V74" s="311"/>
      <c r="W74" s="311"/>
      <c r="X74" s="311"/>
      <c r="Y74" s="313"/>
      <c r="Z74" s="315"/>
      <c r="AA74" s="311"/>
      <c r="AB74" s="311"/>
      <c r="AC74" s="311"/>
      <c r="AD74" s="311"/>
      <c r="AE74" s="311"/>
      <c r="AF74" s="313"/>
      <c r="AG74" s="315"/>
      <c r="AH74" s="311"/>
      <c r="AI74" s="311"/>
      <c r="AJ74" s="311"/>
      <c r="AK74" s="214"/>
      <c r="AL74" s="263"/>
      <c r="AM74" s="265"/>
      <c r="AN74" s="268"/>
      <c r="AO74" s="271"/>
      <c r="AP74" s="274"/>
      <c r="AR74" s="280"/>
      <c r="AS74" s="283"/>
      <c r="AT74" s="291"/>
      <c r="AU74" s="280"/>
      <c r="AV74" s="283"/>
      <c r="AW74" s="291" t="s">
        <v>41</v>
      </c>
      <c r="AY74" s="294"/>
    </row>
    <row r="75" spans="3:53" ht="18" customHeight="1" x14ac:dyDescent="0.55000000000000004">
      <c r="C75" s="250"/>
      <c r="D75" s="287"/>
      <c r="E75" s="287"/>
      <c r="F75" s="311"/>
      <c r="G75" s="311"/>
      <c r="H75" s="311"/>
      <c r="I75" s="254"/>
      <c r="J75" s="254"/>
      <c r="K75" s="313"/>
      <c r="L75" s="315"/>
      <c r="M75" s="311"/>
      <c r="N75" s="311"/>
      <c r="O75" s="311"/>
      <c r="P75" s="311"/>
      <c r="Q75" s="254"/>
      <c r="R75" s="313"/>
      <c r="S75" s="315"/>
      <c r="T75" s="317"/>
      <c r="U75" s="311"/>
      <c r="V75" s="311"/>
      <c r="W75" s="311"/>
      <c r="X75" s="311"/>
      <c r="Y75" s="313"/>
      <c r="Z75" s="315"/>
      <c r="AA75" s="311"/>
      <c r="AB75" s="311"/>
      <c r="AC75" s="311"/>
      <c r="AD75" s="311"/>
      <c r="AE75" s="311"/>
      <c r="AF75" s="313"/>
      <c r="AG75" s="315"/>
      <c r="AH75" s="311"/>
      <c r="AI75" s="311"/>
      <c r="AJ75" s="311"/>
      <c r="AK75" s="214"/>
      <c r="AL75" s="263"/>
      <c r="AM75" s="265"/>
      <c r="AN75" s="268"/>
      <c r="AO75" s="271"/>
      <c r="AP75" s="274"/>
      <c r="AR75" s="280"/>
      <c r="AS75" s="283"/>
      <c r="AT75" s="291"/>
      <c r="AU75" s="280"/>
      <c r="AV75" s="283"/>
      <c r="AW75" s="291"/>
      <c r="AY75" s="294"/>
    </row>
    <row r="76" spans="3:53" ht="18" customHeight="1" x14ac:dyDescent="0.55000000000000004">
      <c r="C76" s="250"/>
      <c r="D76" s="287"/>
      <c r="E76" s="287"/>
      <c r="F76" s="311"/>
      <c r="G76" s="311"/>
      <c r="H76" s="311"/>
      <c r="I76" s="254"/>
      <c r="J76" s="254"/>
      <c r="K76" s="313"/>
      <c r="L76" s="315"/>
      <c r="M76" s="311"/>
      <c r="N76" s="311"/>
      <c r="O76" s="311"/>
      <c r="P76" s="311"/>
      <c r="Q76" s="254"/>
      <c r="R76" s="313"/>
      <c r="S76" s="315"/>
      <c r="T76" s="317"/>
      <c r="U76" s="311"/>
      <c r="V76" s="311"/>
      <c r="W76" s="311"/>
      <c r="X76" s="311"/>
      <c r="Y76" s="313"/>
      <c r="Z76" s="315"/>
      <c r="AA76" s="311"/>
      <c r="AB76" s="311"/>
      <c r="AC76" s="311"/>
      <c r="AD76" s="311"/>
      <c r="AE76" s="311"/>
      <c r="AF76" s="313"/>
      <c r="AG76" s="315"/>
      <c r="AH76" s="311"/>
      <c r="AI76" s="311"/>
      <c r="AJ76" s="311"/>
      <c r="AK76" s="214"/>
      <c r="AL76" s="263"/>
      <c r="AM76" s="265"/>
      <c r="AN76" s="268"/>
      <c r="AO76" s="271"/>
      <c r="AP76" s="274"/>
      <c r="AR76" s="280"/>
      <c r="AS76" s="283"/>
      <c r="AT76" s="291"/>
      <c r="AU76" s="280"/>
      <c r="AV76" s="283"/>
      <c r="AW76" s="291"/>
      <c r="AY76" s="294"/>
    </row>
    <row r="77" spans="3:53" ht="18" customHeight="1" thickBot="1" x14ac:dyDescent="0.6">
      <c r="C77" s="250"/>
      <c r="D77" s="287"/>
      <c r="E77" s="287"/>
      <c r="F77" s="311"/>
      <c r="G77" s="311"/>
      <c r="H77" s="311"/>
      <c r="I77" s="254"/>
      <c r="J77" s="254"/>
      <c r="K77" s="313"/>
      <c r="L77" s="315"/>
      <c r="M77" s="311"/>
      <c r="N77" s="311"/>
      <c r="O77" s="311"/>
      <c r="P77" s="311"/>
      <c r="Q77" s="254"/>
      <c r="R77" s="313"/>
      <c r="S77" s="315"/>
      <c r="T77" s="317"/>
      <c r="U77" s="311"/>
      <c r="V77" s="311"/>
      <c r="W77" s="311"/>
      <c r="X77" s="311"/>
      <c r="Y77" s="313"/>
      <c r="Z77" s="315"/>
      <c r="AA77" s="311"/>
      <c r="AB77" s="311"/>
      <c r="AC77" s="311"/>
      <c r="AD77" s="311"/>
      <c r="AE77" s="311"/>
      <c r="AF77" s="313"/>
      <c r="AG77" s="315"/>
      <c r="AH77" s="311"/>
      <c r="AI77" s="311"/>
      <c r="AJ77" s="311"/>
      <c r="AK77" s="214"/>
      <c r="AL77" s="263"/>
      <c r="AM77" s="266"/>
      <c r="AN77" s="269"/>
      <c r="AO77" s="272"/>
      <c r="AP77" s="275"/>
      <c r="AR77" s="281"/>
      <c r="AS77" s="284"/>
      <c r="AT77" s="291"/>
      <c r="AU77" s="281"/>
      <c r="AV77" s="284"/>
      <c r="AW77" s="292"/>
      <c r="AY77" s="295"/>
    </row>
    <row r="78" spans="3:53" ht="18" customHeight="1" thickBot="1" x14ac:dyDescent="0.6">
      <c r="C78" s="250"/>
      <c r="D78" s="296" t="s">
        <v>7</v>
      </c>
      <c r="E78" s="296"/>
      <c r="F78" s="139"/>
      <c r="G78" s="139"/>
      <c r="H78" s="139"/>
      <c r="I78" s="139"/>
      <c r="J78" s="139"/>
      <c r="K78" s="25"/>
      <c r="L78" s="26"/>
      <c r="M78" s="139"/>
      <c r="N78" s="139"/>
      <c r="O78" s="139"/>
      <c r="P78" s="139"/>
      <c r="Q78" s="139"/>
      <c r="R78" s="25"/>
      <c r="S78" s="26"/>
      <c r="T78" s="140"/>
      <c r="U78" s="139"/>
      <c r="V78" s="139"/>
      <c r="W78" s="139"/>
      <c r="X78" s="139"/>
      <c r="Y78" s="25"/>
      <c r="Z78" s="26"/>
      <c r="AA78" s="139"/>
      <c r="AB78" s="141"/>
      <c r="AC78" s="139"/>
      <c r="AD78" s="139"/>
      <c r="AE78" s="139"/>
      <c r="AF78" s="25"/>
      <c r="AG78" s="26"/>
      <c r="AH78" s="139"/>
      <c r="AI78" s="139"/>
      <c r="AJ78" s="139"/>
      <c r="AK78" s="150"/>
      <c r="AL78" s="171">
        <f>COUNTIF(F78:AJ78,"○")</f>
        <v>0</v>
      </c>
      <c r="AM78" s="172"/>
      <c r="AN78" s="173"/>
      <c r="AO78" s="174"/>
      <c r="AP78" s="175"/>
      <c r="AR78" s="176"/>
      <c r="AS78" s="177"/>
      <c r="AT78" s="178">
        <f>ROUNDDOWN(AL78/AY78,3)</f>
        <v>0</v>
      </c>
      <c r="AU78" s="172"/>
      <c r="AV78" s="179"/>
      <c r="AW78" s="180"/>
      <c r="AY78" s="181">
        <v>31</v>
      </c>
      <c r="BA78" s="143" t="s">
        <v>79</v>
      </c>
    </row>
    <row r="79" spans="3:53" ht="18" customHeight="1" thickBot="1" x14ac:dyDescent="0.6">
      <c r="C79" s="250"/>
      <c r="D79" s="296" t="s">
        <v>8</v>
      </c>
      <c r="E79" s="296"/>
      <c r="F79" s="139"/>
      <c r="G79" s="139"/>
      <c r="H79" s="139"/>
      <c r="I79" s="142"/>
      <c r="J79" s="142"/>
      <c r="K79" s="81"/>
      <c r="L79" s="82"/>
      <c r="M79" s="139"/>
      <c r="N79" s="139"/>
      <c r="O79" s="139"/>
      <c r="P79" s="139"/>
      <c r="Q79" s="142"/>
      <c r="R79" s="81"/>
      <c r="S79" s="82"/>
      <c r="T79" s="140"/>
      <c r="U79" s="139"/>
      <c r="V79" s="139"/>
      <c r="W79" s="139"/>
      <c r="X79" s="139"/>
      <c r="Y79" s="81"/>
      <c r="Z79" s="82"/>
      <c r="AA79" s="139"/>
      <c r="AB79" s="141"/>
      <c r="AC79" s="139"/>
      <c r="AD79" s="139"/>
      <c r="AE79" s="139"/>
      <c r="AF79" s="81"/>
      <c r="AG79" s="82"/>
      <c r="AH79" s="139"/>
      <c r="AI79" s="139"/>
      <c r="AJ79" s="139"/>
      <c r="AK79" s="150"/>
      <c r="AL79" s="182"/>
      <c r="AM79" s="151">
        <f>COUNTIF(F79:AJ79,"●")</f>
        <v>0</v>
      </c>
      <c r="AN79" s="171">
        <f>COUNTIF(F79:AJ79,"◎")</f>
        <v>0</v>
      </c>
      <c r="AO79" s="183">
        <f>SUM(AM79:AN79)</f>
        <v>0</v>
      </c>
      <c r="AP79" s="184" t="e">
        <f>ROUNDDOWN(AO79/AL78,3)</f>
        <v>#DIV/0!</v>
      </c>
      <c r="AR79" s="171">
        <f>COUNTIF(F79:AJ79,"●")+COUNTIF(F79:AJ79,"★")+COUNTIF(F79:AJ79,"◎")</f>
        <v>0</v>
      </c>
      <c r="AS79" s="185">
        <f>COUNTIF(F79:AJ79,"◇")</f>
        <v>0</v>
      </c>
      <c r="AT79" s="215">
        <f>ROUNDDOWN(AR79/AY78,3)</f>
        <v>0</v>
      </c>
      <c r="AU79" s="147">
        <f>AU61+COUNTIF(F79:AJ79,"●")+COUNTIF(F79:AJ79,"★")+COUNTIF(F79:AJ79,"■")+COUNTIF(F79:AJ79,"◎")</f>
        <v>0</v>
      </c>
      <c r="AV79" s="186">
        <f>AV61+COUNTIF(F79:AJ79,"◇")</f>
        <v>0</v>
      </c>
      <c r="AW79" s="184">
        <f>ROUNDDOWN(AU79/AY79,3)</f>
        <v>0</v>
      </c>
      <c r="AY79" s="139">
        <f>+AY61+AY78</f>
        <v>122</v>
      </c>
    </row>
    <row r="80" spans="3:53" ht="15" customHeight="1" x14ac:dyDescent="0.55000000000000004">
      <c r="C80" s="250"/>
      <c r="D80" s="297" t="s">
        <v>0</v>
      </c>
      <c r="E80" s="298"/>
      <c r="F80" s="303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5"/>
      <c r="AL80" s="187" t="s">
        <v>69</v>
      </c>
      <c r="AM80" s="188" t="s">
        <v>70</v>
      </c>
      <c r="AN80" s="189" t="s">
        <v>71</v>
      </c>
      <c r="AO80" s="190" t="s">
        <v>85</v>
      </c>
      <c r="AP80" s="191" t="s">
        <v>86</v>
      </c>
      <c r="AQ80" s="150"/>
      <c r="AR80" s="192" t="s">
        <v>72</v>
      </c>
      <c r="AS80" s="193" t="s">
        <v>73</v>
      </c>
      <c r="AT80" s="194" t="s">
        <v>74</v>
      </c>
      <c r="AU80" s="195" t="s">
        <v>75</v>
      </c>
      <c r="AV80" s="193" t="s">
        <v>76</v>
      </c>
      <c r="AW80" s="194" t="s">
        <v>77</v>
      </c>
      <c r="AX80" s="196"/>
      <c r="AY80" s="197" t="s">
        <v>78</v>
      </c>
    </row>
    <row r="81" spans="3:53" ht="15" customHeight="1" x14ac:dyDescent="0.55000000000000004">
      <c r="C81" s="250"/>
      <c r="D81" s="299"/>
      <c r="E81" s="300"/>
      <c r="F81" s="306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8"/>
      <c r="AL81" s="198"/>
      <c r="AM81" s="199"/>
      <c r="AN81" s="189"/>
      <c r="AO81" s="200"/>
      <c r="AP81" s="191" t="e">
        <f>IF(AP79&gt;=1,"達成","未達成")</f>
        <v>#DIV/0!</v>
      </c>
      <c r="AQ81" s="150"/>
      <c r="AR81" s="192"/>
      <c r="AS81" s="201"/>
      <c r="AT81" s="194" t="s">
        <v>91</v>
      </c>
      <c r="AU81" s="192"/>
      <c r="AV81" s="201"/>
      <c r="AW81" s="194"/>
      <c r="AX81" s="196"/>
      <c r="AY81" s="202"/>
    </row>
    <row r="82" spans="3:53" ht="15" customHeight="1" x14ac:dyDescent="0.55000000000000004">
      <c r="C82" s="250"/>
      <c r="D82" s="301"/>
      <c r="E82" s="302"/>
      <c r="F82" s="125" t="s">
        <v>173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7"/>
      <c r="AL82" s="203"/>
      <c r="AM82" s="204"/>
      <c r="AN82" s="205"/>
      <c r="AO82" s="206" t="s">
        <v>84</v>
      </c>
      <c r="AP82" s="207" t="s">
        <v>83</v>
      </c>
      <c r="AQ82" s="150"/>
      <c r="AR82" s="208"/>
      <c r="AS82" s="209"/>
      <c r="AT82" s="210" t="s">
        <v>92</v>
      </c>
      <c r="AU82" s="208"/>
      <c r="AV82" s="209"/>
      <c r="AW82" s="210" t="s">
        <v>93</v>
      </c>
      <c r="AX82" s="196"/>
      <c r="AY82" s="211"/>
    </row>
    <row r="83" spans="3:53" ht="18" customHeight="1" x14ac:dyDescent="0.55000000000000004">
      <c r="C83" s="2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7"/>
      <c r="AC83" s="150"/>
      <c r="AD83" s="150"/>
      <c r="AE83" s="150"/>
      <c r="AF83" s="150"/>
      <c r="AG83" s="150"/>
      <c r="AH83" s="150"/>
      <c r="AI83" s="150"/>
      <c r="AJ83" s="150"/>
    </row>
    <row r="84" spans="3:53" ht="25" customHeight="1" thickBot="1" x14ac:dyDescent="0.6">
      <c r="C84" s="250"/>
      <c r="D84" s="244" t="s">
        <v>4</v>
      </c>
      <c r="E84" s="244"/>
      <c r="F84" s="252" t="s">
        <v>89</v>
      </c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150"/>
      <c r="AL84" s="255" t="s">
        <v>39</v>
      </c>
      <c r="AM84" s="256"/>
      <c r="AN84" s="256"/>
      <c r="AO84" s="256"/>
      <c r="AP84" s="257"/>
      <c r="AR84" s="258" t="s">
        <v>38</v>
      </c>
      <c r="AS84" s="259"/>
      <c r="AT84" s="259"/>
      <c r="AU84" s="259"/>
      <c r="AV84" s="259"/>
      <c r="AW84" s="260"/>
      <c r="AY84" s="293" t="s">
        <v>156</v>
      </c>
    </row>
    <row r="85" spans="3:53" ht="18" customHeight="1" x14ac:dyDescent="0.55000000000000004">
      <c r="C85" s="250"/>
      <c r="D85" s="244" t="s">
        <v>5</v>
      </c>
      <c r="E85" s="244"/>
      <c r="F85" s="40">
        <f>+AJ67+1</f>
        <v>45505</v>
      </c>
      <c r="G85" s="40">
        <f t="shared" ref="G85:AJ85" si="8">+F85+1</f>
        <v>45506</v>
      </c>
      <c r="H85" s="10">
        <f t="shared" si="8"/>
        <v>45507</v>
      </c>
      <c r="I85" s="11">
        <f t="shared" si="8"/>
        <v>45508</v>
      </c>
      <c r="J85" s="40">
        <f t="shared" si="8"/>
        <v>45509</v>
      </c>
      <c r="K85" s="40">
        <f t="shared" si="8"/>
        <v>45510</v>
      </c>
      <c r="L85" s="40">
        <f t="shared" si="8"/>
        <v>45511</v>
      </c>
      <c r="M85" s="40">
        <f t="shared" si="8"/>
        <v>45512</v>
      </c>
      <c r="N85" s="40">
        <f t="shared" si="8"/>
        <v>45513</v>
      </c>
      <c r="O85" s="10">
        <f t="shared" si="8"/>
        <v>45514</v>
      </c>
      <c r="P85" s="11">
        <f t="shared" si="8"/>
        <v>45515</v>
      </c>
      <c r="Q85" s="53">
        <f t="shared" si="8"/>
        <v>45516</v>
      </c>
      <c r="R85" s="66">
        <f t="shared" si="8"/>
        <v>45517</v>
      </c>
      <c r="S85" s="66">
        <f t="shared" si="8"/>
        <v>45518</v>
      </c>
      <c r="T85" s="66">
        <f t="shared" si="8"/>
        <v>45519</v>
      </c>
      <c r="U85" s="40">
        <f t="shared" si="8"/>
        <v>45520</v>
      </c>
      <c r="V85" s="10">
        <f t="shared" si="8"/>
        <v>45521</v>
      </c>
      <c r="W85" s="11">
        <f t="shared" si="8"/>
        <v>45522</v>
      </c>
      <c r="X85" s="40">
        <f t="shared" si="8"/>
        <v>45523</v>
      </c>
      <c r="Y85" s="40">
        <f t="shared" si="8"/>
        <v>45524</v>
      </c>
      <c r="Z85" s="40">
        <f t="shared" si="8"/>
        <v>45525</v>
      </c>
      <c r="AA85" s="40">
        <f t="shared" si="8"/>
        <v>45526</v>
      </c>
      <c r="AB85" s="40">
        <f t="shared" si="8"/>
        <v>45527</v>
      </c>
      <c r="AC85" s="10">
        <f t="shared" si="8"/>
        <v>45528</v>
      </c>
      <c r="AD85" s="11">
        <f t="shared" si="8"/>
        <v>45529</v>
      </c>
      <c r="AE85" s="40">
        <f t="shared" si="8"/>
        <v>45530</v>
      </c>
      <c r="AF85" s="40">
        <f t="shared" si="8"/>
        <v>45531</v>
      </c>
      <c r="AG85" s="40">
        <f t="shared" si="8"/>
        <v>45532</v>
      </c>
      <c r="AH85" s="40">
        <f t="shared" si="8"/>
        <v>45533</v>
      </c>
      <c r="AI85" s="40">
        <f t="shared" si="8"/>
        <v>45534</v>
      </c>
      <c r="AJ85" s="10">
        <f t="shared" si="8"/>
        <v>45535</v>
      </c>
      <c r="AK85" s="150"/>
      <c r="AL85" s="262" t="s">
        <v>151</v>
      </c>
      <c r="AM85" s="264" t="s">
        <v>152</v>
      </c>
      <c r="AN85" s="267" t="s">
        <v>172</v>
      </c>
      <c r="AO85" s="270" t="s">
        <v>153</v>
      </c>
      <c r="AP85" s="273" t="s">
        <v>154</v>
      </c>
      <c r="AR85" s="276" t="s">
        <v>37</v>
      </c>
      <c r="AS85" s="277"/>
      <c r="AT85" s="278"/>
      <c r="AU85" s="276" t="s">
        <v>40</v>
      </c>
      <c r="AV85" s="277"/>
      <c r="AW85" s="278"/>
      <c r="AY85" s="294"/>
    </row>
    <row r="86" spans="3:53" ht="18" customHeight="1" x14ac:dyDescent="0.55000000000000004">
      <c r="C86" s="250"/>
      <c r="D86" s="244" t="s">
        <v>6</v>
      </c>
      <c r="E86" s="244"/>
      <c r="F86" s="153">
        <f t="shared" ref="F86:AJ86" si="9">F85</f>
        <v>45505</v>
      </c>
      <c r="G86" s="153">
        <f t="shared" si="9"/>
        <v>45506</v>
      </c>
      <c r="H86" s="18">
        <f t="shared" si="9"/>
        <v>45507</v>
      </c>
      <c r="I86" s="19">
        <f t="shared" si="9"/>
        <v>45508</v>
      </c>
      <c r="J86" s="153">
        <f t="shared" si="9"/>
        <v>45509</v>
      </c>
      <c r="K86" s="153">
        <f t="shared" si="9"/>
        <v>45510</v>
      </c>
      <c r="L86" s="153">
        <f t="shared" si="9"/>
        <v>45511</v>
      </c>
      <c r="M86" s="153">
        <f t="shared" si="9"/>
        <v>45512</v>
      </c>
      <c r="N86" s="153">
        <f t="shared" si="9"/>
        <v>45513</v>
      </c>
      <c r="O86" s="18">
        <f t="shared" si="9"/>
        <v>45514</v>
      </c>
      <c r="P86" s="19">
        <f t="shared" si="9"/>
        <v>45515</v>
      </c>
      <c r="Q86" s="158">
        <f t="shared" si="9"/>
        <v>45516</v>
      </c>
      <c r="R86" s="161">
        <f t="shared" si="9"/>
        <v>45517</v>
      </c>
      <c r="S86" s="161">
        <f t="shared" si="9"/>
        <v>45518</v>
      </c>
      <c r="T86" s="161">
        <f t="shared" si="9"/>
        <v>45519</v>
      </c>
      <c r="U86" s="153">
        <f t="shared" si="9"/>
        <v>45520</v>
      </c>
      <c r="V86" s="18">
        <f t="shared" si="9"/>
        <v>45521</v>
      </c>
      <c r="W86" s="19">
        <f t="shared" si="9"/>
        <v>45522</v>
      </c>
      <c r="X86" s="153">
        <f t="shared" si="9"/>
        <v>45523</v>
      </c>
      <c r="Y86" s="153">
        <f t="shared" si="9"/>
        <v>45524</v>
      </c>
      <c r="Z86" s="153">
        <f t="shared" si="9"/>
        <v>45525</v>
      </c>
      <c r="AA86" s="153">
        <f t="shared" si="9"/>
        <v>45526</v>
      </c>
      <c r="AB86" s="153">
        <f t="shared" si="9"/>
        <v>45527</v>
      </c>
      <c r="AC86" s="18">
        <f t="shared" si="9"/>
        <v>45528</v>
      </c>
      <c r="AD86" s="19">
        <f t="shared" si="9"/>
        <v>45529</v>
      </c>
      <c r="AE86" s="153">
        <f t="shared" si="9"/>
        <v>45530</v>
      </c>
      <c r="AF86" s="153">
        <f t="shared" si="9"/>
        <v>45531</v>
      </c>
      <c r="AG86" s="153">
        <f t="shared" si="9"/>
        <v>45532</v>
      </c>
      <c r="AH86" s="153">
        <f t="shared" si="9"/>
        <v>45533</v>
      </c>
      <c r="AI86" s="153">
        <f t="shared" si="9"/>
        <v>45534</v>
      </c>
      <c r="AJ86" s="18">
        <f t="shared" si="9"/>
        <v>45535</v>
      </c>
      <c r="AK86" s="150"/>
      <c r="AL86" s="263"/>
      <c r="AM86" s="265"/>
      <c r="AN86" s="268"/>
      <c r="AO86" s="271"/>
      <c r="AP86" s="274"/>
      <c r="AR86" s="279" t="s">
        <v>155</v>
      </c>
      <c r="AS86" s="282" t="s">
        <v>108</v>
      </c>
      <c r="AT86" s="285" t="s">
        <v>42</v>
      </c>
      <c r="AU86" s="279" t="s">
        <v>165</v>
      </c>
      <c r="AV86" s="282" t="s">
        <v>109</v>
      </c>
      <c r="AW86" s="285" t="s">
        <v>43</v>
      </c>
      <c r="AY86" s="294"/>
    </row>
    <row r="87" spans="3:53" ht="18" customHeight="1" x14ac:dyDescent="0.55000000000000004">
      <c r="C87" s="250"/>
      <c r="D87" s="244" t="s">
        <v>12</v>
      </c>
      <c r="E87" s="244"/>
      <c r="F87" s="139"/>
      <c r="G87" s="139"/>
      <c r="H87" s="25"/>
      <c r="I87" s="26"/>
      <c r="J87" s="139"/>
      <c r="K87" s="139"/>
      <c r="L87" s="139"/>
      <c r="M87" s="139"/>
      <c r="N87" s="139"/>
      <c r="O87" s="25"/>
      <c r="P87" s="26"/>
      <c r="Q87" s="140"/>
      <c r="R87" s="83"/>
      <c r="S87" s="83"/>
      <c r="T87" s="83"/>
      <c r="U87" s="139"/>
      <c r="V87" s="25"/>
      <c r="W87" s="26"/>
      <c r="X87" s="139"/>
      <c r="Y87" s="139"/>
      <c r="Z87" s="139"/>
      <c r="AA87" s="139"/>
      <c r="AB87" s="139"/>
      <c r="AC87" s="25"/>
      <c r="AD87" s="26"/>
      <c r="AE87" s="139"/>
      <c r="AF87" s="139"/>
      <c r="AG87" s="139"/>
      <c r="AH87" s="139"/>
      <c r="AI87" s="139"/>
      <c r="AJ87" s="25"/>
      <c r="AK87" s="150"/>
      <c r="AL87" s="263"/>
      <c r="AM87" s="265"/>
      <c r="AN87" s="268"/>
      <c r="AO87" s="271"/>
      <c r="AP87" s="274"/>
      <c r="AR87" s="280"/>
      <c r="AS87" s="283"/>
      <c r="AT87" s="286"/>
      <c r="AU87" s="280"/>
      <c r="AV87" s="283"/>
      <c r="AW87" s="286"/>
      <c r="AY87" s="294"/>
    </row>
    <row r="88" spans="3:53" ht="18" customHeight="1" x14ac:dyDescent="0.55000000000000004">
      <c r="C88" s="250"/>
      <c r="D88" s="287" t="s">
        <v>11</v>
      </c>
      <c r="E88" s="287"/>
      <c r="F88" s="310"/>
      <c r="G88" s="310"/>
      <c r="H88" s="312"/>
      <c r="I88" s="314"/>
      <c r="J88" s="310"/>
      <c r="K88" s="254"/>
      <c r="L88" s="310"/>
      <c r="M88" s="310"/>
      <c r="N88" s="310"/>
      <c r="O88" s="312"/>
      <c r="P88" s="314" t="s">
        <v>22</v>
      </c>
      <c r="Q88" s="309" t="s">
        <v>20</v>
      </c>
      <c r="R88" s="321" t="s">
        <v>63</v>
      </c>
      <c r="S88" s="321" t="s">
        <v>64</v>
      </c>
      <c r="T88" s="321" t="s">
        <v>65</v>
      </c>
      <c r="U88" s="310"/>
      <c r="V88" s="312"/>
      <c r="W88" s="314"/>
      <c r="X88" s="310"/>
      <c r="Y88" s="254"/>
      <c r="Z88" s="310"/>
      <c r="AA88" s="254"/>
      <c r="AB88" s="310"/>
      <c r="AC88" s="312"/>
      <c r="AD88" s="314"/>
      <c r="AE88" s="310"/>
      <c r="AF88" s="310"/>
      <c r="AG88" s="310"/>
      <c r="AH88" s="310"/>
      <c r="AI88" s="254"/>
      <c r="AJ88" s="312"/>
      <c r="AK88" s="150"/>
      <c r="AL88" s="263"/>
      <c r="AM88" s="265"/>
      <c r="AN88" s="268"/>
      <c r="AO88" s="271"/>
      <c r="AP88" s="274"/>
      <c r="AR88" s="280"/>
      <c r="AS88" s="283"/>
      <c r="AT88" s="286"/>
      <c r="AU88" s="280"/>
      <c r="AV88" s="283"/>
      <c r="AW88" s="286"/>
      <c r="AY88" s="294"/>
    </row>
    <row r="89" spans="3:53" ht="18" customHeight="1" x14ac:dyDescent="0.55000000000000004">
      <c r="C89" s="250"/>
      <c r="D89" s="287"/>
      <c r="E89" s="287"/>
      <c r="F89" s="311"/>
      <c r="G89" s="311"/>
      <c r="H89" s="313"/>
      <c r="I89" s="315"/>
      <c r="J89" s="311"/>
      <c r="K89" s="254"/>
      <c r="L89" s="311"/>
      <c r="M89" s="311"/>
      <c r="N89" s="311"/>
      <c r="O89" s="313"/>
      <c r="P89" s="315"/>
      <c r="Q89" s="309"/>
      <c r="R89" s="322"/>
      <c r="S89" s="322"/>
      <c r="T89" s="322"/>
      <c r="U89" s="311"/>
      <c r="V89" s="313"/>
      <c r="W89" s="315"/>
      <c r="X89" s="311"/>
      <c r="Y89" s="254"/>
      <c r="Z89" s="311"/>
      <c r="AA89" s="254"/>
      <c r="AB89" s="311"/>
      <c r="AC89" s="313"/>
      <c r="AD89" s="315"/>
      <c r="AE89" s="311"/>
      <c r="AF89" s="311"/>
      <c r="AG89" s="311"/>
      <c r="AH89" s="311"/>
      <c r="AI89" s="254"/>
      <c r="AJ89" s="313"/>
      <c r="AK89" s="150"/>
      <c r="AL89" s="263"/>
      <c r="AM89" s="265"/>
      <c r="AN89" s="268"/>
      <c r="AO89" s="271"/>
      <c r="AP89" s="274"/>
      <c r="AR89" s="280"/>
      <c r="AS89" s="283"/>
      <c r="AT89" s="170">
        <v>0.28499999999999998</v>
      </c>
      <c r="AU89" s="280"/>
      <c r="AV89" s="283"/>
      <c r="AW89" s="286"/>
      <c r="AY89" s="294"/>
    </row>
    <row r="90" spans="3:53" ht="18" customHeight="1" x14ac:dyDescent="0.55000000000000004">
      <c r="C90" s="250"/>
      <c r="D90" s="287"/>
      <c r="E90" s="287"/>
      <c r="F90" s="311"/>
      <c r="G90" s="311"/>
      <c r="H90" s="313"/>
      <c r="I90" s="315"/>
      <c r="J90" s="311"/>
      <c r="K90" s="254"/>
      <c r="L90" s="311"/>
      <c r="M90" s="311"/>
      <c r="N90" s="311"/>
      <c r="O90" s="313"/>
      <c r="P90" s="315"/>
      <c r="Q90" s="309"/>
      <c r="R90" s="322"/>
      <c r="S90" s="322"/>
      <c r="T90" s="322"/>
      <c r="U90" s="311"/>
      <c r="V90" s="313"/>
      <c r="W90" s="315"/>
      <c r="X90" s="311"/>
      <c r="Y90" s="254"/>
      <c r="Z90" s="311"/>
      <c r="AA90" s="254"/>
      <c r="AB90" s="311"/>
      <c r="AC90" s="313"/>
      <c r="AD90" s="315"/>
      <c r="AE90" s="311"/>
      <c r="AF90" s="311"/>
      <c r="AG90" s="311"/>
      <c r="AH90" s="311"/>
      <c r="AI90" s="254"/>
      <c r="AJ90" s="313"/>
      <c r="AK90" s="150"/>
      <c r="AL90" s="263"/>
      <c r="AM90" s="265"/>
      <c r="AN90" s="268"/>
      <c r="AO90" s="271"/>
      <c r="AP90" s="274"/>
      <c r="AR90" s="280"/>
      <c r="AS90" s="283"/>
      <c r="AT90" s="291" t="s">
        <v>41</v>
      </c>
      <c r="AU90" s="280"/>
      <c r="AV90" s="283"/>
      <c r="AW90" s="286"/>
      <c r="AY90" s="294"/>
    </row>
    <row r="91" spans="3:53" ht="18" customHeight="1" x14ac:dyDescent="0.55000000000000004">
      <c r="C91" s="250"/>
      <c r="D91" s="287"/>
      <c r="E91" s="287"/>
      <c r="F91" s="311"/>
      <c r="G91" s="311"/>
      <c r="H91" s="313"/>
      <c r="I91" s="315"/>
      <c r="J91" s="311"/>
      <c r="K91" s="254"/>
      <c r="L91" s="311"/>
      <c r="M91" s="311"/>
      <c r="N91" s="311"/>
      <c r="O91" s="313"/>
      <c r="P91" s="315"/>
      <c r="Q91" s="309"/>
      <c r="R91" s="322"/>
      <c r="S91" s="322"/>
      <c r="T91" s="322"/>
      <c r="U91" s="311"/>
      <c r="V91" s="313"/>
      <c r="W91" s="315"/>
      <c r="X91" s="311"/>
      <c r="Y91" s="254"/>
      <c r="Z91" s="311"/>
      <c r="AA91" s="254"/>
      <c r="AB91" s="311"/>
      <c r="AC91" s="313"/>
      <c r="AD91" s="315"/>
      <c r="AE91" s="311"/>
      <c r="AF91" s="311"/>
      <c r="AG91" s="311"/>
      <c r="AH91" s="311"/>
      <c r="AI91" s="254"/>
      <c r="AJ91" s="313"/>
      <c r="AK91" s="150"/>
      <c r="AL91" s="263"/>
      <c r="AM91" s="265"/>
      <c r="AN91" s="268"/>
      <c r="AO91" s="271"/>
      <c r="AP91" s="274"/>
      <c r="AR91" s="280"/>
      <c r="AS91" s="283"/>
      <c r="AT91" s="291"/>
      <c r="AU91" s="280"/>
      <c r="AV91" s="283"/>
      <c r="AW91" s="170">
        <v>0.28499999999999998</v>
      </c>
      <c r="AY91" s="294"/>
    </row>
    <row r="92" spans="3:53" ht="18" customHeight="1" x14ac:dyDescent="0.55000000000000004">
      <c r="C92" s="250"/>
      <c r="D92" s="287"/>
      <c r="E92" s="287"/>
      <c r="F92" s="311"/>
      <c r="G92" s="311"/>
      <c r="H92" s="313"/>
      <c r="I92" s="315"/>
      <c r="J92" s="311"/>
      <c r="K92" s="254"/>
      <c r="L92" s="311"/>
      <c r="M92" s="311"/>
      <c r="N92" s="311"/>
      <c r="O92" s="313"/>
      <c r="P92" s="315"/>
      <c r="Q92" s="309"/>
      <c r="R92" s="322"/>
      <c r="S92" s="322"/>
      <c r="T92" s="322"/>
      <c r="U92" s="311"/>
      <c r="V92" s="313"/>
      <c r="W92" s="315"/>
      <c r="X92" s="311"/>
      <c r="Y92" s="254"/>
      <c r="Z92" s="311"/>
      <c r="AA92" s="254"/>
      <c r="AB92" s="311"/>
      <c r="AC92" s="313"/>
      <c r="AD92" s="315"/>
      <c r="AE92" s="311"/>
      <c r="AF92" s="311"/>
      <c r="AG92" s="311"/>
      <c r="AH92" s="311"/>
      <c r="AI92" s="254"/>
      <c r="AJ92" s="313"/>
      <c r="AK92" s="150"/>
      <c r="AL92" s="263"/>
      <c r="AM92" s="265"/>
      <c r="AN92" s="268"/>
      <c r="AO92" s="271"/>
      <c r="AP92" s="274"/>
      <c r="AR92" s="280"/>
      <c r="AS92" s="283"/>
      <c r="AT92" s="291"/>
      <c r="AU92" s="280"/>
      <c r="AV92" s="283"/>
      <c r="AW92" s="291" t="s">
        <v>41</v>
      </c>
      <c r="AY92" s="294"/>
    </row>
    <row r="93" spans="3:53" ht="18" customHeight="1" x14ac:dyDescent="0.55000000000000004">
      <c r="C93" s="250"/>
      <c r="D93" s="287"/>
      <c r="E93" s="287"/>
      <c r="F93" s="311"/>
      <c r="G93" s="311"/>
      <c r="H93" s="313"/>
      <c r="I93" s="315"/>
      <c r="J93" s="311"/>
      <c r="K93" s="254"/>
      <c r="L93" s="311"/>
      <c r="M93" s="311"/>
      <c r="N93" s="311"/>
      <c r="O93" s="313"/>
      <c r="P93" s="315"/>
      <c r="Q93" s="309"/>
      <c r="R93" s="323" t="s">
        <v>114</v>
      </c>
      <c r="S93" s="324"/>
      <c r="T93" s="325"/>
      <c r="U93" s="311"/>
      <c r="V93" s="313"/>
      <c r="W93" s="315"/>
      <c r="X93" s="311"/>
      <c r="Y93" s="254"/>
      <c r="Z93" s="311"/>
      <c r="AA93" s="254"/>
      <c r="AB93" s="311"/>
      <c r="AC93" s="313"/>
      <c r="AD93" s="315"/>
      <c r="AE93" s="311"/>
      <c r="AF93" s="311"/>
      <c r="AG93" s="311"/>
      <c r="AH93" s="311"/>
      <c r="AI93" s="254"/>
      <c r="AJ93" s="313"/>
      <c r="AK93" s="150"/>
      <c r="AL93" s="263"/>
      <c r="AM93" s="265"/>
      <c r="AN93" s="268"/>
      <c r="AO93" s="271"/>
      <c r="AP93" s="274"/>
      <c r="AR93" s="280"/>
      <c r="AS93" s="283"/>
      <c r="AT93" s="291"/>
      <c r="AU93" s="280"/>
      <c r="AV93" s="283"/>
      <c r="AW93" s="291"/>
      <c r="AY93" s="294"/>
    </row>
    <row r="94" spans="3:53" ht="18" customHeight="1" x14ac:dyDescent="0.55000000000000004">
      <c r="C94" s="250"/>
      <c r="D94" s="287"/>
      <c r="E94" s="287"/>
      <c r="F94" s="311"/>
      <c r="G94" s="311"/>
      <c r="H94" s="313"/>
      <c r="I94" s="315"/>
      <c r="J94" s="311"/>
      <c r="K94" s="254"/>
      <c r="L94" s="311"/>
      <c r="M94" s="311"/>
      <c r="N94" s="311"/>
      <c r="O94" s="313"/>
      <c r="P94" s="315"/>
      <c r="Q94" s="309"/>
      <c r="R94" s="323"/>
      <c r="S94" s="324"/>
      <c r="T94" s="325"/>
      <c r="U94" s="311"/>
      <c r="V94" s="313"/>
      <c r="W94" s="315"/>
      <c r="X94" s="311"/>
      <c r="Y94" s="254"/>
      <c r="Z94" s="311"/>
      <c r="AA94" s="254"/>
      <c r="AB94" s="311"/>
      <c r="AC94" s="313"/>
      <c r="AD94" s="315"/>
      <c r="AE94" s="311"/>
      <c r="AF94" s="311"/>
      <c r="AG94" s="311"/>
      <c r="AH94" s="311"/>
      <c r="AI94" s="254"/>
      <c r="AJ94" s="313"/>
      <c r="AK94" s="150"/>
      <c r="AL94" s="263"/>
      <c r="AM94" s="265"/>
      <c r="AN94" s="268"/>
      <c r="AO94" s="271"/>
      <c r="AP94" s="274"/>
      <c r="AR94" s="280"/>
      <c r="AS94" s="283"/>
      <c r="AT94" s="291"/>
      <c r="AU94" s="280"/>
      <c r="AV94" s="283"/>
      <c r="AW94" s="291"/>
      <c r="AY94" s="294"/>
    </row>
    <row r="95" spans="3:53" ht="18" customHeight="1" thickBot="1" x14ac:dyDescent="0.6">
      <c r="C95" s="250"/>
      <c r="D95" s="287"/>
      <c r="E95" s="287"/>
      <c r="F95" s="318"/>
      <c r="G95" s="318"/>
      <c r="H95" s="319"/>
      <c r="I95" s="320"/>
      <c r="J95" s="318"/>
      <c r="K95" s="254"/>
      <c r="L95" s="318"/>
      <c r="M95" s="318"/>
      <c r="N95" s="318"/>
      <c r="O95" s="319"/>
      <c r="P95" s="320"/>
      <c r="Q95" s="309"/>
      <c r="R95" s="326"/>
      <c r="S95" s="327"/>
      <c r="T95" s="328"/>
      <c r="U95" s="318"/>
      <c r="V95" s="319"/>
      <c r="W95" s="320"/>
      <c r="X95" s="318"/>
      <c r="Y95" s="254"/>
      <c r="Z95" s="318"/>
      <c r="AA95" s="254"/>
      <c r="AB95" s="318"/>
      <c r="AC95" s="319"/>
      <c r="AD95" s="320"/>
      <c r="AE95" s="318"/>
      <c r="AF95" s="318"/>
      <c r="AG95" s="318"/>
      <c r="AH95" s="318"/>
      <c r="AI95" s="254"/>
      <c r="AJ95" s="319"/>
      <c r="AK95" s="150"/>
      <c r="AL95" s="263"/>
      <c r="AM95" s="266"/>
      <c r="AN95" s="269"/>
      <c r="AO95" s="272"/>
      <c r="AP95" s="275"/>
      <c r="AR95" s="281"/>
      <c r="AS95" s="284"/>
      <c r="AT95" s="291"/>
      <c r="AU95" s="281"/>
      <c r="AV95" s="284"/>
      <c r="AW95" s="292"/>
      <c r="AY95" s="295"/>
    </row>
    <row r="96" spans="3:53" ht="18" customHeight="1" thickBot="1" x14ac:dyDescent="0.6">
      <c r="C96" s="250"/>
      <c r="D96" s="296" t="s">
        <v>7</v>
      </c>
      <c r="E96" s="296"/>
      <c r="F96" s="139"/>
      <c r="G96" s="139"/>
      <c r="H96" s="25"/>
      <c r="I96" s="26"/>
      <c r="J96" s="139"/>
      <c r="K96" s="139"/>
      <c r="L96" s="139"/>
      <c r="M96" s="139"/>
      <c r="N96" s="139"/>
      <c r="O96" s="25"/>
      <c r="P96" s="26"/>
      <c r="Q96" s="140"/>
      <c r="R96" s="83" t="s">
        <v>66</v>
      </c>
      <c r="S96" s="83" t="s">
        <v>66</v>
      </c>
      <c r="T96" s="83" t="s">
        <v>66</v>
      </c>
      <c r="U96" s="139"/>
      <c r="V96" s="25"/>
      <c r="W96" s="26"/>
      <c r="X96" s="139"/>
      <c r="Y96" s="139"/>
      <c r="Z96" s="139"/>
      <c r="AA96" s="139"/>
      <c r="AB96" s="141"/>
      <c r="AC96" s="25"/>
      <c r="AD96" s="26"/>
      <c r="AE96" s="139"/>
      <c r="AF96" s="139"/>
      <c r="AG96" s="139"/>
      <c r="AH96" s="139"/>
      <c r="AI96" s="139"/>
      <c r="AJ96" s="25"/>
      <c r="AK96" s="150"/>
      <c r="AL96" s="216">
        <f>COUNTIF(F96:AJ96,"○")</f>
        <v>0</v>
      </c>
      <c r="AM96" s="217"/>
      <c r="AN96" s="173"/>
      <c r="AO96" s="174"/>
      <c r="AP96" s="175"/>
      <c r="AR96" s="176"/>
      <c r="AS96" s="177"/>
      <c r="AT96" s="178">
        <f>ROUNDDOWN(AL96/AY96,3)</f>
        <v>0</v>
      </c>
      <c r="AU96" s="172"/>
      <c r="AV96" s="179"/>
      <c r="AW96" s="180"/>
      <c r="AY96" s="181">
        <f>31-3</f>
        <v>28</v>
      </c>
      <c r="BA96" s="143" t="s">
        <v>79</v>
      </c>
    </row>
    <row r="97" spans="3:51" ht="18" customHeight="1" thickBot="1" x14ac:dyDescent="0.6">
      <c r="C97" s="250"/>
      <c r="D97" s="296" t="s">
        <v>8</v>
      </c>
      <c r="E97" s="296"/>
      <c r="F97" s="139"/>
      <c r="G97" s="139"/>
      <c r="H97" s="81"/>
      <c r="I97" s="82"/>
      <c r="J97" s="141"/>
      <c r="K97" s="142"/>
      <c r="L97" s="141"/>
      <c r="M97" s="141"/>
      <c r="N97" s="141"/>
      <c r="O97" s="81"/>
      <c r="P97" s="82"/>
      <c r="Q97" s="140"/>
      <c r="R97" s="83" t="s">
        <v>66</v>
      </c>
      <c r="S97" s="83" t="s">
        <v>66</v>
      </c>
      <c r="T97" s="83" t="s">
        <v>66</v>
      </c>
      <c r="U97" s="139"/>
      <c r="V97" s="81"/>
      <c r="W97" s="82"/>
      <c r="X97" s="141"/>
      <c r="Y97" s="142"/>
      <c r="Z97" s="141"/>
      <c r="AA97" s="142"/>
      <c r="AB97" s="141"/>
      <c r="AC97" s="81"/>
      <c r="AD97" s="82"/>
      <c r="AE97" s="141"/>
      <c r="AF97" s="141"/>
      <c r="AG97" s="141"/>
      <c r="AH97" s="141"/>
      <c r="AI97" s="142"/>
      <c r="AJ97" s="81"/>
      <c r="AK97" s="150"/>
      <c r="AL97" s="182"/>
      <c r="AM97" s="151">
        <f>COUNTIF(F97:AJ97,"●")</f>
        <v>0</v>
      </c>
      <c r="AN97" s="171">
        <f>COUNTIF(F97:AJ97,"◎")</f>
        <v>0</v>
      </c>
      <c r="AO97" s="183">
        <f>SUM(AM97:AN97)</f>
        <v>0</v>
      </c>
      <c r="AP97" s="184" t="e">
        <f>ROUNDDOWN(AO97/AL96,3)</f>
        <v>#DIV/0!</v>
      </c>
      <c r="AR97" s="171">
        <f>COUNTIF(F97:AJ97,"●")+COUNTIF(F97:AJ97,"★")+COUNTIF(F97:AJ97,"◎")</f>
        <v>0</v>
      </c>
      <c r="AS97" s="185">
        <f>COUNTIF(F97:AJ97,"◇")</f>
        <v>0</v>
      </c>
      <c r="AT97" s="215">
        <f>ROUNDDOWN(AR97/AY96,3)</f>
        <v>0</v>
      </c>
      <c r="AU97" s="147">
        <f>AU79+COUNTIF(F97:AJ97,"●")+COUNTIF(F97:AJ97,"★")+COUNTIF(F97:AJ97,"■")+COUNTIF(F97:AJ97,"◎")</f>
        <v>0</v>
      </c>
      <c r="AV97" s="186">
        <f>AV79+COUNTIF(F97:AJ97,"◇")</f>
        <v>0</v>
      </c>
      <c r="AW97" s="184">
        <f>ROUNDDOWN(AU97/AY97,3)</f>
        <v>0</v>
      </c>
      <c r="AY97" s="139">
        <f>+AY79+AY96</f>
        <v>150</v>
      </c>
    </row>
    <row r="98" spans="3:51" ht="15" customHeight="1" x14ac:dyDescent="0.55000000000000004">
      <c r="C98" s="250"/>
      <c r="D98" s="297" t="s">
        <v>0</v>
      </c>
      <c r="E98" s="298"/>
      <c r="F98" s="303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5"/>
      <c r="AL98" s="187" t="s">
        <v>69</v>
      </c>
      <c r="AM98" s="188" t="s">
        <v>70</v>
      </c>
      <c r="AN98" s="189" t="s">
        <v>71</v>
      </c>
      <c r="AO98" s="190" t="s">
        <v>85</v>
      </c>
      <c r="AP98" s="191" t="s">
        <v>86</v>
      </c>
      <c r="AQ98" s="150"/>
      <c r="AR98" s="192" t="s">
        <v>72</v>
      </c>
      <c r="AS98" s="193" t="s">
        <v>73</v>
      </c>
      <c r="AT98" s="194" t="s">
        <v>74</v>
      </c>
      <c r="AU98" s="195" t="s">
        <v>75</v>
      </c>
      <c r="AV98" s="193" t="s">
        <v>76</v>
      </c>
      <c r="AW98" s="194" t="s">
        <v>77</v>
      </c>
      <c r="AX98" s="196"/>
      <c r="AY98" s="197" t="s">
        <v>78</v>
      </c>
    </row>
    <row r="99" spans="3:51" ht="15" customHeight="1" x14ac:dyDescent="0.55000000000000004">
      <c r="C99" s="250"/>
      <c r="D99" s="299"/>
      <c r="E99" s="300"/>
      <c r="F99" s="306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8"/>
      <c r="AL99" s="198"/>
      <c r="AM99" s="199"/>
      <c r="AN99" s="189"/>
      <c r="AO99" s="200"/>
      <c r="AP99" s="191" t="e">
        <f>IF(AP97&gt;=1,"達成","未達成")</f>
        <v>#DIV/0!</v>
      </c>
      <c r="AQ99" s="150"/>
      <c r="AR99" s="192"/>
      <c r="AS99" s="201"/>
      <c r="AT99" s="194" t="s">
        <v>91</v>
      </c>
      <c r="AU99" s="192"/>
      <c r="AV99" s="201"/>
      <c r="AW99" s="194"/>
      <c r="AX99" s="196"/>
      <c r="AY99" s="202"/>
    </row>
    <row r="100" spans="3:51" ht="15" customHeight="1" x14ac:dyDescent="0.55000000000000004">
      <c r="C100" s="250"/>
      <c r="D100" s="301"/>
      <c r="E100" s="302"/>
      <c r="F100" s="125" t="s">
        <v>173</v>
      </c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7"/>
      <c r="AL100" s="203"/>
      <c r="AM100" s="204"/>
      <c r="AN100" s="205"/>
      <c r="AO100" s="206" t="s">
        <v>84</v>
      </c>
      <c r="AP100" s="207" t="s">
        <v>83</v>
      </c>
      <c r="AQ100" s="150"/>
      <c r="AR100" s="208"/>
      <c r="AS100" s="209"/>
      <c r="AT100" s="210" t="s">
        <v>92</v>
      </c>
      <c r="AU100" s="208"/>
      <c r="AV100" s="209"/>
      <c r="AW100" s="210" t="s">
        <v>93</v>
      </c>
      <c r="AX100" s="196"/>
      <c r="AY100" s="211"/>
    </row>
    <row r="101" spans="3:51" ht="18" customHeight="1" x14ac:dyDescent="0.55000000000000004">
      <c r="C101" s="2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7"/>
      <c r="AC101" s="150"/>
      <c r="AD101" s="150"/>
      <c r="AE101" s="150"/>
      <c r="AF101" s="150"/>
      <c r="AG101" s="150"/>
      <c r="AH101" s="150"/>
      <c r="AI101" s="150"/>
      <c r="AJ101" s="150"/>
    </row>
    <row r="102" spans="3:51" ht="25" customHeight="1" thickBot="1" x14ac:dyDescent="0.6">
      <c r="C102" s="250"/>
      <c r="D102" s="244" t="s">
        <v>4</v>
      </c>
      <c r="E102" s="244"/>
      <c r="F102" s="252" t="s">
        <v>94</v>
      </c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48"/>
      <c r="AL102" s="255" t="s">
        <v>39</v>
      </c>
      <c r="AM102" s="256"/>
      <c r="AN102" s="256"/>
      <c r="AO102" s="256"/>
      <c r="AP102" s="257"/>
      <c r="AR102" s="258" t="s">
        <v>38</v>
      </c>
      <c r="AS102" s="259"/>
      <c r="AT102" s="259"/>
      <c r="AU102" s="259"/>
      <c r="AV102" s="259"/>
      <c r="AW102" s="260"/>
      <c r="AY102" s="293" t="s">
        <v>156</v>
      </c>
    </row>
    <row r="103" spans="3:51" ht="18" customHeight="1" x14ac:dyDescent="0.55000000000000004">
      <c r="C103" s="250"/>
      <c r="D103" s="244" t="s">
        <v>5</v>
      </c>
      <c r="E103" s="251"/>
      <c r="F103" s="11">
        <f>+AJ85+1</f>
        <v>45536</v>
      </c>
      <c r="G103" s="40">
        <f t="shared" ref="G103:AI103" si="10">+F103+1</f>
        <v>45537</v>
      </c>
      <c r="H103" s="40">
        <f t="shared" si="10"/>
        <v>45538</v>
      </c>
      <c r="I103" s="40">
        <f t="shared" si="10"/>
        <v>45539</v>
      </c>
      <c r="J103" s="40">
        <f t="shared" si="10"/>
        <v>45540</v>
      </c>
      <c r="K103" s="40">
        <f t="shared" si="10"/>
        <v>45541</v>
      </c>
      <c r="L103" s="10">
        <f t="shared" si="10"/>
        <v>45542</v>
      </c>
      <c r="M103" s="11">
        <f t="shared" si="10"/>
        <v>45543</v>
      </c>
      <c r="N103" s="40">
        <f t="shared" si="10"/>
        <v>45544</v>
      </c>
      <c r="O103" s="40">
        <f t="shared" si="10"/>
        <v>45545</v>
      </c>
      <c r="P103" s="40">
        <f t="shared" si="10"/>
        <v>45546</v>
      </c>
      <c r="Q103" s="40">
        <f t="shared" si="10"/>
        <v>45547</v>
      </c>
      <c r="R103" s="40">
        <f t="shared" si="10"/>
        <v>45548</v>
      </c>
      <c r="S103" s="10">
        <f t="shared" si="10"/>
        <v>45549</v>
      </c>
      <c r="T103" s="11">
        <f t="shared" si="10"/>
        <v>45550</v>
      </c>
      <c r="U103" s="53">
        <f t="shared" si="10"/>
        <v>45551</v>
      </c>
      <c r="V103" s="40">
        <f t="shared" si="10"/>
        <v>45552</v>
      </c>
      <c r="W103" s="40">
        <f t="shared" si="10"/>
        <v>45553</v>
      </c>
      <c r="X103" s="40">
        <f t="shared" si="10"/>
        <v>45554</v>
      </c>
      <c r="Y103" s="40">
        <f t="shared" si="10"/>
        <v>45555</v>
      </c>
      <c r="Z103" s="10">
        <f t="shared" si="10"/>
        <v>45556</v>
      </c>
      <c r="AA103" s="11">
        <f t="shared" si="10"/>
        <v>45557</v>
      </c>
      <c r="AB103" s="53">
        <f t="shared" si="10"/>
        <v>45558</v>
      </c>
      <c r="AC103" s="40">
        <f t="shared" si="10"/>
        <v>45559</v>
      </c>
      <c r="AD103" s="40">
        <f t="shared" si="10"/>
        <v>45560</v>
      </c>
      <c r="AE103" s="40">
        <f t="shared" si="10"/>
        <v>45561</v>
      </c>
      <c r="AF103" s="40">
        <f t="shared" si="10"/>
        <v>45562</v>
      </c>
      <c r="AG103" s="10">
        <f t="shared" si="10"/>
        <v>45563</v>
      </c>
      <c r="AH103" s="11">
        <f t="shared" si="10"/>
        <v>45564</v>
      </c>
      <c r="AI103" s="40">
        <f t="shared" si="10"/>
        <v>45565</v>
      </c>
      <c r="AJ103" s="47"/>
      <c r="AK103" s="48"/>
      <c r="AL103" s="262" t="s">
        <v>151</v>
      </c>
      <c r="AM103" s="264" t="s">
        <v>152</v>
      </c>
      <c r="AN103" s="267" t="s">
        <v>172</v>
      </c>
      <c r="AO103" s="270" t="s">
        <v>153</v>
      </c>
      <c r="AP103" s="273" t="s">
        <v>154</v>
      </c>
      <c r="AR103" s="276" t="s">
        <v>37</v>
      </c>
      <c r="AS103" s="277"/>
      <c r="AT103" s="278"/>
      <c r="AU103" s="276" t="s">
        <v>40</v>
      </c>
      <c r="AV103" s="277"/>
      <c r="AW103" s="278"/>
      <c r="AY103" s="294"/>
    </row>
    <row r="104" spans="3:51" ht="18" customHeight="1" x14ac:dyDescent="0.55000000000000004">
      <c r="C104" s="250"/>
      <c r="D104" s="244" t="s">
        <v>6</v>
      </c>
      <c r="E104" s="251"/>
      <c r="F104" s="19">
        <f t="shared" ref="F104:AI104" si="11">F103</f>
        <v>45536</v>
      </c>
      <c r="G104" s="153">
        <f t="shared" si="11"/>
        <v>45537</v>
      </c>
      <c r="H104" s="153">
        <f t="shared" si="11"/>
        <v>45538</v>
      </c>
      <c r="I104" s="153">
        <f t="shared" si="11"/>
        <v>45539</v>
      </c>
      <c r="J104" s="153">
        <f t="shared" si="11"/>
        <v>45540</v>
      </c>
      <c r="K104" s="153">
        <f t="shared" si="11"/>
        <v>45541</v>
      </c>
      <c r="L104" s="18">
        <f t="shared" si="11"/>
        <v>45542</v>
      </c>
      <c r="M104" s="19">
        <f t="shared" si="11"/>
        <v>45543</v>
      </c>
      <c r="N104" s="153">
        <f t="shared" si="11"/>
        <v>45544</v>
      </c>
      <c r="O104" s="153">
        <f t="shared" si="11"/>
        <v>45545</v>
      </c>
      <c r="P104" s="153">
        <f t="shared" si="11"/>
        <v>45546</v>
      </c>
      <c r="Q104" s="153">
        <f t="shared" si="11"/>
        <v>45547</v>
      </c>
      <c r="R104" s="153">
        <f t="shared" si="11"/>
        <v>45548</v>
      </c>
      <c r="S104" s="18">
        <f t="shared" si="11"/>
        <v>45549</v>
      </c>
      <c r="T104" s="19">
        <f t="shared" si="11"/>
        <v>45550</v>
      </c>
      <c r="U104" s="158">
        <f t="shared" si="11"/>
        <v>45551</v>
      </c>
      <c r="V104" s="153">
        <f t="shared" si="11"/>
        <v>45552</v>
      </c>
      <c r="W104" s="153">
        <f t="shared" si="11"/>
        <v>45553</v>
      </c>
      <c r="X104" s="153">
        <f t="shared" si="11"/>
        <v>45554</v>
      </c>
      <c r="Y104" s="153">
        <f t="shared" si="11"/>
        <v>45555</v>
      </c>
      <c r="Z104" s="18">
        <f t="shared" si="11"/>
        <v>45556</v>
      </c>
      <c r="AA104" s="19">
        <f t="shared" si="11"/>
        <v>45557</v>
      </c>
      <c r="AB104" s="158">
        <f t="shared" si="11"/>
        <v>45558</v>
      </c>
      <c r="AC104" s="153">
        <f t="shared" si="11"/>
        <v>45559</v>
      </c>
      <c r="AD104" s="153">
        <f t="shared" si="11"/>
        <v>45560</v>
      </c>
      <c r="AE104" s="153">
        <f t="shared" si="11"/>
        <v>45561</v>
      </c>
      <c r="AF104" s="153">
        <f t="shared" si="11"/>
        <v>45562</v>
      </c>
      <c r="AG104" s="18">
        <f t="shared" si="11"/>
        <v>45563</v>
      </c>
      <c r="AH104" s="19">
        <f t="shared" si="11"/>
        <v>45564</v>
      </c>
      <c r="AI104" s="153">
        <f t="shared" si="11"/>
        <v>45565</v>
      </c>
      <c r="AJ104" s="159"/>
      <c r="AK104" s="213"/>
      <c r="AL104" s="263"/>
      <c r="AM104" s="265"/>
      <c r="AN104" s="268"/>
      <c r="AO104" s="271"/>
      <c r="AP104" s="274"/>
      <c r="AR104" s="279" t="s">
        <v>155</v>
      </c>
      <c r="AS104" s="282" t="s">
        <v>108</v>
      </c>
      <c r="AT104" s="285" t="s">
        <v>42</v>
      </c>
      <c r="AU104" s="279" t="s">
        <v>165</v>
      </c>
      <c r="AV104" s="282" t="s">
        <v>109</v>
      </c>
      <c r="AW104" s="285" t="s">
        <v>43</v>
      </c>
      <c r="AY104" s="294"/>
    </row>
    <row r="105" spans="3:51" ht="18" customHeight="1" x14ac:dyDescent="0.55000000000000004">
      <c r="C105" s="250"/>
      <c r="D105" s="244" t="s">
        <v>12</v>
      </c>
      <c r="E105" s="251"/>
      <c r="F105" s="26"/>
      <c r="G105" s="139"/>
      <c r="H105" s="139"/>
      <c r="I105" s="139"/>
      <c r="J105" s="139"/>
      <c r="K105" s="139"/>
      <c r="L105" s="25"/>
      <c r="M105" s="26"/>
      <c r="N105" s="139"/>
      <c r="O105" s="139"/>
      <c r="P105" s="139"/>
      <c r="Q105" s="139"/>
      <c r="R105" s="139"/>
      <c r="S105" s="25"/>
      <c r="T105" s="26"/>
      <c r="U105" s="140"/>
      <c r="V105" s="139"/>
      <c r="W105" s="139"/>
      <c r="X105" s="139"/>
      <c r="Y105" s="139"/>
      <c r="Z105" s="25"/>
      <c r="AA105" s="26"/>
      <c r="AB105" s="140"/>
      <c r="AC105" s="139"/>
      <c r="AD105" s="139"/>
      <c r="AE105" s="139"/>
      <c r="AF105" s="139"/>
      <c r="AG105" s="25"/>
      <c r="AH105" s="26"/>
      <c r="AI105" s="139"/>
      <c r="AJ105" s="155"/>
      <c r="AK105" s="150"/>
      <c r="AL105" s="263"/>
      <c r="AM105" s="265"/>
      <c r="AN105" s="268"/>
      <c r="AO105" s="271"/>
      <c r="AP105" s="274"/>
      <c r="AR105" s="280"/>
      <c r="AS105" s="283"/>
      <c r="AT105" s="286"/>
      <c r="AU105" s="280"/>
      <c r="AV105" s="283"/>
      <c r="AW105" s="286"/>
      <c r="AY105" s="294"/>
    </row>
    <row r="106" spans="3:51" ht="18" customHeight="1" x14ac:dyDescent="0.55000000000000004">
      <c r="C106" s="250"/>
      <c r="D106" s="287" t="s">
        <v>11</v>
      </c>
      <c r="E106" s="333"/>
      <c r="F106" s="314"/>
      <c r="G106" s="310"/>
      <c r="H106" s="310"/>
      <c r="I106" s="310"/>
      <c r="J106" s="310"/>
      <c r="K106" s="310"/>
      <c r="L106" s="312"/>
      <c r="M106" s="314"/>
      <c r="N106" s="254"/>
      <c r="O106" s="254"/>
      <c r="P106" s="310"/>
      <c r="Q106" s="310"/>
      <c r="R106" s="310"/>
      <c r="S106" s="312"/>
      <c r="T106" s="314"/>
      <c r="U106" s="316" t="s">
        <v>23</v>
      </c>
      <c r="V106" s="310"/>
      <c r="W106" s="310"/>
      <c r="X106" s="254"/>
      <c r="Y106" s="310"/>
      <c r="Z106" s="312"/>
      <c r="AA106" s="314" t="s">
        <v>24</v>
      </c>
      <c r="AB106" s="316" t="s">
        <v>20</v>
      </c>
      <c r="AC106" s="310"/>
      <c r="AD106" s="310"/>
      <c r="AE106" s="310"/>
      <c r="AF106" s="254"/>
      <c r="AG106" s="312"/>
      <c r="AH106" s="314"/>
      <c r="AI106" s="310"/>
      <c r="AJ106" s="329"/>
      <c r="AK106" s="214"/>
      <c r="AL106" s="263"/>
      <c r="AM106" s="265"/>
      <c r="AN106" s="268"/>
      <c r="AO106" s="271"/>
      <c r="AP106" s="274"/>
      <c r="AR106" s="280"/>
      <c r="AS106" s="283"/>
      <c r="AT106" s="286"/>
      <c r="AU106" s="280"/>
      <c r="AV106" s="283"/>
      <c r="AW106" s="286"/>
      <c r="AY106" s="294"/>
    </row>
    <row r="107" spans="3:51" ht="18" customHeight="1" x14ac:dyDescent="0.55000000000000004">
      <c r="C107" s="250"/>
      <c r="D107" s="287"/>
      <c r="E107" s="333"/>
      <c r="F107" s="315"/>
      <c r="G107" s="311"/>
      <c r="H107" s="311"/>
      <c r="I107" s="311"/>
      <c r="J107" s="311"/>
      <c r="K107" s="311"/>
      <c r="L107" s="313"/>
      <c r="M107" s="315"/>
      <c r="N107" s="254"/>
      <c r="O107" s="254"/>
      <c r="P107" s="311"/>
      <c r="Q107" s="311"/>
      <c r="R107" s="311"/>
      <c r="S107" s="313"/>
      <c r="T107" s="315"/>
      <c r="U107" s="317"/>
      <c r="V107" s="311"/>
      <c r="W107" s="311"/>
      <c r="X107" s="254"/>
      <c r="Y107" s="311"/>
      <c r="Z107" s="313"/>
      <c r="AA107" s="315"/>
      <c r="AB107" s="317"/>
      <c r="AC107" s="311"/>
      <c r="AD107" s="311"/>
      <c r="AE107" s="311"/>
      <c r="AF107" s="254"/>
      <c r="AG107" s="313"/>
      <c r="AH107" s="315"/>
      <c r="AI107" s="311"/>
      <c r="AJ107" s="330"/>
      <c r="AK107" s="214"/>
      <c r="AL107" s="263"/>
      <c r="AM107" s="265"/>
      <c r="AN107" s="268"/>
      <c r="AO107" s="271"/>
      <c r="AP107" s="274"/>
      <c r="AR107" s="280"/>
      <c r="AS107" s="283"/>
      <c r="AT107" s="170">
        <v>0.28499999999999998</v>
      </c>
      <c r="AU107" s="280"/>
      <c r="AV107" s="283"/>
      <c r="AW107" s="286"/>
      <c r="AY107" s="294"/>
    </row>
    <row r="108" spans="3:51" ht="18" customHeight="1" x14ac:dyDescent="0.55000000000000004">
      <c r="C108" s="250"/>
      <c r="D108" s="287"/>
      <c r="E108" s="333"/>
      <c r="F108" s="315"/>
      <c r="G108" s="311"/>
      <c r="H108" s="311"/>
      <c r="I108" s="311"/>
      <c r="J108" s="311"/>
      <c r="K108" s="311"/>
      <c r="L108" s="313"/>
      <c r="M108" s="315"/>
      <c r="N108" s="254"/>
      <c r="O108" s="254"/>
      <c r="P108" s="311"/>
      <c r="Q108" s="311"/>
      <c r="R108" s="311"/>
      <c r="S108" s="313"/>
      <c r="T108" s="315"/>
      <c r="U108" s="317"/>
      <c r="V108" s="311"/>
      <c r="W108" s="311"/>
      <c r="X108" s="254"/>
      <c r="Y108" s="311"/>
      <c r="Z108" s="313"/>
      <c r="AA108" s="315"/>
      <c r="AB108" s="317"/>
      <c r="AC108" s="311"/>
      <c r="AD108" s="311"/>
      <c r="AE108" s="311"/>
      <c r="AF108" s="254"/>
      <c r="AG108" s="313"/>
      <c r="AH108" s="315"/>
      <c r="AI108" s="311"/>
      <c r="AJ108" s="330"/>
      <c r="AK108" s="214"/>
      <c r="AL108" s="263"/>
      <c r="AM108" s="265"/>
      <c r="AN108" s="268"/>
      <c r="AO108" s="271"/>
      <c r="AP108" s="274"/>
      <c r="AR108" s="280"/>
      <c r="AS108" s="283"/>
      <c r="AT108" s="291" t="s">
        <v>41</v>
      </c>
      <c r="AU108" s="280"/>
      <c r="AV108" s="283"/>
      <c r="AW108" s="286"/>
      <c r="AY108" s="294"/>
    </row>
    <row r="109" spans="3:51" ht="18" customHeight="1" x14ac:dyDescent="0.55000000000000004">
      <c r="C109" s="250"/>
      <c r="D109" s="287"/>
      <c r="E109" s="333"/>
      <c r="F109" s="315"/>
      <c r="G109" s="311"/>
      <c r="H109" s="311"/>
      <c r="I109" s="311"/>
      <c r="J109" s="311"/>
      <c r="K109" s="311"/>
      <c r="L109" s="313"/>
      <c r="M109" s="315"/>
      <c r="N109" s="254"/>
      <c r="O109" s="254"/>
      <c r="P109" s="311"/>
      <c r="Q109" s="311"/>
      <c r="R109" s="311"/>
      <c r="S109" s="313"/>
      <c r="T109" s="315"/>
      <c r="U109" s="317"/>
      <c r="V109" s="311"/>
      <c r="W109" s="311"/>
      <c r="X109" s="254"/>
      <c r="Y109" s="311"/>
      <c r="Z109" s="313"/>
      <c r="AA109" s="315"/>
      <c r="AB109" s="317"/>
      <c r="AC109" s="311"/>
      <c r="AD109" s="311"/>
      <c r="AE109" s="311"/>
      <c r="AF109" s="254"/>
      <c r="AG109" s="313"/>
      <c r="AH109" s="315"/>
      <c r="AI109" s="311"/>
      <c r="AJ109" s="330"/>
      <c r="AK109" s="214"/>
      <c r="AL109" s="263"/>
      <c r="AM109" s="265"/>
      <c r="AN109" s="268"/>
      <c r="AO109" s="271"/>
      <c r="AP109" s="274"/>
      <c r="AR109" s="280"/>
      <c r="AS109" s="283"/>
      <c r="AT109" s="291"/>
      <c r="AU109" s="280"/>
      <c r="AV109" s="283"/>
      <c r="AW109" s="170">
        <v>0.28499999999999998</v>
      </c>
      <c r="AY109" s="294"/>
    </row>
    <row r="110" spans="3:51" ht="18" customHeight="1" x14ac:dyDescent="0.55000000000000004">
      <c r="C110" s="250"/>
      <c r="D110" s="287"/>
      <c r="E110" s="333"/>
      <c r="F110" s="315"/>
      <c r="G110" s="311"/>
      <c r="H110" s="311"/>
      <c r="I110" s="311"/>
      <c r="J110" s="311"/>
      <c r="K110" s="311"/>
      <c r="L110" s="313"/>
      <c r="M110" s="315"/>
      <c r="N110" s="254"/>
      <c r="O110" s="254"/>
      <c r="P110" s="311"/>
      <c r="Q110" s="311"/>
      <c r="R110" s="311"/>
      <c r="S110" s="313"/>
      <c r="T110" s="315"/>
      <c r="U110" s="317"/>
      <c r="V110" s="311"/>
      <c r="W110" s="311"/>
      <c r="X110" s="254"/>
      <c r="Y110" s="311"/>
      <c r="Z110" s="313"/>
      <c r="AA110" s="315"/>
      <c r="AB110" s="317"/>
      <c r="AC110" s="311"/>
      <c r="AD110" s="311"/>
      <c r="AE110" s="311"/>
      <c r="AF110" s="254"/>
      <c r="AG110" s="313"/>
      <c r="AH110" s="315"/>
      <c r="AI110" s="311"/>
      <c r="AJ110" s="330"/>
      <c r="AK110" s="214"/>
      <c r="AL110" s="263"/>
      <c r="AM110" s="265"/>
      <c r="AN110" s="268"/>
      <c r="AO110" s="271"/>
      <c r="AP110" s="274"/>
      <c r="AR110" s="280"/>
      <c r="AS110" s="283"/>
      <c r="AT110" s="291"/>
      <c r="AU110" s="280"/>
      <c r="AV110" s="283"/>
      <c r="AW110" s="291" t="s">
        <v>41</v>
      </c>
      <c r="AY110" s="294"/>
    </row>
    <row r="111" spans="3:51" ht="18" customHeight="1" x14ac:dyDescent="0.55000000000000004">
      <c r="C111" s="250"/>
      <c r="D111" s="287"/>
      <c r="E111" s="333"/>
      <c r="F111" s="315"/>
      <c r="G111" s="311"/>
      <c r="H111" s="311"/>
      <c r="I111" s="311"/>
      <c r="J111" s="311"/>
      <c r="K111" s="311"/>
      <c r="L111" s="313"/>
      <c r="M111" s="315"/>
      <c r="N111" s="254"/>
      <c r="O111" s="254"/>
      <c r="P111" s="311"/>
      <c r="Q111" s="311"/>
      <c r="R111" s="311"/>
      <c r="S111" s="313"/>
      <c r="T111" s="315"/>
      <c r="U111" s="317"/>
      <c r="V111" s="311"/>
      <c r="W111" s="311"/>
      <c r="X111" s="254"/>
      <c r="Y111" s="311"/>
      <c r="Z111" s="313"/>
      <c r="AA111" s="315"/>
      <c r="AB111" s="317"/>
      <c r="AC111" s="311"/>
      <c r="AD111" s="311"/>
      <c r="AE111" s="311"/>
      <c r="AF111" s="254"/>
      <c r="AG111" s="313"/>
      <c r="AH111" s="315"/>
      <c r="AI111" s="311"/>
      <c r="AJ111" s="330"/>
      <c r="AK111" s="214"/>
      <c r="AL111" s="263"/>
      <c r="AM111" s="265"/>
      <c r="AN111" s="268"/>
      <c r="AO111" s="271"/>
      <c r="AP111" s="274"/>
      <c r="AR111" s="280"/>
      <c r="AS111" s="283"/>
      <c r="AT111" s="291"/>
      <c r="AU111" s="280"/>
      <c r="AV111" s="283"/>
      <c r="AW111" s="291"/>
      <c r="AY111" s="294"/>
    </row>
    <row r="112" spans="3:51" ht="18" customHeight="1" x14ac:dyDescent="0.55000000000000004">
      <c r="C112" s="250"/>
      <c r="D112" s="287"/>
      <c r="E112" s="333"/>
      <c r="F112" s="315"/>
      <c r="G112" s="311"/>
      <c r="H112" s="311"/>
      <c r="I112" s="311"/>
      <c r="J112" s="311"/>
      <c r="K112" s="311"/>
      <c r="L112" s="313"/>
      <c r="M112" s="315"/>
      <c r="N112" s="254"/>
      <c r="O112" s="254"/>
      <c r="P112" s="311"/>
      <c r="Q112" s="311"/>
      <c r="R112" s="311"/>
      <c r="S112" s="313"/>
      <c r="T112" s="315"/>
      <c r="U112" s="317"/>
      <c r="V112" s="311"/>
      <c r="W112" s="311"/>
      <c r="X112" s="254"/>
      <c r="Y112" s="311"/>
      <c r="Z112" s="313"/>
      <c r="AA112" s="315"/>
      <c r="AB112" s="317"/>
      <c r="AC112" s="311"/>
      <c r="AD112" s="311"/>
      <c r="AE112" s="311"/>
      <c r="AF112" s="254"/>
      <c r="AG112" s="313"/>
      <c r="AH112" s="315"/>
      <c r="AI112" s="311"/>
      <c r="AJ112" s="330"/>
      <c r="AK112" s="214"/>
      <c r="AL112" s="263"/>
      <c r="AM112" s="265"/>
      <c r="AN112" s="268"/>
      <c r="AO112" s="271"/>
      <c r="AP112" s="274"/>
      <c r="AR112" s="280"/>
      <c r="AS112" s="283"/>
      <c r="AT112" s="291"/>
      <c r="AU112" s="280"/>
      <c r="AV112" s="283"/>
      <c r="AW112" s="291"/>
      <c r="AY112" s="294"/>
    </row>
    <row r="113" spans="3:53" ht="18" customHeight="1" thickBot="1" x14ac:dyDescent="0.6">
      <c r="C113" s="250"/>
      <c r="D113" s="287"/>
      <c r="E113" s="333"/>
      <c r="F113" s="320"/>
      <c r="G113" s="318"/>
      <c r="H113" s="318"/>
      <c r="I113" s="318"/>
      <c r="J113" s="318"/>
      <c r="K113" s="318"/>
      <c r="L113" s="319"/>
      <c r="M113" s="320"/>
      <c r="N113" s="254"/>
      <c r="O113" s="254"/>
      <c r="P113" s="311"/>
      <c r="Q113" s="318"/>
      <c r="R113" s="318"/>
      <c r="S113" s="313"/>
      <c r="T113" s="320"/>
      <c r="U113" s="332"/>
      <c r="V113" s="318"/>
      <c r="W113" s="318"/>
      <c r="X113" s="254"/>
      <c r="Y113" s="318"/>
      <c r="Z113" s="313"/>
      <c r="AA113" s="320"/>
      <c r="AB113" s="332"/>
      <c r="AC113" s="318"/>
      <c r="AD113" s="318"/>
      <c r="AE113" s="318"/>
      <c r="AF113" s="254"/>
      <c r="AG113" s="319"/>
      <c r="AH113" s="320"/>
      <c r="AI113" s="311"/>
      <c r="AJ113" s="331"/>
      <c r="AK113" s="214"/>
      <c r="AL113" s="263"/>
      <c r="AM113" s="266"/>
      <c r="AN113" s="269"/>
      <c r="AO113" s="272"/>
      <c r="AP113" s="275"/>
      <c r="AR113" s="281"/>
      <c r="AS113" s="284"/>
      <c r="AT113" s="291"/>
      <c r="AU113" s="281"/>
      <c r="AV113" s="284"/>
      <c r="AW113" s="292"/>
      <c r="AY113" s="295"/>
    </row>
    <row r="114" spans="3:53" ht="18" customHeight="1" thickBot="1" x14ac:dyDescent="0.6">
      <c r="C114" s="250"/>
      <c r="D114" s="296" t="s">
        <v>7</v>
      </c>
      <c r="E114" s="334"/>
      <c r="F114" s="26"/>
      <c r="G114" s="139"/>
      <c r="H114" s="139"/>
      <c r="I114" s="139"/>
      <c r="J114" s="139"/>
      <c r="K114" s="139"/>
      <c r="L114" s="25"/>
      <c r="M114" s="26"/>
      <c r="N114" s="139"/>
      <c r="O114" s="139"/>
      <c r="P114" s="139"/>
      <c r="Q114" s="139"/>
      <c r="R114" s="139"/>
      <c r="S114" s="25"/>
      <c r="T114" s="26"/>
      <c r="U114" s="140"/>
      <c r="V114" s="139"/>
      <c r="W114" s="139"/>
      <c r="X114" s="139"/>
      <c r="Y114" s="139"/>
      <c r="Z114" s="25"/>
      <c r="AA114" s="26"/>
      <c r="AB114" s="162"/>
      <c r="AC114" s="139"/>
      <c r="AD114" s="139"/>
      <c r="AE114" s="139"/>
      <c r="AF114" s="139"/>
      <c r="AG114" s="25"/>
      <c r="AH114" s="26"/>
      <c r="AI114" s="139"/>
      <c r="AJ114" s="155"/>
      <c r="AK114" s="150"/>
      <c r="AL114" s="171">
        <f>COUNTIF(F114:AJ114,"○")</f>
        <v>0</v>
      </c>
      <c r="AM114" s="172"/>
      <c r="AN114" s="173"/>
      <c r="AO114" s="174"/>
      <c r="AP114" s="175"/>
      <c r="AR114" s="176"/>
      <c r="AS114" s="177"/>
      <c r="AT114" s="178">
        <f>ROUNDDOWN(AL114/AY114,3)</f>
        <v>0</v>
      </c>
      <c r="AU114" s="172"/>
      <c r="AV114" s="179"/>
      <c r="AW114" s="180"/>
      <c r="AY114" s="181">
        <v>30</v>
      </c>
      <c r="BA114" s="143" t="s">
        <v>79</v>
      </c>
    </row>
    <row r="115" spans="3:53" ht="18" customHeight="1" thickBot="1" x14ac:dyDescent="0.6">
      <c r="C115" s="250"/>
      <c r="D115" s="296" t="s">
        <v>8</v>
      </c>
      <c r="E115" s="334"/>
      <c r="F115" s="82"/>
      <c r="G115" s="139"/>
      <c r="H115" s="139"/>
      <c r="I115" s="139"/>
      <c r="J115" s="139"/>
      <c r="K115" s="139"/>
      <c r="L115" s="81"/>
      <c r="M115" s="82"/>
      <c r="N115" s="142"/>
      <c r="O115" s="142"/>
      <c r="P115" s="139"/>
      <c r="Q115" s="139"/>
      <c r="R115" s="139"/>
      <c r="S115" s="81"/>
      <c r="T115" s="82"/>
      <c r="U115" s="140"/>
      <c r="V115" s="142"/>
      <c r="W115" s="139"/>
      <c r="X115" s="142"/>
      <c r="Y115" s="139"/>
      <c r="Z115" s="81"/>
      <c r="AA115" s="82"/>
      <c r="AB115" s="162"/>
      <c r="AC115" s="139"/>
      <c r="AD115" s="139"/>
      <c r="AE115" s="139"/>
      <c r="AF115" s="142"/>
      <c r="AG115" s="81"/>
      <c r="AH115" s="82"/>
      <c r="AI115" s="139"/>
      <c r="AJ115" s="155"/>
      <c r="AK115" s="150"/>
      <c r="AL115" s="182"/>
      <c r="AM115" s="151">
        <f>COUNTIF(F115:AJ115,"●")</f>
        <v>0</v>
      </c>
      <c r="AN115" s="171">
        <f>COUNTIF(F115:AJ115,"◎")</f>
        <v>0</v>
      </c>
      <c r="AO115" s="183">
        <f>SUM(AM115:AN115)</f>
        <v>0</v>
      </c>
      <c r="AP115" s="184" t="e">
        <f>ROUNDDOWN(AO115/AL114,3)</f>
        <v>#DIV/0!</v>
      </c>
      <c r="AR115" s="171">
        <f>COUNTIF(F115:AJ115,"●")+COUNTIF(F115:AJ115,"★")+COUNTIF(F115:AJ115,"◎")</f>
        <v>0</v>
      </c>
      <c r="AS115" s="185">
        <f>COUNTIF(F115:AJ115,"◇")</f>
        <v>0</v>
      </c>
      <c r="AT115" s="215">
        <f>ROUNDDOWN(AR115/AY114,3)</f>
        <v>0</v>
      </c>
      <c r="AU115" s="147">
        <f>AU97+COUNTIF(F115:AJ115,"●")+COUNTIF(F115:AJ115,"★")+COUNTIF(F115:AJ115,"■")+COUNTIF(F115:AJ115,"◎")</f>
        <v>0</v>
      </c>
      <c r="AV115" s="186">
        <f>AV97+COUNTIF(F115:AJ115,"◇")</f>
        <v>0</v>
      </c>
      <c r="AW115" s="184">
        <f>ROUNDDOWN(AU115/AY115,3)</f>
        <v>0</v>
      </c>
      <c r="AY115" s="139">
        <f>+AY97+AY114</f>
        <v>180</v>
      </c>
    </row>
    <row r="116" spans="3:53" ht="15" customHeight="1" x14ac:dyDescent="0.55000000000000004">
      <c r="C116" s="250"/>
      <c r="D116" s="297" t="s">
        <v>0</v>
      </c>
      <c r="E116" s="298"/>
      <c r="F116" s="303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304"/>
      <c r="Z116" s="304"/>
      <c r="AA116" s="304"/>
      <c r="AB116" s="304"/>
      <c r="AC116" s="304"/>
      <c r="AD116" s="304"/>
      <c r="AE116" s="304"/>
      <c r="AF116" s="304"/>
      <c r="AG116" s="304"/>
      <c r="AH116" s="304"/>
      <c r="AI116" s="304"/>
      <c r="AJ116" s="305"/>
      <c r="AL116" s="187" t="s">
        <v>69</v>
      </c>
      <c r="AM116" s="188" t="s">
        <v>70</v>
      </c>
      <c r="AN116" s="189" t="s">
        <v>71</v>
      </c>
      <c r="AO116" s="190" t="s">
        <v>85</v>
      </c>
      <c r="AP116" s="191" t="s">
        <v>86</v>
      </c>
      <c r="AQ116" s="150"/>
      <c r="AR116" s="192" t="s">
        <v>72</v>
      </c>
      <c r="AS116" s="193" t="s">
        <v>73</v>
      </c>
      <c r="AT116" s="194" t="s">
        <v>74</v>
      </c>
      <c r="AU116" s="195" t="s">
        <v>75</v>
      </c>
      <c r="AV116" s="193" t="s">
        <v>76</v>
      </c>
      <c r="AW116" s="194" t="s">
        <v>77</v>
      </c>
      <c r="AX116" s="196"/>
      <c r="AY116" s="197" t="s">
        <v>78</v>
      </c>
    </row>
    <row r="117" spans="3:53" ht="15" customHeight="1" x14ac:dyDescent="0.55000000000000004">
      <c r="C117" s="250"/>
      <c r="D117" s="299"/>
      <c r="E117" s="300"/>
      <c r="F117" s="306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8"/>
      <c r="AL117" s="198"/>
      <c r="AM117" s="199"/>
      <c r="AN117" s="189"/>
      <c r="AO117" s="200"/>
      <c r="AP117" s="191" t="e">
        <f>IF(AP115&gt;=1,"達成","未達成")</f>
        <v>#DIV/0!</v>
      </c>
      <c r="AQ117" s="150"/>
      <c r="AR117" s="192"/>
      <c r="AS117" s="201"/>
      <c r="AT117" s="194" t="s">
        <v>91</v>
      </c>
      <c r="AU117" s="192"/>
      <c r="AV117" s="201"/>
      <c r="AW117" s="194"/>
      <c r="AX117" s="196"/>
      <c r="AY117" s="202"/>
    </row>
    <row r="118" spans="3:53" ht="15" customHeight="1" x14ac:dyDescent="0.55000000000000004">
      <c r="C118" s="250"/>
      <c r="D118" s="301"/>
      <c r="E118" s="302"/>
      <c r="F118" s="125" t="s">
        <v>173</v>
      </c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7"/>
      <c r="AL118" s="203"/>
      <c r="AM118" s="204"/>
      <c r="AN118" s="205"/>
      <c r="AO118" s="206" t="s">
        <v>84</v>
      </c>
      <c r="AP118" s="207" t="s">
        <v>83</v>
      </c>
      <c r="AQ118" s="150"/>
      <c r="AR118" s="208"/>
      <c r="AS118" s="209"/>
      <c r="AT118" s="210" t="s">
        <v>92</v>
      </c>
      <c r="AU118" s="208"/>
      <c r="AV118" s="209"/>
      <c r="AW118" s="210" t="s">
        <v>93</v>
      </c>
      <c r="AX118" s="196"/>
      <c r="AY118" s="211"/>
    </row>
    <row r="119" spans="3:53" ht="18" customHeight="1" x14ac:dyDescent="0.55000000000000004">
      <c r="C119" s="2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7"/>
      <c r="AC119" s="150"/>
      <c r="AD119" s="150"/>
      <c r="AE119" s="150"/>
      <c r="AF119" s="150"/>
      <c r="AG119" s="150"/>
      <c r="AH119" s="150"/>
      <c r="AI119" s="150"/>
      <c r="AJ119" s="150"/>
    </row>
    <row r="120" spans="3:53" ht="25" customHeight="1" thickBot="1" x14ac:dyDescent="0.6">
      <c r="C120" s="250"/>
      <c r="D120" s="244" t="s">
        <v>4</v>
      </c>
      <c r="E120" s="244"/>
      <c r="F120" s="252" t="s">
        <v>95</v>
      </c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48"/>
      <c r="AL120" s="255" t="s">
        <v>39</v>
      </c>
      <c r="AM120" s="256"/>
      <c r="AN120" s="256"/>
      <c r="AO120" s="256"/>
      <c r="AP120" s="257"/>
      <c r="AR120" s="258" t="s">
        <v>38</v>
      </c>
      <c r="AS120" s="259"/>
      <c r="AT120" s="259"/>
      <c r="AU120" s="259"/>
      <c r="AV120" s="259"/>
      <c r="AW120" s="260"/>
      <c r="AY120" s="293" t="s">
        <v>156</v>
      </c>
    </row>
    <row r="121" spans="3:53" ht="18" customHeight="1" x14ac:dyDescent="0.55000000000000004">
      <c r="C121" s="250"/>
      <c r="D121" s="244" t="s">
        <v>5</v>
      </c>
      <c r="E121" s="244"/>
      <c r="F121" s="40">
        <f>+AI103+1</f>
        <v>45566</v>
      </c>
      <c r="G121" s="40">
        <f t="shared" ref="G121:AJ121" si="12">+F121+1</f>
        <v>45567</v>
      </c>
      <c r="H121" s="40">
        <f t="shared" si="12"/>
        <v>45568</v>
      </c>
      <c r="I121" s="40">
        <f t="shared" si="12"/>
        <v>45569</v>
      </c>
      <c r="J121" s="10">
        <f t="shared" si="12"/>
        <v>45570</v>
      </c>
      <c r="K121" s="11">
        <f t="shared" si="12"/>
        <v>45571</v>
      </c>
      <c r="L121" s="40">
        <f t="shared" si="12"/>
        <v>45572</v>
      </c>
      <c r="M121" s="40">
        <f t="shared" si="12"/>
        <v>45573</v>
      </c>
      <c r="N121" s="40">
        <f t="shared" si="12"/>
        <v>45574</v>
      </c>
      <c r="O121" s="40">
        <f t="shared" si="12"/>
        <v>45575</v>
      </c>
      <c r="P121" s="40">
        <f t="shared" si="12"/>
        <v>45576</v>
      </c>
      <c r="Q121" s="10">
        <f t="shared" si="12"/>
        <v>45577</v>
      </c>
      <c r="R121" s="11">
        <f t="shared" si="12"/>
        <v>45578</v>
      </c>
      <c r="S121" s="53">
        <f t="shared" si="12"/>
        <v>45579</v>
      </c>
      <c r="T121" s="40">
        <f t="shared" si="12"/>
        <v>45580</v>
      </c>
      <c r="U121" s="40">
        <f t="shared" si="12"/>
        <v>45581</v>
      </c>
      <c r="V121" s="40">
        <f t="shared" si="12"/>
        <v>45582</v>
      </c>
      <c r="W121" s="40">
        <f t="shared" si="12"/>
        <v>45583</v>
      </c>
      <c r="X121" s="10">
        <f t="shared" si="12"/>
        <v>45584</v>
      </c>
      <c r="Y121" s="11">
        <f t="shared" si="12"/>
        <v>45585</v>
      </c>
      <c r="Z121" s="40">
        <f t="shared" si="12"/>
        <v>45586</v>
      </c>
      <c r="AA121" s="40">
        <f t="shared" si="12"/>
        <v>45587</v>
      </c>
      <c r="AB121" s="40">
        <f t="shared" si="12"/>
        <v>45588</v>
      </c>
      <c r="AC121" s="40">
        <f t="shared" si="12"/>
        <v>45589</v>
      </c>
      <c r="AD121" s="40">
        <f t="shared" si="12"/>
        <v>45590</v>
      </c>
      <c r="AE121" s="10">
        <f t="shared" si="12"/>
        <v>45591</v>
      </c>
      <c r="AF121" s="11">
        <f t="shared" si="12"/>
        <v>45592</v>
      </c>
      <c r="AG121" s="40">
        <f t="shared" si="12"/>
        <v>45593</v>
      </c>
      <c r="AH121" s="40">
        <f t="shared" si="12"/>
        <v>45594</v>
      </c>
      <c r="AI121" s="40">
        <f t="shared" si="12"/>
        <v>45595</v>
      </c>
      <c r="AJ121" s="40">
        <f t="shared" si="12"/>
        <v>45596</v>
      </c>
      <c r="AK121" s="48"/>
      <c r="AL121" s="262" t="s">
        <v>151</v>
      </c>
      <c r="AM121" s="264" t="s">
        <v>152</v>
      </c>
      <c r="AN121" s="267" t="s">
        <v>172</v>
      </c>
      <c r="AO121" s="270" t="s">
        <v>153</v>
      </c>
      <c r="AP121" s="273" t="s">
        <v>154</v>
      </c>
      <c r="AR121" s="276" t="s">
        <v>37</v>
      </c>
      <c r="AS121" s="277"/>
      <c r="AT121" s="278"/>
      <c r="AU121" s="276" t="s">
        <v>40</v>
      </c>
      <c r="AV121" s="277"/>
      <c r="AW121" s="278"/>
      <c r="AY121" s="294"/>
    </row>
    <row r="122" spans="3:53" ht="18" customHeight="1" x14ac:dyDescent="0.55000000000000004">
      <c r="C122" s="250"/>
      <c r="D122" s="244" t="s">
        <v>6</v>
      </c>
      <c r="E122" s="244"/>
      <c r="F122" s="153">
        <f t="shared" ref="F122:AJ122" si="13">F121</f>
        <v>45566</v>
      </c>
      <c r="G122" s="153">
        <f t="shared" si="13"/>
        <v>45567</v>
      </c>
      <c r="H122" s="153">
        <f t="shared" si="13"/>
        <v>45568</v>
      </c>
      <c r="I122" s="153">
        <f t="shared" si="13"/>
        <v>45569</v>
      </c>
      <c r="J122" s="18">
        <f t="shared" si="13"/>
        <v>45570</v>
      </c>
      <c r="K122" s="19">
        <f t="shared" si="13"/>
        <v>45571</v>
      </c>
      <c r="L122" s="153">
        <f t="shared" si="13"/>
        <v>45572</v>
      </c>
      <c r="M122" s="153">
        <f t="shared" si="13"/>
        <v>45573</v>
      </c>
      <c r="N122" s="153">
        <f t="shared" si="13"/>
        <v>45574</v>
      </c>
      <c r="O122" s="153">
        <f t="shared" si="13"/>
        <v>45575</v>
      </c>
      <c r="P122" s="153">
        <f t="shared" si="13"/>
        <v>45576</v>
      </c>
      <c r="Q122" s="18">
        <f t="shared" si="13"/>
        <v>45577</v>
      </c>
      <c r="R122" s="19">
        <f t="shared" si="13"/>
        <v>45578</v>
      </c>
      <c r="S122" s="158">
        <f t="shared" si="13"/>
        <v>45579</v>
      </c>
      <c r="T122" s="153">
        <f t="shared" si="13"/>
        <v>45580</v>
      </c>
      <c r="U122" s="153">
        <f t="shared" si="13"/>
        <v>45581</v>
      </c>
      <c r="V122" s="153">
        <f t="shared" si="13"/>
        <v>45582</v>
      </c>
      <c r="W122" s="153">
        <f t="shared" si="13"/>
        <v>45583</v>
      </c>
      <c r="X122" s="18">
        <f t="shared" si="13"/>
        <v>45584</v>
      </c>
      <c r="Y122" s="19">
        <f t="shared" si="13"/>
        <v>45585</v>
      </c>
      <c r="Z122" s="153">
        <f t="shared" si="13"/>
        <v>45586</v>
      </c>
      <c r="AA122" s="153">
        <f t="shared" si="13"/>
        <v>45587</v>
      </c>
      <c r="AB122" s="153">
        <f t="shared" si="13"/>
        <v>45588</v>
      </c>
      <c r="AC122" s="153">
        <f t="shared" si="13"/>
        <v>45589</v>
      </c>
      <c r="AD122" s="153">
        <f t="shared" si="13"/>
        <v>45590</v>
      </c>
      <c r="AE122" s="18">
        <f t="shared" si="13"/>
        <v>45591</v>
      </c>
      <c r="AF122" s="19">
        <f t="shared" si="13"/>
        <v>45592</v>
      </c>
      <c r="AG122" s="153">
        <f t="shared" si="13"/>
        <v>45593</v>
      </c>
      <c r="AH122" s="153">
        <f t="shared" si="13"/>
        <v>45594</v>
      </c>
      <c r="AI122" s="153">
        <f t="shared" si="13"/>
        <v>45595</v>
      </c>
      <c r="AJ122" s="153">
        <f t="shared" si="13"/>
        <v>45596</v>
      </c>
      <c r="AK122" s="213"/>
      <c r="AL122" s="263"/>
      <c r="AM122" s="265"/>
      <c r="AN122" s="268"/>
      <c r="AO122" s="271"/>
      <c r="AP122" s="274"/>
      <c r="AR122" s="279" t="s">
        <v>155</v>
      </c>
      <c r="AS122" s="282" t="s">
        <v>108</v>
      </c>
      <c r="AT122" s="285" t="s">
        <v>42</v>
      </c>
      <c r="AU122" s="279" t="s">
        <v>165</v>
      </c>
      <c r="AV122" s="282" t="s">
        <v>109</v>
      </c>
      <c r="AW122" s="285" t="s">
        <v>43</v>
      </c>
      <c r="AY122" s="294"/>
    </row>
    <row r="123" spans="3:53" ht="18" customHeight="1" x14ac:dyDescent="0.55000000000000004">
      <c r="C123" s="250"/>
      <c r="D123" s="244" t="s">
        <v>12</v>
      </c>
      <c r="E123" s="244"/>
      <c r="F123" s="139"/>
      <c r="G123" s="139"/>
      <c r="H123" s="139"/>
      <c r="I123" s="139"/>
      <c r="J123" s="25"/>
      <c r="K123" s="26"/>
      <c r="L123" s="139"/>
      <c r="M123" s="139"/>
      <c r="N123" s="139"/>
      <c r="O123" s="139"/>
      <c r="P123" s="139"/>
      <c r="Q123" s="25"/>
      <c r="R123" s="26"/>
      <c r="S123" s="140"/>
      <c r="T123" s="139"/>
      <c r="U123" s="139"/>
      <c r="V123" s="139"/>
      <c r="W123" s="139"/>
      <c r="X123" s="25"/>
      <c r="Y123" s="26"/>
      <c r="Z123" s="139"/>
      <c r="AA123" s="139"/>
      <c r="AB123" s="139"/>
      <c r="AC123" s="139"/>
      <c r="AD123" s="139"/>
      <c r="AE123" s="25"/>
      <c r="AF123" s="26"/>
      <c r="AG123" s="139"/>
      <c r="AH123" s="139"/>
      <c r="AI123" s="139"/>
      <c r="AJ123" s="139"/>
      <c r="AK123" s="150"/>
      <c r="AL123" s="263"/>
      <c r="AM123" s="265"/>
      <c r="AN123" s="268"/>
      <c r="AO123" s="271"/>
      <c r="AP123" s="274"/>
      <c r="AR123" s="280"/>
      <c r="AS123" s="283"/>
      <c r="AT123" s="286"/>
      <c r="AU123" s="280"/>
      <c r="AV123" s="283"/>
      <c r="AW123" s="286"/>
      <c r="AY123" s="294"/>
    </row>
    <row r="124" spans="3:53" ht="18" customHeight="1" x14ac:dyDescent="0.55000000000000004">
      <c r="C124" s="250"/>
      <c r="D124" s="287" t="s">
        <v>11</v>
      </c>
      <c r="E124" s="287"/>
      <c r="F124" s="310"/>
      <c r="G124" s="310"/>
      <c r="H124" s="310"/>
      <c r="I124" s="310"/>
      <c r="J124" s="312"/>
      <c r="K124" s="314"/>
      <c r="L124" s="310"/>
      <c r="M124" s="310"/>
      <c r="N124" s="310"/>
      <c r="O124" s="310"/>
      <c r="P124" s="310"/>
      <c r="Q124" s="312"/>
      <c r="R124" s="314"/>
      <c r="S124" s="316" t="s">
        <v>14</v>
      </c>
      <c r="T124" s="310"/>
      <c r="U124" s="310"/>
      <c r="V124" s="310"/>
      <c r="W124" s="310"/>
      <c r="X124" s="312"/>
      <c r="Y124" s="314"/>
      <c r="Z124" s="310"/>
      <c r="AA124" s="310"/>
      <c r="AB124" s="310"/>
      <c r="AC124" s="310"/>
      <c r="AD124" s="310"/>
      <c r="AE124" s="312"/>
      <c r="AF124" s="314"/>
      <c r="AG124" s="310"/>
      <c r="AH124" s="310"/>
      <c r="AI124" s="310"/>
      <c r="AJ124" s="310"/>
      <c r="AK124" s="214"/>
      <c r="AL124" s="263"/>
      <c r="AM124" s="265"/>
      <c r="AN124" s="268"/>
      <c r="AO124" s="271"/>
      <c r="AP124" s="274"/>
      <c r="AR124" s="280"/>
      <c r="AS124" s="283"/>
      <c r="AT124" s="286"/>
      <c r="AU124" s="280"/>
      <c r="AV124" s="283"/>
      <c r="AW124" s="286"/>
      <c r="AY124" s="294"/>
    </row>
    <row r="125" spans="3:53" ht="18" customHeight="1" x14ac:dyDescent="0.55000000000000004">
      <c r="C125" s="250"/>
      <c r="D125" s="287"/>
      <c r="E125" s="287"/>
      <c r="F125" s="311"/>
      <c r="G125" s="311"/>
      <c r="H125" s="311"/>
      <c r="I125" s="311"/>
      <c r="J125" s="313"/>
      <c r="K125" s="315"/>
      <c r="L125" s="311"/>
      <c r="M125" s="311"/>
      <c r="N125" s="311"/>
      <c r="O125" s="311"/>
      <c r="P125" s="311"/>
      <c r="Q125" s="313"/>
      <c r="R125" s="315"/>
      <c r="S125" s="317"/>
      <c r="T125" s="311"/>
      <c r="U125" s="311"/>
      <c r="V125" s="311"/>
      <c r="W125" s="311"/>
      <c r="X125" s="313"/>
      <c r="Y125" s="315"/>
      <c r="Z125" s="311"/>
      <c r="AA125" s="311"/>
      <c r="AB125" s="311"/>
      <c r="AC125" s="311"/>
      <c r="AD125" s="311"/>
      <c r="AE125" s="313"/>
      <c r="AF125" s="315"/>
      <c r="AG125" s="311"/>
      <c r="AH125" s="311"/>
      <c r="AI125" s="311"/>
      <c r="AJ125" s="311"/>
      <c r="AK125" s="214"/>
      <c r="AL125" s="263"/>
      <c r="AM125" s="265"/>
      <c r="AN125" s="268"/>
      <c r="AO125" s="271"/>
      <c r="AP125" s="274"/>
      <c r="AR125" s="280"/>
      <c r="AS125" s="283"/>
      <c r="AT125" s="170">
        <v>0.28499999999999998</v>
      </c>
      <c r="AU125" s="280"/>
      <c r="AV125" s="283"/>
      <c r="AW125" s="286"/>
      <c r="AY125" s="294"/>
    </row>
    <row r="126" spans="3:53" ht="18" customHeight="1" x14ac:dyDescent="0.55000000000000004">
      <c r="C126" s="250"/>
      <c r="D126" s="287"/>
      <c r="E126" s="287"/>
      <c r="F126" s="311"/>
      <c r="G126" s="311"/>
      <c r="H126" s="311"/>
      <c r="I126" s="311"/>
      <c r="J126" s="313"/>
      <c r="K126" s="315"/>
      <c r="L126" s="311"/>
      <c r="M126" s="311"/>
      <c r="N126" s="311"/>
      <c r="O126" s="311"/>
      <c r="P126" s="311"/>
      <c r="Q126" s="313"/>
      <c r="R126" s="315"/>
      <c r="S126" s="317"/>
      <c r="T126" s="311"/>
      <c r="U126" s="311"/>
      <c r="V126" s="311"/>
      <c r="W126" s="311"/>
      <c r="X126" s="313"/>
      <c r="Y126" s="315"/>
      <c r="Z126" s="311"/>
      <c r="AA126" s="311"/>
      <c r="AB126" s="311"/>
      <c r="AC126" s="311"/>
      <c r="AD126" s="311"/>
      <c r="AE126" s="313"/>
      <c r="AF126" s="315"/>
      <c r="AG126" s="311"/>
      <c r="AH126" s="311"/>
      <c r="AI126" s="311"/>
      <c r="AJ126" s="311"/>
      <c r="AK126" s="214"/>
      <c r="AL126" s="263"/>
      <c r="AM126" s="265"/>
      <c r="AN126" s="268"/>
      <c r="AO126" s="271"/>
      <c r="AP126" s="274"/>
      <c r="AR126" s="280"/>
      <c r="AS126" s="283"/>
      <c r="AT126" s="291" t="s">
        <v>41</v>
      </c>
      <c r="AU126" s="280"/>
      <c r="AV126" s="283"/>
      <c r="AW126" s="286"/>
      <c r="AY126" s="294"/>
    </row>
    <row r="127" spans="3:53" ht="18" customHeight="1" x14ac:dyDescent="0.55000000000000004">
      <c r="C127" s="250"/>
      <c r="D127" s="287"/>
      <c r="E127" s="287"/>
      <c r="F127" s="311"/>
      <c r="G127" s="311"/>
      <c r="H127" s="311"/>
      <c r="I127" s="311"/>
      <c r="J127" s="313"/>
      <c r="K127" s="315"/>
      <c r="L127" s="311"/>
      <c r="M127" s="311"/>
      <c r="N127" s="311"/>
      <c r="O127" s="311"/>
      <c r="P127" s="311"/>
      <c r="Q127" s="313"/>
      <c r="R127" s="315"/>
      <c r="S127" s="317"/>
      <c r="T127" s="311"/>
      <c r="U127" s="311"/>
      <c r="V127" s="311"/>
      <c r="W127" s="311"/>
      <c r="X127" s="313"/>
      <c r="Y127" s="315"/>
      <c r="Z127" s="311"/>
      <c r="AA127" s="311"/>
      <c r="AB127" s="311"/>
      <c r="AC127" s="311"/>
      <c r="AD127" s="311"/>
      <c r="AE127" s="313"/>
      <c r="AF127" s="315"/>
      <c r="AG127" s="311"/>
      <c r="AH127" s="311"/>
      <c r="AI127" s="311"/>
      <c r="AJ127" s="311"/>
      <c r="AK127" s="214"/>
      <c r="AL127" s="263"/>
      <c r="AM127" s="265"/>
      <c r="AN127" s="268"/>
      <c r="AO127" s="271"/>
      <c r="AP127" s="274"/>
      <c r="AR127" s="280"/>
      <c r="AS127" s="283"/>
      <c r="AT127" s="291"/>
      <c r="AU127" s="280"/>
      <c r="AV127" s="283"/>
      <c r="AW127" s="170">
        <v>0.28499999999999998</v>
      </c>
      <c r="AY127" s="294"/>
    </row>
    <row r="128" spans="3:53" ht="18" customHeight="1" x14ac:dyDescent="0.55000000000000004">
      <c r="C128" s="250"/>
      <c r="D128" s="287"/>
      <c r="E128" s="287"/>
      <c r="F128" s="311"/>
      <c r="G128" s="311"/>
      <c r="H128" s="311"/>
      <c r="I128" s="311"/>
      <c r="J128" s="313"/>
      <c r="K128" s="315"/>
      <c r="L128" s="311"/>
      <c r="M128" s="311"/>
      <c r="N128" s="311"/>
      <c r="O128" s="311"/>
      <c r="P128" s="311"/>
      <c r="Q128" s="313"/>
      <c r="R128" s="315"/>
      <c r="S128" s="317"/>
      <c r="T128" s="311"/>
      <c r="U128" s="311"/>
      <c r="V128" s="311"/>
      <c r="W128" s="311"/>
      <c r="X128" s="313"/>
      <c r="Y128" s="315"/>
      <c r="Z128" s="311"/>
      <c r="AA128" s="311"/>
      <c r="AB128" s="311"/>
      <c r="AC128" s="311"/>
      <c r="AD128" s="311"/>
      <c r="AE128" s="313"/>
      <c r="AF128" s="315"/>
      <c r="AG128" s="311"/>
      <c r="AH128" s="311"/>
      <c r="AI128" s="311"/>
      <c r="AJ128" s="311"/>
      <c r="AK128" s="214"/>
      <c r="AL128" s="263"/>
      <c r="AM128" s="265"/>
      <c r="AN128" s="268"/>
      <c r="AO128" s="271"/>
      <c r="AP128" s="274"/>
      <c r="AR128" s="280"/>
      <c r="AS128" s="283"/>
      <c r="AT128" s="291"/>
      <c r="AU128" s="280"/>
      <c r="AV128" s="283"/>
      <c r="AW128" s="291" t="s">
        <v>41</v>
      </c>
      <c r="AY128" s="294"/>
    </row>
    <row r="129" spans="3:53" ht="18" customHeight="1" x14ac:dyDescent="0.55000000000000004">
      <c r="C129" s="250"/>
      <c r="D129" s="287"/>
      <c r="E129" s="287"/>
      <c r="F129" s="311"/>
      <c r="G129" s="311"/>
      <c r="H129" s="311"/>
      <c r="I129" s="311"/>
      <c r="J129" s="313"/>
      <c r="K129" s="315"/>
      <c r="L129" s="311"/>
      <c r="M129" s="311"/>
      <c r="N129" s="311"/>
      <c r="O129" s="311"/>
      <c r="P129" s="311"/>
      <c r="Q129" s="313"/>
      <c r="R129" s="315"/>
      <c r="S129" s="317"/>
      <c r="T129" s="311"/>
      <c r="U129" s="311"/>
      <c r="V129" s="311"/>
      <c r="W129" s="311"/>
      <c r="X129" s="313"/>
      <c r="Y129" s="315"/>
      <c r="Z129" s="311"/>
      <c r="AA129" s="311"/>
      <c r="AB129" s="311"/>
      <c r="AC129" s="311"/>
      <c r="AD129" s="311"/>
      <c r="AE129" s="313"/>
      <c r="AF129" s="315"/>
      <c r="AG129" s="311"/>
      <c r="AH129" s="311"/>
      <c r="AI129" s="311"/>
      <c r="AJ129" s="311"/>
      <c r="AK129" s="214"/>
      <c r="AL129" s="263"/>
      <c r="AM129" s="265"/>
      <c r="AN129" s="268"/>
      <c r="AO129" s="271"/>
      <c r="AP129" s="274"/>
      <c r="AR129" s="280"/>
      <c r="AS129" s="283"/>
      <c r="AT129" s="291"/>
      <c r="AU129" s="280"/>
      <c r="AV129" s="283"/>
      <c r="AW129" s="291"/>
      <c r="AY129" s="294"/>
    </row>
    <row r="130" spans="3:53" ht="18" customHeight="1" x14ac:dyDescent="0.55000000000000004">
      <c r="C130" s="250"/>
      <c r="D130" s="287"/>
      <c r="E130" s="287"/>
      <c r="F130" s="311"/>
      <c r="G130" s="311"/>
      <c r="H130" s="311"/>
      <c r="I130" s="311"/>
      <c r="J130" s="313"/>
      <c r="K130" s="315"/>
      <c r="L130" s="311"/>
      <c r="M130" s="311"/>
      <c r="N130" s="311"/>
      <c r="O130" s="311"/>
      <c r="P130" s="311"/>
      <c r="Q130" s="313"/>
      <c r="R130" s="315"/>
      <c r="S130" s="317"/>
      <c r="T130" s="311"/>
      <c r="U130" s="311"/>
      <c r="V130" s="311"/>
      <c r="W130" s="311"/>
      <c r="X130" s="313"/>
      <c r="Y130" s="315"/>
      <c r="Z130" s="311"/>
      <c r="AA130" s="311"/>
      <c r="AB130" s="311"/>
      <c r="AC130" s="311"/>
      <c r="AD130" s="311"/>
      <c r="AE130" s="313"/>
      <c r="AF130" s="315"/>
      <c r="AG130" s="311"/>
      <c r="AH130" s="311"/>
      <c r="AI130" s="311"/>
      <c r="AJ130" s="311"/>
      <c r="AK130" s="214"/>
      <c r="AL130" s="263"/>
      <c r="AM130" s="265"/>
      <c r="AN130" s="268"/>
      <c r="AO130" s="271"/>
      <c r="AP130" s="274"/>
      <c r="AR130" s="280"/>
      <c r="AS130" s="283"/>
      <c r="AT130" s="291"/>
      <c r="AU130" s="280"/>
      <c r="AV130" s="283"/>
      <c r="AW130" s="291"/>
      <c r="AY130" s="294"/>
    </row>
    <row r="131" spans="3:53" ht="18" customHeight="1" thickBot="1" x14ac:dyDescent="0.6">
      <c r="C131" s="250"/>
      <c r="D131" s="287"/>
      <c r="E131" s="287"/>
      <c r="F131" s="318"/>
      <c r="G131" s="318"/>
      <c r="H131" s="318"/>
      <c r="I131" s="318"/>
      <c r="J131" s="319"/>
      <c r="K131" s="320"/>
      <c r="L131" s="318"/>
      <c r="M131" s="318"/>
      <c r="N131" s="318"/>
      <c r="O131" s="318"/>
      <c r="P131" s="318"/>
      <c r="Q131" s="319"/>
      <c r="R131" s="320"/>
      <c r="S131" s="332"/>
      <c r="T131" s="318"/>
      <c r="U131" s="318"/>
      <c r="V131" s="318"/>
      <c r="W131" s="318"/>
      <c r="X131" s="319"/>
      <c r="Y131" s="320"/>
      <c r="Z131" s="318"/>
      <c r="AA131" s="318"/>
      <c r="AB131" s="318"/>
      <c r="AC131" s="318"/>
      <c r="AD131" s="318"/>
      <c r="AE131" s="319"/>
      <c r="AF131" s="320"/>
      <c r="AG131" s="318"/>
      <c r="AH131" s="318"/>
      <c r="AI131" s="318"/>
      <c r="AJ131" s="318"/>
      <c r="AK131" s="214"/>
      <c r="AL131" s="263"/>
      <c r="AM131" s="266"/>
      <c r="AN131" s="269"/>
      <c r="AO131" s="272"/>
      <c r="AP131" s="275"/>
      <c r="AR131" s="281"/>
      <c r="AS131" s="284"/>
      <c r="AT131" s="291"/>
      <c r="AU131" s="281"/>
      <c r="AV131" s="284"/>
      <c r="AW131" s="292"/>
      <c r="AY131" s="295"/>
    </row>
    <row r="132" spans="3:53" ht="18" customHeight="1" thickBot="1" x14ac:dyDescent="0.6">
      <c r="C132" s="250"/>
      <c r="D132" s="296" t="s">
        <v>7</v>
      </c>
      <c r="E132" s="296"/>
      <c r="F132" s="139"/>
      <c r="G132" s="139"/>
      <c r="H132" s="139"/>
      <c r="I132" s="139"/>
      <c r="J132" s="25"/>
      <c r="K132" s="26"/>
      <c r="L132" s="139"/>
      <c r="M132" s="139"/>
      <c r="N132" s="139"/>
      <c r="O132" s="139"/>
      <c r="P132" s="139"/>
      <c r="Q132" s="25"/>
      <c r="R132" s="26"/>
      <c r="S132" s="140"/>
      <c r="T132" s="139"/>
      <c r="U132" s="139"/>
      <c r="V132" s="139"/>
      <c r="W132" s="139"/>
      <c r="X132" s="25"/>
      <c r="Y132" s="26"/>
      <c r="Z132" s="139"/>
      <c r="AA132" s="139"/>
      <c r="AB132" s="141"/>
      <c r="AC132" s="139"/>
      <c r="AD132" s="139"/>
      <c r="AE132" s="25"/>
      <c r="AF132" s="26"/>
      <c r="AG132" s="139"/>
      <c r="AH132" s="139"/>
      <c r="AI132" s="139"/>
      <c r="AJ132" s="139"/>
      <c r="AK132" s="150"/>
      <c r="AL132" s="171">
        <f>COUNTIF(F132:AJ132,"○")</f>
        <v>0</v>
      </c>
      <c r="AM132" s="172"/>
      <c r="AN132" s="173"/>
      <c r="AO132" s="174"/>
      <c r="AP132" s="175"/>
      <c r="AR132" s="176"/>
      <c r="AS132" s="177"/>
      <c r="AT132" s="178">
        <f>ROUNDDOWN(AL132/AY132,3)</f>
        <v>0</v>
      </c>
      <c r="AU132" s="172"/>
      <c r="AV132" s="179"/>
      <c r="AW132" s="180"/>
      <c r="AY132" s="181">
        <v>31</v>
      </c>
      <c r="BA132" s="143" t="s">
        <v>79</v>
      </c>
    </row>
    <row r="133" spans="3:53" ht="18" customHeight="1" thickBot="1" x14ac:dyDescent="0.6">
      <c r="C133" s="250"/>
      <c r="D133" s="296" t="s">
        <v>8</v>
      </c>
      <c r="E133" s="296"/>
      <c r="F133" s="139"/>
      <c r="G133" s="139"/>
      <c r="H133" s="139"/>
      <c r="I133" s="139"/>
      <c r="J133" s="81"/>
      <c r="K133" s="82"/>
      <c r="L133" s="142"/>
      <c r="M133" s="139"/>
      <c r="N133" s="142"/>
      <c r="O133" s="139"/>
      <c r="P133" s="139"/>
      <c r="Q133" s="81"/>
      <c r="R133" s="82"/>
      <c r="S133" s="140"/>
      <c r="T133" s="139"/>
      <c r="U133" s="139"/>
      <c r="V133" s="142"/>
      <c r="W133" s="139"/>
      <c r="X133" s="81"/>
      <c r="Y133" s="82"/>
      <c r="Z133" s="139"/>
      <c r="AA133" s="139"/>
      <c r="AB133" s="139"/>
      <c r="AC133" s="142"/>
      <c r="AD133" s="139"/>
      <c r="AE133" s="81"/>
      <c r="AF133" s="82"/>
      <c r="AG133" s="139"/>
      <c r="AH133" s="139"/>
      <c r="AI133" s="139"/>
      <c r="AJ133" s="139"/>
      <c r="AK133" s="150"/>
      <c r="AL133" s="182"/>
      <c r="AM133" s="151">
        <f>COUNTIF(F133:AJ133,"●")</f>
        <v>0</v>
      </c>
      <c r="AN133" s="171">
        <f>COUNTIF(F133:AJ133,"◎")</f>
        <v>0</v>
      </c>
      <c r="AO133" s="183">
        <f>SUM(AM133:AN133)</f>
        <v>0</v>
      </c>
      <c r="AP133" s="178" t="e">
        <f>ROUNDDOWN(AO133/AL132,3)</f>
        <v>#DIV/0!</v>
      </c>
      <c r="AR133" s="171">
        <f>COUNTIF(F133:AJ133,"●")+COUNTIF(F133:AJ133,"★")+COUNTIF(F133:AJ133,"◎")</f>
        <v>0</v>
      </c>
      <c r="AS133" s="185">
        <f>COUNTIF(F133:AJ133,"◇")</f>
        <v>0</v>
      </c>
      <c r="AT133" s="215">
        <f>ROUNDDOWN(AR133/AY132,3)</f>
        <v>0</v>
      </c>
      <c r="AU133" s="147">
        <f>AU115+COUNTIF(F133:AJ133,"●")+COUNTIF(F133:AJ133,"★")+COUNTIF(F133:AJ133,"■")+COUNTIF(F133:AJ133,"◎")</f>
        <v>0</v>
      </c>
      <c r="AV133" s="186">
        <f>AV115+COUNTIF(F133:AJ133,"◇")</f>
        <v>0</v>
      </c>
      <c r="AW133" s="184">
        <f>ROUNDDOWN(AU133/AY133,3)</f>
        <v>0</v>
      </c>
      <c r="AY133" s="139">
        <f>+AY115+AY132</f>
        <v>211</v>
      </c>
    </row>
    <row r="134" spans="3:53" ht="15" customHeight="1" x14ac:dyDescent="0.55000000000000004">
      <c r="C134" s="250"/>
      <c r="D134" s="297" t="s">
        <v>0</v>
      </c>
      <c r="E134" s="298"/>
      <c r="F134" s="303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5"/>
      <c r="AL134" s="187" t="s">
        <v>69</v>
      </c>
      <c r="AM134" s="188" t="s">
        <v>70</v>
      </c>
      <c r="AN134" s="189" t="s">
        <v>71</v>
      </c>
      <c r="AO134" s="190" t="s">
        <v>85</v>
      </c>
      <c r="AP134" s="191" t="s">
        <v>86</v>
      </c>
      <c r="AQ134" s="150"/>
      <c r="AR134" s="192" t="s">
        <v>72</v>
      </c>
      <c r="AS134" s="193" t="s">
        <v>73</v>
      </c>
      <c r="AT134" s="194" t="s">
        <v>74</v>
      </c>
      <c r="AU134" s="195" t="s">
        <v>75</v>
      </c>
      <c r="AV134" s="193" t="s">
        <v>76</v>
      </c>
      <c r="AW134" s="194" t="s">
        <v>77</v>
      </c>
      <c r="AX134" s="196"/>
      <c r="AY134" s="197" t="s">
        <v>78</v>
      </c>
    </row>
    <row r="135" spans="3:53" ht="15" customHeight="1" x14ac:dyDescent="0.55000000000000004">
      <c r="C135" s="250"/>
      <c r="D135" s="299"/>
      <c r="E135" s="300"/>
      <c r="F135" s="306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8"/>
      <c r="AL135" s="198"/>
      <c r="AM135" s="199"/>
      <c r="AN135" s="189"/>
      <c r="AO135" s="200"/>
      <c r="AP135" s="191" t="e">
        <f>IF(AP133&gt;=1,"達成","未達成")</f>
        <v>#DIV/0!</v>
      </c>
      <c r="AQ135" s="150"/>
      <c r="AR135" s="192"/>
      <c r="AS135" s="201"/>
      <c r="AT135" s="194" t="s">
        <v>91</v>
      </c>
      <c r="AU135" s="192"/>
      <c r="AV135" s="201"/>
      <c r="AW135" s="194"/>
      <c r="AX135" s="196"/>
      <c r="AY135" s="202"/>
    </row>
    <row r="136" spans="3:53" ht="15" customHeight="1" x14ac:dyDescent="0.55000000000000004">
      <c r="C136" s="250"/>
      <c r="D136" s="301"/>
      <c r="E136" s="302"/>
      <c r="F136" s="125" t="s">
        <v>173</v>
      </c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7"/>
      <c r="AL136" s="203"/>
      <c r="AM136" s="204"/>
      <c r="AN136" s="205"/>
      <c r="AO136" s="206" t="s">
        <v>84</v>
      </c>
      <c r="AP136" s="207" t="s">
        <v>83</v>
      </c>
      <c r="AQ136" s="150"/>
      <c r="AR136" s="208"/>
      <c r="AS136" s="209"/>
      <c r="AT136" s="210" t="s">
        <v>92</v>
      </c>
      <c r="AU136" s="208"/>
      <c r="AV136" s="209"/>
      <c r="AW136" s="210" t="s">
        <v>93</v>
      </c>
      <c r="AX136" s="196"/>
      <c r="AY136" s="211"/>
    </row>
    <row r="137" spans="3:53" ht="18" customHeight="1" x14ac:dyDescent="0.55000000000000004">
      <c r="C137" s="2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7"/>
      <c r="AC137" s="150"/>
      <c r="AD137" s="150"/>
      <c r="AE137" s="150"/>
      <c r="AF137" s="150"/>
      <c r="AG137" s="150"/>
      <c r="AH137" s="150"/>
      <c r="AI137" s="150"/>
      <c r="AJ137" s="150"/>
    </row>
    <row r="138" spans="3:53" ht="25" customHeight="1" thickBot="1" x14ac:dyDescent="0.6">
      <c r="C138" s="250"/>
      <c r="D138" s="244" t="s">
        <v>4</v>
      </c>
      <c r="E138" s="244"/>
      <c r="F138" s="252" t="s">
        <v>96</v>
      </c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48"/>
      <c r="AL138" s="255" t="s">
        <v>39</v>
      </c>
      <c r="AM138" s="256"/>
      <c r="AN138" s="256"/>
      <c r="AO138" s="256"/>
      <c r="AP138" s="257"/>
      <c r="AR138" s="258" t="s">
        <v>38</v>
      </c>
      <c r="AS138" s="259"/>
      <c r="AT138" s="259"/>
      <c r="AU138" s="259"/>
      <c r="AV138" s="259"/>
      <c r="AW138" s="260"/>
      <c r="AY138" s="293" t="s">
        <v>156</v>
      </c>
    </row>
    <row r="139" spans="3:53" ht="18" customHeight="1" x14ac:dyDescent="0.55000000000000004">
      <c r="C139" s="250"/>
      <c r="D139" s="244" t="s">
        <v>5</v>
      </c>
      <c r="E139" s="244"/>
      <c r="F139" s="40">
        <f>+AJ121+1</f>
        <v>45597</v>
      </c>
      <c r="G139" s="10">
        <f t="shared" ref="G139:AI139" si="14">+F139+1</f>
        <v>45598</v>
      </c>
      <c r="H139" s="11">
        <f t="shared" si="14"/>
        <v>45599</v>
      </c>
      <c r="I139" s="53">
        <f t="shared" si="14"/>
        <v>45600</v>
      </c>
      <c r="J139" s="40">
        <f t="shared" si="14"/>
        <v>45601</v>
      </c>
      <c r="K139" s="40">
        <f t="shared" si="14"/>
        <v>45602</v>
      </c>
      <c r="L139" s="40">
        <f t="shared" si="14"/>
        <v>45603</v>
      </c>
      <c r="M139" s="40">
        <f t="shared" si="14"/>
        <v>45604</v>
      </c>
      <c r="N139" s="10">
        <f t="shared" si="14"/>
        <v>45605</v>
      </c>
      <c r="O139" s="11">
        <f t="shared" si="14"/>
        <v>45606</v>
      </c>
      <c r="P139" s="40">
        <f t="shared" si="14"/>
        <v>45607</v>
      </c>
      <c r="Q139" s="40">
        <f t="shared" si="14"/>
        <v>45608</v>
      </c>
      <c r="R139" s="40">
        <f t="shared" si="14"/>
        <v>45609</v>
      </c>
      <c r="S139" s="40">
        <f t="shared" si="14"/>
        <v>45610</v>
      </c>
      <c r="T139" s="40">
        <f t="shared" si="14"/>
        <v>45611</v>
      </c>
      <c r="U139" s="10">
        <f t="shared" si="14"/>
        <v>45612</v>
      </c>
      <c r="V139" s="11">
        <f t="shared" si="14"/>
        <v>45613</v>
      </c>
      <c r="W139" s="40">
        <f t="shared" si="14"/>
        <v>45614</v>
      </c>
      <c r="X139" s="40">
        <f t="shared" si="14"/>
        <v>45615</v>
      </c>
      <c r="Y139" s="40">
        <f t="shared" si="14"/>
        <v>45616</v>
      </c>
      <c r="Z139" s="40">
        <f t="shared" si="14"/>
        <v>45617</v>
      </c>
      <c r="AA139" s="40">
        <f t="shared" si="14"/>
        <v>45618</v>
      </c>
      <c r="AB139" s="10">
        <f t="shared" si="14"/>
        <v>45619</v>
      </c>
      <c r="AC139" s="11">
        <f t="shared" si="14"/>
        <v>45620</v>
      </c>
      <c r="AD139" s="40">
        <f t="shared" si="14"/>
        <v>45621</v>
      </c>
      <c r="AE139" s="40">
        <f t="shared" si="14"/>
        <v>45622</v>
      </c>
      <c r="AF139" s="40">
        <f t="shared" si="14"/>
        <v>45623</v>
      </c>
      <c r="AG139" s="40">
        <f t="shared" si="14"/>
        <v>45624</v>
      </c>
      <c r="AH139" s="40">
        <f t="shared" si="14"/>
        <v>45625</v>
      </c>
      <c r="AI139" s="10">
        <f t="shared" si="14"/>
        <v>45626</v>
      </c>
      <c r="AJ139" s="114"/>
      <c r="AK139" s="48"/>
      <c r="AL139" s="262" t="s">
        <v>151</v>
      </c>
      <c r="AM139" s="264" t="s">
        <v>152</v>
      </c>
      <c r="AN139" s="267" t="s">
        <v>172</v>
      </c>
      <c r="AO139" s="270" t="s">
        <v>153</v>
      </c>
      <c r="AP139" s="273" t="s">
        <v>154</v>
      </c>
      <c r="AR139" s="276" t="s">
        <v>37</v>
      </c>
      <c r="AS139" s="277"/>
      <c r="AT139" s="278"/>
      <c r="AU139" s="276" t="s">
        <v>40</v>
      </c>
      <c r="AV139" s="277"/>
      <c r="AW139" s="278"/>
      <c r="AY139" s="294"/>
    </row>
    <row r="140" spans="3:53" ht="18" customHeight="1" x14ac:dyDescent="0.55000000000000004">
      <c r="C140" s="250"/>
      <c r="D140" s="244" t="s">
        <v>6</v>
      </c>
      <c r="E140" s="244"/>
      <c r="F140" s="153">
        <f t="shared" ref="F140:AI140" si="15">F139</f>
        <v>45597</v>
      </c>
      <c r="G140" s="18">
        <f t="shared" si="15"/>
        <v>45598</v>
      </c>
      <c r="H140" s="19">
        <f t="shared" si="15"/>
        <v>45599</v>
      </c>
      <c r="I140" s="158">
        <f t="shared" si="15"/>
        <v>45600</v>
      </c>
      <c r="J140" s="153">
        <f t="shared" si="15"/>
        <v>45601</v>
      </c>
      <c r="K140" s="153">
        <f t="shared" si="15"/>
        <v>45602</v>
      </c>
      <c r="L140" s="153">
        <f t="shared" si="15"/>
        <v>45603</v>
      </c>
      <c r="M140" s="153">
        <f t="shared" si="15"/>
        <v>45604</v>
      </c>
      <c r="N140" s="18">
        <f t="shared" si="15"/>
        <v>45605</v>
      </c>
      <c r="O140" s="19">
        <f t="shared" si="15"/>
        <v>45606</v>
      </c>
      <c r="P140" s="153">
        <f t="shared" si="15"/>
        <v>45607</v>
      </c>
      <c r="Q140" s="153">
        <f t="shared" si="15"/>
        <v>45608</v>
      </c>
      <c r="R140" s="153">
        <f t="shared" si="15"/>
        <v>45609</v>
      </c>
      <c r="S140" s="153">
        <f t="shared" si="15"/>
        <v>45610</v>
      </c>
      <c r="T140" s="153">
        <f t="shared" si="15"/>
        <v>45611</v>
      </c>
      <c r="U140" s="18">
        <f t="shared" si="15"/>
        <v>45612</v>
      </c>
      <c r="V140" s="19">
        <f t="shared" si="15"/>
        <v>45613</v>
      </c>
      <c r="W140" s="153">
        <f t="shared" si="15"/>
        <v>45614</v>
      </c>
      <c r="X140" s="153">
        <f t="shared" si="15"/>
        <v>45615</v>
      </c>
      <c r="Y140" s="153">
        <f t="shared" si="15"/>
        <v>45616</v>
      </c>
      <c r="Z140" s="153">
        <f t="shared" si="15"/>
        <v>45617</v>
      </c>
      <c r="AA140" s="153">
        <f t="shared" si="15"/>
        <v>45618</v>
      </c>
      <c r="AB140" s="18">
        <f t="shared" si="15"/>
        <v>45619</v>
      </c>
      <c r="AC140" s="19">
        <f t="shared" si="15"/>
        <v>45620</v>
      </c>
      <c r="AD140" s="153">
        <f t="shared" si="15"/>
        <v>45621</v>
      </c>
      <c r="AE140" s="153">
        <f t="shared" si="15"/>
        <v>45622</v>
      </c>
      <c r="AF140" s="153">
        <f t="shared" si="15"/>
        <v>45623</v>
      </c>
      <c r="AG140" s="153">
        <f t="shared" si="15"/>
        <v>45624</v>
      </c>
      <c r="AH140" s="153">
        <f t="shared" si="15"/>
        <v>45625</v>
      </c>
      <c r="AI140" s="18">
        <f t="shared" si="15"/>
        <v>45626</v>
      </c>
      <c r="AJ140" s="163"/>
      <c r="AK140" s="213"/>
      <c r="AL140" s="263"/>
      <c r="AM140" s="265"/>
      <c r="AN140" s="268"/>
      <c r="AO140" s="271"/>
      <c r="AP140" s="274"/>
      <c r="AR140" s="279" t="s">
        <v>155</v>
      </c>
      <c r="AS140" s="282" t="s">
        <v>108</v>
      </c>
      <c r="AT140" s="285" t="s">
        <v>42</v>
      </c>
      <c r="AU140" s="279" t="s">
        <v>165</v>
      </c>
      <c r="AV140" s="282" t="s">
        <v>109</v>
      </c>
      <c r="AW140" s="285" t="s">
        <v>43</v>
      </c>
      <c r="AY140" s="294"/>
    </row>
    <row r="141" spans="3:53" ht="18" customHeight="1" x14ac:dyDescent="0.55000000000000004">
      <c r="C141" s="250"/>
      <c r="D141" s="244" t="s">
        <v>12</v>
      </c>
      <c r="E141" s="244"/>
      <c r="F141" s="139"/>
      <c r="G141" s="25"/>
      <c r="H141" s="26"/>
      <c r="I141" s="140"/>
      <c r="J141" s="139"/>
      <c r="K141" s="139"/>
      <c r="L141" s="139"/>
      <c r="M141" s="139"/>
      <c r="N141" s="25"/>
      <c r="O141" s="26"/>
      <c r="P141" s="139"/>
      <c r="Q141" s="139"/>
      <c r="R141" s="139"/>
      <c r="S141" s="139"/>
      <c r="T141" s="139"/>
      <c r="U141" s="25"/>
      <c r="V141" s="26"/>
      <c r="W141" s="139"/>
      <c r="X141" s="139"/>
      <c r="Y141" s="139"/>
      <c r="Z141" s="139"/>
      <c r="AA141" s="139"/>
      <c r="AB141" s="25"/>
      <c r="AC141" s="26"/>
      <c r="AD141" s="139"/>
      <c r="AE141" s="139"/>
      <c r="AF141" s="139"/>
      <c r="AG141" s="139"/>
      <c r="AH141" s="139"/>
      <c r="AI141" s="25"/>
      <c r="AJ141" s="164"/>
      <c r="AK141" s="150"/>
      <c r="AL141" s="263"/>
      <c r="AM141" s="265"/>
      <c r="AN141" s="268"/>
      <c r="AO141" s="271"/>
      <c r="AP141" s="274"/>
      <c r="AR141" s="280"/>
      <c r="AS141" s="283"/>
      <c r="AT141" s="286"/>
      <c r="AU141" s="280"/>
      <c r="AV141" s="283"/>
      <c r="AW141" s="286"/>
      <c r="AY141" s="294"/>
    </row>
    <row r="142" spans="3:53" ht="18" customHeight="1" x14ac:dyDescent="0.55000000000000004">
      <c r="C142" s="250"/>
      <c r="D142" s="287" t="s">
        <v>11</v>
      </c>
      <c r="E142" s="287"/>
      <c r="F142" s="310"/>
      <c r="G142" s="312"/>
      <c r="H142" s="314" t="s">
        <v>25</v>
      </c>
      <c r="I142" s="316" t="s">
        <v>20</v>
      </c>
      <c r="J142" s="310"/>
      <c r="K142" s="310"/>
      <c r="L142" s="310"/>
      <c r="M142" s="310"/>
      <c r="N142" s="312"/>
      <c r="O142" s="314"/>
      <c r="P142" s="310"/>
      <c r="Q142" s="310"/>
      <c r="R142" s="310"/>
      <c r="S142" s="310"/>
      <c r="T142" s="310"/>
      <c r="U142" s="312"/>
      <c r="V142" s="314"/>
      <c r="W142" s="310"/>
      <c r="X142" s="310"/>
      <c r="Y142" s="310"/>
      <c r="Z142" s="310"/>
      <c r="AA142" s="310"/>
      <c r="AB142" s="312" t="s">
        <v>26</v>
      </c>
      <c r="AC142" s="314"/>
      <c r="AD142" s="310"/>
      <c r="AE142" s="310"/>
      <c r="AF142" s="310"/>
      <c r="AG142" s="310"/>
      <c r="AH142" s="310"/>
      <c r="AI142" s="312"/>
      <c r="AJ142" s="335"/>
      <c r="AK142" s="214"/>
      <c r="AL142" s="263"/>
      <c r="AM142" s="265"/>
      <c r="AN142" s="268"/>
      <c r="AO142" s="271"/>
      <c r="AP142" s="274"/>
      <c r="AR142" s="280"/>
      <c r="AS142" s="283"/>
      <c r="AT142" s="286"/>
      <c r="AU142" s="280"/>
      <c r="AV142" s="283"/>
      <c r="AW142" s="286"/>
      <c r="AY142" s="294"/>
    </row>
    <row r="143" spans="3:53" ht="18" customHeight="1" x14ac:dyDescent="0.55000000000000004">
      <c r="C143" s="250"/>
      <c r="D143" s="287"/>
      <c r="E143" s="287"/>
      <c r="F143" s="311"/>
      <c r="G143" s="313"/>
      <c r="H143" s="315"/>
      <c r="I143" s="317"/>
      <c r="J143" s="311"/>
      <c r="K143" s="311"/>
      <c r="L143" s="311"/>
      <c r="M143" s="311"/>
      <c r="N143" s="313"/>
      <c r="O143" s="315"/>
      <c r="P143" s="311"/>
      <c r="Q143" s="311"/>
      <c r="R143" s="311"/>
      <c r="S143" s="311"/>
      <c r="T143" s="311"/>
      <c r="U143" s="313"/>
      <c r="V143" s="315"/>
      <c r="W143" s="311"/>
      <c r="X143" s="311"/>
      <c r="Y143" s="311"/>
      <c r="Z143" s="311"/>
      <c r="AA143" s="311"/>
      <c r="AB143" s="313"/>
      <c r="AC143" s="315"/>
      <c r="AD143" s="311"/>
      <c r="AE143" s="311"/>
      <c r="AF143" s="311"/>
      <c r="AG143" s="311"/>
      <c r="AH143" s="311"/>
      <c r="AI143" s="313"/>
      <c r="AJ143" s="336"/>
      <c r="AK143" s="214"/>
      <c r="AL143" s="263"/>
      <c r="AM143" s="265"/>
      <c r="AN143" s="268"/>
      <c r="AO143" s="271"/>
      <c r="AP143" s="274"/>
      <c r="AR143" s="280"/>
      <c r="AS143" s="283"/>
      <c r="AT143" s="170">
        <v>0.28499999999999998</v>
      </c>
      <c r="AU143" s="280"/>
      <c r="AV143" s="283"/>
      <c r="AW143" s="286"/>
      <c r="AY143" s="294"/>
    </row>
    <row r="144" spans="3:53" ht="18" customHeight="1" x14ac:dyDescent="0.55000000000000004">
      <c r="C144" s="250"/>
      <c r="D144" s="287"/>
      <c r="E144" s="287"/>
      <c r="F144" s="311"/>
      <c r="G144" s="313"/>
      <c r="H144" s="315"/>
      <c r="I144" s="317"/>
      <c r="J144" s="311"/>
      <c r="K144" s="311"/>
      <c r="L144" s="311"/>
      <c r="M144" s="311"/>
      <c r="N144" s="313"/>
      <c r="O144" s="315"/>
      <c r="P144" s="311"/>
      <c r="Q144" s="311"/>
      <c r="R144" s="311"/>
      <c r="S144" s="311"/>
      <c r="T144" s="311"/>
      <c r="U144" s="313"/>
      <c r="V144" s="315"/>
      <c r="W144" s="311"/>
      <c r="X144" s="311"/>
      <c r="Y144" s="311"/>
      <c r="Z144" s="311"/>
      <c r="AA144" s="311"/>
      <c r="AB144" s="313"/>
      <c r="AC144" s="315"/>
      <c r="AD144" s="311"/>
      <c r="AE144" s="311"/>
      <c r="AF144" s="311"/>
      <c r="AG144" s="311"/>
      <c r="AH144" s="311"/>
      <c r="AI144" s="313"/>
      <c r="AJ144" s="336"/>
      <c r="AK144" s="214"/>
      <c r="AL144" s="263"/>
      <c r="AM144" s="265"/>
      <c r="AN144" s="268"/>
      <c r="AO144" s="271"/>
      <c r="AP144" s="274"/>
      <c r="AR144" s="280"/>
      <c r="AS144" s="283"/>
      <c r="AT144" s="291" t="s">
        <v>41</v>
      </c>
      <c r="AU144" s="280"/>
      <c r="AV144" s="283"/>
      <c r="AW144" s="286"/>
      <c r="AY144" s="294"/>
    </row>
    <row r="145" spans="3:53" ht="18" customHeight="1" x14ac:dyDescent="0.55000000000000004">
      <c r="C145" s="250"/>
      <c r="D145" s="287"/>
      <c r="E145" s="287"/>
      <c r="F145" s="311"/>
      <c r="G145" s="313"/>
      <c r="H145" s="315"/>
      <c r="I145" s="317"/>
      <c r="J145" s="311"/>
      <c r="K145" s="311"/>
      <c r="L145" s="311"/>
      <c r="M145" s="311"/>
      <c r="N145" s="313"/>
      <c r="O145" s="315"/>
      <c r="P145" s="311"/>
      <c r="Q145" s="311"/>
      <c r="R145" s="311"/>
      <c r="S145" s="311"/>
      <c r="T145" s="311"/>
      <c r="U145" s="313"/>
      <c r="V145" s="315"/>
      <c r="W145" s="311"/>
      <c r="X145" s="311"/>
      <c r="Y145" s="311"/>
      <c r="Z145" s="311"/>
      <c r="AA145" s="311"/>
      <c r="AB145" s="313"/>
      <c r="AC145" s="315"/>
      <c r="AD145" s="311"/>
      <c r="AE145" s="311"/>
      <c r="AF145" s="311"/>
      <c r="AG145" s="311"/>
      <c r="AH145" s="311"/>
      <c r="AI145" s="313"/>
      <c r="AJ145" s="336"/>
      <c r="AK145" s="214"/>
      <c r="AL145" s="263"/>
      <c r="AM145" s="265"/>
      <c r="AN145" s="268"/>
      <c r="AO145" s="271"/>
      <c r="AP145" s="274"/>
      <c r="AR145" s="280"/>
      <c r="AS145" s="283"/>
      <c r="AT145" s="291"/>
      <c r="AU145" s="280"/>
      <c r="AV145" s="283"/>
      <c r="AW145" s="170">
        <v>0.28499999999999998</v>
      </c>
      <c r="AY145" s="294"/>
    </row>
    <row r="146" spans="3:53" ht="18" customHeight="1" x14ac:dyDescent="0.55000000000000004">
      <c r="C146" s="250"/>
      <c r="D146" s="287"/>
      <c r="E146" s="287"/>
      <c r="F146" s="311"/>
      <c r="G146" s="313"/>
      <c r="H146" s="315"/>
      <c r="I146" s="317"/>
      <c r="J146" s="311"/>
      <c r="K146" s="311"/>
      <c r="L146" s="311"/>
      <c r="M146" s="311"/>
      <c r="N146" s="313"/>
      <c r="O146" s="315"/>
      <c r="P146" s="311"/>
      <c r="Q146" s="311"/>
      <c r="R146" s="311"/>
      <c r="S146" s="311"/>
      <c r="T146" s="311"/>
      <c r="U146" s="313"/>
      <c r="V146" s="315"/>
      <c r="W146" s="311"/>
      <c r="X146" s="311"/>
      <c r="Y146" s="311"/>
      <c r="Z146" s="311"/>
      <c r="AA146" s="311"/>
      <c r="AB146" s="313"/>
      <c r="AC146" s="315"/>
      <c r="AD146" s="311"/>
      <c r="AE146" s="311"/>
      <c r="AF146" s="311"/>
      <c r="AG146" s="311"/>
      <c r="AH146" s="311"/>
      <c r="AI146" s="313"/>
      <c r="AJ146" s="336"/>
      <c r="AK146" s="214"/>
      <c r="AL146" s="263"/>
      <c r="AM146" s="265"/>
      <c r="AN146" s="268"/>
      <c r="AO146" s="271"/>
      <c r="AP146" s="274"/>
      <c r="AR146" s="280"/>
      <c r="AS146" s="283"/>
      <c r="AT146" s="291"/>
      <c r="AU146" s="280"/>
      <c r="AV146" s="283"/>
      <c r="AW146" s="291" t="s">
        <v>41</v>
      </c>
      <c r="AY146" s="294"/>
    </row>
    <row r="147" spans="3:53" ht="18" customHeight="1" x14ac:dyDescent="0.55000000000000004">
      <c r="C147" s="250"/>
      <c r="D147" s="287"/>
      <c r="E147" s="287"/>
      <c r="F147" s="311"/>
      <c r="G147" s="313"/>
      <c r="H147" s="315"/>
      <c r="I147" s="317"/>
      <c r="J147" s="311"/>
      <c r="K147" s="311"/>
      <c r="L147" s="311"/>
      <c r="M147" s="311"/>
      <c r="N147" s="313"/>
      <c r="O147" s="315"/>
      <c r="P147" s="311"/>
      <c r="Q147" s="311"/>
      <c r="R147" s="311"/>
      <c r="S147" s="311"/>
      <c r="T147" s="311"/>
      <c r="U147" s="313"/>
      <c r="V147" s="315"/>
      <c r="W147" s="311"/>
      <c r="X147" s="311"/>
      <c r="Y147" s="311"/>
      <c r="Z147" s="311"/>
      <c r="AA147" s="311"/>
      <c r="AB147" s="313"/>
      <c r="AC147" s="315"/>
      <c r="AD147" s="311"/>
      <c r="AE147" s="311"/>
      <c r="AF147" s="311"/>
      <c r="AG147" s="311"/>
      <c r="AH147" s="311"/>
      <c r="AI147" s="313"/>
      <c r="AJ147" s="336"/>
      <c r="AK147" s="214"/>
      <c r="AL147" s="263"/>
      <c r="AM147" s="265"/>
      <c r="AN147" s="268"/>
      <c r="AO147" s="271"/>
      <c r="AP147" s="274"/>
      <c r="AR147" s="280"/>
      <c r="AS147" s="283"/>
      <c r="AT147" s="291"/>
      <c r="AU147" s="280"/>
      <c r="AV147" s="283"/>
      <c r="AW147" s="291"/>
      <c r="AY147" s="294"/>
    </row>
    <row r="148" spans="3:53" ht="18" customHeight="1" x14ac:dyDescent="0.55000000000000004">
      <c r="C148" s="250"/>
      <c r="D148" s="287"/>
      <c r="E148" s="287"/>
      <c r="F148" s="311"/>
      <c r="G148" s="313"/>
      <c r="H148" s="315"/>
      <c r="I148" s="317"/>
      <c r="J148" s="311"/>
      <c r="K148" s="311"/>
      <c r="L148" s="311"/>
      <c r="M148" s="311"/>
      <c r="N148" s="313"/>
      <c r="O148" s="315"/>
      <c r="P148" s="311"/>
      <c r="Q148" s="311"/>
      <c r="R148" s="311"/>
      <c r="S148" s="311"/>
      <c r="T148" s="311"/>
      <c r="U148" s="313"/>
      <c r="V148" s="315"/>
      <c r="W148" s="311"/>
      <c r="X148" s="311"/>
      <c r="Y148" s="311"/>
      <c r="Z148" s="311"/>
      <c r="AA148" s="311"/>
      <c r="AB148" s="313"/>
      <c r="AC148" s="315"/>
      <c r="AD148" s="311"/>
      <c r="AE148" s="311"/>
      <c r="AF148" s="311"/>
      <c r="AG148" s="311"/>
      <c r="AH148" s="311"/>
      <c r="AI148" s="313"/>
      <c r="AJ148" s="336"/>
      <c r="AK148" s="214"/>
      <c r="AL148" s="263"/>
      <c r="AM148" s="265"/>
      <c r="AN148" s="268"/>
      <c r="AO148" s="271"/>
      <c r="AP148" s="274"/>
      <c r="AR148" s="280"/>
      <c r="AS148" s="283"/>
      <c r="AT148" s="291"/>
      <c r="AU148" s="280"/>
      <c r="AV148" s="283"/>
      <c r="AW148" s="291"/>
      <c r="AY148" s="294"/>
    </row>
    <row r="149" spans="3:53" ht="18" customHeight="1" thickBot="1" x14ac:dyDescent="0.6">
      <c r="C149" s="250"/>
      <c r="D149" s="287"/>
      <c r="E149" s="287"/>
      <c r="F149" s="318"/>
      <c r="G149" s="319"/>
      <c r="H149" s="320"/>
      <c r="I149" s="332"/>
      <c r="J149" s="318"/>
      <c r="K149" s="318"/>
      <c r="L149" s="318"/>
      <c r="M149" s="318"/>
      <c r="N149" s="319"/>
      <c r="O149" s="320"/>
      <c r="P149" s="318"/>
      <c r="Q149" s="318"/>
      <c r="R149" s="318"/>
      <c r="S149" s="318"/>
      <c r="T149" s="318"/>
      <c r="U149" s="319"/>
      <c r="V149" s="320"/>
      <c r="W149" s="318"/>
      <c r="X149" s="318"/>
      <c r="Y149" s="318"/>
      <c r="Z149" s="318"/>
      <c r="AA149" s="318"/>
      <c r="AB149" s="319"/>
      <c r="AC149" s="320"/>
      <c r="AD149" s="318"/>
      <c r="AE149" s="318"/>
      <c r="AF149" s="318"/>
      <c r="AG149" s="318"/>
      <c r="AH149" s="318"/>
      <c r="AI149" s="319"/>
      <c r="AJ149" s="337"/>
      <c r="AK149" s="214"/>
      <c r="AL149" s="263"/>
      <c r="AM149" s="266"/>
      <c r="AN149" s="269"/>
      <c r="AO149" s="272"/>
      <c r="AP149" s="275"/>
      <c r="AR149" s="281"/>
      <c r="AS149" s="284"/>
      <c r="AT149" s="291"/>
      <c r="AU149" s="281"/>
      <c r="AV149" s="284"/>
      <c r="AW149" s="292"/>
      <c r="AY149" s="295"/>
    </row>
    <row r="150" spans="3:53" ht="18" customHeight="1" thickBot="1" x14ac:dyDescent="0.6">
      <c r="C150" s="250"/>
      <c r="D150" s="296" t="s">
        <v>7</v>
      </c>
      <c r="E150" s="296"/>
      <c r="F150" s="139"/>
      <c r="G150" s="25"/>
      <c r="H150" s="26"/>
      <c r="I150" s="140"/>
      <c r="J150" s="139"/>
      <c r="K150" s="139"/>
      <c r="L150" s="139"/>
      <c r="M150" s="139"/>
      <c r="N150" s="25"/>
      <c r="O150" s="26"/>
      <c r="P150" s="139"/>
      <c r="Q150" s="139"/>
      <c r="R150" s="139"/>
      <c r="S150" s="139"/>
      <c r="T150" s="139"/>
      <c r="U150" s="25"/>
      <c r="V150" s="26"/>
      <c r="W150" s="139"/>
      <c r="X150" s="139"/>
      <c r="Y150" s="139"/>
      <c r="Z150" s="139"/>
      <c r="AA150" s="139"/>
      <c r="AB150" s="25"/>
      <c r="AC150" s="26"/>
      <c r="AD150" s="139"/>
      <c r="AE150" s="139"/>
      <c r="AF150" s="139"/>
      <c r="AG150" s="139"/>
      <c r="AH150" s="139"/>
      <c r="AI150" s="25"/>
      <c r="AJ150" s="164"/>
      <c r="AK150" s="150"/>
      <c r="AL150" s="171">
        <f>COUNTIF(F150:AJ150,"○")</f>
        <v>0</v>
      </c>
      <c r="AM150" s="172"/>
      <c r="AN150" s="173"/>
      <c r="AO150" s="174"/>
      <c r="AP150" s="175"/>
      <c r="AR150" s="176"/>
      <c r="AS150" s="177"/>
      <c r="AT150" s="178">
        <f>ROUNDDOWN(AL150/AY150,3)</f>
        <v>0</v>
      </c>
      <c r="AU150" s="172"/>
      <c r="AV150" s="179"/>
      <c r="AW150" s="180"/>
      <c r="AY150" s="181">
        <v>30</v>
      </c>
      <c r="BA150" s="143" t="s">
        <v>79</v>
      </c>
    </row>
    <row r="151" spans="3:53" ht="18" customHeight="1" thickBot="1" x14ac:dyDescent="0.6">
      <c r="C151" s="250"/>
      <c r="D151" s="296" t="s">
        <v>8</v>
      </c>
      <c r="E151" s="296"/>
      <c r="F151" s="139"/>
      <c r="G151" s="81"/>
      <c r="H151" s="82"/>
      <c r="I151" s="140"/>
      <c r="J151" s="139"/>
      <c r="K151" s="139"/>
      <c r="L151" s="139"/>
      <c r="M151" s="139"/>
      <c r="N151" s="81"/>
      <c r="O151" s="82"/>
      <c r="P151" s="139"/>
      <c r="Q151" s="139"/>
      <c r="R151" s="139"/>
      <c r="S151" s="139"/>
      <c r="T151" s="139"/>
      <c r="U151" s="81"/>
      <c r="V151" s="82"/>
      <c r="W151" s="139"/>
      <c r="X151" s="139"/>
      <c r="Y151" s="139"/>
      <c r="Z151" s="139"/>
      <c r="AA151" s="139"/>
      <c r="AB151" s="81"/>
      <c r="AC151" s="82"/>
      <c r="AD151" s="139"/>
      <c r="AE151" s="139"/>
      <c r="AF151" s="139"/>
      <c r="AG151" s="139"/>
      <c r="AH151" s="139"/>
      <c r="AI151" s="81"/>
      <c r="AJ151" s="164"/>
      <c r="AK151" s="150"/>
      <c r="AL151" s="182"/>
      <c r="AM151" s="151">
        <f>COUNTIF(F151:AJ151,"●")</f>
        <v>0</v>
      </c>
      <c r="AN151" s="171">
        <f>COUNTIF(F151:AJ151,"◎")</f>
        <v>0</v>
      </c>
      <c r="AO151" s="183">
        <f>SUM(AM151:AN151)</f>
        <v>0</v>
      </c>
      <c r="AP151" s="178" t="e">
        <f>ROUNDDOWN(AO151/AL150,3)</f>
        <v>#DIV/0!</v>
      </c>
      <c r="AR151" s="171">
        <f>COUNTIF(F151:AJ151,"●")+COUNTIF(F151:AJ151,"★")+COUNTIF(F151:AJ151,"◎")</f>
        <v>0</v>
      </c>
      <c r="AS151" s="185">
        <f>COUNTIF(F151:AJ151,"◇")</f>
        <v>0</v>
      </c>
      <c r="AT151" s="215">
        <f>ROUNDDOWN(AR151/AY150,3)</f>
        <v>0</v>
      </c>
      <c r="AU151" s="147">
        <f>AU133+COUNTIF(F151:AJ151,"●")+COUNTIF(F151:AJ151,"★")+COUNTIF(F151:AJ151,"■")+COUNTIF(F151:AJ151,"◎")</f>
        <v>0</v>
      </c>
      <c r="AV151" s="186">
        <f>AV133+COUNTIF(F151:AJ151,"◇")</f>
        <v>0</v>
      </c>
      <c r="AW151" s="184">
        <f>ROUNDDOWN(AU151/AY151,3)</f>
        <v>0</v>
      </c>
      <c r="AY151" s="139">
        <f>+AY133+AY150</f>
        <v>241</v>
      </c>
    </row>
    <row r="152" spans="3:53" ht="15" customHeight="1" x14ac:dyDescent="0.55000000000000004">
      <c r="C152" s="250"/>
      <c r="D152" s="297" t="s">
        <v>0</v>
      </c>
      <c r="E152" s="298"/>
      <c r="F152" s="303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5"/>
      <c r="AL152" s="187" t="s">
        <v>69</v>
      </c>
      <c r="AM152" s="188" t="s">
        <v>70</v>
      </c>
      <c r="AN152" s="189" t="s">
        <v>71</v>
      </c>
      <c r="AO152" s="190" t="s">
        <v>85</v>
      </c>
      <c r="AP152" s="191" t="s">
        <v>86</v>
      </c>
      <c r="AQ152" s="150"/>
      <c r="AR152" s="192" t="s">
        <v>72</v>
      </c>
      <c r="AS152" s="193" t="s">
        <v>73</v>
      </c>
      <c r="AT152" s="194" t="s">
        <v>74</v>
      </c>
      <c r="AU152" s="195" t="s">
        <v>75</v>
      </c>
      <c r="AV152" s="193" t="s">
        <v>76</v>
      </c>
      <c r="AW152" s="194" t="s">
        <v>77</v>
      </c>
      <c r="AX152" s="196"/>
      <c r="AY152" s="197" t="s">
        <v>78</v>
      </c>
    </row>
    <row r="153" spans="3:53" ht="15" customHeight="1" x14ac:dyDescent="0.55000000000000004">
      <c r="C153" s="250"/>
      <c r="D153" s="299"/>
      <c r="E153" s="300"/>
      <c r="F153" s="306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8"/>
      <c r="AL153" s="198"/>
      <c r="AM153" s="199"/>
      <c r="AN153" s="189"/>
      <c r="AO153" s="200"/>
      <c r="AP153" s="191" t="e">
        <f>IF(AP151&gt;=1,"達成","未達成")</f>
        <v>#DIV/0!</v>
      </c>
      <c r="AQ153" s="150"/>
      <c r="AR153" s="192"/>
      <c r="AS153" s="201"/>
      <c r="AT153" s="194" t="s">
        <v>91</v>
      </c>
      <c r="AU153" s="192"/>
      <c r="AV153" s="201"/>
      <c r="AW153" s="194"/>
      <c r="AX153" s="196"/>
      <c r="AY153" s="202"/>
    </row>
    <row r="154" spans="3:53" ht="15" customHeight="1" x14ac:dyDescent="0.55000000000000004">
      <c r="C154" s="250"/>
      <c r="D154" s="301"/>
      <c r="E154" s="302"/>
      <c r="F154" s="125" t="s">
        <v>173</v>
      </c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7"/>
      <c r="AL154" s="203"/>
      <c r="AM154" s="204"/>
      <c r="AN154" s="205"/>
      <c r="AO154" s="206" t="s">
        <v>84</v>
      </c>
      <c r="AP154" s="207" t="s">
        <v>83</v>
      </c>
      <c r="AQ154" s="150"/>
      <c r="AR154" s="208"/>
      <c r="AS154" s="209"/>
      <c r="AT154" s="210" t="s">
        <v>92</v>
      </c>
      <c r="AU154" s="208"/>
      <c r="AV154" s="209"/>
      <c r="AW154" s="210" t="s">
        <v>93</v>
      </c>
      <c r="AX154" s="196"/>
      <c r="AY154" s="211"/>
    </row>
    <row r="155" spans="3:53" ht="18" customHeight="1" x14ac:dyDescent="0.55000000000000004">
      <c r="C155" s="2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7"/>
      <c r="AC155" s="150"/>
      <c r="AD155" s="150"/>
      <c r="AE155" s="150"/>
      <c r="AF155" s="150"/>
      <c r="AG155" s="150"/>
      <c r="AH155" s="150"/>
      <c r="AI155" s="150"/>
      <c r="AJ155" s="150"/>
    </row>
    <row r="156" spans="3:53" ht="25" customHeight="1" thickBot="1" x14ac:dyDescent="0.6">
      <c r="C156" s="250"/>
      <c r="D156" s="244" t="s">
        <v>4</v>
      </c>
      <c r="E156" s="244"/>
      <c r="F156" s="252" t="s">
        <v>1</v>
      </c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48"/>
      <c r="AL156" s="255" t="s">
        <v>39</v>
      </c>
      <c r="AM156" s="256"/>
      <c r="AN156" s="256"/>
      <c r="AO156" s="256"/>
      <c r="AP156" s="257"/>
      <c r="AR156" s="258" t="s">
        <v>38</v>
      </c>
      <c r="AS156" s="259"/>
      <c r="AT156" s="259"/>
      <c r="AU156" s="259"/>
      <c r="AV156" s="259"/>
      <c r="AW156" s="260"/>
      <c r="AY156" s="293" t="s">
        <v>156</v>
      </c>
    </row>
    <row r="157" spans="3:53" ht="18" customHeight="1" x14ac:dyDescent="0.55000000000000004">
      <c r="C157" s="250"/>
      <c r="D157" s="244" t="s">
        <v>5</v>
      </c>
      <c r="E157" s="251"/>
      <c r="F157" s="11">
        <f>+AI139+1</f>
        <v>45627</v>
      </c>
      <c r="G157" s="40">
        <f t="shared" ref="G157:AJ157" si="16">+F157+1</f>
        <v>45628</v>
      </c>
      <c r="H157" s="40">
        <f t="shared" si="16"/>
        <v>45629</v>
      </c>
      <c r="I157" s="40">
        <f t="shared" si="16"/>
        <v>45630</v>
      </c>
      <c r="J157" s="40">
        <f t="shared" si="16"/>
        <v>45631</v>
      </c>
      <c r="K157" s="40">
        <f t="shared" si="16"/>
        <v>45632</v>
      </c>
      <c r="L157" s="10">
        <f t="shared" si="16"/>
        <v>45633</v>
      </c>
      <c r="M157" s="11">
        <f t="shared" si="16"/>
        <v>45634</v>
      </c>
      <c r="N157" s="40">
        <f t="shared" si="16"/>
        <v>45635</v>
      </c>
      <c r="O157" s="40">
        <f t="shared" si="16"/>
        <v>45636</v>
      </c>
      <c r="P157" s="40">
        <f t="shared" si="16"/>
        <v>45637</v>
      </c>
      <c r="Q157" s="40">
        <f t="shared" si="16"/>
        <v>45638</v>
      </c>
      <c r="R157" s="40">
        <f t="shared" si="16"/>
        <v>45639</v>
      </c>
      <c r="S157" s="10">
        <f t="shared" si="16"/>
        <v>45640</v>
      </c>
      <c r="T157" s="11">
        <f t="shared" si="16"/>
        <v>45641</v>
      </c>
      <c r="U157" s="40">
        <f t="shared" si="16"/>
        <v>45642</v>
      </c>
      <c r="V157" s="40">
        <f t="shared" si="16"/>
        <v>45643</v>
      </c>
      <c r="W157" s="40">
        <f t="shared" si="16"/>
        <v>45644</v>
      </c>
      <c r="X157" s="40">
        <f t="shared" si="16"/>
        <v>45645</v>
      </c>
      <c r="Y157" s="40">
        <f t="shared" si="16"/>
        <v>45646</v>
      </c>
      <c r="Z157" s="10">
        <f t="shared" si="16"/>
        <v>45647</v>
      </c>
      <c r="AA157" s="11">
        <f t="shared" si="16"/>
        <v>45648</v>
      </c>
      <c r="AB157" s="40">
        <f t="shared" si="16"/>
        <v>45649</v>
      </c>
      <c r="AC157" s="40">
        <f t="shared" si="16"/>
        <v>45650</v>
      </c>
      <c r="AD157" s="40">
        <f t="shared" si="16"/>
        <v>45651</v>
      </c>
      <c r="AE157" s="40">
        <f t="shared" si="16"/>
        <v>45652</v>
      </c>
      <c r="AF157" s="40">
        <f t="shared" si="16"/>
        <v>45653</v>
      </c>
      <c r="AG157" s="10">
        <f t="shared" si="16"/>
        <v>45654</v>
      </c>
      <c r="AH157" s="110">
        <f t="shared" si="16"/>
        <v>45655</v>
      </c>
      <c r="AI157" s="66">
        <f t="shared" si="16"/>
        <v>45656</v>
      </c>
      <c r="AJ157" s="66">
        <f t="shared" si="16"/>
        <v>45657</v>
      </c>
      <c r="AK157" s="48"/>
      <c r="AL157" s="262" t="s">
        <v>151</v>
      </c>
      <c r="AM157" s="264" t="s">
        <v>152</v>
      </c>
      <c r="AN157" s="267" t="s">
        <v>172</v>
      </c>
      <c r="AO157" s="270" t="s">
        <v>153</v>
      </c>
      <c r="AP157" s="273" t="s">
        <v>154</v>
      </c>
      <c r="AR157" s="276" t="s">
        <v>37</v>
      </c>
      <c r="AS157" s="277"/>
      <c r="AT157" s="278"/>
      <c r="AU157" s="276" t="s">
        <v>40</v>
      </c>
      <c r="AV157" s="277"/>
      <c r="AW157" s="278"/>
      <c r="AY157" s="294"/>
    </row>
    <row r="158" spans="3:53" ht="18" customHeight="1" x14ac:dyDescent="0.55000000000000004">
      <c r="C158" s="250"/>
      <c r="D158" s="244" t="s">
        <v>6</v>
      </c>
      <c r="E158" s="251"/>
      <c r="F158" s="19">
        <f t="shared" ref="F158:AJ158" si="17">F157</f>
        <v>45627</v>
      </c>
      <c r="G158" s="153">
        <f t="shared" si="17"/>
        <v>45628</v>
      </c>
      <c r="H158" s="153">
        <f t="shared" si="17"/>
        <v>45629</v>
      </c>
      <c r="I158" s="153">
        <f t="shared" si="17"/>
        <v>45630</v>
      </c>
      <c r="J158" s="153">
        <f t="shared" si="17"/>
        <v>45631</v>
      </c>
      <c r="K158" s="153">
        <f t="shared" si="17"/>
        <v>45632</v>
      </c>
      <c r="L158" s="18">
        <f t="shared" si="17"/>
        <v>45633</v>
      </c>
      <c r="M158" s="19">
        <f t="shared" si="17"/>
        <v>45634</v>
      </c>
      <c r="N158" s="153">
        <f t="shared" si="17"/>
        <v>45635</v>
      </c>
      <c r="O158" s="153">
        <f t="shared" si="17"/>
        <v>45636</v>
      </c>
      <c r="P158" s="153">
        <f t="shared" si="17"/>
        <v>45637</v>
      </c>
      <c r="Q158" s="153">
        <f t="shared" si="17"/>
        <v>45638</v>
      </c>
      <c r="R158" s="153">
        <f t="shared" si="17"/>
        <v>45639</v>
      </c>
      <c r="S158" s="18">
        <f t="shared" si="17"/>
        <v>45640</v>
      </c>
      <c r="T158" s="19">
        <f t="shared" si="17"/>
        <v>45641</v>
      </c>
      <c r="U158" s="153">
        <f t="shared" si="17"/>
        <v>45642</v>
      </c>
      <c r="V158" s="153">
        <f t="shared" si="17"/>
        <v>45643</v>
      </c>
      <c r="W158" s="153">
        <f t="shared" si="17"/>
        <v>45644</v>
      </c>
      <c r="X158" s="153">
        <f t="shared" si="17"/>
        <v>45645</v>
      </c>
      <c r="Y158" s="153">
        <f t="shared" si="17"/>
        <v>45646</v>
      </c>
      <c r="Z158" s="18">
        <f t="shared" si="17"/>
        <v>45647</v>
      </c>
      <c r="AA158" s="19">
        <f t="shared" si="17"/>
        <v>45648</v>
      </c>
      <c r="AB158" s="153">
        <f t="shared" si="17"/>
        <v>45649</v>
      </c>
      <c r="AC158" s="153">
        <f t="shared" si="17"/>
        <v>45650</v>
      </c>
      <c r="AD158" s="153">
        <f t="shared" si="17"/>
        <v>45651</v>
      </c>
      <c r="AE158" s="153">
        <f t="shared" si="17"/>
        <v>45652</v>
      </c>
      <c r="AF158" s="153">
        <f t="shared" si="17"/>
        <v>45653</v>
      </c>
      <c r="AG158" s="18">
        <f t="shared" si="17"/>
        <v>45654</v>
      </c>
      <c r="AH158" s="165">
        <f t="shared" si="17"/>
        <v>45655</v>
      </c>
      <c r="AI158" s="161">
        <f t="shared" si="17"/>
        <v>45656</v>
      </c>
      <c r="AJ158" s="161">
        <f t="shared" si="17"/>
        <v>45657</v>
      </c>
      <c r="AK158" s="213"/>
      <c r="AL158" s="263"/>
      <c r="AM158" s="265"/>
      <c r="AN158" s="268"/>
      <c r="AO158" s="271"/>
      <c r="AP158" s="274"/>
      <c r="AR158" s="279" t="s">
        <v>155</v>
      </c>
      <c r="AS158" s="282" t="s">
        <v>108</v>
      </c>
      <c r="AT158" s="285" t="s">
        <v>42</v>
      </c>
      <c r="AU158" s="279" t="s">
        <v>165</v>
      </c>
      <c r="AV158" s="282" t="s">
        <v>109</v>
      </c>
      <c r="AW158" s="285" t="s">
        <v>43</v>
      </c>
      <c r="AY158" s="294"/>
    </row>
    <row r="159" spans="3:53" ht="18" customHeight="1" x14ac:dyDescent="0.55000000000000004">
      <c r="C159" s="250"/>
      <c r="D159" s="244" t="s">
        <v>12</v>
      </c>
      <c r="E159" s="251"/>
      <c r="F159" s="26"/>
      <c r="G159" s="139"/>
      <c r="H159" s="139"/>
      <c r="I159" s="139"/>
      <c r="J159" s="139"/>
      <c r="K159" s="139"/>
      <c r="L159" s="25"/>
      <c r="M159" s="26"/>
      <c r="N159" s="139"/>
      <c r="O159" s="139"/>
      <c r="P159" s="139"/>
      <c r="Q159" s="139"/>
      <c r="R159" s="139"/>
      <c r="S159" s="25"/>
      <c r="T159" s="26"/>
      <c r="U159" s="139"/>
      <c r="V159" s="139"/>
      <c r="W159" s="139"/>
      <c r="X159" s="139"/>
      <c r="Y159" s="139"/>
      <c r="Z159" s="25"/>
      <c r="AA159" s="26"/>
      <c r="AB159" s="139"/>
      <c r="AC159" s="139"/>
      <c r="AD159" s="139"/>
      <c r="AE159" s="139"/>
      <c r="AF159" s="139"/>
      <c r="AG159" s="25"/>
      <c r="AH159" s="113"/>
      <c r="AI159" s="83"/>
      <c r="AJ159" s="83"/>
      <c r="AK159" s="150"/>
      <c r="AL159" s="263"/>
      <c r="AM159" s="265"/>
      <c r="AN159" s="268"/>
      <c r="AO159" s="271"/>
      <c r="AP159" s="274"/>
      <c r="AR159" s="280"/>
      <c r="AS159" s="283"/>
      <c r="AT159" s="286"/>
      <c r="AU159" s="280"/>
      <c r="AV159" s="283"/>
      <c r="AW159" s="286"/>
      <c r="AY159" s="294"/>
    </row>
    <row r="160" spans="3:53" ht="18" customHeight="1" x14ac:dyDescent="0.55000000000000004">
      <c r="C160" s="250"/>
      <c r="D160" s="287" t="s">
        <v>11</v>
      </c>
      <c r="E160" s="333"/>
      <c r="F160" s="314"/>
      <c r="G160" s="310"/>
      <c r="H160" s="310"/>
      <c r="I160" s="310"/>
      <c r="J160" s="310"/>
      <c r="K160" s="310"/>
      <c r="L160" s="312"/>
      <c r="M160" s="314"/>
      <c r="N160" s="310"/>
      <c r="O160" s="310"/>
      <c r="P160" s="310"/>
      <c r="Q160" s="310"/>
      <c r="R160" s="310"/>
      <c r="S160" s="312"/>
      <c r="T160" s="314"/>
      <c r="U160" s="310"/>
      <c r="V160" s="310"/>
      <c r="W160" s="310"/>
      <c r="X160" s="310"/>
      <c r="Y160" s="310"/>
      <c r="Z160" s="312"/>
      <c r="AA160" s="314"/>
      <c r="AB160" s="310"/>
      <c r="AC160" s="310"/>
      <c r="AD160" s="310"/>
      <c r="AE160" s="310"/>
      <c r="AF160" s="310"/>
      <c r="AG160" s="312"/>
      <c r="AH160" s="321" t="s">
        <v>15</v>
      </c>
      <c r="AI160" s="321" t="s">
        <v>15</v>
      </c>
      <c r="AJ160" s="321" t="s">
        <v>15</v>
      </c>
      <c r="AK160" s="214"/>
      <c r="AL160" s="263"/>
      <c r="AM160" s="265"/>
      <c r="AN160" s="268"/>
      <c r="AO160" s="271"/>
      <c r="AP160" s="274"/>
      <c r="AR160" s="280"/>
      <c r="AS160" s="283"/>
      <c r="AT160" s="286"/>
      <c r="AU160" s="280"/>
      <c r="AV160" s="283"/>
      <c r="AW160" s="286"/>
      <c r="AY160" s="294"/>
    </row>
    <row r="161" spans="3:53" ht="18" customHeight="1" x14ac:dyDescent="0.55000000000000004">
      <c r="C161" s="250"/>
      <c r="D161" s="287"/>
      <c r="E161" s="333"/>
      <c r="F161" s="315"/>
      <c r="G161" s="311"/>
      <c r="H161" s="311"/>
      <c r="I161" s="311"/>
      <c r="J161" s="311"/>
      <c r="K161" s="311"/>
      <c r="L161" s="313"/>
      <c r="M161" s="315"/>
      <c r="N161" s="311"/>
      <c r="O161" s="311"/>
      <c r="P161" s="311"/>
      <c r="Q161" s="311"/>
      <c r="R161" s="311"/>
      <c r="S161" s="313"/>
      <c r="T161" s="315"/>
      <c r="U161" s="311"/>
      <c r="V161" s="311"/>
      <c r="W161" s="311"/>
      <c r="X161" s="311"/>
      <c r="Y161" s="311"/>
      <c r="Z161" s="313"/>
      <c r="AA161" s="315"/>
      <c r="AB161" s="311"/>
      <c r="AC161" s="311"/>
      <c r="AD161" s="311"/>
      <c r="AE161" s="311"/>
      <c r="AF161" s="311"/>
      <c r="AG161" s="313"/>
      <c r="AH161" s="322"/>
      <c r="AI161" s="322"/>
      <c r="AJ161" s="322"/>
      <c r="AK161" s="214"/>
      <c r="AL161" s="263"/>
      <c r="AM161" s="265"/>
      <c r="AN161" s="268"/>
      <c r="AO161" s="271"/>
      <c r="AP161" s="274"/>
      <c r="AR161" s="280"/>
      <c r="AS161" s="283"/>
      <c r="AT161" s="170">
        <v>0.28499999999999998</v>
      </c>
      <c r="AU161" s="280"/>
      <c r="AV161" s="283"/>
      <c r="AW161" s="286"/>
      <c r="AY161" s="294"/>
    </row>
    <row r="162" spans="3:53" ht="18" customHeight="1" x14ac:dyDescent="0.55000000000000004">
      <c r="C162" s="250"/>
      <c r="D162" s="287"/>
      <c r="E162" s="333"/>
      <c r="F162" s="315"/>
      <c r="G162" s="311"/>
      <c r="H162" s="311"/>
      <c r="I162" s="311"/>
      <c r="J162" s="311"/>
      <c r="K162" s="311"/>
      <c r="L162" s="313"/>
      <c r="M162" s="315"/>
      <c r="N162" s="311"/>
      <c r="O162" s="311"/>
      <c r="P162" s="311"/>
      <c r="Q162" s="311"/>
      <c r="R162" s="311"/>
      <c r="S162" s="313"/>
      <c r="T162" s="315"/>
      <c r="U162" s="311"/>
      <c r="V162" s="311"/>
      <c r="W162" s="311"/>
      <c r="X162" s="311"/>
      <c r="Y162" s="311"/>
      <c r="Z162" s="313"/>
      <c r="AA162" s="315"/>
      <c r="AB162" s="311"/>
      <c r="AC162" s="311"/>
      <c r="AD162" s="311"/>
      <c r="AE162" s="311"/>
      <c r="AF162" s="311"/>
      <c r="AG162" s="313"/>
      <c r="AH162" s="322"/>
      <c r="AI162" s="322"/>
      <c r="AJ162" s="322"/>
      <c r="AK162" s="214"/>
      <c r="AL162" s="263"/>
      <c r="AM162" s="265"/>
      <c r="AN162" s="268"/>
      <c r="AO162" s="271"/>
      <c r="AP162" s="274"/>
      <c r="AR162" s="280"/>
      <c r="AS162" s="283"/>
      <c r="AT162" s="291" t="s">
        <v>41</v>
      </c>
      <c r="AU162" s="280"/>
      <c r="AV162" s="283"/>
      <c r="AW162" s="286"/>
      <c r="AY162" s="294"/>
    </row>
    <row r="163" spans="3:53" ht="18" customHeight="1" x14ac:dyDescent="0.55000000000000004">
      <c r="C163" s="250"/>
      <c r="D163" s="287"/>
      <c r="E163" s="333"/>
      <c r="F163" s="315"/>
      <c r="G163" s="311"/>
      <c r="H163" s="311"/>
      <c r="I163" s="311"/>
      <c r="J163" s="311"/>
      <c r="K163" s="311"/>
      <c r="L163" s="313"/>
      <c r="M163" s="315"/>
      <c r="N163" s="311"/>
      <c r="O163" s="311"/>
      <c r="P163" s="311"/>
      <c r="Q163" s="311"/>
      <c r="R163" s="311"/>
      <c r="S163" s="313"/>
      <c r="T163" s="315"/>
      <c r="U163" s="311"/>
      <c r="V163" s="311"/>
      <c r="W163" s="311"/>
      <c r="X163" s="311"/>
      <c r="Y163" s="311"/>
      <c r="Z163" s="313"/>
      <c r="AA163" s="315"/>
      <c r="AB163" s="311"/>
      <c r="AC163" s="311"/>
      <c r="AD163" s="311"/>
      <c r="AE163" s="311"/>
      <c r="AF163" s="311"/>
      <c r="AG163" s="313"/>
      <c r="AH163" s="322"/>
      <c r="AI163" s="322"/>
      <c r="AJ163" s="322"/>
      <c r="AK163" s="214"/>
      <c r="AL163" s="263"/>
      <c r="AM163" s="265"/>
      <c r="AN163" s="268"/>
      <c r="AO163" s="271"/>
      <c r="AP163" s="274"/>
      <c r="AR163" s="280"/>
      <c r="AS163" s="283"/>
      <c r="AT163" s="291"/>
      <c r="AU163" s="280"/>
      <c r="AV163" s="283"/>
      <c r="AW163" s="170">
        <v>0.28499999999999998</v>
      </c>
      <c r="AY163" s="294"/>
    </row>
    <row r="164" spans="3:53" ht="18" customHeight="1" x14ac:dyDescent="0.55000000000000004">
      <c r="C164" s="250"/>
      <c r="D164" s="287"/>
      <c r="E164" s="333"/>
      <c r="F164" s="315"/>
      <c r="G164" s="311"/>
      <c r="H164" s="311"/>
      <c r="I164" s="311"/>
      <c r="J164" s="311"/>
      <c r="K164" s="311"/>
      <c r="L164" s="313"/>
      <c r="M164" s="315"/>
      <c r="N164" s="311"/>
      <c r="O164" s="311"/>
      <c r="P164" s="311"/>
      <c r="Q164" s="311"/>
      <c r="R164" s="311"/>
      <c r="S164" s="313"/>
      <c r="T164" s="315"/>
      <c r="U164" s="311"/>
      <c r="V164" s="311"/>
      <c r="W164" s="311"/>
      <c r="X164" s="311"/>
      <c r="Y164" s="311"/>
      <c r="Z164" s="313"/>
      <c r="AA164" s="315"/>
      <c r="AB164" s="311"/>
      <c r="AC164" s="311"/>
      <c r="AD164" s="311"/>
      <c r="AE164" s="311"/>
      <c r="AF164" s="311"/>
      <c r="AG164" s="313"/>
      <c r="AH164" s="322"/>
      <c r="AI164" s="322"/>
      <c r="AJ164" s="322"/>
      <c r="AK164" s="214"/>
      <c r="AL164" s="263"/>
      <c r="AM164" s="265"/>
      <c r="AN164" s="268"/>
      <c r="AO164" s="271"/>
      <c r="AP164" s="274"/>
      <c r="AR164" s="280"/>
      <c r="AS164" s="283"/>
      <c r="AT164" s="291"/>
      <c r="AU164" s="280"/>
      <c r="AV164" s="283"/>
      <c r="AW164" s="291" t="s">
        <v>41</v>
      </c>
      <c r="AY164" s="294"/>
    </row>
    <row r="165" spans="3:53" ht="18" customHeight="1" x14ac:dyDescent="0.55000000000000004">
      <c r="C165" s="250"/>
      <c r="D165" s="287"/>
      <c r="E165" s="333"/>
      <c r="F165" s="315"/>
      <c r="G165" s="311"/>
      <c r="H165" s="311"/>
      <c r="I165" s="311"/>
      <c r="J165" s="311"/>
      <c r="K165" s="311"/>
      <c r="L165" s="313"/>
      <c r="M165" s="315"/>
      <c r="N165" s="311"/>
      <c r="O165" s="311"/>
      <c r="P165" s="311"/>
      <c r="Q165" s="311"/>
      <c r="R165" s="311"/>
      <c r="S165" s="313"/>
      <c r="T165" s="315"/>
      <c r="U165" s="311"/>
      <c r="V165" s="311"/>
      <c r="W165" s="311"/>
      <c r="X165" s="311"/>
      <c r="Y165" s="311"/>
      <c r="Z165" s="313"/>
      <c r="AA165" s="315"/>
      <c r="AB165" s="311"/>
      <c r="AC165" s="311"/>
      <c r="AD165" s="311"/>
      <c r="AE165" s="311"/>
      <c r="AF165" s="311"/>
      <c r="AG165" s="313"/>
      <c r="AH165" s="323" t="s">
        <v>113</v>
      </c>
      <c r="AI165" s="338"/>
      <c r="AJ165" s="339"/>
      <c r="AK165" s="214"/>
      <c r="AL165" s="263"/>
      <c r="AM165" s="265"/>
      <c r="AN165" s="268"/>
      <c r="AO165" s="271"/>
      <c r="AP165" s="274"/>
      <c r="AR165" s="280"/>
      <c r="AS165" s="283"/>
      <c r="AT165" s="291"/>
      <c r="AU165" s="280"/>
      <c r="AV165" s="283"/>
      <c r="AW165" s="291"/>
      <c r="AY165" s="294"/>
    </row>
    <row r="166" spans="3:53" ht="18" customHeight="1" x14ac:dyDescent="0.55000000000000004">
      <c r="C166" s="250"/>
      <c r="D166" s="287"/>
      <c r="E166" s="333"/>
      <c r="F166" s="315"/>
      <c r="G166" s="311"/>
      <c r="H166" s="311"/>
      <c r="I166" s="311"/>
      <c r="J166" s="311"/>
      <c r="K166" s="311"/>
      <c r="L166" s="313"/>
      <c r="M166" s="315"/>
      <c r="N166" s="311"/>
      <c r="O166" s="311"/>
      <c r="P166" s="311"/>
      <c r="Q166" s="311"/>
      <c r="R166" s="311"/>
      <c r="S166" s="313"/>
      <c r="T166" s="315"/>
      <c r="U166" s="311"/>
      <c r="V166" s="311"/>
      <c r="W166" s="311"/>
      <c r="X166" s="311"/>
      <c r="Y166" s="311"/>
      <c r="Z166" s="313"/>
      <c r="AA166" s="315"/>
      <c r="AB166" s="311"/>
      <c r="AC166" s="311"/>
      <c r="AD166" s="311"/>
      <c r="AE166" s="311"/>
      <c r="AF166" s="311"/>
      <c r="AG166" s="313"/>
      <c r="AH166" s="340"/>
      <c r="AI166" s="338"/>
      <c r="AJ166" s="339"/>
      <c r="AK166" s="214"/>
      <c r="AL166" s="263"/>
      <c r="AM166" s="265"/>
      <c r="AN166" s="268"/>
      <c r="AO166" s="271"/>
      <c r="AP166" s="274"/>
      <c r="AR166" s="280"/>
      <c r="AS166" s="283"/>
      <c r="AT166" s="291"/>
      <c r="AU166" s="280"/>
      <c r="AV166" s="283"/>
      <c r="AW166" s="291"/>
      <c r="AY166" s="294"/>
    </row>
    <row r="167" spans="3:53" ht="18" customHeight="1" thickBot="1" x14ac:dyDescent="0.6">
      <c r="C167" s="250"/>
      <c r="D167" s="287"/>
      <c r="E167" s="333"/>
      <c r="F167" s="320"/>
      <c r="G167" s="318"/>
      <c r="H167" s="318"/>
      <c r="I167" s="318"/>
      <c r="J167" s="318"/>
      <c r="K167" s="318"/>
      <c r="L167" s="319"/>
      <c r="M167" s="320"/>
      <c r="N167" s="318"/>
      <c r="O167" s="318"/>
      <c r="P167" s="318"/>
      <c r="Q167" s="318"/>
      <c r="R167" s="318"/>
      <c r="S167" s="319"/>
      <c r="T167" s="320"/>
      <c r="U167" s="318"/>
      <c r="V167" s="318"/>
      <c r="W167" s="318"/>
      <c r="X167" s="318"/>
      <c r="Y167" s="318"/>
      <c r="Z167" s="319"/>
      <c r="AA167" s="320"/>
      <c r="AB167" s="318"/>
      <c r="AC167" s="318"/>
      <c r="AD167" s="318"/>
      <c r="AE167" s="318"/>
      <c r="AF167" s="318"/>
      <c r="AG167" s="319"/>
      <c r="AH167" s="341"/>
      <c r="AI167" s="342"/>
      <c r="AJ167" s="343"/>
      <c r="AK167" s="214"/>
      <c r="AL167" s="263"/>
      <c r="AM167" s="266"/>
      <c r="AN167" s="269"/>
      <c r="AO167" s="272"/>
      <c r="AP167" s="275"/>
      <c r="AR167" s="281"/>
      <c r="AS167" s="284"/>
      <c r="AT167" s="291"/>
      <c r="AU167" s="281"/>
      <c r="AV167" s="284"/>
      <c r="AW167" s="292"/>
      <c r="AY167" s="295"/>
    </row>
    <row r="168" spans="3:53" ht="18" customHeight="1" thickBot="1" x14ac:dyDescent="0.6">
      <c r="C168" s="250"/>
      <c r="D168" s="296" t="s">
        <v>7</v>
      </c>
      <c r="E168" s="334"/>
      <c r="F168" s="26"/>
      <c r="G168" s="139"/>
      <c r="H168" s="139"/>
      <c r="I168" s="139"/>
      <c r="J168" s="139"/>
      <c r="K168" s="139"/>
      <c r="L168" s="25"/>
      <c r="M168" s="26"/>
      <c r="N168" s="139"/>
      <c r="O168" s="139"/>
      <c r="P168" s="139"/>
      <c r="Q168" s="139"/>
      <c r="R168" s="139"/>
      <c r="S168" s="25"/>
      <c r="T168" s="26"/>
      <c r="U168" s="139"/>
      <c r="V168" s="139"/>
      <c r="W168" s="139"/>
      <c r="X168" s="139"/>
      <c r="Y168" s="139"/>
      <c r="Z168" s="25"/>
      <c r="AA168" s="26"/>
      <c r="AB168" s="141"/>
      <c r="AC168" s="139"/>
      <c r="AD168" s="139"/>
      <c r="AE168" s="139"/>
      <c r="AF168" s="139"/>
      <c r="AG168" s="25"/>
      <c r="AH168" s="113" t="s">
        <v>66</v>
      </c>
      <c r="AI168" s="83" t="s">
        <v>66</v>
      </c>
      <c r="AJ168" s="83" t="s">
        <v>66</v>
      </c>
      <c r="AK168" s="150"/>
      <c r="AL168" s="171">
        <f>COUNTIF(F168:AJ168,"○")</f>
        <v>0</v>
      </c>
      <c r="AM168" s="172"/>
      <c r="AN168" s="173"/>
      <c r="AO168" s="174"/>
      <c r="AP168" s="175"/>
      <c r="AR168" s="176"/>
      <c r="AS168" s="177"/>
      <c r="AT168" s="178">
        <f>ROUNDDOWN(AL168/AY168,3)</f>
        <v>0</v>
      </c>
      <c r="AU168" s="172"/>
      <c r="AV168" s="179"/>
      <c r="AW168" s="180"/>
      <c r="AY168" s="181">
        <f>31-3</f>
        <v>28</v>
      </c>
      <c r="BA168" s="143" t="s">
        <v>79</v>
      </c>
    </row>
    <row r="169" spans="3:53" ht="18" customHeight="1" thickBot="1" x14ac:dyDescent="0.6">
      <c r="C169" s="250"/>
      <c r="D169" s="296" t="s">
        <v>8</v>
      </c>
      <c r="E169" s="334"/>
      <c r="F169" s="82"/>
      <c r="G169" s="139"/>
      <c r="H169" s="139"/>
      <c r="I169" s="139"/>
      <c r="J169" s="139"/>
      <c r="K169" s="139"/>
      <c r="L169" s="81"/>
      <c r="M169" s="82"/>
      <c r="N169" s="139"/>
      <c r="O169" s="139"/>
      <c r="P169" s="139"/>
      <c r="Q169" s="139"/>
      <c r="R169" s="139"/>
      <c r="S169" s="81"/>
      <c r="T169" s="82"/>
      <c r="U169" s="139"/>
      <c r="V169" s="139"/>
      <c r="W169" s="139"/>
      <c r="X169" s="139"/>
      <c r="Y169" s="139"/>
      <c r="Z169" s="81"/>
      <c r="AA169" s="82"/>
      <c r="AB169" s="141"/>
      <c r="AC169" s="139"/>
      <c r="AD169" s="139"/>
      <c r="AE169" s="139"/>
      <c r="AF169" s="139"/>
      <c r="AG169" s="81"/>
      <c r="AH169" s="113" t="s">
        <v>66</v>
      </c>
      <c r="AI169" s="83" t="s">
        <v>66</v>
      </c>
      <c r="AJ169" s="83" t="s">
        <v>66</v>
      </c>
      <c r="AK169" s="150"/>
      <c r="AL169" s="182"/>
      <c r="AM169" s="151">
        <f>COUNTIF(F169:AJ169,"●")</f>
        <v>0</v>
      </c>
      <c r="AN169" s="171">
        <f>COUNTIF(F169:AJ169,"◎")</f>
        <v>0</v>
      </c>
      <c r="AO169" s="183">
        <f>SUM(AM169:AN169)</f>
        <v>0</v>
      </c>
      <c r="AP169" s="178" t="e">
        <f>ROUNDDOWN(AO169/AL168,3)</f>
        <v>#DIV/0!</v>
      </c>
      <c r="AR169" s="171">
        <f>COUNTIF(F169:AJ169,"●")+COUNTIF(F169:AJ169,"★")+COUNTIF(F169:AJ169,"◎")</f>
        <v>0</v>
      </c>
      <c r="AS169" s="185">
        <f>COUNTIF(F169:AJ169,"◇")</f>
        <v>0</v>
      </c>
      <c r="AT169" s="215">
        <f>ROUNDDOWN(AR169/AY168,3)</f>
        <v>0</v>
      </c>
      <c r="AU169" s="147">
        <f>AU151+COUNTIF(F169:AJ169,"●")+COUNTIF(F169:AJ169,"★")+COUNTIF(F169:AJ169,"■")+COUNTIF(F169:AJ169,"◎")</f>
        <v>0</v>
      </c>
      <c r="AV169" s="186">
        <f>AV151+COUNTIF(F169:AJ169,"◇")</f>
        <v>0</v>
      </c>
      <c r="AW169" s="184">
        <f>ROUNDDOWN(AU169/AY169,3)</f>
        <v>0</v>
      </c>
      <c r="AY169" s="139">
        <f>+AY151+AY168</f>
        <v>269</v>
      </c>
    </row>
    <row r="170" spans="3:53" ht="15" customHeight="1" x14ac:dyDescent="0.55000000000000004">
      <c r="C170" s="250"/>
      <c r="D170" s="297" t="s">
        <v>0</v>
      </c>
      <c r="E170" s="298"/>
      <c r="F170" s="303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304"/>
      <c r="T170" s="304"/>
      <c r="U170" s="304"/>
      <c r="V170" s="304"/>
      <c r="W170" s="304"/>
      <c r="X170" s="304"/>
      <c r="Y170" s="304"/>
      <c r="Z170" s="304"/>
      <c r="AA170" s="304"/>
      <c r="AB170" s="304"/>
      <c r="AC170" s="304"/>
      <c r="AD170" s="304"/>
      <c r="AE170" s="304"/>
      <c r="AF170" s="304"/>
      <c r="AG170" s="304"/>
      <c r="AH170" s="304"/>
      <c r="AI170" s="304"/>
      <c r="AJ170" s="305"/>
      <c r="AL170" s="187" t="s">
        <v>69</v>
      </c>
      <c r="AM170" s="188" t="s">
        <v>70</v>
      </c>
      <c r="AN170" s="189" t="s">
        <v>71</v>
      </c>
      <c r="AO170" s="190" t="s">
        <v>85</v>
      </c>
      <c r="AP170" s="191" t="s">
        <v>86</v>
      </c>
      <c r="AQ170" s="150"/>
      <c r="AR170" s="192" t="s">
        <v>72</v>
      </c>
      <c r="AS170" s="193" t="s">
        <v>73</v>
      </c>
      <c r="AT170" s="194" t="s">
        <v>74</v>
      </c>
      <c r="AU170" s="195" t="s">
        <v>75</v>
      </c>
      <c r="AV170" s="193" t="s">
        <v>76</v>
      </c>
      <c r="AW170" s="194" t="s">
        <v>77</v>
      </c>
      <c r="AX170" s="196"/>
      <c r="AY170" s="197" t="s">
        <v>78</v>
      </c>
    </row>
    <row r="171" spans="3:53" ht="15" customHeight="1" x14ac:dyDescent="0.55000000000000004">
      <c r="C171" s="250"/>
      <c r="D171" s="299"/>
      <c r="E171" s="300"/>
      <c r="F171" s="306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H171" s="307"/>
      <c r="AI171" s="307"/>
      <c r="AJ171" s="308"/>
      <c r="AL171" s="198"/>
      <c r="AM171" s="199"/>
      <c r="AN171" s="189"/>
      <c r="AO171" s="200"/>
      <c r="AP171" s="191" t="e">
        <f>IF(AP169&gt;=1,"達成","未達成")</f>
        <v>#DIV/0!</v>
      </c>
      <c r="AQ171" s="150"/>
      <c r="AR171" s="192"/>
      <c r="AS171" s="201"/>
      <c r="AT171" s="194" t="s">
        <v>91</v>
      </c>
      <c r="AU171" s="192"/>
      <c r="AV171" s="201"/>
      <c r="AW171" s="194"/>
      <c r="AX171" s="196"/>
      <c r="AY171" s="202"/>
    </row>
    <row r="172" spans="3:53" ht="15" customHeight="1" x14ac:dyDescent="0.55000000000000004">
      <c r="C172" s="250"/>
      <c r="D172" s="301"/>
      <c r="E172" s="302"/>
      <c r="F172" s="125" t="s">
        <v>173</v>
      </c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7"/>
      <c r="AL172" s="203"/>
      <c r="AM172" s="204"/>
      <c r="AN172" s="205"/>
      <c r="AO172" s="206" t="s">
        <v>84</v>
      </c>
      <c r="AP172" s="207" t="s">
        <v>83</v>
      </c>
      <c r="AQ172" s="150"/>
      <c r="AR172" s="208"/>
      <c r="AS172" s="209"/>
      <c r="AT172" s="210" t="s">
        <v>92</v>
      </c>
      <c r="AU172" s="208"/>
      <c r="AV172" s="209"/>
      <c r="AW172" s="210" t="s">
        <v>93</v>
      </c>
      <c r="AX172" s="196"/>
      <c r="AY172" s="211"/>
    </row>
    <row r="173" spans="3:53" ht="18" customHeight="1" x14ac:dyDescent="0.55000000000000004">
      <c r="C173" s="2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7"/>
      <c r="AC173" s="150"/>
      <c r="AD173" s="150"/>
      <c r="AE173" s="150"/>
      <c r="AF173" s="150"/>
      <c r="AG173" s="150"/>
      <c r="AH173" s="150"/>
      <c r="AI173" s="150"/>
      <c r="AJ173" s="150"/>
    </row>
    <row r="174" spans="3:53" ht="25" customHeight="1" thickBot="1" x14ac:dyDescent="0.6">
      <c r="C174" s="250"/>
      <c r="D174" s="244" t="s">
        <v>4</v>
      </c>
      <c r="E174" s="244"/>
      <c r="F174" s="252" t="s">
        <v>97</v>
      </c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48"/>
      <c r="AL174" s="255" t="s">
        <v>39</v>
      </c>
      <c r="AM174" s="256"/>
      <c r="AN174" s="256"/>
      <c r="AO174" s="256"/>
      <c r="AP174" s="257"/>
      <c r="AR174" s="258" t="s">
        <v>38</v>
      </c>
      <c r="AS174" s="259"/>
      <c r="AT174" s="259"/>
      <c r="AU174" s="259"/>
      <c r="AV174" s="259"/>
      <c r="AW174" s="260"/>
      <c r="AY174" s="293" t="s">
        <v>156</v>
      </c>
    </row>
    <row r="175" spans="3:53" ht="18" customHeight="1" x14ac:dyDescent="0.55000000000000004">
      <c r="C175" s="250"/>
      <c r="D175" s="244" t="s">
        <v>5</v>
      </c>
      <c r="E175" s="244"/>
      <c r="F175" s="66">
        <f>+AJ157+1</f>
        <v>45658</v>
      </c>
      <c r="G175" s="66">
        <f t="shared" ref="G175:AJ175" si="18">+F175+1</f>
        <v>45659</v>
      </c>
      <c r="H175" s="66">
        <f t="shared" si="18"/>
        <v>45660</v>
      </c>
      <c r="I175" s="10">
        <f t="shared" si="18"/>
        <v>45661</v>
      </c>
      <c r="J175" s="11">
        <f t="shared" si="18"/>
        <v>45662</v>
      </c>
      <c r="K175" s="40">
        <f t="shared" si="18"/>
        <v>45663</v>
      </c>
      <c r="L175" s="40">
        <f t="shared" si="18"/>
        <v>45664</v>
      </c>
      <c r="M175" s="40">
        <f t="shared" si="18"/>
        <v>45665</v>
      </c>
      <c r="N175" s="40">
        <f t="shared" si="18"/>
        <v>45666</v>
      </c>
      <c r="O175" s="40">
        <f t="shared" si="18"/>
        <v>45667</v>
      </c>
      <c r="P175" s="10">
        <f t="shared" si="18"/>
        <v>45668</v>
      </c>
      <c r="Q175" s="11">
        <f t="shared" si="18"/>
        <v>45669</v>
      </c>
      <c r="R175" s="53">
        <f t="shared" si="18"/>
        <v>45670</v>
      </c>
      <c r="S175" s="40">
        <f t="shared" si="18"/>
        <v>45671</v>
      </c>
      <c r="T175" s="40">
        <f t="shared" si="18"/>
        <v>45672</v>
      </c>
      <c r="U175" s="40">
        <f t="shared" si="18"/>
        <v>45673</v>
      </c>
      <c r="V175" s="40">
        <f t="shared" si="18"/>
        <v>45674</v>
      </c>
      <c r="W175" s="10">
        <f t="shared" si="18"/>
        <v>45675</v>
      </c>
      <c r="X175" s="11">
        <f t="shared" si="18"/>
        <v>45676</v>
      </c>
      <c r="Y175" s="40">
        <f t="shared" si="18"/>
        <v>45677</v>
      </c>
      <c r="Z175" s="40">
        <f t="shared" si="18"/>
        <v>45678</v>
      </c>
      <c r="AA175" s="40">
        <f t="shared" si="18"/>
        <v>45679</v>
      </c>
      <c r="AB175" s="40">
        <f t="shared" si="18"/>
        <v>45680</v>
      </c>
      <c r="AC175" s="40">
        <f t="shared" si="18"/>
        <v>45681</v>
      </c>
      <c r="AD175" s="10">
        <f t="shared" si="18"/>
        <v>45682</v>
      </c>
      <c r="AE175" s="11">
        <f t="shared" si="18"/>
        <v>45683</v>
      </c>
      <c r="AF175" s="40">
        <f t="shared" si="18"/>
        <v>45684</v>
      </c>
      <c r="AG175" s="40">
        <f t="shared" si="18"/>
        <v>45685</v>
      </c>
      <c r="AH175" s="40">
        <f t="shared" si="18"/>
        <v>45686</v>
      </c>
      <c r="AI175" s="40">
        <f t="shared" si="18"/>
        <v>45687</v>
      </c>
      <c r="AJ175" s="40">
        <f t="shared" si="18"/>
        <v>45688</v>
      </c>
      <c r="AK175" s="48"/>
      <c r="AL175" s="262" t="s">
        <v>151</v>
      </c>
      <c r="AM175" s="264" t="s">
        <v>152</v>
      </c>
      <c r="AN175" s="267" t="s">
        <v>172</v>
      </c>
      <c r="AO175" s="270" t="s">
        <v>153</v>
      </c>
      <c r="AP175" s="273" t="s">
        <v>154</v>
      </c>
      <c r="AR175" s="276" t="s">
        <v>37</v>
      </c>
      <c r="AS175" s="277"/>
      <c r="AT175" s="278"/>
      <c r="AU175" s="276" t="s">
        <v>40</v>
      </c>
      <c r="AV175" s="277"/>
      <c r="AW175" s="278"/>
      <c r="AY175" s="294"/>
    </row>
    <row r="176" spans="3:53" ht="18" customHeight="1" x14ac:dyDescent="0.55000000000000004">
      <c r="C176" s="250"/>
      <c r="D176" s="244" t="s">
        <v>6</v>
      </c>
      <c r="E176" s="244"/>
      <c r="F176" s="161">
        <f t="shared" ref="F176:AJ176" si="19">F175</f>
        <v>45658</v>
      </c>
      <c r="G176" s="161">
        <f t="shared" si="19"/>
        <v>45659</v>
      </c>
      <c r="H176" s="161">
        <f t="shared" si="19"/>
        <v>45660</v>
      </c>
      <c r="I176" s="18">
        <f t="shared" si="19"/>
        <v>45661</v>
      </c>
      <c r="J176" s="19">
        <f t="shared" si="19"/>
        <v>45662</v>
      </c>
      <c r="K176" s="153">
        <f t="shared" si="19"/>
        <v>45663</v>
      </c>
      <c r="L176" s="153">
        <f t="shared" si="19"/>
        <v>45664</v>
      </c>
      <c r="M176" s="153">
        <f t="shared" si="19"/>
        <v>45665</v>
      </c>
      <c r="N176" s="153">
        <f t="shared" si="19"/>
        <v>45666</v>
      </c>
      <c r="O176" s="153">
        <f t="shared" si="19"/>
        <v>45667</v>
      </c>
      <c r="P176" s="18">
        <f t="shared" si="19"/>
        <v>45668</v>
      </c>
      <c r="Q176" s="19">
        <f t="shared" si="19"/>
        <v>45669</v>
      </c>
      <c r="R176" s="158">
        <f t="shared" si="19"/>
        <v>45670</v>
      </c>
      <c r="S176" s="153">
        <f t="shared" si="19"/>
        <v>45671</v>
      </c>
      <c r="T176" s="153">
        <f t="shared" si="19"/>
        <v>45672</v>
      </c>
      <c r="U176" s="153">
        <f t="shared" si="19"/>
        <v>45673</v>
      </c>
      <c r="V176" s="153">
        <f t="shared" si="19"/>
        <v>45674</v>
      </c>
      <c r="W176" s="18">
        <f t="shared" si="19"/>
        <v>45675</v>
      </c>
      <c r="X176" s="19">
        <f t="shared" si="19"/>
        <v>45676</v>
      </c>
      <c r="Y176" s="153">
        <f t="shared" si="19"/>
        <v>45677</v>
      </c>
      <c r="Z176" s="153">
        <f t="shared" si="19"/>
        <v>45678</v>
      </c>
      <c r="AA176" s="153">
        <f t="shared" si="19"/>
        <v>45679</v>
      </c>
      <c r="AB176" s="153">
        <f t="shared" si="19"/>
        <v>45680</v>
      </c>
      <c r="AC176" s="153">
        <f t="shared" si="19"/>
        <v>45681</v>
      </c>
      <c r="AD176" s="18">
        <f t="shared" si="19"/>
        <v>45682</v>
      </c>
      <c r="AE176" s="19">
        <f t="shared" si="19"/>
        <v>45683</v>
      </c>
      <c r="AF176" s="153">
        <f t="shared" si="19"/>
        <v>45684</v>
      </c>
      <c r="AG176" s="153">
        <f t="shared" si="19"/>
        <v>45685</v>
      </c>
      <c r="AH176" s="153">
        <f t="shared" si="19"/>
        <v>45686</v>
      </c>
      <c r="AI176" s="153">
        <f t="shared" si="19"/>
        <v>45687</v>
      </c>
      <c r="AJ176" s="153">
        <f t="shared" si="19"/>
        <v>45688</v>
      </c>
      <c r="AK176" s="213"/>
      <c r="AL176" s="263"/>
      <c r="AM176" s="265"/>
      <c r="AN176" s="268"/>
      <c r="AO176" s="271"/>
      <c r="AP176" s="274"/>
      <c r="AR176" s="279" t="s">
        <v>155</v>
      </c>
      <c r="AS176" s="282" t="s">
        <v>108</v>
      </c>
      <c r="AT176" s="285" t="s">
        <v>42</v>
      </c>
      <c r="AU176" s="279" t="s">
        <v>165</v>
      </c>
      <c r="AV176" s="282" t="s">
        <v>109</v>
      </c>
      <c r="AW176" s="285" t="s">
        <v>43</v>
      </c>
      <c r="AY176" s="294"/>
    </row>
    <row r="177" spans="3:55" ht="18" customHeight="1" x14ac:dyDescent="0.55000000000000004">
      <c r="C177" s="250"/>
      <c r="D177" s="244" t="s">
        <v>12</v>
      </c>
      <c r="E177" s="244"/>
      <c r="F177" s="83"/>
      <c r="G177" s="83"/>
      <c r="H177" s="83"/>
      <c r="I177" s="25"/>
      <c r="J177" s="26"/>
      <c r="K177" s="139"/>
      <c r="L177" s="139"/>
      <c r="M177" s="139"/>
      <c r="N177" s="139"/>
      <c r="O177" s="139"/>
      <c r="P177" s="25"/>
      <c r="Q177" s="26"/>
      <c r="R177" s="140"/>
      <c r="S177" s="139"/>
      <c r="T177" s="139"/>
      <c r="U177" s="139"/>
      <c r="V177" s="139"/>
      <c r="W177" s="25"/>
      <c r="X177" s="26"/>
      <c r="Y177" s="139"/>
      <c r="Z177" s="139"/>
      <c r="AA177" s="139"/>
      <c r="AB177" s="139"/>
      <c r="AC177" s="139"/>
      <c r="AD177" s="25"/>
      <c r="AE177" s="26"/>
      <c r="AF177" s="139"/>
      <c r="AG177" s="139"/>
      <c r="AH177" s="139"/>
      <c r="AI177" s="139"/>
      <c r="AJ177" s="139"/>
      <c r="AK177" s="150"/>
      <c r="AL177" s="263"/>
      <c r="AM177" s="265"/>
      <c r="AN177" s="268"/>
      <c r="AO177" s="271"/>
      <c r="AP177" s="274"/>
      <c r="AR177" s="280"/>
      <c r="AS177" s="283"/>
      <c r="AT177" s="286"/>
      <c r="AU177" s="280"/>
      <c r="AV177" s="283"/>
      <c r="AW177" s="286"/>
      <c r="AY177" s="294"/>
    </row>
    <row r="178" spans="3:55" ht="18" customHeight="1" x14ac:dyDescent="0.55000000000000004">
      <c r="C178" s="250"/>
      <c r="D178" s="287" t="s">
        <v>11</v>
      </c>
      <c r="E178" s="287"/>
      <c r="F178" s="321" t="s">
        <v>13</v>
      </c>
      <c r="G178" s="321" t="s">
        <v>13</v>
      </c>
      <c r="H178" s="321" t="s">
        <v>13</v>
      </c>
      <c r="I178" s="312"/>
      <c r="J178" s="314"/>
      <c r="K178" s="310"/>
      <c r="L178" s="310"/>
      <c r="M178" s="310"/>
      <c r="N178" s="310"/>
      <c r="O178" s="310"/>
      <c r="P178" s="312"/>
      <c r="Q178" s="314"/>
      <c r="R178" s="316" t="s">
        <v>27</v>
      </c>
      <c r="S178" s="310"/>
      <c r="T178" s="310"/>
      <c r="U178" s="310"/>
      <c r="V178" s="310"/>
      <c r="W178" s="312"/>
      <c r="X178" s="314"/>
      <c r="Y178" s="310"/>
      <c r="Z178" s="310"/>
      <c r="AA178" s="310"/>
      <c r="AB178" s="310"/>
      <c r="AC178" s="310"/>
      <c r="AD178" s="312"/>
      <c r="AE178" s="314"/>
      <c r="AF178" s="310"/>
      <c r="AG178" s="310"/>
      <c r="AH178" s="310"/>
      <c r="AI178" s="310"/>
      <c r="AJ178" s="310"/>
      <c r="AK178" s="214"/>
      <c r="AL178" s="263"/>
      <c r="AM178" s="265"/>
      <c r="AN178" s="268"/>
      <c r="AO178" s="271"/>
      <c r="AP178" s="274"/>
      <c r="AR178" s="280"/>
      <c r="AS178" s="283"/>
      <c r="AT178" s="286"/>
      <c r="AU178" s="280"/>
      <c r="AV178" s="283"/>
      <c r="AW178" s="286"/>
      <c r="AY178" s="294"/>
    </row>
    <row r="179" spans="3:55" ht="18" customHeight="1" x14ac:dyDescent="0.55000000000000004">
      <c r="C179" s="250"/>
      <c r="D179" s="287"/>
      <c r="E179" s="287"/>
      <c r="F179" s="322"/>
      <c r="G179" s="322"/>
      <c r="H179" s="322"/>
      <c r="I179" s="313"/>
      <c r="J179" s="315"/>
      <c r="K179" s="311"/>
      <c r="L179" s="311"/>
      <c r="M179" s="311"/>
      <c r="N179" s="311"/>
      <c r="O179" s="311"/>
      <c r="P179" s="313"/>
      <c r="Q179" s="315"/>
      <c r="R179" s="317"/>
      <c r="S179" s="311"/>
      <c r="T179" s="311"/>
      <c r="U179" s="311"/>
      <c r="V179" s="311"/>
      <c r="W179" s="313"/>
      <c r="X179" s="315"/>
      <c r="Y179" s="311"/>
      <c r="Z179" s="311"/>
      <c r="AA179" s="311"/>
      <c r="AB179" s="311"/>
      <c r="AC179" s="311"/>
      <c r="AD179" s="313"/>
      <c r="AE179" s="315"/>
      <c r="AF179" s="311"/>
      <c r="AG179" s="311"/>
      <c r="AH179" s="311"/>
      <c r="AI179" s="311"/>
      <c r="AJ179" s="311"/>
      <c r="AK179" s="214"/>
      <c r="AL179" s="263"/>
      <c r="AM179" s="265"/>
      <c r="AN179" s="268"/>
      <c r="AO179" s="271"/>
      <c r="AP179" s="274"/>
      <c r="AR179" s="280"/>
      <c r="AS179" s="283"/>
      <c r="AT179" s="170">
        <v>0.28499999999999998</v>
      </c>
      <c r="AU179" s="280"/>
      <c r="AV179" s="283"/>
      <c r="AW179" s="286"/>
      <c r="AY179" s="294"/>
    </row>
    <row r="180" spans="3:55" ht="18" customHeight="1" x14ac:dyDescent="0.55000000000000004">
      <c r="C180" s="250"/>
      <c r="D180" s="287"/>
      <c r="E180" s="287"/>
      <c r="F180" s="322"/>
      <c r="G180" s="322"/>
      <c r="H180" s="322"/>
      <c r="I180" s="313"/>
      <c r="J180" s="315"/>
      <c r="K180" s="311"/>
      <c r="L180" s="311"/>
      <c r="M180" s="311"/>
      <c r="N180" s="311"/>
      <c r="O180" s="311"/>
      <c r="P180" s="313"/>
      <c r="Q180" s="315"/>
      <c r="R180" s="317"/>
      <c r="S180" s="311"/>
      <c r="T180" s="311"/>
      <c r="U180" s="311"/>
      <c r="V180" s="311"/>
      <c r="W180" s="313"/>
      <c r="X180" s="315"/>
      <c r="Y180" s="311"/>
      <c r="Z180" s="311"/>
      <c r="AA180" s="311"/>
      <c r="AB180" s="311"/>
      <c r="AC180" s="311"/>
      <c r="AD180" s="313"/>
      <c r="AE180" s="315"/>
      <c r="AF180" s="311"/>
      <c r="AG180" s="311"/>
      <c r="AH180" s="311"/>
      <c r="AI180" s="311"/>
      <c r="AJ180" s="311"/>
      <c r="AK180" s="214"/>
      <c r="AL180" s="263"/>
      <c r="AM180" s="265"/>
      <c r="AN180" s="268"/>
      <c r="AO180" s="271"/>
      <c r="AP180" s="274"/>
      <c r="AR180" s="280"/>
      <c r="AS180" s="283"/>
      <c r="AT180" s="291" t="s">
        <v>41</v>
      </c>
      <c r="AU180" s="280"/>
      <c r="AV180" s="283"/>
      <c r="AW180" s="286"/>
      <c r="AY180" s="294"/>
    </row>
    <row r="181" spans="3:55" ht="18" customHeight="1" x14ac:dyDescent="0.55000000000000004">
      <c r="C181" s="250"/>
      <c r="D181" s="287"/>
      <c r="E181" s="287"/>
      <c r="F181" s="322"/>
      <c r="G181" s="322"/>
      <c r="H181" s="322"/>
      <c r="I181" s="313"/>
      <c r="J181" s="315"/>
      <c r="K181" s="311"/>
      <c r="L181" s="311"/>
      <c r="M181" s="311"/>
      <c r="N181" s="311"/>
      <c r="O181" s="311"/>
      <c r="P181" s="313"/>
      <c r="Q181" s="315"/>
      <c r="R181" s="317"/>
      <c r="S181" s="311"/>
      <c r="T181" s="311"/>
      <c r="U181" s="311"/>
      <c r="V181" s="311"/>
      <c r="W181" s="313"/>
      <c r="X181" s="315"/>
      <c r="Y181" s="311"/>
      <c r="Z181" s="311"/>
      <c r="AA181" s="311"/>
      <c r="AB181" s="311"/>
      <c r="AC181" s="311"/>
      <c r="AD181" s="313"/>
      <c r="AE181" s="315"/>
      <c r="AF181" s="311"/>
      <c r="AG181" s="311"/>
      <c r="AH181" s="311"/>
      <c r="AI181" s="311"/>
      <c r="AJ181" s="311"/>
      <c r="AK181" s="214"/>
      <c r="AL181" s="263"/>
      <c r="AM181" s="265"/>
      <c r="AN181" s="268"/>
      <c r="AO181" s="271"/>
      <c r="AP181" s="274"/>
      <c r="AR181" s="280"/>
      <c r="AS181" s="283"/>
      <c r="AT181" s="291"/>
      <c r="AU181" s="280"/>
      <c r="AV181" s="283"/>
      <c r="AW181" s="170">
        <v>0.28499999999999998</v>
      </c>
      <c r="AY181" s="294"/>
    </row>
    <row r="182" spans="3:55" ht="18" customHeight="1" x14ac:dyDescent="0.55000000000000004">
      <c r="C182" s="250"/>
      <c r="D182" s="287"/>
      <c r="E182" s="287"/>
      <c r="F182" s="322"/>
      <c r="G182" s="322"/>
      <c r="H182" s="322"/>
      <c r="I182" s="313"/>
      <c r="J182" s="315"/>
      <c r="K182" s="311"/>
      <c r="L182" s="311"/>
      <c r="M182" s="311"/>
      <c r="N182" s="311"/>
      <c r="O182" s="311"/>
      <c r="P182" s="313"/>
      <c r="Q182" s="315"/>
      <c r="R182" s="317"/>
      <c r="S182" s="311"/>
      <c r="T182" s="311"/>
      <c r="U182" s="311"/>
      <c r="V182" s="311"/>
      <c r="W182" s="313"/>
      <c r="X182" s="315"/>
      <c r="Y182" s="311"/>
      <c r="Z182" s="311"/>
      <c r="AA182" s="311"/>
      <c r="AB182" s="311"/>
      <c r="AC182" s="311"/>
      <c r="AD182" s="313"/>
      <c r="AE182" s="315"/>
      <c r="AF182" s="311"/>
      <c r="AG182" s="311"/>
      <c r="AH182" s="311"/>
      <c r="AI182" s="311"/>
      <c r="AJ182" s="311"/>
      <c r="AK182" s="214"/>
      <c r="AL182" s="263"/>
      <c r="AM182" s="265"/>
      <c r="AN182" s="268"/>
      <c r="AO182" s="271"/>
      <c r="AP182" s="274"/>
      <c r="AR182" s="280"/>
      <c r="AS182" s="283"/>
      <c r="AT182" s="291"/>
      <c r="AU182" s="280"/>
      <c r="AV182" s="283"/>
      <c r="AW182" s="291" t="s">
        <v>41</v>
      </c>
      <c r="AY182" s="294"/>
    </row>
    <row r="183" spans="3:55" ht="18" customHeight="1" x14ac:dyDescent="0.55000000000000004">
      <c r="C183" s="250"/>
      <c r="D183" s="287"/>
      <c r="E183" s="287"/>
      <c r="F183" s="323" t="s">
        <v>113</v>
      </c>
      <c r="G183" s="338"/>
      <c r="H183" s="339"/>
      <c r="I183" s="313"/>
      <c r="J183" s="315"/>
      <c r="K183" s="311"/>
      <c r="L183" s="311"/>
      <c r="M183" s="311"/>
      <c r="N183" s="311"/>
      <c r="O183" s="311"/>
      <c r="P183" s="313"/>
      <c r="Q183" s="315"/>
      <c r="R183" s="317"/>
      <c r="S183" s="311"/>
      <c r="T183" s="311"/>
      <c r="U183" s="311"/>
      <c r="V183" s="311"/>
      <c r="W183" s="313"/>
      <c r="X183" s="315"/>
      <c r="Y183" s="311"/>
      <c r="Z183" s="311"/>
      <c r="AA183" s="311"/>
      <c r="AB183" s="311"/>
      <c r="AC183" s="311"/>
      <c r="AD183" s="313"/>
      <c r="AE183" s="315"/>
      <c r="AF183" s="311"/>
      <c r="AG183" s="311"/>
      <c r="AH183" s="311"/>
      <c r="AI183" s="311"/>
      <c r="AJ183" s="311"/>
      <c r="AK183" s="214"/>
      <c r="AL183" s="263"/>
      <c r="AM183" s="265"/>
      <c r="AN183" s="268"/>
      <c r="AO183" s="271"/>
      <c r="AP183" s="274"/>
      <c r="AR183" s="280"/>
      <c r="AS183" s="283"/>
      <c r="AT183" s="291"/>
      <c r="AU183" s="280"/>
      <c r="AV183" s="283"/>
      <c r="AW183" s="291"/>
      <c r="AY183" s="294"/>
    </row>
    <row r="184" spans="3:55" ht="18" customHeight="1" x14ac:dyDescent="0.55000000000000004">
      <c r="C184" s="250"/>
      <c r="D184" s="287"/>
      <c r="E184" s="287"/>
      <c r="F184" s="340"/>
      <c r="G184" s="338"/>
      <c r="H184" s="339"/>
      <c r="I184" s="313"/>
      <c r="J184" s="315"/>
      <c r="K184" s="311"/>
      <c r="L184" s="311"/>
      <c r="M184" s="311"/>
      <c r="N184" s="311"/>
      <c r="O184" s="311"/>
      <c r="P184" s="313"/>
      <c r="Q184" s="315"/>
      <c r="R184" s="317"/>
      <c r="S184" s="311"/>
      <c r="T184" s="311"/>
      <c r="U184" s="311"/>
      <c r="V184" s="311"/>
      <c r="W184" s="313"/>
      <c r="X184" s="315"/>
      <c r="Y184" s="311"/>
      <c r="Z184" s="311"/>
      <c r="AA184" s="311"/>
      <c r="AB184" s="311"/>
      <c r="AC184" s="311"/>
      <c r="AD184" s="313"/>
      <c r="AE184" s="315"/>
      <c r="AF184" s="311"/>
      <c r="AG184" s="311"/>
      <c r="AH184" s="311"/>
      <c r="AI184" s="311"/>
      <c r="AJ184" s="311"/>
      <c r="AK184" s="214"/>
      <c r="AL184" s="263"/>
      <c r="AM184" s="265"/>
      <c r="AN184" s="268"/>
      <c r="AO184" s="271"/>
      <c r="AP184" s="274"/>
      <c r="AR184" s="280"/>
      <c r="AS184" s="283"/>
      <c r="AT184" s="291"/>
      <c r="AU184" s="280"/>
      <c r="AV184" s="283"/>
      <c r="AW184" s="291"/>
      <c r="AY184" s="294"/>
    </row>
    <row r="185" spans="3:55" ht="18" customHeight="1" thickBot="1" x14ac:dyDescent="0.6">
      <c r="C185" s="250"/>
      <c r="D185" s="287"/>
      <c r="E185" s="287"/>
      <c r="F185" s="341"/>
      <c r="G185" s="342"/>
      <c r="H185" s="343"/>
      <c r="I185" s="319"/>
      <c r="J185" s="320"/>
      <c r="K185" s="318"/>
      <c r="L185" s="318"/>
      <c r="M185" s="318"/>
      <c r="N185" s="318"/>
      <c r="O185" s="318"/>
      <c r="P185" s="319"/>
      <c r="Q185" s="320"/>
      <c r="R185" s="332"/>
      <c r="S185" s="318"/>
      <c r="T185" s="318"/>
      <c r="U185" s="318"/>
      <c r="V185" s="318"/>
      <c r="W185" s="319"/>
      <c r="X185" s="320"/>
      <c r="Y185" s="318"/>
      <c r="Z185" s="318"/>
      <c r="AA185" s="318"/>
      <c r="AB185" s="318"/>
      <c r="AC185" s="318"/>
      <c r="AD185" s="319"/>
      <c r="AE185" s="320"/>
      <c r="AF185" s="318"/>
      <c r="AG185" s="318"/>
      <c r="AH185" s="318"/>
      <c r="AI185" s="318"/>
      <c r="AJ185" s="318"/>
      <c r="AK185" s="214"/>
      <c r="AL185" s="263"/>
      <c r="AM185" s="266"/>
      <c r="AN185" s="269"/>
      <c r="AO185" s="272"/>
      <c r="AP185" s="275"/>
      <c r="AR185" s="281"/>
      <c r="AS185" s="284"/>
      <c r="AT185" s="291"/>
      <c r="AU185" s="281"/>
      <c r="AV185" s="284"/>
      <c r="AW185" s="292"/>
      <c r="AY185" s="295"/>
    </row>
    <row r="186" spans="3:55" ht="18" customHeight="1" thickBot="1" x14ac:dyDescent="0.6">
      <c r="C186" s="250"/>
      <c r="D186" s="296" t="s">
        <v>7</v>
      </c>
      <c r="E186" s="296"/>
      <c r="F186" s="83" t="s">
        <v>66</v>
      </c>
      <c r="G186" s="83" t="s">
        <v>66</v>
      </c>
      <c r="H186" s="83" t="s">
        <v>66</v>
      </c>
      <c r="I186" s="25"/>
      <c r="J186" s="26"/>
      <c r="K186" s="139"/>
      <c r="L186" s="139"/>
      <c r="M186" s="139"/>
      <c r="N186" s="139"/>
      <c r="O186" s="139"/>
      <c r="P186" s="25"/>
      <c r="Q186" s="26"/>
      <c r="R186" s="140"/>
      <c r="S186" s="139"/>
      <c r="T186" s="139"/>
      <c r="U186" s="139"/>
      <c r="V186" s="139"/>
      <c r="W186" s="25"/>
      <c r="X186" s="26"/>
      <c r="Y186" s="139"/>
      <c r="Z186" s="139"/>
      <c r="AA186" s="139"/>
      <c r="AB186" s="141"/>
      <c r="AC186" s="139"/>
      <c r="AD186" s="25"/>
      <c r="AE186" s="26"/>
      <c r="AF186" s="139"/>
      <c r="AG186" s="139"/>
      <c r="AH186" s="139"/>
      <c r="AI186" s="139"/>
      <c r="AJ186" s="139"/>
      <c r="AK186" s="150"/>
      <c r="AL186" s="171">
        <f>COUNTIF(F186:AJ186,"○")</f>
        <v>0</v>
      </c>
      <c r="AM186" s="172"/>
      <c r="AN186" s="173"/>
      <c r="AO186" s="174"/>
      <c r="AP186" s="175"/>
      <c r="AR186" s="176"/>
      <c r="AS186" s="177"/>
      <c r="AT186" s="178">
        <f>ROUNDDOWN(AL186/AY186,3)</f>
        <v>0</v>
      </c>
      <c r="AU186" s="172"/>
      <c r="AV186" s="179"/>
      <c r="AW186" s="180"/>
      <c r="AY186" s="181">
        <f>31-3</f>
        <v>28</v>
      </c>
      <c r="BA186" s="143" t="s">
        <v>79</v>
      </c>
      <c r="BC186" s="218"/>
    </row>
    <row r="187" spans="3:55" ht="18" customHeight="1" thickBot="1" x14ac:dyDescent="0.6">
      <c r="C187" s="250"/>
      <c r="D187" s="296" t="s">
        <v>8</v>
      </c>
      <c r="E187" s="296"/>
      <c r="F187" s="83" t="s">
        <v>66</v>
      </c>
      <c r="G187" s="83" t="s">
        <v>66</v>
      </c>
      <c r="H187" s="83" t="s">
        <v>66</v>
      </c>
      <c r="I187" s="81"/>
      <c r="J187" s="82"/>
      <c r="K187" s="139"/>
      <c r="L187" s="139"/>
      <c r="M187" s="139"/>
      <c r="N187" s="139"/>
      <c r="O187" s="139"/>
      <c r="P187" s="81"/>
      <c r="Q187" s="82"/>
      <c r="R187" s="140"/>
      <c r="S187" s="139"/>
      <c r="T187" s="139"/>
      <c r="U187" s="139"/>
      <c r="V187" s="139"/>
      <c r="W187" s="81"/>
      <c r="X187" s="82"/>
      <c r="Y187" s="139"/>
      <c r="Z187" s="139"/>
      <c r="AA187" s="139"/>
      <c r="AB187" s="141"/>
      <c r="AC187" s="139"/>
      <c r="AD187" s="81"/>
      <c r="AE187" s="82"/>
      <c r="AF187" s="139"/>
      <c r="AG187" s="139"/>
      <c r="AH187" s="139"/>
      <c r="AI187" s="139"/>
      <c r="AJ187" s="139"/>
      <c r="AK187" s="150"/>
      <c r="AL187" s="182"/>
      <c r="AM187" s="151">
        <f>COUNTIF(F187:AJ187,"●")</f>
        <v>0</v>
      </c>
      <c r="AN187" s="171">
        <f>COUNTIF(F187:AJ187,"◎")</f>
        <v>0</v>
      </c>
      <c r="AO187" s="183">
        <f>SUM(AM187:AN187)</f>
        <v>0</v>
      </c>
      <c r="AP187" s="178" t="e">
        <f>ROUNDDOWN(AO187/AL186,3)</f>
        <v>#DIV/0!</v>
      </c>
      <c r="AR187" s="171">
        <f>COUNTIF(F187:AJ187,"●")+COUNTIF(F187:AJ187,"★")+COUNTIF(F187:AJ187,"◎")</f>
        <v>0</v>
      </c>
      <c r="AS187" s="185">
        <f>COUNTIF(F187:AJ187,"◇")</f>
        <v>0</v>
      </c>
      <c r="AT187" s="215">
        <f>ROUNDDOWN(AR187/AY186,3)</f>
        <v>0</v>
      </c>
      <c r="AU187" s="147">
        <f>AU169+COUNTIF(F187:AJ187,"●")+COUNTIF(F187:AJ187,"★")+COUNTIF(F187:AJ187,"■")+COUNTIF(F187:AJ187,"◎")</f>
        <v>0</v>
      </c>
      <c r="AV187" s="186">
        <f>AV169+COUNTIF(F187:AJ187,"◇")</f>
        <v>0</v>
      </c>
      <c r="AW187" s="184">
        <f>ROUNDDOWN(AU187/AY187,3)</f>
        <v>0</v>
      </c>
      <c r="AY187" s="139">
        <f>+AY169+AY186</f>
        <v>297</v>
      </c>
    </row>
    <row r="188" spans="3:55" ht="15" customHeight="1" x14ac:dyDescent="0.55000000000000004">
      <c r="C188" s="250"/>
      <c r="D188" s="297" t="s">
        <v>0</v>
      </c>
      <c r="E188" s="298"/>
      <c r="F188" s="303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  <c r="W188" s="304"/>
      <c r="X188" s="304"/>
      <c r="Y188" s="304"/>
      <c r="Z188" s="304"/>
      <c r="AA188" s="304"/>
      <c r="AB188" s="304"/>
      <c r="AC188" s="304"/>
      <c r="AD188" s="304"/>
      <c r="AE188" s="304"/>
      <c r="AF188" s="304"/>
      <c r="AG188" s="304"/>
      <c r="AH188" s="304"/>
      <c r="AI188" s="304"/>
      <c r="AJ188" s="305"/>
      <c r="AL188" s="187" t="s">
        <v>69</v>
      </c>
      <c r="AM188" s="188" t="s">
        <v>70</v>
      </c>
      <c r="AN188" s="189" t="s">
        <v>71</v>
      </c>
      <c r="AO188" s="190" t="s">
        <v>85</v>
      </c>
      <c r="AP188" s="191" t="s">
        <v>86</v>
      </c>
      <c r="AQ188" s="150"/>
      <c r="AR188" s="192" t="s">
        <v>72</v>
      </c>
      <c r="AS188" s="193" t="s">
        <v>73</v>
      </c>
      <c r="AT188" s="194" t="s">
        <v>74</v>
      </c>
      <c r="AU188" s="195" t="s">
        <v>75</v>
      </c>
      <c r="AV188" s="193" t="s">
        <v>76</v>
      </c>
      <c r="AW188" s="194" t="s">
        <v>77</v>
      </c>
      <c r="AX188" s="196"/>
      <c r="AY188" s="197" t="s">
        <v>78</v>
      </c>
    </row>
    <row r="189" spans="3:55" ht="15" customHeight="1" x14ac:dyDescent="0.55000000000000004">
      <c r="C189" s="250"/>
      <c r="D189" s="299"/>
      <c r="E189" s="300"/>
      <c r="F189" s="306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  <c r="AE189" s="307"/>
      <c r="AF189" s="307"/>
      <c r="AG189" s="307"/>
      <c r="AH189" s="307"/>
      <c r="AI189" s="307"/>
      <c r="AJ189" s="308"/>
      <c r="AL189" s="198"/>
      <c r="AM189" s="199"/>
      <c r="AN189" s="189"/>
      <c r="AO189" s="200"/>
      <c r="AP189" s="191" t="e">
        <f>IF(AP187&gt;=1,"達成","未達成")</f>
        <v>#DIV/0!</v>
      </c>
      <c r="AQ189" s="150"/>
      <c r="AR189" s="192"/>
      <c r="AS189" s="201"/>
      <c r="AT189" s="194" t="s">
        <v>91</v>
      </c>
      <c r="AU189" s="192"/>
      <c r="AV189" s="201"/>
      <c r="AW189" s="194"/>
      <c r="AX189" s="196"/>
      <c r="AY189" s="202"/>
    </row>
    <row r="190" spans="3:55" ht="15" customHeight="1" x14ac:dyDescent="0.55000000000000004">
      <c r="C190" s="250"/>
      <c r="D190" s="301"/>
      <c r="E190" s="302"/>
      <c r="F190" s="125" t="s">
        <v>173</v>
      </c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7"/>
      <c r="AL190" s="203"/>
      <c r="AM190" s="204"/>
      <c r="AN190" s="205"/>
      <c r="AO190" s="206" t="s">
        <v>84</v>
      </c>
      <c r="AP190" s="207" t="s">
        <v>83</v>
      </c>
      <c r="AQ190" s="150"/>
      <c r="AR190" s="208"/>
      <c r="AS190" s="209"/>
      <c r="AT190" s="210" t="s">
        <v>92</v>
      </c>
      <c r="AU190" s="208"/>
      <c r="AV190" s="209"/>
      <c r="AW190" s="210" t="s">
        <v>93</v>
      </c>
      <c r="AX190" s="196"/>
      <c r="AY190" s="211"/>
    </row>
    <row r="191" spans="3:55" ht="18" customHeight="1" x14ac:dyDescent="0.55000000000000004">
      <c r="C191" s="2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7"/>
      <c r="AC191" s="150"/>
      <c r="AD191" s="150"/>
      <c r="AE191" s="150"/>
      <c r="AF191" s="150"/>
      <c r="AG191" s="150"/>
      <c r="AH191" s="150"/>
      <c r="AI191" s="150"/>
      <c r="AJ191" s="150"/>
    </row>
    <row r="192" spans="3:55" ht="25" customHeight="1" thickBot="1" x14ac:dyDescent="0.6">
      <c r="C192" s="250"/>
      <c r="D192" s="244" t="s">
        <v>4</v>
      </c>
      <c r="E192" s="244"/>
      <c r="F192" s="252" t="s">
        <v>98</v>
      </c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48"/>
      <c r="AL192" s="255" t="s">
        <v>39</v>
      </c>
      <c r="AM192" s="256"/>
      <c r="AN192" s="256"/>
      <c r="AO192" s="256"/>
      <c r="AP192" s="257"/>
      <c r="AR192" s="258" t="s">
        <v>38</v>
      </c>
      <c r="AS192" s="259"/>
      <c r="AT192" s="259"/>
      <c r="AU192" s="259"/>
      <c r="AV192" s="259"/>
      <c r="AW192" s="260"/>
      <c r="AY192" s="293" t="s">
        <v>156</v>
      </c>
    </row>
    <row r="193" spans="3:53" ht="18" customHeight="1" x14ac:dyDescent="0.55000000000000004">
      <c r="C193" s="250"/>
      <c r="D193" s="244" t="s">
        <v>5</v>
      </c>
      <c r="E193" s="244"/>
      <c r="F193" s="10">
        <f>+AJ175+1</f>
        <v>45689</v>
      </c>
      <c r="G193" s="11">
        <f t="shared" ref="G193:AG193" si="20">+F193+1</f>
        <v>45690</v>
      </c>
      <c r="H193" s="40">
        <f t="shared" si="20"/>
        <v>45691</v>
      </c>
      <c r="I193" s="40">
        <f t="shared" si="20"/>
        <v>45692</v>
      </c>
      <c r="J193" s="40">
        <f t="shared" si="20"/>
        <v>45693</v>
      </c>
      <c r="K193" s="40">
        <f t="shared" si="20"/>
        <v>45694</v>
      </c>
      <c r="L193" s="40">
        <f t="shared" si="20"/>
        <v>45695</v>
      </c>
      <c r="M193" s="10">
        <f t="shared" si="20"/>
        <v>45696</v>
      </c>
      <c r="N193" s="11">
        <f t="shared" si="20"/>
        <v>45697</v>
      </c>
      <c r="O193" s="40">
        <f t="shared" si="20"/>
        <v>45698</v>
      </c>
      <c r="P193" s="53">
        <f t="shared" si="20"/>
        <v>45699</v>
      </c>
      <c r="Q193" s="40">
        <f t="shared" si="20"/>
        <v>45700</v>
      </c>
      <c r="R193" s="40">
        <f t="shared" si="20"/>
        <v>45701</v>
      </c>
      <c r="S193" s="40">
        <f t="shared" si="20"/>
        <v>45702</v>
      </c>
      <c r="T193" s="10">
        <f t="shared" si="20"/>
        <v>45703</v>
      </c>
      <c r="U193" s="11">
        <f t="shared" si="20"/>
        <v>45704</v>
      </c>
      <c r="V193" s="40">
        <f t="shared" si="20"/>
        <v>45705</v>
      </c>
      <c r="W193" s="40">
        <f t="shared" si="20"/>
        <v>45706</v>
      </c>
      <c r="X193" s="40">
        <f t="shared" si="20"/>
        <v>45707</v>
      </c>
      <c r="Y193" s="40">
        <f t="shared" si="20"/>
        <v>45708</v>
      </c>
      <c r="Z193" s="40">
        <f t="shared" si="20"/>
        <v>45709</v>
      </c>
      <c r="AA193" s="10">
        <f t="shared" si="20"/>
        <v>45710</v>
      </c>
      <c r="AB193" s="11">
        <f t="shared" si="20"/>
        <v>45711</v>
      </c>
      <c r="AC193" s="40">
        <f t="shared" si="20"/>
        <v>45712</v>
      </c>
      <c r="AD193" s="40">
        <f t="shared" si="20"/>
        <v>45713</v>
      </c>
      <c r="AE193" s="40">
        <f t="shared" si="20"/>
        <v>45714</v>
      </c>
      <c r="AF193" s="40">
        <f t="shared" si="20"/>
        <v>45715</v>
      </c>
      <c r="AG193" s="40">
        <f t="shared" si="20"/>
        <v>45716</v>
      </c>
      <c r="AH193" s="47"/>
      <c r="AI193" s="47"/>
      <c r="AJ193" s="47"/>
      <c r="AK193" s="48"/>
      <c r="AL193" s="262" t="s">
        <v>151</v>
      </c>
      <c r="AM193" s="264" t="s">
        <v>152</v>
      </c>
      <c r="AN193" s="267" t="s">
        <v>172</v>
      </c>
      <c r="AO193" s="270" t="s">
        <v>153</v>
      </c>
      <c r="AP193" s="273" t="s">
        <v>154</v>
      </c>
      <c r="AR193" s="276" t="s">
        <v>37</v>
      </c>
      <c r="AS193" s="277"/>
      <c r="AT193" s="278"/>
      <c r="AU193" s="276" t="s">
        <v>40</v>
      </c>
      <c r="AV193" s="277"/>
      <c r="AW193" s="278"/>
      <c r="AY193" s="294"/>
    </row>
    <row r="194" spans="3:53" ht="18" customHeight="1" x14ac:dyDescent="0.55000000000000004">
      <c r="C194" s="250"/>
      <c r="D194" s="244" t="s">
        <v>6</v>
      </c>
      <c r="E194" s="244"/>
      <c r="F194" s="18">
        <f t="shared" ref="F194:AG194" si="21">F193</f>
        <v>45689</v>
      </c>
      <c r="G194" s="19">
        <f t="shared" si="21"/>
        <v>45690</v>
      </c>
      <c r="H194" s="153">
        <f t="shared" si="21"/>
        <v>45691</v>
      </c>
      <c r="I194" s="153">
        <f t="shared" si="21"/>
        <v>45692</v>
      </c>
      <c r="J194" s="153">
        <f t="shared" si="21"/>
        <v>45693</v>
      </c>
      <c r="K194" s="153">
        <f t="shared" si="21"/>
        <v>45694</v>
      </c>
      <c r="L194" s="153">
        <f t="shared" si="21"/>
        <v>45695</v>
      </c>
      <c r="M194" s="18">
        <f t="shared" si="21"/>
        <v>45696</v>
      </c>
      <c r="N194" s="19">
        <f t="shared" si="21"/>
        <v>45697</v>
      </c>
      <c r="O194" s="153">
        <f t="shared" si="21"/>
        <v>45698</v>
      </c>
      <c r="P194" s="158">
        <f t="shared" si="21"/>
        <v>45699</v>
      </c>
      <c r="Q194" s="153">
        <f t="shared" si="21"/>
        <v>45700</v>
      </c>
      <c r="R194" s="153">
        <f t="shared" si="21"/>
        <v>45701</v>
      </c>
      <c r="S194" s="153">
        <f t="shared" si="21"/>
        <v>45702</v>
      </c>
      <c r="T194" s="18">
        <f t="shared" si="21"/>
        <v>45703</v>
      </c>
      <c r="U194" s="19">
        <f t="shared" si="21"/>
        <v>45704</v>
      </c>
      <c r="V194" s="153">
        <f t="shared" si="21"/>
        <v>45705</v>
      </c>
      <c r="W194" s="153">
        <f t="shared" si="21"/>
        <v>45706</v>
      </c>
      <c r="X194" s="153">
        <f t="shared" si="21"/>
        <v>45707</v>
      </c>
      <c r="Y194" s="153">
        <f t="shared" si="21"/>
        <v>45708</v>
      </c>
      <c r="Z194" s="153">
        <f t="shared" si="21"/>
        <v>45709</v>
      </c>
      <c r="AA194" s="18">
        <f t="shared" si="21"/>
        <v>45710</v>
      </c>
      <c r="AB194" s="19">
        <f t="shared" si="21"/>
        <v>45711</v>
      </c>
      <c r="AC194" s="153">
        <f t="shared" si="21"/>
        <v>45712</v>
      </c>
      <c r="AD194" s="153">
        <f t="shared" si="21"/>
        <v>45713</v>
      </c>
      <c r="AE194" s="153">
        <f t="shared" si="21"/>
        <v>45714</v>
      </c>
      <c r="AF194" s="153">
        <f t="shared" si="21"/>
        <v>45715</v>
      </c>
      <c r="AG194" s="153">
        <f t="shared" si="21"/>
        <v>45716</v>
      </c>
      <c r="AH194" s="159"/>
      <c r="AI194" s="159"/>
      <c r="AJ194" s="159"/>
      <c r="AK194" s="213"/>
      <c r="AL194" s="263"/>
      <c r="AM194" s="265"/>
      <c r="AN194" s="268"/>
      <c r="AO194" s="271"/>
      <c r="AP194" s="274"/>
      <c r="AR194" s="279" t="s">
        <v>155</v>
      </c>
      <c r="AS194" s="282" t="s">
        <v>108</v>
      </c>
      <c r="AT194" s="285" t="s">
        <v>42</v>
      </c>
      <c r="AU194" s="279" t="s">
        <v>165</v>
      </c>
      <c r="AV194" s="282" t="s">
        <v>109</v>
      </c>
      <c r="AW194" s="285" t="s">
        <v>43</v>
      </c>
      <c r="AY194" s="294"/>
    </row>
    <row r="195" spans="3:53" ht="18" customHeight="1" x14ac:dyDescent="0.55000000000000004">
      <c r="C195" s="250"/>
      <c r="D195" s="244" t="s">
        <v>12</v>
      </c>
      <c r="E195" s="244"/>
      <c r="F195" s="25"/>
      <c r="G195" s="26"/>
      <c r="H195" s="139"/>
      <c r="I195" s="139"/>
      <c r="J195" s="139"/>
      <c r="K195" s="139"/>
      <c r="L195" s="139"/>
      <c r="M195" s="25"/>
      <c r="N195" s="26"/>
      <c r="O195" s="139"/>
      <c r="P195" s="140"/>
      <c r="Q195" s="139"/>
      <c r="R195" s="139"/>
      <c r="S195" s="139"/>
      <c r="T195" s="25"/>
      <c r="U195" s="26"/>
      <c r="V195" s="139"/>
      <c r="W195" s="139"/>
      <c r="X195" s="139"/>
      <c r="Y195" s="139"/>
      <c r="Z195" s="139"/>
      <c r="AA195" s="25"/>
      <c r="AB195" s="26"/>
      <c r="AC195" s="139"/>
      <c r="AD195" s="139"/>
      <c r="AE195" s="139"/>
      <c r="AF195" s="139"/>
      <c r="AG195" s="139"/>
      <c r="AH195" s="155"/>
      <c r="AI195" s="155"/>
      <c r="AJ195" s="155"/>
      <c r="AK195" s="150"/>
      <c r="AL195" s="263"/>
      <c r="AM195" s="265"/>
      <c r="AN195" s="268"/>
      <c r="AO195" s="271"/>
      <c r="AP195" s="274"/>
      <c r="AR195" s="280"/>
      <c r="AS195" s="283"/>
      <c r="AT195" s="286"/>
      <c r="AU195" s="280"/>
      <c r="AV195" s="283"/>
      <c r="AW195" s="286"/>
      <c r="AY195" s="294"/>
    </row>
    <row r="196" spans="3:53" ht="18" customHeight="1" x14ac:dyDescent="0.55000000000000004">
      <c r="C196" s="250"/>
      <c r="D196" s="287" t="s">
        <v>11</v>
      </c>
      <c r="E196" s="287"/>
      <c r="F196" s="312"/>
      <c r="G196" s="314"/>
      <c r="H196" s="310"/>
      <c r="I196" s="310"/>
      <c r="J196" s="310"/>
      <c r="K196" s="310"/>
      <c r="L196" s="310"/>
      <c r="M196" s="312"/>
      <c r="N196" s="314"/>
      <c r="O196" s="310"/>
      <c r="P196" s="316" t="s">
        <v>28</v>
      </c>
      <c r="Q196" s="310"/>
      <c r="R196" s="310"/>
      <c r="S196" s="310"/>
      <c r="T196" s="312"/>
      <c r="U196" s="314"/>
      <c r="V196" s="310"/>
      <c r="W196" s="310"/>
      <c r="X196" s="310"/>
      <c r="Y196" s="310"/>
      <c r="Z196" s="310"/>
      <c r="AA196" s="312"/>
      <c r="AB196" s="314" t="s">
        <v>29</v>
      </c>
      <c r="AC196" s="310" t="s">
        <v>20</v>
      </c>
      <c r="AD196" s="310"/>
      <c r="AE196" s="310"/>
      <c r="AF196" s="310"/>
      <c r="AG196" s="310"/>
      <c r="AH196" s="329"/>
      <c r="AI196" s="329"/>
      <c r="AJ196" s="329"/>
      <c r="AK196" s="214"/>
      <c r="AL196" s="263"/>
      <c r="AM196" s="265"/>
      <c r="AN196" s="268"/>
      <c r="AO196" s="271"/>
      <c r="AP196" s="274"/>
      <c r="AR196" s="280"/>
      <c r="AS196" s="283"/>
      <c r="AT196" s="286"/>
      <c r="AU196" s="280"/>
      <c r="AV196" s="283"/>
      <c r="AW196" s="286"/>
      <c r="AY196" s="294"/>
    </row>
    <row r="197" spans="3:53" ht="18" customHeight="1" x14ac:dyDescent="0.55000000000000004">
      <c r="C197" s="250"/>
      <c r="D197" s="287"/>
      <c r="E197" s="287"/>
      <c r="F197" s="313"/>
      <c r="G197" s="315"/>
      <c r="H197" s="311"/>
      <c r="I197" s="311"/>
      <c r="J197" s="311"/>
      <c r="K197" s="311"/>
      <c r="L197" s="311"/>
      <c r="M197" s="313"/>
      <c r="N197" s="315"/>
      <c r="O197" s="311"/>
      <c r="P197" s="317"/>
      <c r="Q197" s="311"/>
      <c r="R197" s="311"/>
      <c r="S197" s="311"/>
      <c r="T197" s="313"/>
      <c r="U197" s="315"/>
      <c r="V197" s="311"/>
      <c r="W197" s="311"/>
      <c r="X197" s="311"/>
      <c r="Y197" s="311"/>
      <c r="Z197" s="311"/>
      <c r="AA197" s="313"/>
      <c r="AB197" s="315"/>
      <c r="AC197" s="311"/>
      <c r="AD197" s="311"/>
      <c r="AE197" s="311"/>
      <c r="AF197" s="311"/>
      <c r="AG197" s="311"/>
      <c r="AH197" s="330"/>
      <c r="AI197" s="330"/>
      <c r="AJ197" s="330"/>
      <c r="AK197" s="214"/>
      <c r="AL197" s="263"/>
      <c r="AM197" s="265"/>
      <c r="AN197" s="268"/>
      <c r="AO197" s="271"/>
      <c r="AP197" s="274"/>
      <c r="AR197" s="280"/>
      <c r="AS197" s="283"/>
      <c r="AT197" s="170">
        <v>0.28499999999999998</v>
      </c>
      <c r="AU197" s="280"/>
      <c r="AV197" s="283"/>
      <c r="AW197" s="286"/>
      <c r="AY197" s="294"/>
    </row>
    <row r="198" spans="3:53" ht="18" customHeight="1" x14ac:dyDescent="0.55000000000000004">
      <c r="C198" s="250"/>
      <c r="D198" s="287"/>
      <c r="E198" s="287"/>
      <c r="F198" s="313"/>
      <c r="G198" s="315"/>
      <c r="H198" s="311"/>
      <c r="I198" s="311"/>
      <c r="J198" s="311"/>
      <c r="K198" s="311"/>
      <c r="L198" s="311"/>
      <c r="M198" s="313"/>
      <c r="N198" s="315"/>
      <c r="O198" s="311"/>
      <c r="P198" s="317"/>
      <c r="Q198" s="311"/>
      <c r="R198" s="311"/>
      <c r="S198" s="311"/>
      <c r="T198" s="313"/>
      <c r="U198" s="315"/>
      <c r="V198" s="311"/>
      <c r="W198" s="311"/>
      <c r="X198" s="311"/>
      <c r="Y198" s="311"/>
      <c r="Z198" s="311"/>
      <c r="AA198" s="313"/>
      <c r="AB198" s="315"/>
      <c r="AC198" s="311"/>
      <c r="AD198" s="311"/>
      <c r="AE198" s="311"/>
      <c r="AF198" s="311"/>
      <c r="AG198" s="311"/>
      <c r="AH198" s="330"/>
      <c r="AI198" s="330"/>
      <c r="AJ198" s="330"/>
      <c r="AK198" s="214"/>
      <c r="AL198" s="263"/>
      <c r="AM198" s="265"/>
      <c r="AN198" s="268"/>
      <c r="AO198" s="271"/>
      <c r="AP198" s="274"/>
      <c r="AR198" s="280"/>
      <c r="AS198" s="283"/>
      <c r="AT198" s="291" t="s">
        <v>41</v>
      </c>
      <c r="AU198" s="280"/>
      <c r="AV198" s="283"/>
      <c r="AW198" s="286"/>
      <c r="AY198" s="294"/>
    </row>
    <row r="199" spans="3:53" ht="18" customHeight="1" x14ac:dyDescent="0.55000000000000004">
      <c r="C199" s="250"/>
      <c r="D199" s="287"/>
      <c r="E199" s="287"/>
      <c r="F199" s="313"/>
      <c r="G199" s="315"/>
      <c r="H199" s="311"/>
      <c r="I199" s="311"/>
      <c r="J199" s="311"/>
      <c r="K199" s="311"/>
      <c r="L199" s="311"/>
      <c r="M199" s="313"/>
      <c r="N199" s="315"/>
      <c r="O199" s="311"/>
      <c r="P199" s="317"/>
      <c r="Q199" s="311"/>
      <c r="R199" s="311"/>
      <c r="S199" s="311"/>
      <c r="T199" s="313"/>
      <c r="U199" s="315"/>
      <c r="V199" s="311"/>
      <c r="W199" s="311"/>
      <c r="X199" s="311"/>
      <c r="Y199" s="311"/>
      <c r="Z199" s="311"/>
      <c r="AA199" s="313"/>
      <c r="AB199" s="315"/>
      <c r="AC199" s="311"/>
      <c r="AD199" s="311"/>
      <c r="AE199" s="311"/>
      <c r="AF199" s="311"/>
      <c r="AG199" s="311"/>
      <c r="AH199" s="330"/>
      <c r="AI199" s="330"/>
      <c r="AJ199" s="330"/>
      <c r="AK199" s="214"/>
      <c r="AL199" s="263"/>
      <c r="AM199" s="265"/>
      <c r="AN199" s="268"/>
      <c r="AO199" s="271"/>
      <c r="AP199" s="274"/>
      <c r="AR199" s="280"/>
      <c r="AS199" s="283"/>
      <c r="AT199" s="291"/>
      <c r="AU199" s="280"/>
      <c r="AV199" s="283"/>
      <c r="AW199" s="170">
        <v>0.28499999999999998</v>
      </c>
      <c r="AY199" s="294"/>
    </row>
    <row r="200" spans="3:53" ht="18" customHeight="1" x14ac:dyDescent="0.55000000000000004">
      <c r="C200" s="250"/>
      <c r="D200" s="287"/>
      <c r="E200" s="287"/>
      <c r="F200" s="313"/>
      <c r="G200" s="315"/>
      <c r="H200" s="311"/>
      <c r="I200" s="311"/>
      <c r="J200" s="311"/>
      <c r="K200" s="311"/>
      <c r="L200" s="311"/>
      <c r="M200" s="313"/>
      <c r="N200" s="315"/>
      <c r="O200" s="311"/>
      <c r="P200" s="317"/>
      <c r="Q200" s="311"/>
      <c r="R200" s="311"/>
      <c r="S200" s="311"/>
      <c r="T200" s="313"/>
      <c r="U200" s="315"/>
      <c r="V200" s="311"/>
      <c r="W200" s="311"/>
      <c r="X200" s="311"/>
      <c r="Y200" s="311"/>
      <c r="Z200" s="311"/>
      <c r="AA200" s="313"/>
      <c r="AB200" s="315"/>
      <c r="AC200" s="311"/>
      <c r="AD200" s="311"/>
      <c r="AE200" s="311"/>
      <c r="AF200" s="311"/>
      <c r="AG200" s="311"/>
      <c r="AH200" s="330"/>
      <c r="AI200" s="330"/>
      <c r="AJ200" s="330"/>
      <c r="AK200" s="214"/>
      <c r="AL200" s="263"/>
      <c r="AM200" s="265"/>
      <c r="AN200" s="268"/>
      <c r="AO200" s="271"/>
      <c r="AP200" s="274"/>
      <c r="AR200" s="280"/>
      <c r="AS200" s="283"/>
      <c r="AT200" s="291"/>
      <c r="AU200" s="280"/>
      <c r="AV200" s="283"/>
      <c r="AW200" s="291" t="s">
        <v>41</v>
      </c>
      <c r="AY200" s="294"/>
    </row>
    <row r="201" spans="3:53" ht="18" customHeight="1" x14ac:dyDescent="0.55000000000000004">
      <c r="C201" s="250"/>
      <c r="D201" s="287"/>
      <c r="E201" s="287"/>
      <c r="F201" s="313"/>
      <c r="G201" s="315"/>
      <c r="H201" s="311"/>
      <c r="I201" s="311"/>
      <c r="J201" s="311"/>
      <c r="K201" s="311"/>
      <c r="L201" s="311"/>
      <c r="M201" s="313"/>
      <c r="N201" s="315"/>
      <c r="O201" s="311"/>
      <c r="P201" s="317"/>
      <c r="Q201" s="311"/>
      <c r="R201" s="311"/>
      <c r="S201" s="311"/>
      <c r="T201" s="313"/>
      <c r="U201" s="315"/>
      <c r="V201" s="311"/>
      <c r="W201" s="311"/>
      <c r="X201" s="311"/>
      <c r="Y201" s="311"/>
      <c r="Z201" s="311"/>
      <c r="AA201" s="313"/>
      <c r="AB201" s="315"/>
      <c r="AC201" s="311"/>
      <c r="AD201" s="311"/>
      <c r="AE201" s="311"/>
      <c r="AF201" s="311"/>
      <c r="AG201" s="311"/>
      <c r="AH201" s="330"/>
      <c r="AI201" s="330"/>
      <c r="AJ201" s="330"/>
      <c r="AK201" s="214"/>
      <c r="AL201" s="263"/>
      <c r="AM201" s="265"/>
      <c r="AN201" s="268"/>
      <c r="AO201" s="271"/>
      <c r="AP201" s="274"/>
      <c r="AR201" s="280"/>
      <c r="AS201" s="283"/>
      <c r="AT201" s="291"/>
      <c r="AU201" s="280"/>
      <c r="AV201" s="283"/>
      <c r="AW201" s="291"/>
      <c r="AY201" s="294"/>
    </row>
    <row r="202" spans="3:53" ht="18" customHeight="1" x14ac:dyDescent="0.55000000000000004">
      <c r="C202" s="250"/>
      <c r="D202" s="287"/>
      <c r="E202" s="287"/>
      <c r="F202" s="313"/>
      <c r="G202" s="315"/>
      <c r="H202" s="311"/>
      <c r="I202" s="311"/>
      <c r="J202" s="311"/>
      <c r="K202" s="311"/>
      <c r="L202" s="311"/>
      <c r="M202" s="313"/>
      <c r="N202" s="315"/>
      <c r="O202" s="311"/>
      <c r="P202" s="317"/>
      <c r="Q202" s="311"/>
      <c r="R202" s="311"/>
      <c r="S202" s="311"/>
      <c r="T202" s="313"/>
      <c r="U202" s="315"/>
      <c r="V202" s="311"/>
      <c r="W202" s="311"/>
      <c r="X202" s="311"/>
      <c r="Y202" s="311"/>
      <c r="Z202" s="311"/>
      <c r="AA202" s="313"/>
      <c r="AB202" s="315"/>
      <c r="AC202" s="311"/>
      <c r="AD202" s="311"/>
      <c r="AE202" s="311"/>
      <c r="AF202" s="311"/>
      <c r="AG202" s="311"/>
      <c r="AH202" s="330"/>
      <c r="AI202" s="330"/>
      <c r="AJ202" s="330"/>
      <c r="AK202" s="214"/>
      <c r="AL202" s="263"/>
      <c r="AM202" s="265"/>
      <c r="AN202" s="268"/>
      <c r="AO202" s="271"/>
      <c r="AP202" s="274"/>
      <c r="AR202" s="280"/>
      <c r="AS202" s="283"/>
      <c r="AT202" s="291"/>
      <c r="AU202" s="280"/>
      <c r="AV202" s="283"/>
      <c r="AW202" s="291"/>
      <c r="AY202" s="294"/>
    </row>
    <row r="203" spans="3:53" ht="18" customHeight="1" thickBot="1" x14ac:dyDescent="0.6">
      <c r="C203" s="250"/>
      <c r="D203" s="287"/>
      <c r="E203" s="287"/>
      <c r="F203" s="319"/>
      <c r="G203" s="320"/>
      <c r="H203" s="318"/>
      <c r="I203" s="318"/>
      <c r="J203" s="318"/>
      <c r="K203" s="318"/>
      <c r="L203" s="318"/>
      <c r="M203" s="319"/>
      <c r="N203" s="320"/>
      <c r="O203" s="318"/>
      <c r="P203" s="332"/>
      <c r="Q203" s="318"/>
      <c r="R203" s="318"/>
      <c r="S203" s="318"/>
      <c r="T203" s="319"/>
      <c r="U203" s="320"/>
      <c r="V203" s="318"/>
      <c r="W203" s="318"/>
      <c r="X203" s="318"/>
      <c r="Y203" s="318"/>
      <c r="Z203" s="318"/>
      <c r="AA203" s="319"/>
      <c r="AB203" s="320"/>
      <c r="AC203" s="318"/>
      <c r="AD203" s="318"/>
      <c r="AE203" s="318"/>
      <c r="AF203" s="318"/>
      <c r="AG203" s="318"/>
      <c r="AH203" s="331"/>
      <c r="AI203" s="331"/>
      <c r="AJ203" s="331"/>
      <c r="AK203" s="214"/>
      <c r="AL203" s="263"/>
      <c r="AM203" s="266"/>
      <c r="AN203" s="269"/>
      <c r="AO203" s="272"/>
      <c r="AP203" s="275"/>
      <c r="AR203" s="281"/>
      <c r="AS203" s="284"/>
      <c r="AT203" s="291"/>
      <c r="AU203" s="281"/>
      <c r="AV203" s="284"/>
      <c r="AW203" s="292"/>
      <c r="AY203" s="295"/>
    </row>
    <row r="204" spans="3:53" ht="18" customHeight="1" thickBot="1" x14ac:dyDescent="0.6">
      <c r="C204" s="250"/>
      <c r="D204" s="296" t="s">
        <v>7</v>
      </c>
      <c r="E204" s="296"/>
      <c r="F204" s="25"/>
      <c r="G204" s="26"/>
      <c r="H204" s="139"/>
      <c r="I204" s="139"/>
      <c r="J204" s="139"/>
      <c r="K204" s="139"/>
      <c r="L204" s="139"/>
      <c r="M204" s="25"/>
      <c r="N204" s="26"/>
      <c r="O204" s="139"/>
      <c r="P204" s="140"/>
      <c r="Q204" s="139"/>
      <c r="R204" s="139"/>
      <c r="S204" s="139"/>
      <c r="T204" s="25"/>
      <c r="U204" s="26"/>
      <c r="V204" s="139"/>
      <c r="W204" s="139"/>
      <c r="X204" s="139"/>
      <c r="Y204" s="139"/>
      <c r="Z204" s="139"/>
      <c r="AA204" s="25"/>
      <c r="AB204" s="26"/>
      <c r="AC204" s="139"/>
      <c r="AD204" s="139"/>
      <c r="AE204" s="139"/>
      <c r="AF204" s="139"/>
      <c r="AG204" s="139"/>
      <c r="AH204" s="155"/>
      <c r="AI204" s="155"/>
      <c r="AJ204" s="155"/>
      <c r="AK204" s="150"/>
      <c r="AL204" s="171">
        <f>COUNTIF(F204:AJ204,"○")</f>
        <v>0</v>
      </c>
      <c r="AM204" s="172"/>
      <c r="AN204" s="173"/>
      <c r="AO204" s="174"/>
      <c r="AP204" s="175"/>
      <c r="AR204" s="176"/>
      <c r="AS204" s="177"/>
      <c r="AT204" s="178">
        <f>ROUNDDOWN(AL204/AY204,3)</f>
        <v>0</v>
      </c>
      <c r="AU204" s="172"/>
      <c r="AV204" s="179"/>
      <c r="AW204" s="180"/>
      <c r="AY204" s="139">
        <v>28</v>
      </c>
      <c r="BA204" s="143" t="s">
        <v>79</v>
      </c>
    </row>
    <row r="205" spans="3:53" ht="18" customHeight="1" thickBot="1" x14ac:dyDescent="0.6">
      <c r="C205" s="250"/>
      <c r="D205" s="296" t="s">
        <v>8</v>
      </c>
      <c r="E205" s="296"/>
      <c r="F205" s="81"/>
      <c r="G205" s="82"/>
      <c r="H205" s="139"/>
      <c r="I205" s="139"/>
      <c r="J205" s="139"/>
      <c r="K205" s="139"/>
      <c r="L205" s="139"/>
      <c r="M205" s="81"/>
      <c r="N205" s="82"/>
      <c r="O205" s="139"/>
      <c r="P205" s="140"/>
      <c r="Q205" s="139"/>
      <c r="R205" s="139"/>
      <c r="S205" s="139"/>
      <c r="T205" s="81"/>
      <c r="U205" s="82"/>
      <c r="V205" s="139"/>
      <c r="W205" s="139"/>
      <c r="X205" s="139"/>
      <c r="Y205" s="139"/>
      <c r="Z205" s="139"/>
      <c r="AA205" s="81"/>
      <c r="AB205" s="166"/>
      <c r="AC205" s="139"/>
      <c r="AD205" s="139"/>
      <c r="AE205" s="139"/>
      <c r="AF205" s="139"/>
      <c r="AG205" s="139"/>
      <c r="AH205" s="155"/>
      <c r="AI205" s="155"/>
      <c r="AJ205" s="155"/>
      <c r="AK205" s="150"/>
      <c r="AL205" s="182"/>
      <c r="AM205" s="151">
        <f>COUNTIF(F205:AJ205,"●")</f>
        <v>0</v>
      </c>
      <c r="AN205" s="171">
        <f>COUNTIF(F205:AJ205,"◎")</f>
        <v>0</v>
      </c>
      <c r="AO205" s="183">
        <f>SUM(AM205:AN205)</f>
        <v>0</v>
      </c>
      <c r="AP205" s="178" t="e">
        <f>ROUNDDOWN(AO205/AL204,3)</f>
        <v>#DIV/0!</v>
      </c>
      <c r="AR205" s="171">
        <f>COUNTIF(F205:AJ205,"●")+COUNTIF(F205:AJ205,"★")+COUNTIF(F205:AJ205,"◎")</f>
        <v>0</v>
      </c>
      <c r="AS205" s="185">
        <f>COUNTIF(F205:AJ205,"◇")</f>
        <v>0</v>
      </c>
      <c r="AT205" s="215">
        <f>ROUNDDOWN(AR205/AY204,3)</f>
        <v>0</v>
      </c>
      <c r="AU205" s="147">
        <f>AU187+COUNTIF(F205:AJ205,"●")+COUNTIF(F205:AJ205,"★")+COUNTIF(F205:AJ205,"■")+COUNTIF(F205:AJ205,"◎")</f>
        <v>0</v>
      </c>
      <c r="AV205" s="186">
        <f>AV187+COUNTIF(F205:AJ205,"◇")</f>
        <v>0</v>
      </c>
      <c r="AW205" s="184">
        <f>ROUNDDOWN(AU205/AY205,3)</f>
        <v>0</v>
      </c>
      <c r="AY205" s="139">
        <f>+AY187+AY204</f>
        <v>325</v>
      </c>
    </row>
    <row r="206" spans="3:53" ht="15" customHeight="1" x14ac:dyDescent="0.55000000000000004">
      <c r="C206" s="250"/>
      <c r="D206" s="297" t="s">
        <v>0</v>
      </c>
      <c r="E206" s="298"/>
      <c r="F206" s="303"/>
      <c r="G206" s="304"/>
      <c r="H206" s="304"/>
      <c r="I206" s="304"/>
      <c r="J206" s="304"/>
      <c r="K206" s="304"/>
      <c r="L206" s="304"/>
      <c r="M206" s="304"/>
      <c r="N206" s="304"/>
      <c r="O206" s="304"/>
      <c r="P206" s="304"/>
      <c r="Q206" s="304"/>
      <c r="R206" s="304"/>
      <c r="S206" s="304"/>
      <c r="T206" s="304"/>
      <c r="U206" s="304"/>
      <c r="V206" s="304"/>
      <c r="W206" s="304"/>
      <c r="X206" s="304"/>
      <c r="Y206" s="304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5"/>
      <c r="AL206" s="187" t="s">
        <v>69</v>
      </c>
      <c r="AM206" s="188" t="s">
        <v>70</v>
      </c>
      <c r="AN206" s="189" t="s">
        <v>71</v>
      </c>
      <c r="AO206" s="190" t="s">
        <v>85</v>
      </c>
      <c r="AP206" s="191" t="s">
        <v>86</v>
      </c>
      <c r="AQ206" s="150"/>
      <c r="AR206" s="192" t="s">
        <v>72</v>
      </c>
      <c r="AS206" s="193" t="s">
        <v>73</v>
      </c>
      <c r="AT206" s="194" t="s">
        <v>74</v>
      </c>
      <c r="AU206" s="195" t="s">
        <v>75</v>
      </c>
      <c r="AV206" s="193" t="s">
        <v>76</v>
      </c>
      <c r="AW206" s="194" t="s">
        <v>77</v>
      </c>
      <c r="AX206" s="196"/>
      <c r="AY206" s="197" t="s">
        <v>78</v>
      </c>
    </row>
    <row r="207" spans="3:53" ht="15" customHeight="1" x14ac:dyDescent="0.55000000000000004">
      <c r="C207" s="250"/>
      <c r="D207" s="299"/>
      <c r="E207" s="300"/>
      <c r="F207" s="306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308"/>
      <c r="AL207" s="198"/>
      <c r="AM207" s="199"/>
      <c r="AN207" s="189"/>
      <c r="AO207" s="200"/>
      <c r="AP207" s="191" t="e">
        <f>IF(AP205&gt;=1,"達成","未達成")</f>
        <v>#DIV/0!</v>
      </c>
      <c r="AQ207" s="150"/>
      <c r="AR207" s="192"/>
      <c r="AS207" s="201"/>
      <c r="AT207" s="194" t="s">
        <v>91</v>
      </c>
      <c r="AU207" s="192"/>
      <c r="AV207" s="201"/>
      <c r="AW207" s="194"/>
      <c r="AX207" s="196"/>
      <c r="AY207" s="202"/>
    </row>
    <row r="208" spans="3:53" ht="15" customHeight="1" x14ac:dyDescent="0.55000000000000004">
      <c r="C208" s="250"/>
      <c r="D208" s="301"/>
      <c r="E208" s="302"/>
      <c r="F208" s="125" t="s">
        <v>173</v>
      </c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7"/>
      <c r="AL208" s="203"/>
      <c r="AM208" s="204"/>
      <c r="AN208" s="205"/>
      <c r="AO208" s="206" t="s">
        <v>84</v>
      </c>
      <c r="AP208" s="207" t="s">
        <v>83</v>
      </c>
      <c r="AQ208" s="150"/>
      <c r="AR208" s="208"/>
      <c r="AS208" s="209"/>
      <c r="AT208" s="210" t="s">
        <v>92</v>
      </c>
      <c r="AU208" s="208"/>
      <c r="AV208" s="209"/>
      <c r="AW208" s="210" t="s">
        <v>93</v>
      </c>
      <c r="AX208" s="196"/>
      <c r="AY208" s="211"/>
    </row>
    <row r="209" spans="3:53" ht="18" customHeight="1" x14ac:dyDescent="0.55000000000000004">
      <c r="C209" s="2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7"/>
      <c r="AC209" s="150"/>
      <c r="AD209" s="150"/>
      <c r="AE209" s="150"/>
      <c r="AF209" s="150"/>
      <c r="AG209" s="150"/>
      <c r="AH209" s="150"/>
      <c r="AI209" s="150"/>
      <c r="AJ209" s="150"/>
    </row>
    <row r="210" spans="3:53" ht="25" customHeight="1" thickBot="1" x14ac:dyDescent="0.6">
      <c r="C210" s="250"/>
      <c r="D210" s="244" t="s">
        <v>4</v>
      </c>
      <c r="E210" s="244"/>
      <c r="F210" s="252" t="s">
        <v>99</v>
      </c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48"/>
      <c r="AL210" s="255" t="s">
        <v>39</v>
      </c>
      <c r="AM210" s="256"/>
      <c r="AN210" s="256"/>
      <c r="AO210" s="256"/>
      <c r="AP210" s="257"/>
      <c r="AR210" s="258" t="s">
        <v>38</v>
      </c>
      <c r="AS210" s="259"/>
      <c r="AT210" s="259"/>
      <c r="AU210" s="259"/>
      <c r="AV210" s="259"/>
      <c r="AW210" s="260"/>
      <c r="AY210" s="293" t="s">
        <v>156</v>
      </c>
    </row>
    <row r="211" spans="3:53" ht="18" customHeight="1" x14ac:dyDescent="0.55000000000000004">
      <c r="C211" s="250"/>
      <c r="D211" s="244" t="s">
        <v>5</v>
      </c>
      <c r="E211" s="244"/>
      <c r="F211" s="39">
        <f>+AG193+1</f>
        <v>45717</v>
      </c>
      <c r="G211" s="39">
        <f t="shared" ref="G211:AJ211" si="22">+F211+1</f>
        <v>45718</v>
      </c>
      <c r="H211" s="40">
        <f t="shared" si="22"/>
        <v>45719</v>
      </c>
      <c r="I211" s="40">
        <f t="shared" si="22"/>
        <v>45720</v>
      </c>
      <c r="J211" s="40">
        <f t="shared" si="22"/>
        <v>45721</v>
      </c>
      <c r="K211" s="40">
        <f t="shared" si="22"/>
        <v>45722</v>
      </c>
      <c r="L211" s="40">
        <f t="shared" si="22"/>
        <v>45723</v>
      </c>
      <c r="M211" s="39">
        <f t="shared" si="22"/>
        <v>45724</v>
      </c>
      <c r="N211" s="39">
        <f t="shared" si="22"/>
        <v>45725</v>
      </c>
      <c r="O211" s="40">
        <f t="shared" si="22"/>
        <v>45726</v>
      </c>
      <c r="P211" s="40">
        <f t="shared" si="22"/>
        <v>45727</v>
      </c>
      <c r="Q211" s="40">
        <f t="shared" si="22"/>
        <v>45728</v>
      </c>
      <c r="R211" s="40">
        <f t="shared" si="22"/>
        <v>45729</v>
      </c>
      <c r="S211" s="40">
        <f t="shared" si="22"/>
        <v>45730</v>
      </c>
      <c r="T211" s="39">
        <f t="shared" si="22"/>
        <v>45731</v>
      </c>
      <c r="U211" s="39">
        <f t="shared" si="22"/>
        <v>45732</v>
      </c>
      <c r="V211" s="40">
        <f t="shared" si="22"/>
        <v>45733</v>
      </c>
      <c r="W211" s="40">
        <f t="shared" si="22"/>
        <v>45734</v>
      </c>
      <c r="X211" s="40">
        <f t="shared" si="22"/>
        <v>45735</v>
      </c>
      <c r="Y211" s="40">
        <f t="shared" si="22"/>
        <v>45736</v>
      </c>
      <c r="Z211" s="40">
        <f t="shared" si="22"/>
        <v>45737</v>
      </c>
      <c r="AA211" s="39">
        <f t="shared" si="22"/>
        <v>45738</v>
      </c>
      <c r="AB211" s="39">
        <f t="shared" si="22"/>
        <v>45739</v>
      </c>
      <c r="AC211" s="40">
        <f t="shared" si="22"/>
        <v>45740</v>
      </c>
      <c r="AD211" s="40">
        <f t="shared" si="22"/>
        <v>45741</v>
      </c>
      <c r="AE211" s="40">
        <f t="shared" si="22"/>
        <v>45742</v>
      </c>
      <c r="AF211" s="40">
        <f t="shared" si="22"/>
        <v>45743</v>
      </c>
      <c r="AG211" s="40">
        <f t="shared" si="22"/>
        <v>45744</v>
      </c>
      <c r="AH211" s="39">
        <f t="shared" si="22"/>
        <v>45745</v>
      </c>
      <c r="AI211" s="39">
        <f t="shared" si="22"/>
        <v>45746</v>
      </c>
      <c r="AJ211" s="40">
        <f t="shared" si="22"/>
        <v>45747</v>
      </c>
      <c r="AK211" s="48"/>
      <c r="AL211" s="262" t="s">
        <v>151</v>
      </c>
      <c r="AM211" s="264" t="s">
        <v>152</v>
      </c>
      <c r="AN211" s="267" t="s">
        <v>172</v>
      </c>
      <c r="AO211" s="270" t="s">
        <v>153</v>
      </c>
      <c r="AP211" s="273" t="s">
        <v>154</v>
      </c>
      <c r="AR211" s="276" t="s">
        <v>37</v>
      </c>
      <c r="AS211" s="277"/>
      <c r="AT211" s="278"/>
      <c r="AU211" s="276" t="s">
        <v>40</v>
      </c>
      <c r="AV211" s="277"/>
      <c r="AW211" s="278"/>
      <c r="AY211" s="294"/>
    </row>
    <row r="212" spans="3:53" ht="18" customHeight="1" x14ac:dyDescent="0.55000000000000004">
      <c r="C212" s="250"/>
      <c r="D212" s="244" t="s">
        <v>6</v>
      </c>
      <c r="E212" s="244"/>
      <c r="F212" s="167">
        <f t="shared" ref="F212:AJ212" si="23">F211</f>
        <v>45717</v>
      </c>
      <c r="G212" s="167">
        <f t="shared" si="23"/>
        <v>45718</v>
      </c>
      <c r="H212" s="153">
        <f t="shared" si="23"/>
        <v>45719</v>
      </c>
      <c r="I212" s="153">
        <f t="shared" si="23"/>
        <v>45720</v>
      </c>
      <c r="J212" s="153">
        <f t="shared" si="23"/>
        <v>45721</v>
      </c>
      <c r="K212" s="153">
        <f t="shared" si="23"/>
        <v>45722</v>
      </c>
      <c r="L212" s="153">
        <f t="shared" si="23"/>
        <v>45723</v>
      </c>
      <c r="M212" s="167">
        <f t="shared" si="23"/>
        <v>45724</v>
      </c>
      <c r="N212" s="167">
        <f t="shared" si="23"/>
        <v>45725</v>
      </c>
      <c r="O212" s="153">
        <f t="shared" si="23"/>
        <v>45726</v>
      </c>
      <c r="P212" s="153">
        <f t="shared" si="23"/>
        <v>45727</v>
      </c>
      <c r="Q212" s="153">
        <f t="shared" si="23"/>
        <v>45728</v>
      </c>
      <c r="R212" s="153">
        <f t="shared" si="23"/>
        <v>45729</v>
      </c>
      <c r="S212" s="153">
        <f t="shared" si="23"/>
        <v>45730</v>
      </c>
      <c r="T212" s="167">
        <f t="shared" si="23"/>
        <v>45731</v>
      </c>
      <c r="U212" s="167">
        <f t="shared" si="23"/>
        <v>45732</v>
      </c>
      <c r="V212" s="153">
        <f t="shared" si="23"/>
        <v>45733</v>
      </c>
      <c r="W212" s="153">
        <f t="shared" si="23"/>
        <v>45734</v>
      </c>
      <c r="X212" s="153">
        <f t="shared" si="23"/>
        <v>45735</v>
      </c>
      <c r="Y212" s="153">
        <f t="shared" si="23"/>
        <v>45736</v>
      </c>
      <c r="Z212" s="153">
        <f t="shared" si="23"/>
        <v>45737</v>
      </c>
      <c r="AA212" s="167">
        <f t="shared" si="23"/>
        <v>45738</v>
      </c>
      <c r="AB212" s="167">
        <f t="shared" si="23"/>
        <v>45739</v>
      </c>
      <c r="AC212" s="153">
        <f t="shared" si="23"/>
        <v>45740</v>
      </c>
      <c r="AD212" s="153">
        <f t="shared" si="23"/>
        <v>45741</v>
      </c>
      <c r="AE212" s="153">
        <f t="shared" si="23"/>
        <v>45742</v>
      </c>
      <c r="AF212" s="153">
        <f t="shared" si="23"/>
        <v>45743</v>
      </c>
      <c r="AG212" s="153">
        <f t="shared" si="23"/>
        <v>45744</v>
      </c>
      <c r="AH212" s="167">
        <f t="shared" si="23"/>
        <v>45745</v>
      </c>
      <c r="AI212" s="167">
        <f t="shared" si="23"/>
        <v>45746</v>
      </c>
      <c r="AJ212" s="153">
        <f t="shared" si="23"/>
        <v>45747</v>
      </c>
      <c r="AK212" s="213"/>
      <c r="AL212" s="263"/>
      <c r="AM212" s="265"/>
      <c r="AN212" s="268"/>
      <c r="AO212" s="271"/>
      <c r="AP212" s="274"/>
      <c r="AR212" s="279" t="s">
        <v>155</v>
      </c>
      <c r="AS212" s="282" t="s">
        <v>108</v>
      </c>
      <c r="AT212" s="285" t="s">
        <v>42</v>
      </c>
      <c r="AU212" s="279" t="s">
        <v>165</v>
      </c>
      <c r="AV212" s="282" t="s">
        <v>109</v>
      </c>
      <c r="AW212" s="285" t="s">
        <v>43</v>
      </c>
      <c r="AY212" s="294"/>
    </row>
    <row r="213" spans="3:53" ht="18" customHeight="1" x14ac:dyDescent="0.55000000000000004">
      <c r="C213" s="250"/>
      <c r="D213" s="244" t="s">
        <v>12</v>
      </c>
      <c r="E213" s="244"/>
      <c r="F213" s="43"/>
      <c r="G213" s="43"/>
      <c r="H213" s="139"/>
      <c r="I213" s="139"/>
      <c r="J213" s="139"/>
      <c r="K213" s="139"/>
      <c r="L213" s="139"/>
      <c r="M213" s="43"/>
      <c r="N213" s="43"/>
      <c r="O213" s="139"/>
      <c r="P213" s="139"/>
      <c r="Q213" s="139"/>
      <c r="R213" s="139"/>
      <c r="S213" s="139"/>
      <c r="T213" s="43"/>
      <c r="U213" s="43"/>
      <c r="V213" s="139"/>
      <c r="W213" s="139"/>
      <c r="X213" s="139"/>
      <c r="Y213" s="139"/>
      <c r="Z213" s="139"/>
      <c r="AA213" s="43"/>
      <c r="AB213" s="43"/>
      <c r="AC213" s="139"/>
      <c r="AD213" s="139"/>
      <c r="AE213" s="139"/>
      <c r="AF213" s="139"/>
      <c r="AG213" s="139"/>
      <c r="AH213" s="43"/>
      <c r="AI213" s="43"/>
      <c r="AJ213" s="139"/>
      <c r="AK213" s="150"/>
      <c r="AL213" s="263"/>
      <c r="AM213" s="265"/>
      <c r="AN213" s="268"/>
      <c r="AO213" s="271"/>
      <c r="AP213" s="274"/>
      <c r="AR213" s="280"/>
      <c r="AS213" s="283"/>
      <c r="AT213" s="286"/>
      <c r="AU213" s="280"/>
      <c r="AV213" s="283"/>
      <c r="AW213" s="286"/>
      <c r="AY213" s="294"/>
    </row>
    <row r="214" spans="3:53" ht="18" customHeight="1" x14ac:dyDescent="0.55000000000000004">
      <c r="C214" s="250"/>
      <c r="D214" s="287" t="s">
        <v>11</v>
      </c>
      <c r="E214" s="287"/>
      <c r="F214" s="344"/>
      <c r="G214" s="344"/>
      <c r="H214" s="310"/>
      <c r="I214" s="310"/>
      <c r="J214" s="310"/>
      <c r="K214" s="310"/>
      <c r="L214" s="310"/>
      <c r="M214" s="344"/>
      <c r="N214" s="344"/>
      <c r="O214" s="310"/>
      <c r="P214" s="310"/>
      <c r="Q214" s="310"/>
      <c r="R214" s="310"/>
      <c r="S214" s="310"/>
      <c r="T214" s="344"/>
      <c r="U214" s="344"/>
      <c r="V214" s="310"/>
      <c r="W214" s="310"/>
      <c r="X214" s="310"/>
      <c r="Y214" s="310" t="s">
        <v>30</v>
      </c>
      <c r="Z214" s="310"/>
      <c r="AA214" s="344"/>
      <c r="AB214" s="344"/>
      <c r="AC214" s="310"/>
      <c r="AD214" s="310"/>
      <c r="AE214" s="310"/>
      <c r="AF214" s="310"/>
      <c r="AG214" s="310"/>
      <c r="AH214" s="344"/>
      <c r="AI214" s="344"/>
      <c r="AJ214" s="310"/>
      <c r="AK214" s="214"/>
      <c r="AL214" s="263"/>
      <c r="AM214" s="265"/>
      <c r="AN214" s="268"/>
      <c r="AO214" s="271"/>
      <c r="AP214" s="274"/>
      <c r="AR214" s="280"/>
      <c r="AS214" s="283"/>
      <c r="AT214" s="286"/>
      <c r="AU214" s="280"/>
      <c r="AV214" s="283"/>
      <c r="AW214" s="286"/>
      <c r="AY214" s="294"/>
    </row>
    <row r="215" spans="3:53" ht="18" customHeight="1" x14ac:dyDescent="0.55000000000000004">
      <c r="C215" s="250"/>
      <c r="D215" s="287"/>
      <c r="E215" s="287"/>
      <c r="F215" s="345"/>
      <c r="G215" s="345"/>
      <c r="H215" s="311"/>
      <c r="I215" s="311"/>
      <c r="J215" s="311"/>
      <c r="K215" s="311"/>
      <c r="L215" s="311"/>
      <c r="M215" s="345"/>
      <c r="N215" s="345"/>
      <c r="O215" s="311"/>
      <c r="P215" s="311"/>
      <c r="Q215" s="311"/>
      <c r="R215" s="311"/>
      <c r="S215" s="311"/>
      <c r="T215" s="345"/>
      <c r="U215" s="345"/>
      <c r="V215" s="311"/>
      <c r="W215" s="311"/>
      <c r="X215" s="311"/>
      <c r="Y215" s="311"/>
      <c r="Z215" s="311"/>
      <c r="AA215" s="345"/>
      <c r="AB215" s="345"/>
      <c r="AC215" s="311"/>
      <c r="AD215" s="311"/>
      <c r="AE215" s="311"/>
      <c r="AF215" s="311"/>
      <c r="AG215" s="311"/>
      <c r="AH215" s="345"/>
      <c r="AI215" s="345"/>
      <c r="AJ215" s="311"/>
      <c r="AK215" s="214"/>
      <c r="AL215" s="263"/>
      <c r="AM215" s="265"/>
      <c r="AN215" s="268"/>
      <c r="AO215" s="271"/>
      <c r="AP215" s="274"/>
      <c r="AR215" s="280"/>
      <c r="AS215" s="283"/>
      <c r="AT215" s="170">
        <v>0.28499999999999998</v>
      </c>
      <c r="AU215" s="280"/>
      <c r="AV215" s="283"/>
      <c r="AW215" s="286"/>
      <c r="AY215" s="294"/>
    </row>
    <row r="216" spans="3:53" ht="18" customHeight="1" x14ac:dyDescent="0.55000000000000004">
      <c r="C216" s="250"/>
      <c r="D216" s="287"/>
      <c r="E216" s="287"/>
      <c r="F216" s="345"/>
      <c r="G216" s="345"/>
      <c r="H216" s="311"/>
      <c r="I216" s="311"/>
      <c r="J216" s="311"/>
      <c r="K216" s="311"/>
      <c r="L216" s="311"/>
      <c r="M216" s="345"/>
      <c r="N216" s="345"/>
      <c r="O216" s="311"/>
      <c r="P216" s="311"/>
      <c r="Q216" s="311"/>
      <c r="R216" s="311"/>
      <c r="S216" s="311"/>
      <c r="T216" s="345"/>
      <c r="U216" s="345"/>
      <c r="V216" s="311"/>
      <c r="W216" s="311"/>
      <c r="X216" s="311"/>
      <c r="Y216" s="311"/>
      <c r="Z216" s="311"/>
      <c r="AA216" s="345"/>
      <c r="AB216" s="345"/>
      <c r="AC216" s="311"/>
      <c r="AD216" s="311"/>
      <c r="AE216" s="311"/>
      <c r="AF216" s="311"/>
      <c r="AG216" s="311"/>
      <c r="AH216" s="345"/>
      <c r="AI216" s="345"/>
      <c r="AJ216" s="311"/>
      <c r="AK216" s="214"/>
      <c r="AL216" s="263"/>
      <c r="AM216" s="265"/>
      <c r="AN216" s="268"/>
      <c r="AO216" s="271"/>
      <c r="AP216" s="274"/>
      <c r="AR216" s="280"/>
      <c r="AS216" s="283"/>
      <c r="AT216" s="291" t="s">
        <v>41</v>
      </c>
      <c r="AU216" s="280"/>
      <c r="AV216" s="283"/>
      <c r="AW216" s="286"/>
      <c r="AY216" s="294"/>
    </row>
    <row r="217" spans="3:53" ht="18" customHeight="1" x14ac:dyDescent="0.55000000000000004">
      <c r="C217" s="250"/>
      <c r="D217" s="287"/>
      <c r="E217" s="287"/>
      <c r="F217" s="345"/>
      <c r="G217" s="345"/>
      <c r="H217" s="311"/>
      <c r="I217" s="311"/>
      <c r="J217" s="311"/>
      <c r="K217" s="311"/>
      <c r="L217" s="311"/>
      <c r="M217" s="345"/>
      <c r="N217" s="345"/>
      <c r="O217" s="311"/>
      <c r="P217" s="311"/>
      <c r="Q217" s="311"/>
      <c r="R217" s="311"/>
      <c r="S217" s="311"/>
      <c r="T217" s="345"/>
      <c r="U217" s="345"/>
      <c r="V217" s="311"/>
      <c r="W217" s="311"/>
      <c r="X217" s="311"/>
      <c r="Y217" s="311"/>
      <c r="Z217" s="311"/>
      <c r="AA217" s="345"/>
      <c r="AB217" s="345"/>
      <c r="AC217" s="311"/>
      <c r="AD217" s="311"/>
      <c r="AE217" s="311"/>
      <c r="AF217" s="311"/>
      <c r="AG217" s="311"/>
      <c r="AH217" s="345"/>
      <c r="AI217" s="345"/>
      <c r="AJ217" s="311"/>
      <c r="AK217" s="214"/>
      <c r="AL217" s="263"/>
      <c r="AM217" s="265"/>
      <c r="AN217" s="268"/>
      <c r="AO217" s="271"/>
      <c r="AP217" s="274"/>
      <c r="AR217" s="280"/>
      <c r="AS217" s="283"/>
      <c r="AT217" s="291"/>
      <c r="AU217" s="280"/>
      <c r="AV217" s="283"/>
      <c r="AW217" s="170">
        <v>0.28499999999999998</v>
      </c>
      <c r="AY217" s="294"/>
    </row>
    <row r="218" spans="3:53" ht="18" customHeight="1" x14ac:dyDescent="0.55000000000000004">
      <c r="C218" s="250"/>
      <c r="D218" s="287"/>
      <c r="E218" s="287"/>
      <c r="F218" s="345"/>
      <c r="G218" s="345"/>
      <c r="H218" s="311"/>
      <c r="I218" s="311"/>
      <c r="J218" s="311"/>
      <c r="K218" s="311"/>
      <c r="L218" s="311"/>
      <c r="M218" s="345"/>
      <c r="N218" s="345"/>
      <c r="O218" s="311"/>
      <c r="P218" s="311"/>
      <c r="Q218" s="311"/>
      <c r="R218" s="311"/>
      <c r="S218" s="311"/>
      <c r="T218" s="345"/>
      <c r="U218" s="345"/>
      <c r="V218" s="311"/>
      <c r="W218" s="311"/>
      <c r="X218" s="311"/>
      <c r="Y218" s="311"/>
      <c r="Z218" s="311"/>
      <c r="AA218" s="345"/>
      <c r="AB218" s="345"/>
      <c r="AC218" s="311"/>
      <c r="AD218" s="311"/>
      <c r="AE218" s="311"/>
      <c r="AF218" s="311"/>
      <c r="AG218" s="311"/>
      <c r="AH218" s="345"/>
      <c r="AI218" s="345"/>
      <c r="AJ218" s="311"/>
      <c r="AK218" s="214"/>
      <c r="AL218" s="263"/>
      <c r="AM218" s="265"/>
      <c r="AN218" s="268"/>
      <c r="AO218" s="271"/>
      <c r="AP218" s="274"/>
      <c r="AR218" s="280"/>
      <c r="AS218" s="283"/>
      <c r="AT218" s="291"/>
      <c r="AU218" s="280"/>
      <c r="AV218" s="283"/>
      <c r="AW218" s="291" t="s">
        <v>41</v>
      </c>
      <c r="AY218" s="294"/>
    </row>
    <row r="219" spans="3:53" ht="18" customHeight="1" x14ac:dyDescent="0.55000000000000004">
      <c r="C219" s="250"/>
      <c r="D219" s="287"/>
      <c r="E219" s="287"/>
      <c r="F219" s="345"/>
      <c r="G219" s="345"/>
      <c r="H219" s="311"/>
      <c r="I219" s="311"/>
      <c r="J219" s="311"/>
      <c r="K219" s="311"/>
      <c r="L219" s="311"/>
      <c r="M219" s="345"/>
      <c r="N219" s="345"/>
      <c r="O219" s="311"/>
      <c r="P219" s="311"/>
      <c r="Q219" s="311"/>
      <c r="R219" s="311"/>
      <c r="S219" s="311"/>
      <c r="T219" s="345"/>
      <c r="U219" s="345"/>
      <c r="V219" s="311"/>
      <c r="W219" s="311"/>
      <c r="X219" s="311"/>
      <c r="Y219" s="311"/>
      <c r="Z219" s="311"/>
      <c r="AA219" s="345"/>
      <c r="AB219" s="345"/>
      <c r="AC219" s="311"/>
      <c r="AD219" s="311"/>
      <c r="AE219" s="311"/>
      <c r="AF219" s="311"/>
      <c r="AG219" s="311"/>
      <c r="AH219" s="345"/>
      <c r="AI219" s="345"/>
      <c r="AJ219" s="311"/>
      <c r="AK219" s="214"/>
      <c r="AL219" s="263"/>
      <c r="AM219" s="265"/>
      <c r="AN219" s="268"/>
      <c r="AO219" s="271"/>
      <c r="AP219" s="274"/>
      <c r="AR219" s="280"/>
      <c r="AS219" s="283"/>
      <c r="AT219" s="291"/>
      <c r="AU219" s="280"/>
      <c r="AV219" s="283"/>
      <c r="AW219" s="291"/>
      <c r="AY219" s="294"/>
    </row>
    <row r="220" spans="3:53" ht="18" customHeight="1" x14ac:dyDescent="0.55000000000000004">
      <c r="C220" s="250"/>
      <c r="D220" s="287"/>
      <c r="E220" s="287"/>
      <c r="F220" s="345"/>
      <c r="G220" s="345"/>
      <c r="H220" s="311"/>
      <c r="I220" s="311"/>
      <c r="J220" s="311"/>
      <c r="K220" s="311"/>
      <c r="L220" s="311"/>
      <c r="M220" s="345"/>
      <c r="N220" s="345"/>
      <c r="O220" s="311"/>
      <c r="P220" s="311"/>
      <c r="Q220" s="311"/>
      <c r="R220" s="311"/>
      <c r="S220" s="311"/>
      <c r="T220" s="345"/>
      <c r="U220" s="345"/>
      <c r="V220" s="311"/>
      <c r="W220" s="311"/>
      <c r="X220" s="311"/>
      <c r="Y220" s="311"/>
      <c r="Z220" s="311"/>
      <c r="AA220" s="345"/>
      <c r="AB220" s="345"/>
      <c r="AC220" s="311"/>
      <c r="AD220" s="311"/>
      <c r="AE220" s="311"/>
      <c r="AF220" s="311"/>
      <c r="AG220" s="311"/>
      <c r="AH220" s="345"/>
      <c r="AI220" s="345"/>
      <c r="AJ220" s="311"/>
      <c r="AK220" s="214"/>
      <c r="AL220" s="263"/>
      <c r="AM220" s="265"/>
      <c r="AN220" s="268"/>
      <c r="AO220" s="271"/>
      <c r="AP220" s="274"/>
      <c r="AR220" s="280"/>
      <c r="AS220" s="283"/>
      <c r="AT220" s="291"/>
      <c r="AU220" s="280"/>
      <c r="AV220" s="283"/>
      <c r="AW220" s="291"/>
      <c r="AY220" s="294"/>
    </row>
    <row r="221" spans="3:53" ht="18" customHeight="1" thickBot="1" x14ac:dyDescent="0.6">
      <c r="C221" s="250"/>
      <c r="D221" s="287"/>
      <c r="E221" s="287"/>
      <c r="F221" s="346"/>
      <c r="G221" s="346"/>
      <c r="H221" s="318"/>
      <c r="I221" s="318"/>
      <c r="J221" s="318"/>
      <c r="K221" s="318"/>
      <c r="L221" s="318"/>
      <c r="M221" s="346"/>
      <c r="N221" s="346"/>
      <c r="O221" s="318"/>
      <c r="P221" s="318"/>
      <c r="Q221" s="318"/>
      <c r="R221" s="318"/>
      <c r="S221" s="318"/>
      <c r="T221" s="346"/>
      <c r="U221" s="346"/>
      <c r="V221" s="318"/>
      <c r="W221" s="318"/>
      <c r="X221" s="318"/>
      <c r="Y221" s="318"/>
      <c r="Z221" s="318"/>
      <c r="AA221" s="346"/>
      <c r="AB221" s="346"/>
      <c r="AC221" s="318"/>
      <c r="AD221" s="318"/>
      <c r="AE221" s="318"/>
      <c r="AF221" s="318"/>
      <c r="AG221" s="318"/>
      <c r="AH221" s="346"/>
      <c r="AI221" s="346"/>
      <c r="AJ221" s="318"/>
      <c r="AK221" s="214"/>
      <c r="AL221" s="263"/>
      <c r="AM221" s="266"/>
      <c r="AN221" s="269"/>
      <c r="AO221" s="272"/>
      <c r="AP221" s="275"/>
      <c r="AR221" s="281"/>
      <c r="AS221" s="284"/>
      <c r="AT221" s="291"/>
      <c r="AU221" s="281"/>
      <c r="AV221" s="284"/>
      <c r="AW221" s="292"/>
      <c r="AY221" s="295"/>
    </row>
    <row r="222" spans="3:53" ht="18" customHeight="1" thickBot="1" x14ac:dyDescent="0.6">
      <c r="C222" s="250"/>
      <c r="D222" s="296" t="s">
        <v>7</v>
      </c>
      <c r="E222" s="296"/>
      <c r="F222" s="43"/>
      <c r="G222" s="43"/>
      <c r="H222" s="139"/>
      <c r="I222" s="139"/>
      <c r="J222" s="139"/>
      <c r="K222" s="139"/>
      <c r="L222" s="139"/>
      <c r="M222" s="43"/>
      <c r="N222" s="43"/>
      <c r="O222" s="139"/>
      <c r="P222" s="139"/>
      <c r="Q222" s="139"/>
      <c r="R222" s="139"/>
      <c r="S222" s="139"/>
      <c r="T222" s="43"/>
      <c r="U222" s="43"/>
      <c r="V222" s="139"/>
      <c r="W222" s="139"/>
      <c r="X222" s="139"/>
      <c r="Y222" s="139"/>
      <c r="Z222" s="139"/>
      <c r="AA222" s="43"/>
      <c r="AB222" s="43"/>
      <c r="AC222" s="139"/>
      <c r="AD222" s="139"/>
      <c r="AE222" s="139"/>
      <c r="AF222" s="139"/>
      <c r="AG222" s="139"/>
      <c r="AH222" s="43"/>
      <c r="AI222" s="43"/>
      <c r="AJ222" s="139"/>
      <c r="AK222" s="150"/>
      <c r="AL222" s="171">
        <f>COUNTIF(F222:AJ222,"○")</f>
        <v>0</v>
      </c>
      <c r="AM222" s="172"/>
      <c r="AN222" s="173"/>
      <c r="AO222" s="174"/>
      <c r="AP222" s="175"/>
      <c r="AR222" s="176"/>
      <c r="AS222" s="177"/>
      <c r="AT222" s="178">
        <f>ROUNDDOWN(AL222/AY222,3)</f>
        <v>0</v>
      </c>
      <c r="AU222" s="172"/>
      <c r="AV222" s="179"/>
      <c r="AW222" s="180"/>
      <c r="AY222" s="139">
        <v>31</v>
      </c>
      <c r="BA222" s="143" t="s">
        <v>79</v>
      </c>
    </row>
    <row r="223" spans="3:53" ht="18" customHeight="1" thickBot="1" x14ac:dyDescent="0.6">
      <c r="C223" s="250"/>
      <c r="D223" s="296" t="s">
        <v>8</v>
      </c>
      <c r="E223" s="296"/>
      <c r="F223" s="43"/>
      <c r="G223" s="43"/>
      <c r="H223" s="139"/>
      <c r="I223" s="139"/>
      <c r="J223" s="139"/>
      <c r="K223" s="139"/>
      <c r="L223" s="139"/>
      <c r="M223" s="43"/>
      <c r="N223" s="43"/>
      <c r="O223" s="139"/>
      <c r="P223" s="139"/>
      <c r="Q223" s="139"/>
      <c r="R223" s="139"/>
      <c r="S223" s="139"/>
      <c r="T223" s="43"/>
      <c r="U223" s="43"/>
      <c r="V223" s="139"/>
      <c r="W223" s="139"/>
      <c r="X223" s="139"/>
      <c r="Y223" s="139"/>
      <c r="Z223" s="139"/>
      <c r="AA223" s="43"/>
      <c r="AB223" s="168"/>
      <c r="AC223" s="139"/>
      <c r="AD223" s="139"/>
      <c r="AE223" s="139"/>
      <c r="AF223" s="139"/>
      <c r="AG223" s="139"/>
      <c r="AH223" s="43"/>
      <c r="AI223" s="43"/>
      <c r="AJ223" s="139"/>
      <c r="AK223" s="150"/>
      <c r="AL223" s="182"/>
      <c r="AM223" s="151">
        <f>COUNTIF(F223:AJ223,"●")</f>
        <v>0</v>
      </c>
      <c r="AN223" s="171">
        <f>COUNTIF(F223:AJ223,"◎")</f>
        <v>0</v>
      </c>
      <c r="AO223" s="183">
        <f>SUM(AM223:AN223)</f>
        <v>0</v>
      </c>
      <c r="AP223" s="178" t="e">
        <f>ROUNDDOWN(AO223/AL222,3)</f>
        <v>#DIV/0!</v>
      </c>
      <c r="AR223" s="171">
        <f>COUNTIF(F223:AJ223,"●")+COUNTIF(F223:AJ223,"★")+COUNTIF(F223:AJ223,"◎")</f>
        <v>0</v>
      </c>
      <c r="AS223" s="185">
        <f>COUNTIF(F223:AJ223,"◇")</f>
        <v>0</v>
      </c>
      <c r="AT223" s="215">
        <f>ROUNDDOWN(AR223/AY222,3)</f>
        <v>0</v>
      </c>
      <c r="AU223" s="147">
        <f>AU205+COUNTIF(F223:AJ223,"●")+COUNTIF(F223:AJ223,"★")+COUNTIF(F223:AJ223,"■")+COUNTIF(F223:AJ223,"◎")</f>
        <v>0</v>
      </c>
      <c r="AV223" s="186">
        <f>AV205+COUNTIF(F223:AJ223,"◇")</f>
        <v>0</v>
      </c>
      <c r="AW223" s="184">
        <f>ROUNDDOWN(AU223/AY223,3)</f>
        <v>0</v>
      </c>
      <c r="AY223" s="139">
        <f>+AY205+AY222</f>
        <v>356</v>
      </c>
    </row>
    <row r="224" spans="3:53" ht="15" customHeight="1" x14ac:dyDescent="0.55000000000000004">
      <c r="C224" s="250"/>
      <c r="D224" s="297" t="s">
        <v>0</v>
      </c>
      <c r="E224" s="298"/>
      <c r="F224" s="303"/>
      <c r="G224" s="304"/>
      <c r="H224" s="304"/>
      <c r="I224" s="304"/>
      <c r="J224" s="304"/>
      <c r="K224" s="304"/>
      <c r="L224" s="304"/>
      <c r="M224" s="304"/>
      <c r="N224" s="304"/>
      <c r="O224" s="304"/>
      <c r="P224" s="304"/>
      <c r="Q224" s="304"/>
      <c r="R224" s="304"/>
      <c r="S224" s="304"/>
      <c r="T224" s="304"/>
      <c r="U224" s="304"/>
      <c r="V224" s="304"/>
      <c r="W224" s="304"/>
      <c r="X224" s="304"/>
      <c r="Y224" s="304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5"/>
      <c r="AL224" s="187" t="s">
        <v>69</v>
      </c>
      <c r="AM224" s="188" t="s">
        <v>70</v>
      </c>
      <c r="AN224" s="189" t="s">
        <v>71</v>
      </c>
      <c r="AO224" s="190" t="s">
        <v>85</v>
      </c>
      <c r="AP224" s="191" t="s">
        <v>86</v>
      </c>
      <c r="AQ224" s="150"/>
      <c r="AR224" s="192" t="s">
        <v>72</v>
      </c>
      <c r="AS224" s="193" t="s">
        <v>73</v>
      </c>
      <c r="AT224" s="194" t="s">
        <v>74</v>
      </c>
      <c r="AU224" s="195" t="s">
        <v>75</v>
      </c>
      <c r="AV224" s="193" t="s">
        <v>76</v>
      </c>
      <c r="AW224" s="194" t="s">
        <v>77</v>
      </c>
      <c r="AX224" s="196"/>
      <c r="AY224" s="197" t="s">
        <v>78</v>
      </c>
    </row>
    <row r="225" spans="3:51" ht="15" customHeight="1" x14ac:dyDescent="0.55000000000000004">
      <c r="C225" s="250"/>
      <c r="D225" s="299"/>
      <c r="E225" s="300"/>
      <c r="F225" s="306"/>
      <c r="G225" s="307"/>
      <c r="H225" s="307"/>
      <c r="I225" s="307"/>
      <c r="J225" s="307"/>
      <c r="K225" s="307"/>
      <c r="L225" s="307"/>
      <c r="M225" s="307"/>
      <c r="N225" s="307"/>
      <c r="O225" s="307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  <c r="AA225" s="307"/>
      <c r="AB225" s="307"/>
      <c r="AC225" s="307"/>
      <c r="AD225" s="307"/>
      <c r="AE225" s="307"/>
      <c r="AF225" s="307"/>
      <c r="AG225" s="307"/>
      <c r="AH225" s="307"/>
      <c r="AI225" s="307"/>
      <c r="AJ225" s="308"/>
      <c r="AL225" s="198"/>
      <c r="AM225" s="199"/>
      <c r="AN225" s="189"/>
      <c r="AO225" s="200"/>
      <c r="AP225" s="191" t="e">
        <f>IF(AP223&gt;=1,"達成","未達成")</f>
        <v>#DIV/0!</v>
      </c>
      <c r="AQ225" s="150"/>
      <c r="AR225" s="192"/>
      <c r="AS225" s="201"/>
      <c r="AT225" s="194" t="s">
        <v>91</v>
      </c>
      <c r="AU225" s="192"/>
      <c r="AV225" s="201"/>
      <c r="AW225" s="194"/>
      <c r="AX225" s="196"/>
      <c r="AY225" s="202"/>
    </row>
    <row r="226" spans="3:51" ht="15" customHeight="1" x14ac:dyDescent="0.55000000000000004">
      <c r="C226" s="250"/>
      <c r="D226" s="301"/>
      <c r="E226" s="302"/>
      <c r="F226" s="125" t="s">
        <v>173</v>
      </c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7"/>
      <c r="AL226" s="203"/>
      <c r="AM226" s="204"/>
      <c r="AN226" s="205"/>
      <c r="AO226" s="206" t="s">
        <v>84</v>
      </c>
      <c r="AP226" s="207" t="s">
        <v>83</v>
      </c>
      <c r="AQ226" s="150"/>
      <c r="AR226" s="208"/>
      <c r="AS226" s="209"/>
      <c r="AT226" s="210" t="s">
        <v>92</v>
      </c>
      <c r="AU226" s="208"/>
      <c r="AV226" s="209"/>
      <c r="AW226" s="210" t="s">
        <v>93</v>
      </c>
      <c r="AX226" s="196"/>
      <c r="AY226" s="211"/>
    </row>
    <row r="227" spans="3:51" ht="18" customHeight="1" x14ac:dyDescent="0.55000000000000004">
      <c r="C227" s="2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7"/>
      <c r="AC227" s="150"/>
      <c r="AD227" s="150"/>
      <c r="AE227" s="150"/>
      <c r="AF227" s="150"/>
      <c r="AG227" s="150"/>
      <c r="AH227" s="150"/>
      <c r="AI227" s="150"/>
      <c r="AJ227" s="150"/>
    </row>
  </sheetData>
  <mergeCells count="760">
    <mergeCell ref="D222:E222"/>
    <mergeCell ref="D223:E223"/>
    <mergeCell ref="D224:E226"/>
    <mergeCell ref="F224:AJ224"/>
    <mergeCell ref="F225:AJ225"/>
    <mergeCell ref="AE214:AE221"/>
    <mergeCell ref="AF214:AF221"/>
    <mergeCell ref="AG214:AG221"/>
    <mergeCell ref="AH214:AH221"/>
    <mergeCell ref="AI214:AI221"/>
    <mergeCell ref="AJ214:AJ221"/>
    <mergeCell ref="Y214:Y221"/>
    <mergeCell ref="Z214:Z221"/>
    <mergeCell ref="AA214:AA221"/>
    <mergeCell ref="AB214:AB221"/>
    <mergeCell ref="AC214:AC221"/>
    <mergeCell ref="AD214:AD221"/>
    <mergeCell ref="S214:S221"/>
    <mergeCell ref="T214:T221"/>
    <mergeCell ref="U214:U221"/>
    <mergeCell ref="V214:V221"/>
    <mergeCell ref="P214:P221"/>
    <mergeCell ref="Q214:Q221"/>
    <mergeCell ref="AT216:AT221"/>
    <mergeCell ref="AW218:AW221"/>
    <mergeCell ref="AR212:AR221"/>
    <mergeCell ref="AS212:AS221"/>
    <mergeCell ref="AT212:AT214"/>
    <mergeCell ref="AU212:AU221"/>
    <mergeCell ref="AV212:AV221"/>
    <mergeCell ref="AV2:AY2"/>
    <mergeCell ref="AY210:AY221"/>
    <mergeCell ref="AW182:AW185"/>
    <mergeCell ref="AW164:AW167"/>
    <mergeCell ref="AT144:AT149"/>
    <mergeCell ref="AW146:AW149"/>
    <mergeCell ref="AR140:AR149"/>
    <mergeCell ref="AS140:AS149"/>
    <mergeCell ref="AT140:AT142"/>
    <mergeCell ref="AU140:AU149"/>
    <mergeCell ref="AV140:AV149"/>
    <mergeCell ref="AY138:AY149"/>
    <mergeCell ref="AT108:AT113"/>
    <mergeCell ref="AW110:AW113"/>
    <mergeCell ref="AR104:AR113"/>
    <mergeCell ref="AS104:AS113"/>
    <mergeCell ref="AW104:AW108"/>
    <mergeCell ref="C210:C227"/>
    <mergeCell ref="D210:E210"/>
    <mergeCell ref="F210:AJ210"/>
    <mergeCell ref="AL210:AP210"/>
    <mergeCell ref="AR210:AW210"/>
    <mergeCell ref="D213:E213"/>
    <mergeCell ref="D214:E221"/>
    <mergeCell ref="F214:F221"/>
    <mergeCell ref="G214:G221"/>
    <mergeCell ref="H214:H221"/>
    <mergeCell ref="I214:I221"/>
    <mergeCell ref="J214:J221"/>
    <mergeCell ref="K214:K221"/>
    <mergeCell ref="L214:L221"/>
    <mergeCell ref="W214:W221"/>
    <mergeCell ref="X214:X221"/>
    <mergeCell ref="M214:M221"/>
    <mergeCell ref="N214:N221"/>
    <mergeCell ref="O214:O221"/>
    <mergeCell ref="R214:R221"/>
    <mergeCell ref="AW212:AW216"/>
    <mergeCell ref="AO211:AO221"/>
    <mergeCell ref="AP211:AP221"/>
    <mergeCell ref="AR211:AT211"/>
    <mergeCell ref="D211:E211"/>
    <mergeCell ref="AL211:AL221"/>
    <mergeCell ref="AM211:AM221"/>
    <mergeCell ref="AN211:AN221"/>
    <mergeCell ref="AT198:AT203"/>
    <mergeCell ref="AW200:AW203"/>
    <mergeCell ref="D204:E204"/>
    <mergeCell ref="D205:E205"/>
    <mergeCell ref="D206:E208"/>
    <mergeCell ref="F206:AJ206"/>
    <mergeCell ref="F207:AJ207"/>
    <mergeCell ref="AE196:AE203"/>
    <mergeCell ref="AF196:AF203"/>
    <mergeCell ref="AG196:AG203"/>
    <mergeCell ref="AH196:AH203"/>
    <mergeCell ref="AI196:AI203"/>
    <mergeCell ref="AJ196:AJ203"/>
    <mergeCell ref="Y196:Y203"/>
    <mergeCell ref="Z196:Z203"/>
    <mergeCell ref="AA196:AA203"/>
    <mergeCell ref="AB196:AB203"/>
    <mergeCell ref="AC196:AC203"/>
    <mergeCell ref="D212:E212"/>
    <mergeCell ref="AU211:AW211"/>
    <mergeCell ref="D194:E194"/>
    <mergeCell ref="AR194:AR203"/>
    <mergeCell ref="AS194:AS203"/>
    <mergeCell ref="AT194:AT196"/>
    <mergeCell ref="AU194:AU203"/>
    <mergeCell ref="AV194:AV203"/>
    <mergeCell ref="AD196:AD203"/>
    <mergeCell ref="S196:S203"/>
    <mergeCell ref="T196:T203"/>
    <mergeCell ref="U196:U203"/>
    <mergeCell ref="V196:V203"/>
    <mergeCell ref="W196:W203"/>
    <mergeCell ref="X196:X203"/>
    <mergeCell ref="M196:M203"/>
    <mergeCell ref="N196:N203"/>
    <mergeCell ref="O196:O203"/>
    <mergeCell ref="P196:P203"/>
    <mergeCell ref="Q196:Q203"/>
    <mergeCell ref="R196:R203"/>
    <mergeCell ref="C192:C209"/>
    <mergeCell ref="D192:E192"/>
    <mergeCell ref="F192:AJ192"/>
    <mergeCell ref="AL192:AP192"/>
    <mergeCell ref="AR192:AW192"/>
    <mergeCell ref="AY192:AY203"/>
    <mergeCell ref="D193:E193"/>
    <mergeCell ref="AL193:AL203"/>
    <mergeCell ref="AM193:AM203"/>
    <mergeCell ref="AN193:AN203"/>
    <mergeCell ref="AW194:AW198"/>
    <mergeCell ref="D195:E195"/>
    <mergeCell ref="D196:E203"/>
    <mergeCell ref="F196:F203"/>
    <mergeCell ref="G196:G203"/>
    <mergeCell ref="H196:H203"/>
    <mergeCell ref="I196:I203"/>
    <mergeCell ref="J196:J203"/>
    <mergeCell ref="K196:K203"/>
    <mergeCell ref="L196:L203"/>
    <mergeCell ref="AO193:AO203"/>
    <mergeCell ref="AP193:AP203"/>
    <mergeCell ref="AR193:AT193"/>
    <mergeCell ref="AU193:AW193"/>
    <mergeCell ref="D186:E186"/>
    <mergeCell ref="D187:E187"/>
    <mergeCell ref="D188:E190"/>
    <mergeCell ref="F188:AJ188"/>
    <mergeCell ref="F189:AJ189"/>
    <mergeCell ref="AE178:AE185"/>
    <mergeCell ref="AF178:AF185"/>
    <mergeCell ref="AG178:AG185"/>
    <mergeCell ref="AH178:AH185"/>
    <mergeCell ref="AI178:AI185"/>
    <mergeCell ref="AJ178:AJ185"/>
    <mergeCell ref="Y178:Y185"/>
    <mergeCell ref="Z178:Z185"/>
    <mergeCell ref="AA178:AA185"/>
    <mergeCell ref="AB178:AB185"/>
    <mergeCell ref="AC178:AC185"/>
    <mergeCell ref="AD178:AD185"/>
    <mergeCell ref="S178:S185"/>
    <mergeCell ref="T178:T185"/>
    <mergeCell ref="U178:U185"/>
    <mergeCell ref="D176:E176"/>
    <mergeCell ref="AR176:AR185"/>
    <mergeCell ref="AS176:AS185"/>
    <mergeCell ref="AT176:AT178"/>
    <mergeCell ref="AU176:AU185"/>
    <mergeCell ref="AV176:AV185"/>
    <mergeCell ref="V178:V185"/>
    <mergeCell ref="W178:W185"/>
    <mergeCell ref="X178:X185"/>
    <mergeCell ref="M178:M185"/>
    <mergeCell ref="N178:N185"/>
    <mergeCell ref="O178:O185"/>
    <mergeCell ref="P178:P185"/>
    <mergeCell ref="Q178:Q185"/>
    <mergeCell ref="R178:R185"/>
    <mergeCell ref="AT180:AT185"/>
    <mergeCell ref="F183:H185"/>
    <mergeCell ref="C174:C191"/>
    <mergeCell ref="D174:E174"/>
    <mergeCell ref="F174:AJ174"/>
    <mergeCell ref="AL174:AP174"/>
    <mergeCell ref="AR174:AW174"/>
    <mergeCell ref="AY174:AY185"/>
    <mergeCell ref="D175:E175"/>
    <mergeCell ref="AL175:AL185"/>
    <mergeCell ref="AM175:AM185"/>
    <mergeCell ref="AN175:AN185"/>
    <mergeCell ref="AW176:AW180"/>
    <mergeCell ref="D177:E177"/>
    <mergeCell ref="D178:E185"/>
    <mergeCell ref="F178:F182"/>
    <mergeCell ref="G178:G182"/>
    <mergeCell ref="H178:H182"/>
    <mergeCell ref="I178:I185"/>
    <mergeCell ref="J178:J185"/>
    <mergeCell ref="K178:K185"/>
    <mergeCell ref="L178:L185"/>
    <mergeCell ref="AO175:AO185"/>
    <mergeCell ref="AP175:AP185"/>
    <mergeCell ref="AR175:AT175"/>
    <mergeCell ref="AU175:AW175"/>
    <mergeCell ref="AT158:AT160"/>
    <mergeCell ref="AU158:AU167"/>
    <mergeCell ref="AV158:AV167"/>
    <mergeCell ref="V160:V167"/>
    <mergeCell ref="W160:W167"/>
    <mergeCell ref="X160:X167"/>
    <mergeCell ref="M160:M167"/>
    <mergeCell ref="N160:N167"/>
    <mergeCell ref="O160:O167"/>
    <mergeCell ref="P160:P167"/>
    <mergeCell ref="Q160:Q167"/>
    <mergeCell ref="R160:R167"/>
    <mergeCell ref="AT162:AT167"/>
    <mergeCell ref="AH165:AJ167"/>
    <mergeCell ref="AE160:AE167"/>
    <mergeCell ref="AF160:AF167"/>
    <mergeCell ref="AG160:AG167"/>
    <mergeCell ref="AH160:AH164"/>
    <mergeCell ref="AI160:AI164"/>
    <mergeCell ref="AJ160:AJ164"/>
    <mergeCell ref="Y160:Y167"/>
    <mergeCell ref="Z160:Z167"/>
    <mergeCell ref="AA160:AA167"/>
    <mergeCell ref="AB160:AB167"/>
    <mergeCell ref="AL156:AP156"/>
    <mergeCell ref="AR156:AW156"/>
    <mergeCell ref="AY156:AY167"/>
    <mergeCell ref="D157:E157"/>
    <mergeCell ref="AL157:AL167"/>
    <mergeCell ref="AM157:AM167"/>
    <mergeCell ref="AN157:AN167"/>
    <mergeCell ref="AW158:AW162"/>
    <mergeCell ref="D159:E159"/>
    <mergeCell ref="D160:E167"/>
    <mergeCell ref="F160:F167"/>
    <mergeCell ref="G160:G167"/>
    <mergeCell ref="H160:H167"/>
    <mergeCell ref="I160:I167"/>
    <mergeCell ref="J160:J167"/>
    <mergeCell ref="K160:K167"/>
    <mergeCell ref="L160:L167"/>
    <mergeCell ref="AO157:AO167"/>
    <mergeCell ref="AP157:AP167"/>
    <mergeCell ref="AR157:AT157"/>
    <mergeCell ref="AU157:AW157"/>
    <mergeCell ref="D158:E158"/>
    <mergeCell ref="AR158:AR167"/>
    <mergeCell ref="AS158:AS167"/>
    <mergeCell ref="P142:P149"/>
    <mergeCell ref="Q142:Q149"/>
    <mergeCell ref="R142:R149"/>
    <mergeCell ref="D150:E150"/>
    <mergeCell ref="D151:E151"/>
    <mergeCell ref="C156:C173"/>
    <mergeCell ref="D156:E156"/>
    <mergeCell ref="F156:AJ156"/>
    <mergeCell ref="D168:E168"/>
    <mergeCell ref="D169:E169"/>
    <mergeCell ref="D170:E172"/>
    <mergeCell ref="F170:AJ170"/>
    <mergeCell ref="F171:AJ171"/>
    <mergeCell ref="AC160:AC167"/>
    <mergeCell ref="AD160:AD167"/>
    <mergeCell ref="S160:S167"/>
    <mergeCell ref="T160:T167"/>
    <mergeCell ref="U160:U167"/>
    <mergeCell ref="N142:N149"/>
    <mergeCell ref="O142:O149"/>
    <mergeCell ref="AR138:AW138"/>
    <mergeCell ref="D141:E141"/>
    <mergeCell ref="D142:E149"/>
    <mergeCell ref="F142:F149"/>
    <mergeCell ref="G142:G149"/>
    <mergeCell ref="H142:H149"/>
    <mergeCell ref="I142:I149"/>
    <mergeCell ref="J142:J149"/>
    <mergeCell ref="K142:K149"/>
    <mergeCell ref="L142:L149"/>
    <mergeCell ref="W142:W149"/>
    <mergeCell ref="X142:X149"/>
    <mergeCell ref="M142:M149"/>
    <mergeCell ref="AW140:AW144"/>
    <mergeCell ref="AO139:AO149"/>
    <mergeCell ref="AP139:AP149"/>
    <mergeCell ref="AR139:AT139"/>
    <mergeCell ref="AU139:AW139"/>
    <mergeCell ref="AE142:AE149"/>
    <mergeCell ref="AF142:AF149"/>
    <mergeCell ref="AG142:AG149"/>
    <mergeCell ref="AH142:AH149"/>
    <mergeCell ref="AI142:AI149"/>
    <mergeCell ref="AJ142:AJ149"/>
    <mergeCell ref="AD124:AD131"/>
    <mergeCell ref="S124:S131"/>
    <mergeCell ref="T124:T131"/>
    <mergeCell ref="U124:U131"/>
    <mergeCell ref="V124:V131"/>
    <mergeCell ref="C138:C155"/>
    <mergeCell ref="D138:E138"/>
    <mergeCell ref="F138:AJ138"/>
    <mergeCell ref="AL138:AP138"/>
    <mergeCell ref="D152:E154"/>
    <mergeCell ref="F152:AJ152"/>
    <mergeCell ref="F153:AJ153"/>
    <mergeCell ref="Y142:Y149"/>
    <mergeCell ref="Z142:Z149"/>
    <mergeCell ref="AA142:AA149"/>
    <mergeCell ref="AB142:AB149"/>
    <mergeCell ref="AC142:AC149"/>
    <mergeCell ref="AD142:AD149"/>
    <mergeCell ref="S142:S149"/>
    <mergeCell ref="T142:T149"/>
    <mergeCell ref="D139:E139"/>
    <mergeCell ref="AL139:AL149"/>
    <mergeCell ref="U142:U149"/>
    <mergeCell ref="V142:V149"/>
    <mergeCell ref="AM139:AM149"/>
    <mergeCell ref="AN139:AN149"/>
    <mergeCell ref="AT126:AT131"/>
    <mergeCell ref="D140:E140"/>
    <mergeCell ref="AR120:AW120"/>
    <mergeCell ref="AW128:AW131"/>
    <mergeCell ref="D132:E132"/>
    <mergeCell ref="D133:E133"/>
    <mergeCell ref="D134:E136"/>
    <mergeCell ref="F134:AJ134"/>
    <mergeCell ref="F135:AJ135"/>
    <mergeCell ref="AE124:AE131"/>
    <mergeCell ref="AF124:AF131"/>
    <mergeCell ref="AG124:AG131"/>
    <mergeCell ref="AH124:AH131"/>
    <mergeCell ref="AI124:AI131"/>
    <mergeCell ref="AJ124:AJ131"/>
    <mergeCell ref="Y124:Y131"/>
    <mergeCell ref="Z124:Z131"/>
    <mergeCell ref="AA124:AA131"/>
    <mergeCell ref="AB124:AB131"/>
    <mergeCell ref="AC124:AC131"/>
    <mergeCell ref="AT122:AT124"/>
    <mergeCell ref="AV122:AV131"/>
    <mergeCell ref="AY120:AY131"/>
    <mergeCell ref="D121:E121"/>
    <mergeCell ref="AL121:AL131"/>
    <mergeCell ref="AM121:AM131"/>
    <mergeCell ref="AN121:AN131"/>
    <mergeCell ref="AW122:AW126"/>
    <mergeCell ref="D123:E123"/>
    <mergeCell ref="D124:E131"/>
    <mergeCell ref="F124:F131"/>
    <mergeCell ref="G124:G131"/>
    <mergeCell ref="H124:H131"/>
    <mergeCell ref="I124:I131"/>
    <mergeCell ref="J124:J131"/>
    <mergeCell ref="K124:K131"/>
    <mergeCell ref="L124:L131"/>
    <mergeCell ref="AO121:AO131"/>
    <mergeCell ref="AP121:AP131"/>
    <mergeCell ref="AR121:AT121"/>
    <mergeCell ref="AU121:AW121"/>
    <mergeCell ref="D122:E122"/>
    <mergeCell ref="AR122:AR131"/>
    <mergeCell ref="AS122:AS131"/>
    <mergeCell ref="AU122:AU131"/>
    <mergeCell ref="W124:W131"/>
    <mergeCell ref="D114:E114"/>
    <mergeCell ref="D115:E115"/>
    <mergeCell ref="C102:C119"/>
    <mergeCell ref="D102:E102"/>
    <mergeCell ref="F102:AJ102"/>
    <mergeCell ref="D116:E118"/>
    <mergeCell ref="F116:AJ116"/>
    <mergeCell ref="F117:AJ117"/>
    <mergeCell ref="AL120:AP120"/>
    <mergeCell ref="C120:C137"/>
    <mergeCell ref="D120:E120"/>
    <mergeCell ref="F120:AJ120"/>
    <mergeCell ref="M124:M131"/>
    <mergeCell ref="N124:N131"/>
    <mergeCell ref="O124:O131"/>
    <mergeCell ref="P124:P131"/>
    <mergeCell ref="Q124:Q131"/>
    <mergeCell ref="R124:R131"/>
    <mergeCell ref="AO103:AO113"/>
    <mergeCell ref="AP103:AP113"/>
    <mergeCell ref="X124:X131"/>
    <mergeCell ref="X106:X113"/>
    <mergeCell ref="M106:M113"/>
    <mergeCell ref="N106:N113"/>
    <mergeCell ref="AC106:AC113"/>
    <mergeCell ref="AD106:AD113"/>
    <mergeCell ref="S106:S113"/>
    <mergeCell ref="T106:T113"/>
    <mergeCell ref="U106:U113"/>
    <mergeCell ref="V106:V113"/>
    <mergeCell ref="P106:P113"/>
    <mergeCell ref="Q106:Q113"/>
    <mergeCell ref="R106:R113"/>
    <mergeCell ref="D106:E113"/>
    <mergeCell ref="F106:F113"/>
    <mergeCell ref="G106:G113"/>
    <mergeCell ref="H106:H113"/>
    <mergeCell ref="I106:I113"/>
    <mergeCell ref="J106:J113"/>
    <mergeCell ref="K106:K113"/>
    <mergeCell ref="L106:L113"/>
    <mergeCell ref="W106:W113"/>
    <mergeCell ref="O106:O113"/>
    <mergeCell ref="AR103:AT103"/>
    <mergeCell ref="AU103:AW103"/>
    <mergeCell ref="AY102:AY113"/>
    <mergeCell ref="D103:E103"/>
    <mergeCell ref="AL103:AL113"/>
    <mergeCell ref="AM103:AM113"/>
    <mergeCell ref="AN103:AN113"/>
    <mergeCell ref="D104:E104"/>
    <mergeCell ref="AT104:AT106"/>
    <mergeCell ref="AU104:AU113"/>
    <mergeCell ref="AV104:AV113"/>
    <mergeCell ref="AE106:AE113"/>
    <mergeCell ref="AF106:AF113"/>
    <mergeCell ref="AG106:AG113"/>
    <mergeCell ref="AH106:AH113"/>
    <mergeCell ref="AI106:AI113"/>
    <mergeCell ref="AJ106:AJ113"/>
    <mergeCell ref="Y106:Y113"/>
    <mergeCell ref="Z106:Z113"/>
    <mergeCell ref="AA106:AA113"/>
    <mergeCell ref="AB106:AB113"/>
    <mergeCell ref="AL102:AP102"/>
    <mergeCell ref="AR102:AW102"/>
    <mergeCell ref="D105:E105"/>
    <mergeCell ref="AW92:AW95"/>
    <mergeCell ref="R93:T95"/>
    <mergeCell ref="D96:E96"/>
    <mergeCell ref="D97:E97"/>
    <mergeCell ref="D98:E100"/>
    <mergeCell ref="F98:AJ98"/>
    <mergeCell ref="F99:AJ99"/>
    <mergeCell ref="AE88:AE95"/>
    <mergeCell ref="AF88:AF95"/>
    <mergeCell ref="AG88:AG95"/>
    <mergeCell ref="AH88:AH95"/>
    <mergeCell ref="AI88:AI95"/>
    <mergeCell ref="AJ88:AJ95"/>
    <mergeCell ref="Y88:Y95"/>
    <mergeCell ref="Z88:Z95"/>
    <mergeCell ref="AA88:AA95"/>
    <mergeCell ref="AB88:AB95"/>
    <mergeCell ref="D86:E86"/>
    <mergeCell ref="AR86:AR95"/>
    <mergeCell ref="AS86:AS95"/>
    <mergeCell ref="AT86:AT88"/>
    <mergeCell ref="AU86:AU95"/>
    <mergeCell ref="AV86:AV95"/>
    <mergeCell ref="AC88:AC95"/>
    <mergeCell ref="AD88:AD95"/>
    <mergeCell ref="S88:S92"/>
    <mergeCell ref="T88:T92"/>
    <mergeCell ref="U88:U95"/>
    <mergeCell ref="V88:V95"/>
    <mergeCell ref="W88:W95"/>
    <mergeCell ref="X88:X95"/>
    <mergeCell ref="M88:M95"/>
    <mergeCell ref="N88:N95"/>
    <mergeCell ref="O88:O95"/>
    <mergeCell ref="P88:P95"/>
    <mergeCell ref="Q88:Q95"/>
    <mergeCell ref="R88:R92"/>
    <mergeCell ref="AT90:AT95"/>
    <mergeCell ref="C84:C101"/>
    <mergeCell ref="D84:E84"/>
    <mergeCell ref="F84:AJ84"/>
    <mergeCell ref="AL84:AP84"/>
    <mergeCell ref="AR84:AW84"/>
    <mergeCell ref="AY84:AY95"/>
    <mergeCell ref="D85:E85"/>
    <mergeCell ref="AL85:AL95"/>
    <mergeCell ref="AM85:AM95"/>
    <mergeCell ref="AN85:AN95"/>
    <mergeCell ref="AW86:AW90"/>
    <mergeCell ref="D87:E87"/>
    <mergeCell ref="D88:E95"/>
    <mergeCell ref="F88:F95"/>
    <mergeCell ref="G88:G95"/>
    <mergeCell ref="H88:H95"/>
    <mergeCell ref="I88:I95"/>
    <mergeCell ref="J88:J95"/>
    <mergeCell ref="K88:K95"/>
    <mergeCell ref="L88:L95"/>
    <mergeCell ref="AO85:AO95"/>
    <mergeCell ref="AP85:AP95"/>
    <mergeCell ref="AR85:AT85"/>
    <mergeCell ref="AU85:AW85"/>
    <mergeCell ref="D80:E82"/>
    <mergeCell ref="F80:AJ80"/>
    <mergeCell ref="F81:AJ81"/>
    <mergeCell ref="AE70:AE77"/>
    <mergeCell ref="AF70:AF77"/>
    <mergeCell ref="AG70:AG77"/>
    <mergeCell ref="AH70:AH77"/>
    <mergeCell ref="AI70:AI77"/>
    <mergeCell ref="AJ70:AJ77"/>
    <mergeCell ref="Y70:Y77"/>
    <mergeCell ref="Z70:Z77"/>
    <mergeCell ref="AA70:AA77"/>
    <mergeCell ref="AB70:AB77"/>
    <mergeCell ref="AC70:AC77"/>
    <mergeCell ref="AD70:AD77"/>
    <mergeCell ref="S70:S77"/>
    <mergeCell ref="T70:T77"/>
    <mergeCell ref="U70:U77"/>
    <mergeCell ref="V70:V77"/>
    <mergeCell ref="P70:P77"/>
    <mergeCell ref="Q70:Q77"/>
    <mergeCell ref="R70:R77"/>
    <mergeCell ref="AT72:AT77"/>
    <mergeCell ref="AW74:AW77"/>
    <mergeCell ref="AR68:AR77"/>
    <mergeCell ref="AS68:AS77"/>
    <mergeCell ref="AT68:AT70"/>
    <mergeCell ref="AU68:AU77"/>
    <mergeCell ref="AV68:AV77"/>
    <mergeCell ref="D78:E78"/>
    <mergeCell ref="D79:E79"/>
    <mergeCell ref="C66:C83"/>
    <mergeCell ref="D66:E66"/>
    <mergeCell ref="F66:AJ66"/>
    <mergeCell ref="AL66:AP66"/>
    <mergeCell ref="AR66:AW66"/>
    <mergeCell ref="D69:E69"/>
    <mergeCell ref="D70:E77"/>
    <mergeCell ref="F70:F77"/>
    <mergeCell ref="G70:G77"/>
    <mergeCell ref="H70:H77"/>
    <mergeCell ref="I70:I77"/>
    <mergeCell ref="J70:J77"/>
    <mergeCell ref="K70:K77"/>
    <mergeCell ref="L70:L77"/>
    <mergeCell ref="W70:W77"/>
    <mergeCell ref="X70:X77"/>
    <mergeCell ref="M70:M77"/>
    <mergeCell ref="N70:N77"/>
    <mergeCell ref="O70:O77"/>
    <mergeCell ref="AW68:AW72"/>
    <mergeCell ref="AO67:AO77"/>
    <mergeCell ref="AP67:AP77"/>
    <mergeCell ref="AR67:AT67"/>
    <mergeCell ref="AU67:AW67"/>
    <mergeCell ref="AY66:AY77"/>
    <mergeCell ref="D67:E67"/>
    <mergeCell ref="AL67:AL77"/>
    <mergeCell ref="AM67:AM77"/>
    <mergeCell ref="AN67:AN77"/>
    <mergeCell ref="AT54:AT59"/>
    <mergeCell ref="AW56:AW59"/>
    <mergeCell ref="D60:E60"/>
    <mergeCell ref="D61:E61"/>
    <mergeCell ref="D62:E64"/>
    <mergeCell ref="F62:AJ62"/>
    <mergeCell ref="F63:AJ63"/>
    <mergeCell ref="AE52:AE59"/>
    <mergeCell ref="AF52:AF59"/>
    <mergeCell ref="AG52:AG59"/>
    <mergeCell ref="AH52:AH59"/>
    <mergeCell ref="AI52:AI59"/>
    <mergeCell ref="AJ52:AJ59"/>
    <mergeCell ref="Y52:Y59"/>
    <mergeCell ref="Z52:Z59"/>
    <mergeCell ref="AA52:AA59"/>
    <mergeCell ref="AB52:AB59"/>
    <mergeCell ref="AC52:AC59"/>
    <mergeCell ref="D68:E68"/>
    <mergeCell ref="D50:E50"/>
    <mergeCell ref="AR50:AR59"/>
    <mergeCell ref="AS50:AS59"/>
    <mergeCell ref="AT50:AT52"/>
    <mergeCell ref="AU50:AU59"/>
    <mergeCell ref="AV50:AV59"/>
    <mergeCell ref="AD52:AD59"/>
    <mergeCell ref="S52:S59"/>
    <mergeCell ref="T52:T59"/>
    <mergeCell ref="U52:U59"/>
    <mergeCell ref="V52:V59"/>
    <mergeCell ref="W52:W59"/>
    <mergeCell ref="X52:X59"/>
    <mergeCell ref="M52:M59"/>
    <mergeCell ref="N52:N59"/>
    <mergeCell ref="O52:O59"/>
    <mergeCell ref="P52:P59"/>
    <mergeCell ref="Q52:Q59"/>
    <mergeCell ref="R52:R59"/>
    <mergeCell ref="C48:C65"/>
    <mergeCell ref="D48:E48"/>
    <mergeCell ref="F48:AJ48"/>
    <mergeCell ref="AL48:AP48"/>
    <mergeCell ref="AR48:AW48"/>
    <mergeCell ref="AY48:AY59"/>
    <mergeCell ref="D49:E49"/>
    <mergeCell ref="AL49:AL59"/>
    <mergeCell ref="AM49:AM59"/>
    <mergeCell ref="AN49:AN59"/>
    <mergeCell ref="AW50:AW54"/>
    <mergeCell ref="D51:E51"/>
    <mergeCell ref="D52:E59"/>
    <mergeCell ref="F52:F59"/>
    <mergeCell ref="G52:G59"/>
    <mergeCell ref="H52:H59"/>
    <mergeCell ref="I52:I59"/>
    <mergeCell ref="J52:J59"/>
    <mergeCell ref="K52:K59"/>
    <mergeCell ref="L52:L59"/>
    <mergeCell ref="AO49:AO59"/>
    <mergeCell ref="AP49:AP59"/>
    <mergeCell ref="AR49:AT49"/>
    <mergeCell ref="AU49:AW49"/>
    <mergeCell ref="D42:E42"/>
    <mergeCell ref="D43:E43"/>
    <mergeCell ref="D44:E46"/>
    <mergeCell ref="F44:AJ44"/>
    <mergeCell ref="F45:AJ45"/>
    <mergeCell ref="AE34:AE41"/>
    <mergeCell ref="AF34:AF41"/>
    <mergeCell ref="AG34:AG41"/>
    <mergeCell ref="AH34:AH41"/>
    <mergeCell ref="AI34:AI41"/>
    <mergeCell ref="AJ34:AJ41"/>
    <mergeCell ref="Y34:Y41"/>
    <mergeCell ref="Z34:Z41"/>
    <mergeCell ref="AA34:AA41"/>
    <mergeCell ref="AB34:AB41"/>
    <mergeCell ref="AC34:AC41"/>
    <mergeCell ref="AD34:AD41"/>
    <mergeCell ref="S34:S41"/>
    <mergeCell ref="T34:T41"/>
    <mergeCell ref="U34:U41"/>
    <mergeCell ref="V34:V41"/>
    <mergeCell ref="C30:C47"/>
    <mergeCell ref="D30:E30"/>
    <mergeCell ref="F30:AJ30"/>
    <mergeCell ref="AL30:AP30"/>
    <mergeCell ref="AR30:AW30"/>
    <mergeCell ref="D33:E33"/>
    <mergeCell ref="D34:E41"/>
    <mergeCell ref="F34:F41"/>
    <mergeCell ref="G34:G41"/>
    <mergeCell ref="H34:H41"/>
    <mergeCell ref="I34:I41"/>
    <mergeCell ref="J34:J41"/>
    <mergeCell ref="K34:K41"/>
    <mergeCell ref="L34:L41"/>
    <mergeCell ref="W34:W41"/>
    <mergeCell ref="X34:X41"/>
    <mergeCell ref="M34:M41"/>
    <mergeCell ref="N34:N41"/>
    <mergeCell ref="O34:O41"/>
    <mergeCell ref="P34:P41"/>
    <mergeCell ref="Q34:Q41"/>
    <mergeCell ref="R34:R41"/>
    <mergeCell ref="AW32:AW36"/>
    <mergeCell ref="AO31:AO41"/>
    <mergeCell ref="AY30:AY41"/>
    <mergeCell ref="D31:E31"/>
    <mergeCell ref="AL31:AL41"/>
    <mergeCell ref="AM31:AM41"/>
    <mergeCell ref="AN31:AN41"/>
    <mergeCell ref="D24:E24"/>
    <mergeCell ref="D25:E25"/>
    <mergeCell ref="D26:E28"/>
    <mergeCell ref="F26:AJ26"/>
    <mergeCell ref="F27:AJ27"/>
    <mergeCell ref="D32:E32"/>
    <mergeCell ref="AR32:AR41"/>
    <mergeCell ref="AS32:AS41"/>
    <mergeCell ref="AT32:AT34"/>
    <mergeCell ref="AU32:AU41"/>
    <mergeCell ref="AV32:AV41"/>
    <mergeCell ref="AP31:AP41"/>
    <mergeCell ref="AR31:AT31"/>
    <mergeCell ref="AU31:AW31"/>
    <mergeCell ref="AT36:AT41"/>
    <mergeCell ref="AW38:AW41"/>
    <mergeCell ref="AI16:AI23"/>
    <mergeCell ref="AJ16:AJ23"/>
    <mergeCell ref="BA16:BC16"/>
    <mergeCell ref="AT18:AT23"/>
    <mergeCell ref="AW20:AW23"/>
    <mergeCell ref="AB16:AB23"/>
    <mergeCell ref="AC16:AC23"/>
    <mergeCell ref="AD16:AD23"/>
    <mergeCell ref="AE16:AE23"/>
    <mergeCell ref="AF16:AF23"/>
    <mergeCell ref="AG16:AG23"/>
    <mergeCell ref="AY12:AY23"/>
    <mergeCell ref="BA12:BC12"/>
    <mergeCell ref="D13:E13"/>
    <mergeCell ref="AL13:AL23"/>
    <mergeCell ref="AM13:AM23"/>
    <mergeCell ref="AN13:AN23"/>
    <mergeCell ref="AO13:AO23"/>
    <mergeCell ref="AP13:AP23"/>
    <mergeCell ref="AR13:AT13"/>
    <mergeCell ref="AU13:AW13"/>
    <mergeCell ref="BA13:BC13"/>
    <mergeCell ref="D14:E14"/>
    <mergeCell ref="AR14:AR23"/>
    <mergeCell ref="AS14:AS23"/>
    <mergeCell ref="AT14:AT16"/>
    <mergeCell ref="AU14:AU23"/>
    <mergeCell ref="AV14:AV23"/>
    <mergeCell ref="AW14:AW18"/>
    <mergeCell ref="BA14:BC14"/>
    <mergeCell ref="D15:E15"/>
    <mergeCell ref="BA15:BC15"/>
    <mergeCell ref="D16:E23"/>
    <mergeCell ref="F16:F23"/>
    <mergeCell ref="G16:G23"/>
    <mergeCell ref="U16:U23"/>
    <mergeCell ref="AH16:AH23"/>
    <mergeCell ref="C12:C29"/>
    <mergeCell ref="D12:E12"/>
    <mergeCell ref="F12:AJ12"/>
    <mergeCell ref="L16:L23"/>
    <mergeCell ref="M16:M23"/>
    <mergeCell ref="N16:N23"/>
    <mergeCell ref="O16:O23"/>
    <mergeCell ref="AL12:AP12"/>
    <mergeCell ref="AR12:AW12"/>
    <mergeCell ref="H16:H23"/>
    <mergeCell ref="I16:I23"/>
    <mergeCell ref="J16:J23"/>
    <mergeCell ref="K16:K23"/>
    <mergeCell ref="V16:V23"/>
    <mergeCell ref="W16:W23"/>
    <mergeCell ref="X16:X23"/>
    <mergeCell ref="Y16:Y23"/>
    <mergeCell ref="Z16:Z23"/>
    <mergeCell ref="AA16:AA23"/>
    <mergeCell ref="P16:P23"/>
    <mergeCell ref="Q16:Q23"/>
    <mergeCell ref="R16:R23"/>
    <mergeCell ref="S16:S23"/>
    <mergeCell ref="T16:T23"/>
    <mergeCell ref="U8:AC8"/>
    <mergeCell ref="D9:E10"/>
    <mergeCell ref="G9:L9"/>
    <mergeCell ref="N9:S9"/>
    <mergeCell ref="U9:Z9"/>
    <mergeCell ref="AB9:AG9"/>
    <mergeCell ref="G10:L10"/>
    <mergeCell ref="N10:S10"/>
    <mergeCell ref="U10:Z10"/>
    <mergeCell ref="AB10:AG10"/>
    <mergeCell ref="D3:AY3"/>
    <mergeCell ref="D5:G5"/>
    <mergeCell ref="I5:AP5"/>
    <mergeCell ref="D6:G6"/>
    <mergeCell ref="I6:Q6"/>
    <mergeCell ref="U6:AC6"/>
    <mergeCell ref="D7:G7"/>
    <mergeCell ref="I7:Q7"/>
    <mergeCell ref="U7:AC7"/>
  </mergeCells>
  <phoneticPr fontId="1"/>
  <dataValidations count="4">
    <dataValidation type="list" allowBlank="1" showInputMessage="1" showErrorMessage="1" sqref="F15:AJ15 F33:AJ33 F213:AJ213 F51:AJ51 F87:AJ87 F105:AJ105 F123:AJ123 F69:AJ69 F141:AJ141 F177:AJ177 F159:AJ159 F195:AJ195" xr:uid="{90B96EF4-ADA6-47CE-A986-86F921A58924}">
      <formula1>"晴,曇,雨,雪,"</formula1>
    </dataValidation>
    <dataValidation type="list" allowBlank="1" showInputMessage="1" showErrorMessage="1" sqref="F132:AJ133 F24:AJ25 F204:AJ205 F114:AJ115 F222:AJ223 F78:AJ79 F96:AJ97 F168:AJ169 F60:AJ61 F186:AJ187 F150:AJ151 F42:AJ43" xr:uid="{D2663DDC-77A5-4C15-8EAF-660AAD1D6F3E}">
      <formula1>"○,☆,●,★,◎,■,◇,─,"</formula1>
    </dataValidation>
    <dataValidation type="list" allowBlank="1" showInputMessage="1" showErrorMessage="1" sqref="AK205 AK223 AK79 AK61 AK115 AK133 AK151 AK169 AK187" xr:uid="{60E53503-2E93-4FB2-BA62-72947232CC33}">
      <formula1>"●"</formula1>
    </dataValidation>
    <dataValidation type="list" allowBlank="1" showInputMessage="1" showErrorMessage="1" sqref="AK186 AK204 AK60 AK168 AK222 AK78 AK132 AK114 AK150" xr:uid="{4B08F1CC-A885-45AE-9F66-537C2E6F4325}">
      <formula1>"○"</formula1>
    </dataValidation>
  </dataValidations>
  <printOptions horizontalCentered="1"/>
  <pageMargins left="0.19685039370078741" right="0.19685039370078741" top="0.34" bottom="0.16" header="0.31496062992125984" footer="0.31496062992125984"/>
  <pageSetup paperSize="9" scale="52" fitToHeight="0" orientation="portrait" r:id="rId1"/>
  <rowBreaks count="2" manualBreakCount="2">
    <brk id="83" min="2" max="51" man="1"/>
    <brk id="155" min="2" max="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000E-B558-4BA3-BC52-1378A65F6E34}">
  <sheetPr>
    <tabColor rgb="FF0066FF"/>
    <pageSetUpPr fitToPage="1"/>
  </sheetPr>
  <dimension ref="B2:AF53"/>
  <sheetViews>
    <sheetView showGridLines="0" tabSelected="1" zoomScale="73" zoomScaleNormal="90" zoomScaleSheetLayoutView="100" workbookViewId="0">
      <selection activeCell="AK21" sqref="AK21"/>
    </sheetView>
  </sheetViews>
  <sheetFormatPr defaultColWidth="9" defaultRowHeight="13" x14ac:dyDescent="0.55000000000000004"/>
  <cols>
    <col min="1" max="1" width="2.08203125" style="120" customWidth="1"/>
    <col min="2" max="5" width="3.25" style="119" customWidth="1"/>
    <col min="6" max="11" width="3.25" style="120" customWidth="1"/>
    <col min="12" max="12" width="4.58203125" style="120" customWidth="1"/>
    <col min="13" max="32" width="3.25" style="120" customWidth="1"/>
    <col min="33" max="33" width="4.25" style="120" bestFit="1" customWidth="1"/>
    <col min="34" max="16384" width="9" style="120"/>
  </cols>
  <sheetData>
    <row r="2" spans="2:32" ht="18" customHeight="1" x14ac:dyDescent="0.55000000000000004">
      <c r="AA2" s="348" t="s">
        <v>213</v>
      </c>
      <c r="AB2" s="348"/>
      <c r="AC2" s="348"/>
      <c r="AD2" s="348"/>
      <c r="AE2" s="348"/>
      <c r="AF2" s="348"/>
    </row>
    <row r="3" spans="2:32" ht="18" customHeight="1" x14ac:dyDescent="0.55000000000000004">
      <c r="AA3" s="119"/>
      <c r="AB3" s="119"/>
      <c r="AC3" s="119"/>
      <c r="AD3" s="119"/>
      <c r="AE3" s="119"/>
      <c r="AF3" s="119"/>
    </row>
    <row r="4" spans="2:32" ht="25" customHeight="1" x14ac:dyDescent="0.55000000000000004">
      <c r="B4" s="349" t="s">
        <v>160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</row>
    <row r="5" spans="2:32" x14ac:dyDescent="0.55000000000000004">
      <c r="B5" s="123"/>
      <c r="C5" s="123"/>
      <c r="D5" s="123"/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2:32" ht="25.15" customHeight="1" x14ac:dyDescent="0.55000000000000004">
      <c r="B6" s="350" t="s">
        <v>121</v>
      </c>
      <c r="C6" s="351"/>
      <c r="D6" s="351"/>
      <c r="E6" s="352"/>
      <c r="F6" s="353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5"/>
    </row>
    <row r="7" spans="2:32" ht="25.15" customHeight="1" x14ac:dyDescent="0.55000000000000004">
      <c r="B7" s="350" t="s">
        <v>105</v>
      </c>
      <c r="C7" s="351"/>
      <c r="D7" s="351"/>
      <c r="E7" s="352"/>
      <c r="F7" s="356" t="s">
        <v>161</v>
      </c>
      <c r="G7" s="357"/>
      <c r="H7" s="357"/>
      <c r="I7" s="357"/>
      <c r="J7" s="357"/>
      <c r="K7" s="357"/>
      <c r="L7" s="357"/>
      <c r="M7" s="357"/>
      <c r="N7" s="357"/>
      <c r="O7" s="231"/>
      <c r="P7" s="231" t="s">
        <v>2</v>
      </c>
      <c r="Q7" s="232"/>
      <c r="R7" s="357" t="s">
        <v>161</v>
      </c>
      <c r="S7" s="357"/>
      <c r="T7" s="357"/>
      <c r="U7" s="357"/>
      <c r="V7" s="357"/>
      <c r="W7" s="357"/>
      <c r="X7" s="357"/>
      <c r="Y7" s="357"/>
      <c r="Z7" s="357"/>
      <c r="AA7" s="233"/>
      <c r="AB7" s="233"/>
      <c r="AC7" s="233"/>
      <c r="AD7" s="233"/>
      <c r="AE7" s="233"/>
      <c r="AF7" s="234"/>
    </row>
    <row r="8" spans="2:32" ht="25.15" customHeight="1" x14ac:dyDescent="0.55000000000000004">
      <c r="B8" s="350" t="s">
        <v>122</v>
      </c>
      <c r="C8" s="351"/>
      <c r="D8" s="351"/>
      <c r="E8" s="352"/>
      <c r="F8" s="356" t="s">
        <v>161</v>
      </c>
      <c r="G8" s="357"/>
      <c r="H8" s="357"/>
      <c r="I8" s="357"/>
      <c r="J8" s="357"/>
      <c r="K8" s="357"/>
      <c r="L8" s="357"/>
      <c r="M8" s="357"/>
      <c r="N8" s="357"/>
      <c r="O8" s="235"/>
      <c r="P8" s="358" t="s">
        <v>162</v>
      </c>
      <c r="Q8" s="358"/>
      <c r="R8" s="358"/>
      <c r="S8" s="358"/>
      <c r="T8" s="358"/>
      <c r="U8" s="358"/>
      <c r="V8" s="358"/>
      <c r="W8" s="235"/>
      <c r="X8" s="235"/>
      <c r="Y8" s="235"/>
      <c r="Z8" s="235"/>
      <c r="AA8" s="235"/>
      <c r="AB8" s="235"/>
      <c r="AC8" s="235"/>
      <c r="AD8" s="235"/>
      <c r="AE8" s="232"/>
      <c r="AF8" s="236"/>
    </row>
    <row r="9" spans="2:32" ht="13.5" thickBot="1" x14ac:dyDescent="0.6">
      <c r="B9" s="121"/>
      <c r="C9" s="121"/>
      <c r="D9" s="121"/>
      <c r="E9" s="121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W9" s="122"/>
      <c r="X9" s="122"/>
      <c r="Y9" s="122"/>
      <c r="Z9" s="122"/>
    </row>
    <row r="10" spans="2:32" ht="25.15" customHeight="1" thickBot="1" x14ac:dyDescent="0.6">
      <c r="B10" s="359" t="s">
        <v>129</v>
      </c>
      <c r="C10" s="360"/>
      <c r="D10" s="365" t="s">
        <v>123</v>
      </c>
      <c r="E10" s="366"/>
      <c r="F10" s="366"/>
      <c r="G10" s="366"/>
      <c r="H10" s="366"/>
      <c r="I10" s="366"/>
      <c r="J10" s="366"/>
      <c r="K10" s="366"/>
      <c r="L10" s="367"/>
      <c r="M10" s="368" t="s">
        <v>127</v>
      </c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70"/>
    </row>
    <row r="11" spans="2:32" ht="30" customHeight="1" x14ac:dyDescent="0.55000000000000004">
      <c r="B11" s="361"/>
      <c r="C11" s="362"/>
      <c r="D11" s="371" t="s">
        <v>139</v>
      </c>
      <c r="E11" s="372"/>
      <c r="F11" s="372"/>
      <c r="G11" s="372"/>
      <c r="H11" s="372" t="s">
        <v>175</v>
      </c>
      <c r="I11" s="372"/>
      <c r="J11" s="372"/>
      <c r="K11" s="372"/>
      <c r="L11" s="373"/>
      <c r="M11" s="374" t="s">
        <v>37</v>
      </c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6"/>
      <c r="AA11" s="374" t="s">
        <v>40</v>
      </c>
      <c r="AB11" s="375"/>
      <c r="AC11" s="375"/>
      <c r="AD11" s="375"/>
      <c r="AE11" s="375"/>
      <c r="AF11" s="376"/>
    </row>
    <row r="12" spans="2:32" ht="57" customHeight="1" thickBot="1" x14ac:dyDescent="0.6">
      <c r="B12" s="363"/>
      <c r="C12" s="364"/>
      <c r="D12" s="385" t="s">
        <v>148</v>
      </c>
      <c r="E12" s="381"/>
      <c r="F12" s="378" t="s">
        <v>200</v>
      </c>
      <c r="G12" s="379"/>
      <c r="H12" s="386" t="s">
        <v>140</v>
      </c>
      <c r="I12" s="377"/>
      <c r="J12" s="377"/>
      <c r="K12" s="378" t="s">
        <v>201</v>
      </c>
      <c r="L12" s="387"/>
      <c r="M12" s="388" t="s">
        <v>128</v>
      </c>
      <c r="N12" s="389"/>
      <c r="O12" s="389"/>
      <c r="P12" s="377" t="s">
        <v>136</v>
      </c>
      <c r="Q12" s="377"/>
      <c r="R12" s="377" t="s">
        <v>147</v>
      </c>
      <c r="S12" s="377"/>
      <c r="T12" s="378" t="s">
        <v>202</v>
      </c>
      <c r="U12" s="379"/>
      <c r="V12" s="380" t="s">
        <v>138</v>
      </c>
      <c r="W12" s="381"/>
      <c r="X12" s="381"/>
      <c r="Y12" s="378" t="s">
        <v>203</v>
      </c>
      <c r="Z12" s="382"/>
      <c r="AA12" s="383" t="s">
        <v>137</v>
      </c>
      <c r="AB12" s="384"/>
      <c r="AC12" s="384"/>
      <c r="AD12" s="384"/>
      <c r="AE12" s="378" t="s">
        <v>204</v>
      </c>
      <c r="AF12" s="382"/>
    </row>
    <row r="13" spans="2:32" ht="22.9" customHeight="1" thickTop="1" x14ac:dyDescent="0.55000000000000004">
      <c r="B13" s="412" t="s">
        <v>61</v>
      </c>
      <c r="C13" s="413"/>
      <c r="D13" s="414">
        <f>+'　休工計画（実施）表（別紙様式１号）'!AN25</f>
        <v>0</v>
      </c>
      <c r="E13" s="406"/>
      <c r="F13" s="395" t="str">
        <f>IF(D13&gt;2,"×",IF(D13="","","○"))</f>
        <v>○</v>
      </c>
      <c r="G13" s="396"/>
      <c r="H13" s="407" t="str">
        <f>IFERROR(+'　休工計画（実施）表（別紙様式１号）'!AP25,"")</f>
        <v/>
      </c>
      <c r="I13" s="408"/>
      <c r="J13" s="408"/>
      <c r="K13" s="400" t="str">
        <f>IF(H13&gt;=1,"○",IF(H13="","","×"))</f>
        <v>○</v>
      </c>
      <c r="L13" s="401"/>
      <c r="M13" s="415">
        <f>+'　休工計画（実施）表（別紙様式１号）'!AT24</f>
        <v>0</v>
      </c>
      <c r="N13" s="408"/>
      <c r="O13" s="408"/>
      <c r="P13" s="406">
        <f>+'　休工計画（実施）表（別紙様式１号）'!AL24</f>
        <v>0</v>
      </c>
      <c r="Q13" s="406"/>
      <c r="R13" s="406">
        <f>+'　休工計画（実施）表（別紙様式１号）'!AR25</f>
        <v>0</v>
      </c>
      <c r="S13" s="406"/>
      <c r="T13" s="404" t="str">
        <f>IF(M13=0,"",IF(M13&gt;=0.285,"",IF(R13&gt;=P13,"○","×")))</f>
        <v/>
      </c>
      <c r="U13" s="405"/>
      <c r="V13" s="407">
        <f>+'　休工計画（実施）表（別紙様式１号）'!AT25</f>
        <v>0</v>
      </c>
      <c r="W13" s="408"/>
      <c r="X13" s="408"/>
      <c r="Y13" s="400" t="str">
        <f>IF(V13&gt;=0.285,"○","")</f>
        <v/>
      </c>
      <c r="Z13" s="401"/>
      <c r="AA13" s="409">
        <f>+'　休工計画（実施）表（別紙様式１号）'!AW25</f>
        <v>0</v>
      </c>
      <c r="AB13" s="410"/>
      <c r="AC13" s="410"/>
      <c r="AD13" s="411"/>
      <c r="AE13" s="390" t="str">
        <f>IF(AA13="","",IF(AA14&gt;0,"―",IF(AA13&gt;=0.285,"○","")))</f>
        <v/>
      </c>
      <c r="AF13" s="391"/>
    </row>
    <row r="14" spans="2:32" ht="22.9" customHeight="1" x14ac:dyDescent="0.55000000000000004">
      <c r="B14" s="392" t="s">
        <v>62</v>
      </c>
      <c r="C14" s="351"/>
      <c r="D14" s="393">
        <f>+'　休工計画（実施）表（別紙様式１号）'!AN43</f>
        <v>0</v>
      </c>
      <c r="E14" s="394"/>
      <c r="F14" s="395" t="str">
        <f t="shared" ref="F14:F25" si="0">IF(D14&gt;2,"×",IF(D14="","","○"))</f>
        <v>○</v>
      </c>
      <c r="G14" s="396"/>
      <c r="H14" s="397" t="str">
        <f>IFERROR(+'　休工計画（実施）表（別紙様式１号）'!AP43,"")</f>
        <v/>
      </c>
      <c r="I14" s="398"/>
      <c r="J14" s="399"/>
      <c r="K14" s="400" t="str">
        <f t="shared" ref="K14:K25" si="1">IF(H14&gt;=1,"○",IF(H14="","","×"))</f>
        <v>○</v>
      </c>
      <c r="L14" s="401"/>
      <c r="M14" s="402">
        <f>+'　休工計画（実施）表（別紙様式１号）'!AT42</f>
        <v>0</v>
      </c>
      <c r="N14" s="403"/>
      <c r="O14" s="403"/>
      <c r="P14" s="394">
        <f>+'　休工計画（実施）表（別紙様式１号）'!AL42</f>
        <v>0</v>
      </c>
      <c r="Q14" s="394"/>
      <c r="R14" s="394">
        <f>+'　休工計画（実施）表（別紙様式１号）'!AR43</f>
        <v>0</v>
      </c>
      <c r="S14" s="394"/>
      <c r="T14" s="404" t="str">
        <f t="shared" ref="T14:T25" si="2">IF(M14=0,"",IF(M14&gt;=0.285,"",IF(R14&gt;=P14,"○","×")))</f>
        <v/>
      </c>
      <c r="U14" s="405"/>
      <c r="V14" s="416">
        <f>+'　休工計画（実施）表（別紙様式１号）'!AT43</f>
        <v>0</v>
      </c>
      <c r="W14" s="403"/>
      <c r="X14" s="403"/>
      <c r="Y14" s="400" t="str">
        <f t="shared" ref="Y14:Y25" si="3">IF(V14&gt;=0.285,"○","")</f>
        <v/>
      </c>
      <c r="Z14" s="401"/>
      <c r="AA14" s="417">
        <f>+'　休工計画（実施）表（別紙様式１号）'!AW43</f>
        <v>0</v>
      </c>
      <c r="AB14" s="398"/>
      <c r="AC14" s="398"/>
      <c r="AD14" s="418"/>
      <c r="AE14" s="390" t="str">
        <f t="shared" ref="AE14:AE25" si="4">IF(AA14="","",IF(AA15&gt;0,"―",IF(AA14&gt;=0.285,"○","")))</f>
        <v/>
      </c>
      <c r="AF14" s="391"/>
    </row>
    <row r="15" spans="2:32" ht="22.9" customHeight="1" x14ac:dyDescent="0.55000000000000004">
      <c r="B15" s="392" t="s">
        <v>144</v>
      </c>
      <c r="C15" s="351"/>
      <c r="D15" s="393">
        <f>+'　休工計画（実施）表（別紙様式１号）'!AN61</f>
        <v>0</v>
      </c>
      <c r="E15" s="394"/>
      <c r="F15" s="395" t="str">
        <f t="shared" si="0"/>
        <v>○</v>
      </c>
      <c r="G15" s="396"/>
      <c r="H15" s="397" t="str">
        <f>IFERROR(+'　休工計画（実施）表（別紙様式１号）'!AP61,"")</f>
        <v/>
      </c>
      <c r="I15" s="398"/>
      <c r="J15" s="399"/>
      <c r="K15" s="400" t="str">
        <f t="shared" si="1"/>
        <v>○</v>
      </c>
      <c r="L15" s="401"/>
      <c r="M15" s="402">
        <f>+'　休工計画（実施）表（別紙様式１号）'!AT60</f>
        <v>0</v>
      </c>
      <c r="N15" s="403"/>
      <c r="O15" s="403"/>
      <c r="P15" s="394">
        <f>+'　休工計画（実施）表（別紙様式１号）'!AL60</f>
        <v>0</v>
      </c>
      <c r="Q15" s="394"/>
      <c r="R15" s="394">
        <f>+'　休工計画（実施）表（別紙様式１号）'!AR61</f>
        <v>0</v>
      </c>
      <c r="S15" s="394"/>
      <c r="T15" s="404" t="str">
        <f t="shared" si="2"/>
        <v/>
      </c>
      <c r="U15" s="405"/>
      <c r="V15" s="416">
        <f>+'　休工計画（実施）表（別紙様式１号）'!AT61</f>
        <v>0</v>
      </c>
      <c r="W15" s="403"/>
      <c r="X15" s="403"/>
      <c r="Y15" s="400" t="str">
        <f t="shared" si="3"/>
        <v/>
      </c>
      <c r="Z15" s="401"/>
      <c r="AA15" s="417">
        <f>+'　休工計画（実施）表（別紙様式１号）'!AW61</f>
        <v>0</v>
      </c>
      <c r="AB15" s="398"/>
      <c r="AC15" s="398"/>
      <c r="AD15" s="418"/>
      <c r="AE15" s="390" t="str">
        <f t="shared" si="4"/>
        <v/>
      </c>
      <c r="AF15" s="391"/>
    </row>
    <row r="16" spans="2:32" ht="22.9" customHeight="1" x14ac:dyDescent="0.55000000000000004">
      <c r="B16" s="392" t="s">
        <v>124</v>
      </c>
      <c r="C16" s="351"/>
      <c r="D16" s="393">
        <f>+'　休工計画（実施）表（別紙様式１号）'!AN79</f>
        <v>0</v>
      </c>
      <c r="E16" s="394"/>
      <c r="F16" s="395" t="str">
        <f t="shared" si="0"/>
        <v>○</v>
      </c>
      <c r="G16" s="396"/>
      <c r="H16" s="397" t="str">
        <f>IFERROR(+'　休工計画（実施）表（別紙様式１号）'!AP79,"")</f>
        <v/>
      </c>
      <c r="I16" s="398"/>
      <c r="J16" s="399"/>
      <c r="K16" s="400" t="str">
        <f t="shared" si="1"/>
        <v>○</v>
      </c>
      <c r="L16" s="401"/>
      <c r="M16" s="402">
        <f>+'　休工計画（実施）表（別紙様式１号）'!AT78</f>
        <v>0</v>
      </c>
      <c r="N16" s="403"/>
      <c r="O16" s="403"/>
      <c r="P16" s="394">
        <f>+'　休工計画（実施）表（別紙様式１号）'!AL78</f>
        <v>0</v>
      </c>
      <c r="Q16" s="394"/>
      <c r="R16" s="394">
        <f>+'　休工計画（実施）表（別紙様式１号）'!AR79</f>
        <v>0</v>
      </c>
      <c r="S16" s="394"/>
      <c r="T16" s="404" t="str">
        <f t="shared" si="2"/>
        <v/>
      </c>
      <c r="U16" s="405"/>
      <c r="V16" s="416">
        <f>+'　休工計画（実施）表（別紙様式１号）'!AT79</f>
        <v>0</v>
      </c>
      <c r="W16" s="403"/>
      <c r="X16" s="403"/>
      <c r="Y16" s="400" t="str">
        <f t="shared" si="3"/>
        <v/>
      </c>
      <c r="Z16" s="401"/>
      <c r="AA16" s="417">
        <f>+'　休工計画（実施）表（別紙様式１号）'!AW79</f>
        <v>0</v>
      </c>
      <c r="AB16" s="398"/>
      <c r="AC16" s="398"/>
      <c r="AD16" s="418"/>
      <c r="AE16" s="390" t="str">
        <f t="shared" si="4"/>
        <v/>
      </c>
      <c r="AF16" s="391"/>
    </row>
    <row r="17" spans="2:32" ht="22.9" customHeight="1" x14ac:dyDescent="0.55000000000000004">
      <c r="B17" s="392" t="s">
        <v>125</v>
      </c>
      <c r="C17" s="351"/>
      <c r="D17" s="393">
        <f>+'　休工計画（実施）表（別紙様式１号）'!AN97</f>
        <v>0</v>
      </c>
      <c r="E17" s="394"/>
      <c r="F17" s="395" t="str">
        <f t="shared" si="0"/>
        <v>○</v>
      </c>
      <c r="G17" s="396"/>
      <c r="H17" s="397" t="str">
        <f>IFERROR(+'　休工計画（実施）表（別紙様式１号）'!AP97,"")</f>
        <v/>
      </c>
      <c r="I17" s="398"/>
      <c r="J17" s="399"/>
      <c r="K17" s="400" t="str">
        <f t="shared" si="1"/>
        <v>○</v>
      </c>
      <c r="L17" s="401"/>
      <c r="M17" s="402">
        <f>+'　休工計画（実施）表（別紙様式１号）'!AT96</f>
        <v>0</v>
      </c>
      <c r="N17" s="403"/>
      <c r="O17" s="403"/>
      <c r="P17" s="394">
        <f>+'　休工計画（実施）表（別紙様式１号）'!AL96</f>
        <v>0</v>
      </c>
      <c r="Q17" s="394"/>
      <c r="R17" s="394">
        <f>+'　休工計画（実施）表（別紙様式１号）'!AR97</f>
        <v>0</v>
      </c>
      <c r="S17" s="394"/>
      <c r="T17" s="404" t="str">
        <f t="shared" si="2"/>
        <v/>
      </c>
      <c r="U17" s="405"/>
      <c r="V17" s="416">
        <f>+'　休工計画（実施）表（別紙様式１号）'!AT97</f>
        <v>0</v>
      </c>
      <c r="W17" s="403"/>
      <c r="X17" s="403"/>
      <c r="Y17" s="400" t="str">
        <f t="shared" si="3"/>
        <v/>
      </c>
      <c r="Z17" s="401"/>
      <c r="AA17" s="417">
        <f>+'　休工計画（実施）表（別紙様式１号）'!AW97</f>
        <v>0</v>
      </c>
      <c r="AB17" s="398"/>
      <c r="AC17" s="398"/>
      <c r="AD17" s="418"/>
      <c r="AE17" s="390" t="str">
        <f t="shared" si="4"/>
        <v/>
      </c>
      <c r="AF17" s="391"/>
    </row>
    <row r="18" spans="2:32" ht="22.9" customHeight="1" x14ac:dyDescent="0.55000000000000004">
      <c r="B18" s="392" t="s">
        <v>126</v>
      </c>
      <c r="C18" s="351"/>
      <c r="D18" s="393">
        <f>+'　休工計画（実施）表（別紙様式１号）'!AN115</f>
        <v>0</v>
      </c>
      <c r="E18" s="394"/>
      <c r="F18" s="395" t="str">
        <f t="shared" si="0"/>
        <v>○</v>
      </c>
      <c r="G18" s="396"/>
      <c r="H18" s="397" t="str">
        <f>IFERROR(+'　休工計画（実施）表（別紙様式１号）'!AP115,"")</f>
        <v/>
      </c>
      <c r="I18" s="398"/>
      <c r="J18" s="399"/>
      <c r="K18" s="400" t="str">
        <f t="shared" si="1"/>
        <v>○</v>
      </c>
      <c r="L18" s="401"/>
      <c r="M18" s="402">
        <f>+'　休工計画（実施）表（別紙様式１号）'!AT114</f>
        <v>0</v>
      </c>
      <c r="N18" s="403"/>
      <c r="O18" s="403"/>
      <c r="P18" s="394">
        <f>+'　休工計画（実施）表（別紙様式１号）'!AL114</f>
        <v>0</v>
      </c>
      <c r="Q18" s="394"/>
      <c r="R18" s="394">
        <f>+'　休工計画（実施）表（別紙様式１号）'!AR115</f>
        <v>0</v>
      </c>
      <c r="S18" s="394"/>
      <c r="T18" s="404" t="str">
        <f t="shared" si="2"/>
        <v/>
      </c>
      <c r="U18" s="405"/>
      <c r="V18" s="416">
        <f>+'　休工計画（実施）表（別紙様式１号）'!AT115</f>
        <v>0</v>
      </c>
      <c r="W18" s="403"/>
      <c r="X18" s="403"/>
      <c r="Y18" s="400" t="str">
        <f t="shared" si="3"/>
        <v/>
      </c>
      <c r="Z18" s="401"/>
      <c r="AA18" s="417">
        <f>+'　休工計画（実施）表（別紙様式１号）'!AW115</f>
        <v>0</v>
      </c>
      <c r="AB18" s="398"/>
      <c r="AC18" s="398"/>
      <c r="AD18" s="418"/>
      <c r="AE18" s="390" t="str">
        <f t="shared" si="4"/>
        <v/>
      </c>
      <c r="AF18" s="391"/>
    </row>
    <row r="19" spans="2:32" ht="22.9" customHeight="1" x14ac:dyDescent="0.55000000000000004">
      <c r="B19" s="392" t="s">
        <v>141</v>
      </c>
      <c r="C19" s="351"/>
      <c r="D19" s="393">
        <f>+'　休工計画（実施）表（別紙様式１号）'!AN133</f>
        <v>0</v>
      </c>
      <c r="E19" s="394"/>
      <c r="F19" s="395" t="str">
        <f t="shared" si="0"/>
        <v>○</v>
      </c>
      <c r="G19" s="396"/>
      <c r="H19" s="397" t="str">
        <f>IFERROR(+'　休工計画（実施）表（別紙様式１号）'!AP133,"")</f>
        <v/>
      </c>
      <c r="I19" s="398"/>
      <c r="J19" s="399"/>
      <c r="K19" s="400" t="str">
        <f t="shared" si="1"/>
        <v>○</v>
      </c>
      <c r="L19" s="401"/>
      <c r="M19" s="402">
        <f>+'　休工計画（実施）表（別紙様式１号）'!AT132</f>
        <v>0</v>
      </c>
      <c r="N19" s="403"/>
      <c r="O19" s="403"/>
      <c r="P19" s="394">
        <f>+'　休工計画（実施）表（別紙様式１号）'!AL132</f>
        <v>0</v>
      </c>
      <c r="Q19" s="394"/>
      <c r="R19" s="394">
        <f>+'　休工計画（実施）表（別紙様式１号）'!AR133</f>
        <v>0</v>
      </c>
      <c r="S19" s="394"/>
      <c r="T19" s="404" t="str">
        <f t="shared" si="2"/>
        <v/>
      </c>
      <c r="U19" s="405"/>
      <c r="V19" s="416">
        <f>+'　休工計画（実施）表（別紙様式１号）'!AT133</f>
        <v>0</v>
      </c>
      <c r="W19" s="403"/>
      <c r="X19" s="403"/>
      <c r="Y19" s="400" t="str">
        <f t="shared" si="3"/>
        <v/>
      </c>
      <c r="Z19" s="401"/>
      <c r="AA19" s="417">
        <f>+'　休工計画（実施）表（別紙様式１号）'!AW133</f>
        <v>0</v>
      </c>
      <c r="AB19" s="398"/>
      <c r="AC19" s="398"/>
      <c r="AD19" s="418"/>
      <c r="AE19" s="390" t="str">
        <f t="shared" si="4"/>
        <v/>
      </c>
      <c r="AF19" s="391"/>
    </row>
    <row r="20" spans="2:32" ht="22.9" customHeight="1" x14ac:dyDescent="0.55000000000000004">
      <c r="B20" s="392" t="s">
        <v>142</v>
      </c>
      <c r="C20" s="351"/>
      <c r="D20" s="419">
        <f>+'　休工計画（実施）表（別紙様式１号）'!AN151</f>
        <v>0</v>
      </c>
      <c r="E20" s="420"/>
      <c r="F20" s="395" t="str">
        <f t="shared" si="0"/>
        <v>○</v>
      </c>
      <c r="G20" s="396"/>
      <c r="H20" s="397" t="str">
        <f>IFERROR(+'　休工計画（実施）表（別紙様式１号）'!AP151,"")</f>
        <v/>
      </c>
      <c r="I20" s="398"/>
      <c r="J20" s="399"/>
      <c r="K20" s="400" t="str">
        <f t="shared" si="1"/>
        <v>○</v>
      </c>
      <c r="L20" s="401"/>
      <c r="M20" s="402">
        <f>+'　休工計画（実施）表（別紙様式１号）'!AT150</f>
        <v>0</v>
      </c>
      <c r="N20" s="403"/>
      <c r="O20" s="403"/>
      <c r="P20" s="394">
        <f>+'　休工計画（実施）表（別紙様式１号）'!AL150</f>
        <v>0</v>
      </c>
      <c r="Q20" s="394"/>
      <c r="R20" s="394">
        <f>+'　休工計画（実施）表（別紙様式１号）'!AR151</f>
        <v>0</v>
      </c>
      <c r="S20" s="394"/>
      <c r="T20" s="404" t="str">
        <f t="shared" si="2"/>
        <v/>
      </c>
      <c r="U20" s="405"/>
      <c r="V20" s="416">
        <f>+'　休工計画（実施）表（別紙様式１号）'!AT151</f>
        <v>0</v>
      </c>
      <c r="W20" s="403"/>
      <c r="X20" s="403"/>
      <c r="Y20" s="400" t="str">
        <f t="shared" si="3"/>
        <v/>
      </c>
      <c r="Z20" s="401"/>
      <c r="AA20" s="417">
        <f>+'　休工計画（実施）表（別紙様式１号）'!AW151</f>
        <v>0</v>
      </c>
      <c r="AB20" s="398"/>
      <c r="AC20" s="398"/>
      <c r="AD20" s="418"/>
      <c r="AE20" s="390" t="str">
        <f t="shared" si="4"/>
        <v/>
      </c>
      <c r="AF20" s="391"/>
    </row>
    <row r="21" spans="2:32" ht="22.9" customHeight="1" x14ac:dyDescent="0.55000000000000004">
      <c r="B21" s="392" t="s">
        <v>143</v>
      </c>
      <c r="C21" s="351"/>
      <c r="D21" s="419">
        <f>+'　休工計画（実施）表（別紙様式１号）'!AN169</f>
        <v>0</v>
      </c>
      <c r="E21" s="420"/>
      <c r="F21" s="395" t="str">
        <f t="shared" si="0"/>
        <v>○</v>
      </c>
      <c r="G21" s="396"/>
      <c r="H21" s="397" t="str">
        <f>IFERROR(+'　休工計画（実施）表（別紙様式１号）'!AP169,"")</f>
        <v/>
      </c>
      <c r="I21" s="398"/>
      <c r="J21" s="399"/>
      <c r="K21" s="400" t="str">
        <f t="shared" si="1"/>
        <v>○</v>
      </c>
      <c r="L21" s="401"/>
      <c r="M21" s="402">
        <f>+'　休工計画（実施）表（別紙様式１号）'!AT168</f>
        <v>0</v>
      </c>
      <c r="N21" s="403"/>
      <c r="O21" s="403"/>
      <c r="P21" s="394">
        <f>+'　休工計画（実施）表（別紙様式１号）'!AL168</f>
        <v>0</v>
      </c>
      <c r="Q21" s="394"/>
      <c r="R21" s="394">
        <f>+'　休工計画（実施）表（別紙様式１号）'!AR169</f>
        <v>0</v>
      </c>
      <c r="S21" s="394"/>
      <c r="T21" s="404" t="str">
        <f t="shared" si="2"/>
        <v/>
      </c>
      <c r="U21" s="405"/>
      <c r="V21" s="416">
        <f>+'　休工計画（実施）表（別紙様式１号）'!AT169</f>
        <v>0</v>
      </c>
      <c r="W21" s="403"/>
      <c r="X21" s="403"/>
      <c r="Y21" s="400" t="str">
        <f t="shared" si="3"/>
        <v/>
      </c>
      <c r="Z21" s="401"/>
      <c r="AA21" s="417">
        <f>+'　休工計画（実施）表（別紙様式１号）'!AW169</f>
        <v>0</v>
      </c>
      <c r="AB21" s="398"/>
      <c r="AC21" s="398"/>
      <c r="AD21" s="418"/>
      <c r="AE21" s="390" t="str">
        <f t="shared" si="4"/>
        <v/>
      </c>
      <c r="AF21" s="391"/>
    </row>
    <row r="22" spans="2:32" ht="22.9" customHeight="1" x14ac:dyDescent="0.55000000000000004">
      <c r="B22" s="392" t="s">
        <v>145</v>
      </c>
      <c r="C22" s="351"/>
      <c r="D22" s="419">
        <f>+'　休工計画（実施）表（別紙様式１号）'!AN187</f>
        <v>0</v>
      </c>
      <c r="E22" s="420"/>
      <c r="F22" s="395" t="str">
        <f t="shared" si="0"/>
        <v>○</v>
      </c>
      <c r="G22" s="396"/>
      <c r="H22" s="397" t="str">
        <f>IFERROR(+'　休工計画（実施）表（別紙様式１号）'!AP187,"")</f>
        <v/>
      </c>
      <c r="I22" s="398"/>
      <c r="J22" s="399"/>
      <c r="K22" s="400" t="str">
        <f t="shared" si="1"/>
        <v>○</v>
      </c>
      <c r="L22" s="401"/>
      <c r="M22" s="402">
        <f>+'　休工計画（実施）表（別紙様式１号）'!AT186</f>
        <v>0</v>
      </c>
      <c r="N22" s="403"/>
      <c r="O22" s="403"/>
      <c r="P22" s="394">
        <f>+'　休工計画（実施）表（別紙様式１号）'!AL186</f>
        <v>0</v>
      </c>
      <c r="Q22" s="394"/>
      <c r="R22" s="394">
        <f>+'　休工計画（実施）表（別紙様式１号）'!AR187</f>
        <v>0</v>
      </c>
      <c r="S22" s="394"/>
      <c r="T22" s="404" t="str">
        <f t="shared" si="2"/>
        <v/>
      </c>
      <c r="U22" s="405"/>
      <c r="V22" s="416">
        <f>+'　休工計画（実施）表（別紙様式１号）'!AT187</f>
        <v>0</v>
      </c>
      <c r="W22" s="403"/>
      <c r="X22" s="403"/>
      <c r="Y22" s="400" t="str">
        <f t="shared" si="3"/>
        <v/>
      </c>
      <c r="Z22" s="401"/>
      <c r="AA22" s="417">
        <f>+'　休工計画（実施）表（別紙様式１号）'!AW187</f>
        <v>0</v>
      </c>
      <c r="AB22" s="398"/>
      <c r="AC22" s="398"/>
      <c r="AD22" s="418"/>
      <c r="AE22" s="390" t="str">
        <f t="shared" si="4"/>
        <v/>
      </c>
      <c r="AF22" s="391"/>
    </row>
    <row r="23" spans="2:32" ht="22.9" customHeight="1" x14ac:dyDescent="0.55000000000000004">
      <c r="B23" s="392" t="s">
        <v>146</v>
      </c>
      <c r="C23" s="351"/>
      <c r="D23" s="419">
        <f>+'　休工計画（実施）表（別紙様式１号）'!AN205</f>
        <v>0</v>
      </c>
      <c r="E23" s="420"/>
      <c r="F23" s="395" t="str">
        <f t="shared" si="0"/>
        <v>○</v>
      </c>
      <c r="G23" s="396"/>
      <c r="H23" s="397" t="str">
        <f>IFERROR(+'　休工計画（実施）表（別紙様式１号）'!AP205,"")</f>
        <v/>
      </c>
      <c r="I23" s="398"/>
      <c r="J23" s="399"/>
      <c r="K23" s="400" t="str">
        <f t="shared" si="1"/>
        <v>○</v>
      </c>
      <c r="L23" s="401"/>
      <c r="M23" s="402">
        <f>+'　休工計画（実施）表（別紙様式１号）'!AT204</f>
        <v>0</v>
      </c>
      <c r="N23" s="403"/>
      <c r="O23" s="403"/>
      <c r="P23" s="394">
        <f>+'　休工計画（実施）表（別紙様式１号）'!AL204</f>
        <v>0</v>
      </c>
      <c r="Q23" s="394"/>
      <c r="R23" s="394">
        <f>+'　休工計画（実施）表（別紙様式１号）'!AR205</f>
        <v>0</v>
      </c>
      <c r="S23" s="394"/>
      <c r="T23" s="404" t="str">
        <f t="shared" si="2"/>
        <v/>
      </c>
      <c r="U23" s="405"/>
      <c r="V23" s="416">
        <f>+'　休工計画（実施）表（別紙様式１号）'!AT205</f>
        <v>0</v>
      </c>
      <c r="W23" s="403"/>
      <c r="X23" s="403"/>
      <c r="Y23" s="400" t="str">
        <f t="shared" si="3"/>
        <v/>
      </c>
      <c r="Z23" s="401"/>
      <c r="AA23" s="417">
        <f>+'　休工計画（実施）表（別紙様式１号）'!AW205</f>
        <v>0</v>
      </c>
      <c r="AB23" s="398"/>
      <c r="AC23" s="398"/>
      <c r="AD23" s="418"/>
      <c r="AE23" s="390" t="str">
        <f t="shared" si="4"/>
        <v/>
      </c>
      <c r="AF23" s="391"/>
    </row>
    <row r="24" spans="2:32" ht="22.9" customHeight="1" x14ac:dyDescent="0.55000000000000004">
      <c r="B24" s="392"/>
      <c r="C24" s="351"/>
      <c r="D24" s="393"/>
      <c r="E24" s="394"/>
      <c r="F24" s="395" t="str">
        <f t="shared" si="0"/>
        <v/>
      </c>
      <c r="G24" s="396"/>
      <c r="H24" s="397"/>
      <c r="I24" s="398"/>
      <c r="J24" s="399"/>
      <c r="K24" s="400" t="str">
        <f t="shared" si="1"/>
        <v/>
      </c>
      <c r="L24" s="401"/>
      <c r="M24" s="402"/>
      <c r="N24" s="403"/>
      <c r="O24" s="403"/>
      <c r="P24" s="394"/>
      <c r="Q24" s="394"/>
      <c r="R24" s="394"/>
      <c r="S24" s="394"/>
      <c r="T24" s="404" t="str">
        <f t="shared" si="2"/>
        <v/>
      </c>
      <c r="U24" s="405"/>
      <c r="V24" s="416"/>
      <c r="W24" s="403"/>
      <c r="X24" s="403"/>
      <c r="Y24" s="400" t="str">
        <f t="shared" si="3"/>
        <v/>
      </c>
      <c r="Z24" s="401"/>
      <c r="AA24" s="417"/>
      <c r="AB24" s="398"/>
      <c r="AC24" s="398"/>
      <c r="AD24" s="418"/>
      <c r="AE24" s="390" t="str">
        <f t="shared" si="4"/>
        <v/>
      </c>
      <c r="AF24" s="391"/>
    </row>
    <row r="25" spans="2:32" ht="22.9" customHeight="1" thickBot="1" x14ac:dyDescent="0.6">
      <c r="B25" s="421"/>
      <c r="C25" s="422"/>
      <c r="D25" s="423"/>
      <c r="E25" s="424"/>
      <c r="F25" s="395" t="str">
        <f t="shared" si="0"/>
        <v/>
      </c>
      <c r="G25" s="396"/>
      <c r="H25" s="425"/>
      <c r="I25" s="426"/>
      <c r="J25" s="427"/>
      <c r="K25" s="400" t="str">
        <f t="shared" si="1"/>
        <v/>
      </c>
      <c r="L25" s="401"/>
      <c r="M25" s="428"/>
      <c r="N25" s="429"/>
      <c r="O25" s="429"/>
      <c r="P25" s="424"/>
      <c r="Q25" s="424"/>
      <c r="R25" s="424"/>
      <c r="S25" s="424"/>
      <c r="T25" s="404" t="str">
        <f t="shared" si="2"/>
        <v/>
      </c>
      <c r="U25" s="405"/>
      <c r="V25" s="449"/>
      <c r="W25" s="429"/>
      <c r="X25" s="429"/>
      <c r="Y25" s="400" t="str">
        <f t="shared" si="3"/>
        <v/>
      </c>
      <c r="Z25" s="401"/>
      <c r="AA25" s="450"/>
      <c r="AB25" s="426"/>
      <c r="AC25" s="426"/>
      <c r="AD25" s="451"/>
      <c r="AE25" s="390" t="str">
        <f t="shared" si="4"/>
        <v/>
      </c>
      <c r="AF25" s="391"/>
    </row>
    <row r="26" spans="2:32" ht="30" customHeight="1" thickTop="1" x14ac:dyDescent="0.55000000000000004">
      <c r="B26" s="432" t="s">
        <v>150</v>
      </c>
      <c r="C26" s="433"/>
      <c r="D26" s="437"/>
      <c r="E26" s="438"/>
      <c r="F26" s="438"/>
      <c r="G26" s="438"/>
      <c r="H26" s="438"/>
      <c r="I26" s="438"/>
      <c r="J26" s="438"/>
      <c r="K26" s="438"/>
      <c r="L26" s="439"/>
      <c r="M26" s="437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9"/>
      <c r="AA26" s="437"/>
      <c r="AB26" s="438"/>
      <c r="AC26" s="438"/>
      <c r="AD26" s="438"/>
      <c r="AE26" s="438"/>
      <c r="AF26" s="439"/>
    </row>
    <row r="27" spans="2:32" ht="13" customHeight="1" x14ac:dyDescent="0.55000000000000004">
      <c r="B27" s="434"/>
      <c r="C27" s="433"/>
      <c r="D27" s="440" t="s">
        <v>205</v>
      </c>
      <c r="E27" s="441"/>
      <c r="F27" s="441"/>
      <c r="G27" s="441"/>
      <c r="H27" s="441"/>
      <c r="I27" s="441"/>
      <c r="J27" s="441"/>
      <c r="K27" s="441"/>
      <c r="L27" s="442"/>
      <c r="M27" s="440" t="s">
        <v>209</v>
      </c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2"/>
      <c r="AA27" s="440" t="s">
        <v>207</v>
      </c>
      <c r="AB27" s="441"/>
      <c r="AC27" s="441"/>
      <c r="AD27" s="441"/>
      <c r="AE27" s="441"/>
      <c r="AF27" s="442"/>
    </row>
    <row r="28" spans="2:32" x14ac:dyDescent="0.55000000000000004">
      <c r="B28" s="434"/>
      <c r="C28" s="433"/>
      <c r="D28" s="443"/>
      <c r="E28" s="444"/>
      <c r="F28" s="444"/>
      <c r="G28" s="444"/>
      <c r="H28" s="444"/>
      <c r="I28" s="444"/>
      <c r="J28" s="444"/>
      <c r="K28" s="444"/>
      <c r="L28" s="445"/>
      <c r="M28" s="443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5"/>
      <c r="AA28" s="443"/>
      <c r="AB28" s="444"/>
      <c r="AC28" s="444"/>
      <c r="AD28" s="444"/>
      <c r="AE28" s="444"/>
      <c r="AF28" s="445"/>
    </row>
    <row r="29" spans="2:32" x14ac:dyDescent="0.55000000000000004">
      <c r="B29" s="434"/>
      <c r="C29" s="433"/>
      <c r="D29" s="443"/>
      <c r="E29" s="444"/>
      <c r="F29" s="444"/>
      <c r="G29" s="444"/>
      <c r="H29" s="444"/>
      <c r="I29" s="444"/>
      <c r="J29" s="444"/>
      <c r="K29" s="444"/>
      <c r="L29" s="445"/>
      <c r="M29" s="443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5"/>
      <c r="AA29" s="443"/>
      <c r="AB29" s="444"/>
      <c r="AC29" s="444"/>
      <c r="AD29" s="444"/>
      <c r="AE29" s="444"/>
      <c r="AF29" s="445"/>
    </row>
    <row r="30" spans="2:32" x14ac:dyDescent="0.55000000000000004">
      <c r="B30" s="434"/>
      <c r="C30" s="433"/>
      <c r="D30" s="443"/>
      <c r="E30" s="444"/>
      <c r="F30" s="444"/>
      <c r="G30" s="444"/>
      <c r="H30" s="444"/>
      <c r="I30" s="444"/>
      <c r="J30" s="444"/>
      <c r="K30" s="444"/>
      <c r="L30" s="445"/>
      <c r="M30" s="443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5"/>
      <c r="AA30" s="443"/>
      <c r="AB30" s="444"/>
      <c r="AC30" s="444"/>
      <c r="AD30" s="444"/>
      <c r="AE30" s="444"/>
      <c r="AF30" s="445"/>
    </row>
    <row r="31" spans="2:32" x14ac:dyDescent="0.55000000000000004">
      <c r="B31" s="434"/>
      <c r="C31" s="433"/>
      <c r="D31" s="443"/>
      <c r="E31" s="444"/>
      <c r="F31" s="444"/>
      <c r="G31" s="444"/>
      <c r="H31" s="444"/>
      <c r="I31" s="444"/>
      <c r="J31" s="444"/>
      <c r="K31" s="444"/>
      <c r="L31" s="445"/>
      <c r="M31" s="443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5"/>
      <c r="AA31" s="443"/>
      <c r="AB31" s="444"/>
      <c r="AC31" s="444"/>
      <c r="AD31" s="444"/>
      <c r="AE31" s="444"/>
      <c r="AF31" s="445"/>
    </row>
    <row r="32" spans="2:32" x14ac:dyDescent="0.55000000000000004">
      <c r="B32" s="434"/>
      <c r="C32" s="433"/>
      <c r="D32" s="443"/>
      <c r="E32" s="444"/>
      <c r="F32" s="444"/>
      <c r="G32" s="444"/>
      <c r="H32" s="444"/>
      <c r="I32" s="444"/>
      <c r="J32" s="444"/>
      <c r="K32" s="444"/>
      <c r="L32" s="445"/>
      <c r="M32" s="443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5"/>
      <c r="AA32" s="443"/>
      <c r="AB32" s="444"/>
      <c r="AC32" s="444"/>
      <c r="AD32" s="444"/>
      <c r="AE32" s="444"/>
      <c r="AF32" s="445"/>
    </row>
    <row r="33" spans="2:32" x14ac:dyDescent="0.55000000000000004">
      <c r="B33" s="434"/>
      <c r="C33" s="433"/>
      <c r="D33" s="443"/>
      <c r="E33" s="444"/>
      <c r="F33" s="444"/>
      <c r="G33" s="444"/>
      <c r="H33" s="444"/>
      <c r="I33" s="444"/>
      <c r="J33" s="444"/>
      <c r="K33" s="444"/>
      <c r="L33" s="445"/>
      <c r="M33" s="443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5"/>
      <c r="AA33" s="443"/>
      <c r="AB33" s="444"/>
      <c r="AC33" s="444"/>
      <c r="AD33" s="444"/>
      <c r="AE33" s="444"/>
      <c r="AF33" s="445"/>
    </row>
    <row r="34" spans="2:32" x14ac:dyDescent="0.55000000000000004">
      <c r="B34" s="434"/>
      <c r="C34" s="433"/>
      <c r="D34" s="443"/>
      <c r="E34" s="444"/>
      <c r="F34" s="444"/>
      <c r="G34" s="444"/>
      <c r="H34" s="444"/>
      <c r="I34" s="444"/>
      <c r="J34" s="444"/>
      <c r="K34" s="444"/>
      <c r="L34" s="445"/>
      <c r="M34" s="443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5"/>
      <c r="AA34" s="443"/>
      <c r="AB34" s="444"/>
      <c r="AC34" s="444"/>
      <c r="AD34" s="444"/>
      <c r="AE34" s="444"/>
      <c r="AF34" s="445"/>
    </row>
    <row r="35" spans="2:32" x14ac:dyDescent="0.55000000000000004">
      <c r="B35" s="434"/>
      <c r="C35" s="433"/>
      <c r="D35" s="443"/>
      <c r="E35" s="444"/>
      <c r="F35" s="444"/>
      <c r="G35" s="444"/>
      <c r="H35" s="444"/>
      <c r="I35" s="444"/>
      <c r="J35" s="444"/>
      <c r="K35" s="444"/>
      <c r="L35" s="445"/>
      <c r="M35" s="443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5"/>
      <c r="AA35" s="443"/>
      <c r="AB35" s="444"/>
      <c r="AC35" s="444"/>
      <c r="AD35" s="444"/>
      <c r="AE35" s="444"/>
      <c r="AF35" s="445"/>
    </row>
    <row r="36" spans="2:32" x14ac:dyDescent="0.55000000000000004">
      <c r="B36" s="434"/>
      <c r="C36" s="433"/>
      <c r="D36" s="443"/>
      <c r="E36" s="444"/>
      <c r="F36" s="444"/>
      <c r="G36" s="444"/>
      <c r="H36" s="444"/>
      <c r="I36" s="444"/>
      <c r="J36" s="444"/>
      <c r="K36" s="444"/>
      <c r="L36" s="445"/>
      <c r="M36" s="443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5"/>
      <c r="AA36" s="443"/>
      <c r="AB36" s="444"/>
      <c r="AC36" s="444"/>
      <c r="AD36" s="444"/>
      <c r="AE36" s="444"/>
      <c r="AF36" s="445"/>
    </row>
    <row r="37" spans="2:32" ht="13.5" thickBot="1" x14ac:dyDescent="0.6">
      <c r="B37" s="435"/>
      <c r="C37" s="436"/>
      <c r="D37" s="446"/>
      <c r="E37" s="447"/>
      <c r="F37" s="447"/>
      <c r="G37" s="447"/>
      <c r="H37" s="447"/>
      <c r="I37" s="447"/>
      <c r="J37" s="447"/>
      <c r="K37" s="447"/>
      <c r="L37" s="448"/>
      <c r="M37" s="446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8"/>
      <c r="AA37" s="446"/>
      <c r="AB37" s="447"/>
      <c r="AC37" s="447"/>
      <c r="AD37" s="447"/>
      <c r="AE37" s="447"/>
      <c r="AF37" s="448"/>
    </row>
    <row r="38" spans="2:32" ht="15" customHeight="1" x14ac:dyDescent="0.55000000000000004">
      <c r="B38" s="430" t="s">
        <v>210</v>
      </c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</row>
    <row r="39" spans="2:32" ht="15" customHeight="1" x14ac:dyDescent="0.55000000000000004">
      <c r="B39" s="431" t="s">
        <v>149</v>
      </c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</row>
    <row r="40" spans="2:32" ht="15" customHeight="1" x14ac:dyDescent="0.55000000000000004">
      <c r="B40" s="452" t="s">
        <v>211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</row>
    <row r="41" spans="2:32" ht="15" customHeight="1" x14ac:dyDescent="0.55000000000000004"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</row>
    <row r="42" spans="2:32" ht="15" customHeight="1" thickBot="1" x14ac:dyDescent="0.6"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</row>
    <row r="43" spans="2:32" x14ac:dyDescent="0.55000000000000004">
      <c r="B43" s="120"/>
      <c r="C43" s="120"/>
      <c r="D43" s="120"/>
      <c r="F43" s="119"/>
      <c r="G43" s="459" t="s">
        <v>131</v>
      </c>
      <c r="H43" s="460"/>
      <c r="I43" s="460"/>
      <c r="J43" s="460"/>
      <c r="K43" s="460" t="s">
        <v>132</v>
      </c>
      <c r="L43" s="460"/>
      <c r="M43" s="460"/>
      <c r="N43" s="460"/>
      <c r="O43" s="460" t="s">
        <v>134</v>
      </c>
      <c r="P43" s="460"/>
      <c r="Q43" s="460"/>
      <c r="R43" s="460"/>
      <c r="S43" s="460" t="s">
        <v>135</v>
      </c>
      <c r="T43" s="460"/>
      <c r="U43" s="460"/>
      <c r="V43" s="463"/>
      <c r="X43" s="459" t="s">
        <v>130</v>
      </c>
      <c r="Y43" s="460"/>
      <c r="Z43" s="460"/>
      <c r="AA43" s="460"/>
      <c r="AB43" s="460" t="s">
        <v>133</v>
      </c>
      <c r="AC43" s="460"/>
      <c r="AD43" s="460"/>
      <c r="AE43" s="463"/>
    </row>
    <row r="44" spans="2:32" ht="13.15" customHeight="1" x14ac:dyDescent="0.55000000000000004">
      <c r="B44" s="120"/>
      <c r="C44" s="120"/>
      <c r="D44" s="120"/>
      <c r="F44" s="119"/>
      <c r="G44" s="461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4"/>
      <c r="X44" s="461"/>
      <c r="Y44" s="462"/>
      <c r="Z44" s="462"/>
      <c r="AA44" s="462"/>
      <c r="AB44" s="462"/>
      <c r="AC44" s="462"/>
      <c r="AD44" s="462"/>
      <c r="AE44" s="464"/>
    </row>
    <row r="45" spans="2:32" x14ac:dyDescent="0.55000000000000004">
      <c r="B45" s="120"/>
      <c r="C45" s="120"/>
      <c r="D45" s="120"/>
      <c r="F45" s="119"/>
      <c r="G45" s="461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4"/>
      <c r="X45" s="461"/>
      <c r="Y45" s="462"/>
      <c r="Z45" s="462"/>
      <c r="AA45" s="462"/>
      <c r="AB45" s="462"/>
      <c r="AC45" s="462"/>
      <c r="AD45" s="462"/>
      <c r="AE45" s="464"/>
    </row>
    <row r="46" spans="2:32" x14ac:dyDescent="0.55000000000000004">
      <c r="B46" s="120"/>
      <c r="C46" s="120"/>
      <c r="D46" s="120"/>
      <c r="F46" s="119"/>
      <c r="G46" s="453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7"/>
      <c r="X46" s="453"/>
      <c r="Y46" s="454"/>
      <c r="Z46" s="454"/>
      <c r="AA46" s="454"/>
      <c r="AB46" s="454"/>
      <c r="AC46" s="454"/>
      <c r="AD46" s="454"/>
      <c r="AE46" s="457"/>
    </row>
    <row r="47" spans="2:32" x14ac:dyDescent="0.55000000000000004">
      <c r="B47" s="120"/>
      <c r="C47" s="120"/>
      <c r="D47" s="120"/>
      <c r="F47" s="119"/>
      <c r="G47" s="453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7"/>
      <c r="X47" s="453"/>
      <c r="Y47" s="454"/>
      <c r="Z47" s="454"/>
      <c r="AA47" s="454"/>
      <c r="AB47" s="454"/>
      <c r="AC47" s="454"/>
      <c r="AD47" s="454"/>
      <c r="AE47" s="457"/>
    </row>
    <row r="48" spans="2:32" x14ac:dyDescent="0.55000000000000004">
      <c r="B48" s="120"/>
      <c r="C48" s="120"/>
      <c r="D48" s="120"/>
      <c r="F48" s="119"/>
      <c r="G48" s="453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7"/>
      <c r="X48" s="453"/>
      <c r="Y48" s="454"/>
      <c r="Z48" s="454"/>
      <c r="AA48" s="454"/>
      <c r="AB48" s="454"/>
      <c r="AC48" s="454"/>
      <c r="AD48" s="454"/>
      <c r="AE48" s="457"/>
    </row>
    <row r="49" spans="2:31" x14ac:dyDescent="0.55000000000000004">
      <c r="B49" s="120"/>
      <c r="C49" s="120"/>
      <c r="D49" s="120"/>
      <c r="F49" s="119"/>
      <c r="G49" s="453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7"/>
      <c r="X49" s="453"/>
      <c r="Y49" s="454"/>
      <c r="Z49" s="454"/>
      <c r="AA49" s="454"/>
      <c r="AB49" s="454"/>
      <c r="AC49" s="454"/>
      <c r="AD49" s="454"/>
      <c r="AE49" s="457"/>
    </row>
    <row r="50" spans="2:31" ht="13.5" thickBot="1" x14ac:dyDescent="0.6">
      <c r="B50" s="120"/>
      <c r="C50" s="120"/>
      <c r="D50" s="120"/>
      <c r="F50" s="119"/>
      <c r="G50" s="455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8"/>
      <c r="X50" s="455"/>
      <c r="Y50" s="456"/>
      <c r="Z50" s="456"/>
      <c r="AA50" s="456"/>
      <c r="AB50" s="456"/>
      <c r="AC50" s="456"/>
      <c r="AD50" s="456"/>
      <c r="AE50" s="458"/>
    </row>
    <row r="51" spans="2:31" x14ac:dyDescent="0.55000000000000004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55000000000000004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55000000000000004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1">
    <mergeCell ref="G46:J50"/>
    <mergeCell ref="K46:N50"/>
    <mergeCell ref="O46:R50"/>
    <mergeCell ref="S46:V50"/>
    <mergeCell ref="X46:AA50"/>
    <mergeCell ref="AB46:AE50"/>
    <mergeCell ref="G43:J45"/>
    <mergeCell ref="K43:N45"/>
    <mergeCell ref="O43:R45"/>
    <mergeCell ref="S43:V45"/>
    <mergeCell ref="X43:AA45"/>
    <mergeCell ref="AB43:AE45"/>
    <mergeCell ref="B38:AF38"/>
    <mergeCell ref="B39:AF39"/>
    <mergeCell ref="B42:AF42"/>
    <mergeCell ref="AE25:AF25"/>
    <mergeCell ref="B26:C37"/>
    <mergeCell ref="D26:L26"/>
    <mergeCell ref="M26:Z26"/>
    <mergeCell ref="AA26:AF26"/>
    <mergeCell ref="D27:L37"/>
    <mergeCell ref="M27:Z37"/>
    <mergeCell ref="AA27:AF37"/>
    <mergeCell ref="P25:Q25"/>
    <mergeCell ref="R25:S25"/>
    <mergeCell ref="T25:U25"/>
    <mergeCell ref="V25:X25"/>
    <mergeCell ref="Y25:Z25"/>
    <mergeCell ref="AA25:AD25"/>
    <mergeCell ref="B40:AF41"/>
    <mergeCell ref="V24:X24"/>
    <mergeCell ref="Y24:Z24"/>
    <mergeCell ref="AA24:AD24"/>
    <mergeCell ref="AE24:AF24"/>
    <mergeCell ref="B25:C25"/>
    <mergeCell ref="D25:E25"/>
    <mergeCell ref="F25:G25"/>
    <mergeCell ref="H25:J25"/>
    <mergeCell ref="K25:L25"/>
    <mergeCell ref="M25:O25"/>
    <mergeCell ref="B24:C24"/>
    <mergeCell ref="D24:E24"/>
    <mergeCell ref="F24:G24"/>
    <mergeCell ref="H24:J24"/>
    <mergeCell ref="K24:L24"/>
    <mergeCell ref="M24:O24"/>
    <mergeCell ref="P24:Q24"/>
    <mergeCell ref="R24:S24"/>
    <mergeCell ref="T24:U24"/>
    <mergeCell ref="V22:X22"/>
    <mergeCell ref="Y22:Z22"/>
    <mergeCell ref="AA22:AD22"/>
    <mergeCell ref="AE22:AF22"/>
    <mergeCell ref="B23:C23"/>
    <mergeCell ref="D23:E23"/>
    <mergeCell ref="F23:G23"/>
    <mergeCell ref="H23:J23"/>
    <mergeCell ref="K23:L23"/>
    <mergeCell ref="M23:O23"/>
    <mergeCell ref="AE23:AF23"/>
    <mergeCell ref="P23:Q23"/>
    <mergeCell ref="R23:S23"/>
    <mergeCell ref="T23:U23"/>
    <mergeCell ref="V23:X23"/>
    <mergeCell ref="Y23:Z23"/>
    <mergeCell ref="AA23:AD23"/>
    <mergeCell ref="B22:C22"/>
    <mergeCell ref="D22:E22"/>
    <mergeCell ref="F22:G22"/>
    <mergeCell ref="H22:J22"/>
    <mergeCell ref="K22:L22"/>
    <mergeCell ref="M22:O22"/>
    <mergeCell ref="P22:Q22"/>
    <mergeCell ref="R22:S22"/>
    <mergeCell ref="T22:U22"/>
    <mergeCell ref="V20:X20"/>
    <mergeCell ref="Y20:Z20"/>
    <mergeCell ref="AA20:AD20"/>
    <mergeCell ref="AE20:AF20"/>
    <mergeCell ref="B21:C21"/>
    <mergeCell ref="D21:E21"/>
    <mergeCell ref="F21:G21"/>
    <mergeCell ref="H21:J21"/>
    <mergeCell ref="K21:L21"/>
    <mergeCell ref="M21:O21"/>
    <mergeCell ref="AE21:AF21"/>
    <mergeCell ref="P21:Q21"/>
    <mergeCell ref="R21:S21"/>
    <mergeCell ref="T21:U21"/>
    <mergeCell ref="V21:X21"/>
    <mergeCell ref="Y21:Z21"/>
    <mergeCell ref="AA21:AD21"/>
    <mergeCell ref="B20:C20"/>
    <mergeCell ref="D20:E20"/>
    <mergeCell ref="F20:G20"/>
    <mergeCell ref="H20:J20"/>
    <mergeCell ref="K20:L20"/>
    <mergeCell ref="M20:O20"/>
    <mergeCell ref="P20:Q20"/>
    <mergeCell ref="R20:S20"/>
    <mergeCell ref="T20:U20"/>
    <mergeCell ref="V18:X18"/>
    <mergeCell ref="Y18:Z18"/>
    <mergeCell ref="AA18:AD18"/>
    <mergeCell ref="AE18:AF18"/>
    <mergeCell ref="B19:C19"/>
    <mergeCell ref="D19:E19"/>
    <mergeCell ref="F19:G19"/>
    <mergeCell ref="H19:J19"/>
    <mergeCell ref="K19:L19"/>
    <mergeCell ref="M19:O19"/>
    <mergeCell ref="AE19:AF19"/>
    <mergeCell ref="P19:Q19"/>
    <mergeCell ref="R19:S19"/>
    <mergeCell ref="T19:U19"/>
    <mergeCell ref="V19:X19"/>
    <mergeCell ref="Y19:Z19"/>
    <mergeCell ref="AA19:AD19"/>
    <mergeCell ref="B18:C18"/>
    <mergeCell ref="D18:E18"/>
    <mergeCell ref="F18:G18"/>
    <mergeCell ref="H18:J18"/>
    <mergeCell ref="K18:L18"/>
    <mergeCell ref="M18:O18"/>
    <mergeCell ref="P18:Q18"/>
    <mergeCell ref="R18:S18"/>
    <mergeCell ref="T18:U18"/>
    <mergeCell ref="V16:X16"/>
    <mergeCell ref="Y16:Z16"/>
    <mergeCell ref="AA16:AD16"/>
    <mergeCell ref="AE16:AF16"/>
    <mergeCell ref="B17:C17"/>
    <mergeCell ref="D17:E17"/>
    <mergeCell ref="F17:G17"/>
    <mergeCell ref="H17:J17"/>
    <mergeCell ref="K17:L17"/>
    <mergeCell ref="M17:O17"/>
    <mergeCell ref="AE17:AF17"/>
    <mergeCell ref="P17:Q17"/>
    <mergeCell ref="R17:S17"/>
    <mergeCell ref="T17:U17"/>
    <mergeCell ref="V17:X17"/>
    <mergeCell ref="Y17:Z17"/>
    <mergeCell ref="AA17:AD17"/>
    <mergeCell ref="B16:C16"/>
    <mergeCell ref="D16:E16"/>
    <mergeCell ref="F16:G16"/>
    <mergeCell ref="H16:J16"/>
    <mergeCell ref="K16:L16"/>
    <mergeCell ref="M16:O16"/>
    <mergeCell ref="P16:Q16"/>
    <mergeCell ref="R16:S16"/>
    <mergeCell ref="T16:U16"/>
    <mergeCell ref="AA14:AD14"/>
    <mergeCell ref="AE14:AF14"/>
    <mergeCell ref="B15:C15"/>
    <mergeCell ref="D15:E15"/>
    <mergeCell ref="F15:G15"/>
    <mergeCell ref="H15:J15"/>
    <mergeCell ref="K15:L15"/>
    <mergeCell ref="M15:O15"/>
    <mergeCell ref="AE15:AF15"/>
    <mergeCell ref="P15:Q15"/>
    <mergeCell ref="R15:S15"/>
    <mergeCell ref="T15:U15"/>
    <mergeCell ref="V15:X15"/>
    <mergeCell ref="Y15:Z15"/>
    <mergeCell ref="AA15:AD15"/>
    <mergeCell ref="AE13:AF13"/>
    <mergeCell ref="B14:C14"/>
    <mergeCell ref="D14:E14"/>
    <mergeCell ref="F14:G14"/>
    <mergeCell ref="H14:J14"/>
    <mergeCell ref="K14:L14"/>
    <mergeCell ref="M14:O14"/>
    <mergeCell ref="P14:Q14"/>
    <mergeCell ref="R14:S14"/>
    <mergeCell ref="T14:U14"/>
    <mergeCell ref="P13:Q13"/>
    <mergeCell ref="R13:S13"/>
    <mergeCell ref="T13:U13"/>
    <mergeCell ref="V13:X13"/>
    <mergeCell ref="Y13:Z13"/>
    <mergeCell ref="AA13:AD13"/>
    <mergeCell ref="B13:C13"/>
    <mergeCell ref="D13:E13"/>
    <mergeCell ref="F13:G13"/>
    <mergeCell ref="H13:J13"/>
    <mergeCell ref="K13:L13"/>
    <mergeCell ref="M13:O13"/>
    <mergeCell ref="V14:X14"/>
    <mergeCell ref="Y14:Z14"/>
    <mergeCell ref="B10:C12"/>
    <mergeCell ref="D10:L10"/>
    <mergeCell ref="M10:AF10"/>
    <mergeCell ref="D11:G11"/>
    <mergeCell ref="H11:L11"/>
    <mergeCell ref="M11:Z11"/>
    <mergeCell ref="AA11:AF11"/>
    <mergeCell ref="R12:S12"/>
    <mergeCell ref="T12:U12"/>
    <mergeCell ref="V12:X12"/>
    <mergeCell ref="Y12:Z12"/>
    <mergeCell ref="AA12:AD12"/>
    <mergeCell ref="AE12:AF12"/>
    <mergeCell ref="D12:E12"/>
    <mergeCell ref="F12:G12"/>
    <mergeCell ref="H12:J12"/>
    <mergeCell ref="K12:L12"/>
    <mergeCell ref="M12:O12"/>
    <mergeCell ref="P12:Q12"/>
    <mergeCell ref="AA2:AF2"/>
    <mergeCell ref="B4:AD4"/>
    <mergeCell ref="B6:E6"/>
    <mergeCell ref="F6:AF6"/>
    <mergeCell ref="B7:E7"/>
    <mergeCell ref="F7:N7"/>
    <mergeCell ref="R7:Z7"/>
    <mergeCell ref="B8:E8"/>
    <mergeCell ref="F8:N8"/>
    <mergeCell ref="P8:V8"/>
  </mergeCells>
  <phoneticPr fontId="1"/>
  <printOptions horizontalCentered="1"/>
  <pageMargins left="0.78740157480314965" right="0.78740157480314965" top="0.59055118110236227" bottom="0.19685039370078741" header="0.31496062992125984" footer="0.31496062992125984"/>
  <pageSetup paperSize="9"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851543-1F16-4546-B582-55C1E5827ED9}">
          <x14:formula1>
            <xm:f>Sheet1!$D$4:$D$5</xm:f>
          </x14:formula1>
          <xm:sqref>AA26:AF26</xm:sqref>
        </x14:dataValidation>
        <x14:dataValidation type="list" allowBlank="1" showInputMessage="1" showErrorMessage="1" xr:uid="{AFCBF006-8AD8-4BA2-B520-CF67717337EF}">
          <x14:formula1>
            <xm:f>Sheet1!$C$4:$C$5</xm:f>
          </x14:formula1>
          <xm:sqref>M26:Z26</xm:sqref>
        </x14:dataValidation>
        <x14:dataValidation type="list" allowBlank="1" showInputMessage="1" showErrorMessage="1" xr:uid="{B6381867-208B-4101-8369-228F5642AB86}">
          <x14:formula1>
            <xm:f>Sheet1!$B$4:$B$5</xm:f>
          </x14:formula1>
          <xm:sqref>D26:L26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081C-D3CD-46BE-85F2-8A60C43B8374}">
  <sheetPr>
    <tabColor theme="1"/>
  </sheetPr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28FC-A423-48DF-95DF-D6BFC97D0078}">
  <sheetPr>
    <tabColor rgb="FF00B050"/>
  </sheetPr>
  <dimension ref="A1:BE227"/>
  <sheetViews>
    <sheetView showGridLines="0" topLeftCell="A3" zoomScale="57" zoomScaleNormal="100" zoomScaleSheetLayoutView="100" workbookViewId="0">
      <selection activeCell="BA10" sqref="BA10"/>
    </sheetView>
  </sheetViews>
  <sheetFormatPr defaultColWidth="9.08203125" defaultRowHeight="18" customHeight="1" x14ac:dyDescent="0.55000000000000004"/>
  <cols>
    <col min="1" max="2" width="3.5" style="1" customWidth="1"/>
    <col min="3" max="3" width="0.83203125" style="1" customWidth="1"/>
    <col min="4" max="5" width="2.58203125" style="1" customWidth="1"/>
    <col min="6" max="27" width="3.08203125" style="1" customWidth="1"/>
    <col min="28" max="28" width="3.08203125" style="56" customWidth="1"/>
    <col min="29" max="36" width="3.08203125" style="1" customWidth="1"/>
    <col min="37" max="37" width="0.5" style="1" customWidth="1"/>
    <col min="38" max="41" width="5.58203125" style="1" customWidth="1"/>
    <col min="42" max="42" width="6.58203125" style="1" customWidth="1"/>
    <col min="43" max="43" width="0.5" style="1" customWidth="1"/>
    <col min="44" max="45" width="5.58203125" style="1" customWidth="1"/>
    <col min="46" max="46" width="6.58203125" style="1" customWidth="1"/>
    <col min="47" max="48" width="5.58203125" style="1" customWidth="1"/>
    <col min="49" max="49" width="6.58203125" style="1" customWidth="1"/>
    <col min="50" max="50" width="1.58203125" style="1" customWidth="1"/>
    <col min="51" max="51" width="5.58203125" style="1" customWidth="1"/>
    <col min="52" max="52" width="0.83203125" style="1" customWidth="1"/>
    <col min="53" max="53" width="9.08203125" style="1"/>
    <col min="54" max="55" width="9.08203125" style="1" customWidth="1"/>
    <col min="56" max="16384" width="9.08203125" style="1"/>
  </cols>
  <sheetData>
    <row r="1" spans="1:55" ht="18" customHeight="1" x14ac:dyDescent="0.55000000000000004">
      <c r="E1" s="2"/>
      <c r="F1" s="2"/>
      <c r="G1" s="2"/>
      <c r="H1" s="2"/>
      <c r="I1" s="2"/>
      <c r="J1" s="2"/>
      <c r="AB1" s="1"/>
    </row>
    <row r="2" spans="1:55" s="219" customFormat="1" ht="18" customHeight="1" x14ac:dyDescent="0.55000000000000004">
      <c r="E2" s="144"/>
      <c r="F2" s="144"/>
      <c r="G2" s="144"/>
      <c r="H2" s="144"/>
      <c r="I2" s="144"/>
      <c r="J2" s="144"/>
      <c r="AV2" s="347" t="s">
        <v>212</v>
      </c>
      <c r="AW2" s="347"/>
      <c r="AX2" s="347"/>
      <c r="AY2" s="347"/>
    </row>
    <row r="3" spans="1:55" ht="34.9" customHeight="1" x14ac:dyDescent="0.55000000000000004">
      <c r="D3" s="239" t="s">
        <v>164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</row>
    <row r="4" spans="1:55" ht="12" x14ac:dyDescent="0.55000000000000004">
      <c r="AB4" s="1"/>
    </row>
    <row r="5" spans="1:55" ht="25.15" customHeight="1" x14ac:dyDescent="0.55000000000000004">
      <c r="D5" s="507" t="s">
        <v>104</v>
      </c>
      <c r="E5" s="507"/>
      <c r="F5" s="507"/>
      <c r="G5" s="507"/>
      <c r="H5" s="73" t="s">
        <v>3</v>
      </c>
      <c r="I5" s="550" t="s">
        <v>159</v>
      </c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74"/>
      <c r="AR5" s="74"/>
      <c r="AS5" s="74"/>
      <c r="AT5" s="74"/>
      <c r="AU5" s="74"/>
      <c r="AV5" s="74"/>
      <c r="AW5" s="74"/>
      <c r="AX5" s="74"/>
      <c r="AY5" s="74"/>
    </row>
    <row r="6" spans="1:55" ht="25.15" customHeight="1" x14ac:dyDescent="0.55000000000000004">
      <c r="D6" s="507" t="s">
        <v>105</v>
      </c>
      <c r="E6" s="507"/>
      <c r="F6" s="507"/>
      <c r="G6" s="507"/>
      <c r="H6" s="73" t="s">
        <v>3</v>
      </c>
      <c r="I6" s="508">
        <v>45390</v>
      </c>
      <c r="J6" s="508"/>
      <c r="K6" s="508"/>
      <c r="L6" s="508"/>
      <c r="M6" s="508"/>
      <c r="N6" s="508"/>
      <c r="O6" s="508"/>
      <c r="P6" s="508"/>
      <c r="Q6" s="508"/>
      <c r="R6" s="73"/>
      <c r="S6" s="73" t="s">
        <v>2</v>
      </c>
      <c r="T6" s="74"/>
      <c r="U6" s="508">
        <v>45702</v>
      </c>
      <c r="V6" s="508"/>
      <c r="W6" s="508"/>
      <c r="X6" s="508"/>
      <c r="Y6" s="508"/>
      <c r="Z6" s="508"/>
      <c r="AA6" s="508"/>
      <c r="AB6" s="508"/>
      <c r="AC6" s="508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</row>
    <row r="7" spans="1:55" ht="25.15" customHeight="1" x14ac:dyDescent="0.55000000000000004">
      <c r="D7" s="507" t="s">
        <v>103</v>
      </c>
      <c r="E7" s="507"/>
      <c r="F7" s="507"/>
      <c r="G7" s="507"/>
      <c r="H7" s="73" t="s">
        <v>3</v>
      </c>
      <c r="I7" s="508">
        <v>45404</v>
      </c>
      <c r="J7" s="508"/>
      <c r="K7" s="508"/>
      <c r="L7" s="508"/>
      <c r="M7" s="508"/>
      <c r="N7" s="508"/>
      <c r="O7" s="508"/>
      <c r="P7" s="508"/>
      <c r="Q7" s="508"/>
      <c r="R7" s="73"/>
      <c r="S7" s="73" t="s">
        <v>2</v>
      </c>
      <c r="T7" s="74"/>
      <c r="U7" s="508">
        <v>45695</v>
      </c>
      <c r="V7" s="508"/>
      <c r="W7" s="508"/>
      <c r="X7" s="508"/>
      <c r="Y7" s="508"/>
      <c r="Z7" s="508"/>
      <c r="AA7" s="508"/>
      <c r="AB7" s="508"/>
      <c r="AC7" s="508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</row>
    <row r="8" spans="1:55" ht="12" x14ac:dyDescent="0.55000000000000004">
      <c r="U8" s="483"/>
      <c r="V8" s="483"/>
      <c r="W8" s="483"/>
      <c r="X8" s="483"/>
      <c r="Y8" s="483"/>
      <c r="Z8" s="483"/>
      <c r="AA8" s="483"/>
      <c r="AB8" s="483"/>
      <c r="AC8" s="483"/>
    </row>
    <row r="9" spans="1:55" ht="18" customHeight="1" x14ac:dyDescent="0.55000000000000004">
      <c r="D9" s="516" t="s">
        <v>48</v>
      </c>
      <c r="E9" s="516"/>
      <c r="F9" s="5" t="s">
        <v>31</v>
      </c>
      <c r="G9" s="547" t="s">
        <v>59</v>
      </c>
      <c r="H9" s="548"/>
      <c r="I9" s="548"/>
      <c r="J9" s="548"/>
      <c r="K9" s="548"/>
      <c r="L9" s="549"/>
      <c r="M9" s="5" t="s">
        <v>57</v>
      </c>
      <c r="N9" s="545" t="s">
        <v>58</v>
      </c>
      <c r="O9" s="545"/>
      <c r="P9" s="545"/>
      <c r="Q9" s="545"/>
      <c r="R9" s="545"/>
      <c r="S9" s="546"/>
      <c r="T9" s="59" t="s">
        <v>67</v>
      </c>
      <c r="U9" s="545" t="s">
        <v>68</v>
      </c>
      <c r="V9" s="545"/>
      <c r="W9" s="545"/>
      <c r="X9" s="545"/>
      <c r="Y9" s="545"/>
      <c r="Z9" s="546"/>
      <c r="AA9" s="5" t="s">
        <v>34</v>
      </c>
      <c r="AB9" s="545" t="s">
        <v>107</v>
      </c>
      <c r="AC9" s="545"/>
      <c r="AD9" s="545"/>
      <c r="AE9" s="545"/>
      <c r="AF9" s="545"/>
      <c r="AG9" s="546"/>
    </row>
    <row r="10" spans="1:55" ht="18" customHeight="1" x14ac:dyDescent="0.55000000000000004">
      <c r="D10" s="516"/>
      <c r="E10" s="516"/>
      <c r="F10" s="5" t="s">
        <v>32</v>
      </c>
      <c r="G10" s="547" t="s">
        <v>60</v>
      </c>
      <c r="H10" s="548"/>
      <c r="I10" s="548"/>
      <c r="J10" s="548"/>
      <c r="K10" s="548"/>
      <c r="L10" s="549"/>
      <c r="M10" s="5" t="s">
        <v>44</v>
      </c>
      <c r="N10" s="545" t="s">
        <v>50</v>
      </c>
      <c r="O10" s="545"/>
      <c r="P10" s="545"/>
      <c r="Q10" s="545"/>
      <c r="R10" s="545"/>
      <c r="S10" s="546"/>
      <c r="T10" s="5" t="s">
        <v>55</v>
      </c>
      <c r="U10" s="545" t="s">
        <v>106</v>
      </c>
      <c r="V10" s="545"/>
      <c r="W10" s="545"/>
      <c r="X10" s="545"/>
      <c r="Y10" s="545"/>
      <c r="Z10" s="546"/>
      <c r="AA10" s="6" t="s">
        <v>52</v>
      </c>
      <c r="AB10" s="545" t="s">
        <v>49</v>
      </c>
      <c r="AC10" s="545"/>
      <c r="AD10" s="545"/>
      <c r="AE10" s="545"/>
      <c r="AF10" s="545"/>
      <c r="AG10" s="546"/>
      <c r="AU10" s="120" t="s">
        <v>214</v>
      </c>
    </row>
    <row r="11" spans="1:55" ht="12" x14ac:dyDescent="0.55000000000000004">
      <c r="F11" s="3"/>
      <c r="L11" s="3"/>
      <c r="AB11" s="1"/>
    </row>
    <row r="12" spans="1:55" ht="25" customHeight="1" thickBot="1" x14ac:dyDescent="0.6">
      <c r="A12" s="1">
        <v>25</v>
      </c>
      <c r="C12" s="539"/>
      <c r="D12" s="516" t="s">
        <v>4</v>
      </c>
      <c r="E12" s="553"/>
      <c r="F12" s="519" t="s">
        <v>81</v>
      </c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L12" s="536" t="s">
        <v>39</v>
      </c>
      <c r="AM12" s="537"/>
      <c r="AN12" s="537"/>
      <c r="AO12" s="537"/>
      <c r="AP12" s="538"/>
      <c r="AR12" s="540" t="s">
        <v>38</v>
      </c>
      <c r="AS12" s="541"/>
      <c r="AT12" s="541"/>
      <c r="AU12" s="541"/>
      <c r="AV12" s="541"/>
      <c r="AW12" s="542"/>
      <c r="AY12" s="484" t="s">
        <v>156</v>
      </c>
      <c r="BA12" s="539"/>
      <c r="BB12" s="539"/>
      <c r="BC12" s="539"/>
    </row>
    <row r="13" spans="1:55" ht="18" customHeight="1" x14ac:dyDescent="0.55000000000000004">
      <c r="A13" s="1">
        <v>18</v>
      </c>
      <c r="C13" s="539"/>
      <c r="D13" s="516" t="s">
        <v>5</v>
      </c>
      <c r="E13" s="516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12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13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12">
        <f t="shared" si="0"/>
        <v>45411</v>
      </c>
      <c r="AI13" s="14">
        <f t="shared" si="0"/>
        <v>45412</v>
      </c>
      <c r="AJ13" s="15"/>
      <c r="AL13" s="487" t="s">
        <v>151</v>
      </c>
      <c r="AM13" s="489" t="s">
        <v>152</v>
      </c>
      <c r="AN13" s="267" t="s">
        <v>172</v>
      </c>
      <c r="AO13" s="492" t="s">
        <v>153</v>
      </c>
      <c r="AP13" s="495" t="s">
        <v>174</v>
      </c>
      <c r="AR13" s="498" t="s">
        <v>37</v>
      </c>
      <c r="AS13" s="499"/>
      <c r="AT13" s="500"/>
      <c r="AU13" s="498" t="s">
        <v>40</v>
      </c>
      <c r="AV13" s="499"/>
      <c r="AW13" s="500"/>
      <c r="AY13" s="485"/>
      <c r="BA13" s="539"/>
      <c r="BB13" s="539"/>
      <c r="BC13" s="539"/>
    </row>
    <row r="14" spans="1:55" ht="18" customHeight="1" x14ac:dyDescent="0.55000000000000004">
      <c r="A14" s="1">
        <v>18</v>
      </c>
      <c r="C14" s="539"/>
      <c r="D14" s="516" t="s">
        <v>6</v>
      </c>
      <c r="E14" s="516"/>
      <c r="F14" s="17">
        <f t="shared" ref="F14:AI14" si="1">F13</f>
        <v>45383</v>
      </c>
      <c r="G14" s="17">
        <f t="shared" si="1"/>
        <v>45384</v>
      </c>
      <c r="H14" s="16">
        <f t="shared" si="1"/>
        <v>45385</v>
      </c>
      <c r="I14" s="16">
        <f t="shared" si="1"/>
        <v>45386</v>
      </c>
      <c r="J14" s="16">
        <f t="shared" si="1"/>
        <v>45387</v>
      </c>
      <c r="K14" s="18">
        <f t="shared" si="1"/>
        <v>45388</v>
      </c>
      <c r="L14" s="19">
        <f t="shared" si="1"/>
        <v>45389</v>
      </c>
      <c r="M14" s="20">
        <f t="shared" si="1"/>
        <v>45390</v>
      </c>
      <c r="N14" s="16">
        <f t="shared" si="1"/>
        <v>45391</v>
      </c>
      <c r="O14" s="16">
        <f t="shared" si="1"/>
        <v>45392</v>
      </c>
      <c r="P14" s="16">
        <f t="shared" si="1"/>
        <v>45393</v>
      </c>
      <c r="Q14" s="16">
        <f t="shared" si="1"/>
        <v>45394</v>
      </c>
      <c r="R14" s="18">
        <f t="shared" si="1"/>
        <v>45395</v>
      </c>
      <c r="S14" s="19">
        <f t="shared" si="1"/>
        <v>45396</v>
      </c>
      <c r="T14" s="16">
        <f t="shared" si="1"/>
        <v>45397</v>
      </c>
      <c r="U14" s="16">
        <f t="shared" si="1"/>
        <v>45398</v>
      </c>
      <c r="V14" s="16">
        <f t="shared" si="1"/>
        <v>45399</v>
      </c>
      <c r="W14" s="16">
        <f t="shared" si="1"/>
        <v>45400</v>
      </c>
      <c r="X14" s="16">
        <f t="shared" si="1"/>
        <v>45401</v>
      </c>
      <c r="Y14" s="18">
        <f t="shared" si="1"/>
        <v>45402</v>
      </c>
      <c r="Z14" s="19">
        <f t="shared" si="1"/>
        <v>45403</v>
      </c>
      <c r="AA14" s="21">
        <f t="shared" si="1"/>
        <v>45404</v>
      </c>
      <c r="AB14" s="16">
        <f t="shared" si="1"/>
        <v>45405</v>
      </c>
      <c r="AC14" s="16">
        <f t="shared" si="1"/>
        <v>45406</v>
      </c>
      <c r="AD14" s="16">
        <f t="shared" si="1"/>
        <v>45407</v>
      </c>
      <c r="AE14" s="16">
        <f t="shared" si="1"/>
        <v>45408</v>
      </c>
      <c r="AF14" s="18">
        <f t="shared" si="1"/>
        <v>45409</v>
      </c>
      <c r="AG14" s="19">
        <f t="shared" si="1"/>
        <v>45410</v>
      </c>
      <c r="AH14" s="20">
        <f t="shared" si="1"/>
        <v>45411</v>
      </c>
      <c r="AI14" s="22">
        <f t="shared" si="1"/>
        <v>45412</v>
      </c>
      <c r="AJ14" s="23"/>
      <c r="AL14" s="488"/>
      <c r="AM14" s="490"/>
      <c r="AN14" s="268"/>
      <c r="AO14" s="493"/>
      <c r="AP14" s="496"/>
      <c r="AR14" s="501" t="s">
        <v>155</v>
      </c>
      <c r="AS14" s="504" t="s">
        <v>108</v>
      </c>
      <c r="AT14" s="465" t="s">
        <v>42</v>
      </c>
      <c r="AU14" s="501" t="s">
        <v>157</v>
      </c>
      <c r="AV14" s="504" t="s">
        <v>109</v>
      </c>
      <c r="AW14" s="465" t="s">
        <v>43</v>
      </c>
      <c r="AY14" s="485"/>
      <c r="BA14" s="539"/>
      <c r="BB14" s="539"/>
      <c r="BC14" s="539"/>
    </row>
    <row r="15" spans="1:55" ht="18" customHeight="1" x14ac:dyDescent="0.55000000000000004">
      <c r="A15" s="1">
        <v>18</v>
      </c>
      <c r="C15" s="539"/>
      <c r="D15" s="516" t="s">
        <v>12</v>
      </c>
      <c r="E15" s="516"/>
      <c r="F15" s="24"/>
      <c r="G15" s="24"/>
      <c r="H15" s="4"/>
      <c r="I15" s="4"/>
      <c r="J15" s="4"/>
      <c r="K15" s="25"/>
      <c r="L15" s="26"/>
      <c r="M15" s="27" t="s">
        <v>45</v>
      </c>
      <c r="N15" s="4" t="s">
        <v>45</v>
      </c>
      <c r="O15" s="4" t="s">
        <v>45</v>
      </c>
      <c r="P15" s="4" t="s">
        <v>46</v>
      </c>
      <c r="Q15" s="4" t="s">
        <v>100</v>
      </c>
      <c r="R15" s="25" t="s">
        <v>102</v>
      </c>
      <c r="S15" s="26" t="s">
        <v>101</v>
      </c>
      <c r="T15" s="4" t="s">
        <v>102</v>
      </c>
      <c r="U15" s="4" t="s">
        <v>102</v>
      </c>
      <c r="V15" s="4" t="s">
        <v>100</v>
      </c>
      <c r="W15" s="4" t="s">
        <v>102</v>
      </c>
      <c r="X15" s="4" t="s">
        <v>100</v>
      </c>
      <c r="Y15" s="25" t="s">
        <v>100</v>
      </c>
      <c r="Z15" s="26" t="s">
        <v>102</v>
      </c>
      <c r="AA15" s="28" t="s">
        <v>45</v>
      </c>
      <c r="AB15" s="4" t="s">
        <v>102</v>
      </c>
      <c r="AC15" s="4" t="s">
        <v>101</v>
      </c>
      <c r="AD15" s="4" t="s">
        <v>46</v>
      </c>
      <c r="AE15" s="4" t="s">
        <v>46</v>
      </c>
      <c r="AF15" s="25" t="s">
        <v>102</v>
      </c>
      <c r="AG15" s="26" t="s">
        <v>100</v>
      </c>
      <c r="AH15" s="27" t="s">
        <v>102</v>
      </c>
      <c r="AI15" s="7" t="s">
        <v>102</v>
      </c>
      <c r="AJ15" s="23"/>
      <c r="AL15" s="488"/>
      <c r="AM15" s="490"/>
      <c r="AN15" s="268"/>
      <c r="AO15" s="493"/>
      <c r="AP15" s="496"/>
      <c r="AR15" s="502"/>
      <c r="AS15" s="505"/>
      <c r="AT15" s="466"/>
      <c r="AU15" s="502"/>
      <c r="AV15" s="505"/>
      <c r="AW15" s="466"/>
      <c r="AY15" s="485"/>
      <c r="BA15" s="539"/>
      <c r="BB15" s="539"/>
      <c r="BC15" s="539"/>
    </row>
    <row r="16" spans="1:55" ht="18" customHeight="1" x14ac:dyDescent="0.55000000000000004">
      <c r="A16" s="1">
        <v>18</v>
      </c>
      <c r="B16" s="1">
        <v>1</v>
      </c>
      <c r="C16" s="539"/>
      <c r="D16" s="515" t="s">
        <v>11</v>
      </c>
      <c r="E16" s="515"/>
      <c r="F16" s="580"/>
      <c r="G16" s="580"/>
      <c r="H16" s="514"/>
      <c r="I16" s="514"/>
      <c r="J16" s="514"/>
      <c r="K16" s="261"/>
      <c r="L16" s="253"/>
      <c r="M16" s="551" t="s">
        <v>36</v>
      </c>
      <c r="N16" s="514" t="s">
        <v>80</v>
      </c>
      <c r="O16" s="514" t="s">
        <v>80</v>
      </c>
      <c r="P16" s="514" t="s">
        <v>80</v>
      </c>
      <c r="Q16" s="514" t="s">
        <v>80</v>
      </c>
      <c r="R16" s="261" t="s">
        <v>80</v>
      </c>
      <c r="S16" s="253" t="s">
        <v>80</v>
      </c>
      <c r="T16" s="514" t="s">
        <v>80</v>
      </c>
      <c r="U16" s="514" t="s">
        <v>80</v>
      </c>
      <c r="V16" s="514" t="s">
        <v>80</v>
      </c>
      <c r="W16" s="514" t="s">
        <v>80</v>
      </c>
      <c r="X16" s="514" t="s">
        <v>80</v>
      </c>
      <c r="Y16" s="261" t="s">
        <v>80</v>
      </c>
      <c r="Z16" s="253" t="s">
        <v>80</v>
      </c>
      <c r="AA16" s="582" t="s">
        <v>35</v>
      </c>
      <c r="AB16" s="514"/>
      <c r="AC16" s="514" t="s">
        <v>90</v>
      </c>
      <c r="AD16" s="514"/>
      <c r="AE16" s="514"/>
      <c r="AF16" s="261"/>
      <c r="AG16" s="253"/>
      <c r="AH16" s="551" t="s">
        <v>16</v>
      </c>
      <c r="AI16" s="581"/>
      <c r="AJ16" s="544"/>
      <c r="AL16" s="488"/>
      <c r="AM16" s="490"/>
      <c r="AN16" s="268"/>
      <c r="AO16" s="493"/>
      <c r="AP16" s="496"/>
      <c r="AR16" s="502"/>
      <c r="AS16" s="505"/>
      <c r="AT16" s="466"/>
      <c r="AU16" s="502"/>
      <c r="AV16" s="505"/>
      <c r="AW16" s="466"/>
      <c r="AY16" s="485"/>
      <c r="BA16" s="539"/>
      <c r="BB16" s="539"/>
      <c r="BC16" s="539"/>
    </row>
    <row r="17" spans="1:57" ht="18" customHeight="1" x14ac:dyDescent="0.55000000000000004">
      <c r="A17" s="1">
        <v>18</v>
      </c>
      <c r="B17" s="1">
        <v>2</v>
      </c>
      <c r="C17" s="539"/>
      <c r="D17" s="515"/>
      <c r="E17" s="515"/>
      <c r="F17" s="580"/>
      <c r="G17" s="580"/>
      <c r="H17" s="514"/>
      <c r="I17" s="514"/>
      <c r="J17" s="514"/>
      <c r="K17" s="261"/>
      <c r="L17" s="253"/>
      <c r="M17" s="551"/>
      <c r="N17" s="514"/>
      <c r="O17" s="514"/>
      <c r="P17" s="514"/>
      <c r="Q17" s="514"/>
      <c r="R17" s="261"/>
      <c r="S17" s="253"/>
      <c r="T17" s="514"/>
      <c r="U17" s="514"/>
      <c r="V17" s="514"/>
      <c r="W17" s="514"/>
      <c r="X17" s="514"/>
      <c r="Y17" s="261"/>
      <c r="Z17" s="253"/>
      <c r="AA17" s="582"/>
      <c r="AB17" s="514"/>
      <c r="AC17" s="514"/>
      <c r="AD17" s="514"/>
      <c r="AE17" s="514"/>
      <c r="AF17" s="261"/>
      <c r="AG17" s="253"/>
      <c r="AH17" s="551"/>
      <c r="AI17" s="581"/>
      <c r="AJ17" s="544"/>
      <c r="AL17" s="488"/>
      <c r="AM17" s="490"/>
      <c r="AN17" s="268"/>
      <c r="AO17" s="493"/>
      <c r="AP17" s="496"/>
      <c r="AR17" s="502"/>
      <c r="AS17" s="505"/>
      <c r="AT17" s="65">
        <v>0.28499999999999998</v>
      </c>
      <c r="AU17" s="502"/>
      <c r="AV17" s="505"/>
      <c r="AW17" s="466"/>
      <c r="AY17" s="485"/>
    </row>
    <row r="18" spans="1:57" ht="18" customHeight="1" x14ac:dyDescent="0.55000000000000004">
      <c r="A18" s="1">
        <v>18</v>
      </c>
      <c r="B18" s="1">
        <v>3</v>
      </c>
      <c r="C18" s="539"/>
      <c r="D18" s="515"/>
      <c r="E18" s="515"/>
      <c r="F18" s="580"/>
      <c r="G18" s="580"/>
      <c r="H18" s="514"/>
      <c r="I18" s="514"/>
      <c r="J18" s="514"/>
      <c r="K18" s="261"/>
      <c r="L18" s="253"/>
      <c r="M18" s="551"/>
      <c r="N18" s="514"/>
      <c r="O18" s="514"/>
      <c r="P18" s="514"/>
      <c r="Q18" s="514"/>
      <c r="R18" s="261"/>
      <c r="S18" s="253"/>
      <c r="T18" s="514"/>
      <c r="U18" s="514"/>
      <c r="V18" s="514"/>
      <c r="W18" s="514"/>
      <c r="X18" s="514"/>
      <c r="Y18" s="261"/>
      <c r="Z18" s="253"/>
      <c r="AA18" s="582"/>
      <c r="AB18" s="514"/>
      <c r="AC18" s="514"/>
      <c r="AD18" s="514"/>
      <c r="AE18" s="514"/>
      <c r="AF18" s="261"/>
      <c r="AG18" s="253"/>
      <c r="AH18" s="551"/>
      <c r="AI18" s="581"/>
      <c r="AJ18" s="544"/>
      <c r="AL18" s="488"/>
      <c r="AM18" s="490"/>
      <c r="AN18" s="268"/>
      <c r="AO18" s="493"/>
      <c r="AP18" s="496"/>
      <c r="AR18" s="502"/>
      <c r="AS18" s="505"/>
      <c r="AT18" s="467" t="s">
        <v>41</v>
      </c>
      <c r="AU18" s="502"/>
      <c r="AV18" s="505"/>
      <c r="AW18" s="466"/>
      <c r="AY18" s="485"/>
    </row>
    <row r="19" spans="1:57" ht="18" customHeight="1" x14ac:dyDescent="0.55000000000000004">
      <c r="A19" s="1">
        <v>18</v>
      </c>
      <c r="B19" s="1">
        <v>4</v>
      </c>
      <c r="C19" s="539"/>
      <c r="D19" s="515"/>
      <c r="E19" s="515"/>
      <c r="F19" s="580"/>
      <c r="G19" s="580"/>
      <c r="H19" s="514"/>
      <c r="I19" s="514"/>
      <c r="J19" s="514"/>
      <c r="K19" s="261"/>
      <c r="L19" s="253"/>
      <c r="M19" s="551"/>
      <c r="N19" s="514"/>
      <c r="O19" s="514"/>
      <c r="P19" s="514"/>
      <c r="Q19" s="514"/>
      <c r="R19" s="261"/>
      <c r="S19" s="253"/>
      <c r="T19" s="514"/>
      <c r="U19" s="514"/>
      <c r="V19" s="514"/>
      <c r="W19" s="514"/>
      <c r="X19" s="514"/>
      <c r="Y19" s="261"/>
      <c r="Z19" s="253"/>
      <c r="AA19" s="582"/>
      <c r="AB19" s="514"/>
      <c r="AC19" s="514"/>
      <c r="AD19" s="514"/>
      <c r="AE19" s="514"/>
      <c r="AF19" s="261"/>
      <c r="AG19" s="253"/>
      <c r="AH19" s="551"/>
      <c r="AI19" s="581"/>
      <c r="AJ19" s="544"/>
      <c r="AL19" s="488"/>
      <c r="AM19" s="490"/>
      <c r="AN19" s="268"/>
      <c r="AO19" s="493"/>
      <c r="AP19" s="496"/>
      <c r="AR19" s="502"/>
      <c r="AS19" s="505"/>
      <c r="AT19" s="467"/>
      <c r="AU19" s="502"/>
      <c r="AV19" s="505"/>
      <c r="AW19" s="65">
        <v>0.28499999999999998</v>
      </c>
      <c r="AY19" s="485"/>
    </row>
    <row r="20" spans="1:57" ht="18" customHeight="1" x14ac:dyDescent="0.55000000000000004">
      <c r="A20" s="1">
        <v>18</v>
      </c>
      <c r="B20" s="1">
        <v>5</v>
      </c>
      <c r="C20" s="539"/>
      <c r="D20" s="515"/>
      <c r="E20" s="515"/>
      <c r="F20" s="580"/>
      <c r="G20" s="580"/>
      <c r="H20" s="514"/>
      <c r="I20" s="514"/>
      <c r="J20" s="514"/>
      <c r="K20" s="261"/>
      <c r="L20" s="253"/>
      <c r="M20" s="551"/>
      <c r="N20" s="514"/>
      <c r="O20" s="514"/>
      <c r="P20" s="514"/>
      <c r="Q20" s="514"/>
      <c r="R20" s="261"/>
      <c r="S20" s="253"/>
      <c r="T20" s="514"/>
      <c r="U20" s="514"/>
      <c r="V20" s="514"/>
      <c r="W20" s="514"/>
      <c r="X20" s="514"/>
      <c r="Y20" s="261"/>
      <c r="Z20" s="253"/>
      <c r="AA20" s="582"/>
      <c r="AB20" s="514"/>
      <c r="AC20" s="514"/>
      <c r="AD20" s="514"/>
      <c r="AE20" s="514"/>
      <c r="AF20" s="261"/>
      <c r="AG20" s="253"/>
      <c r="AH20" s="551"/>
      <c r="AI20" s="581"/>
      <c r="AJ20" s="544"/>
      <c r="AL20" s="488"/>
      <c r="AM20" s="490"/>
      <c r="AN20" s="268"/>
      <c r="AO20" s="493"/>
      <c r="AP20" s="496"/>
      <c r="AR20" s="502"/>
      <c r="AS20" s="505"/>
      <c r="AT20" s="467"/>
      <c r="AU20" s="502"/>
      <c r="AV20" s="505"/>
      <c r="AW20" s="467" t="s">
        <v>41</v>
      </c>
      <c r="AY20" s="485"/>
    </row>
    <row r="21" spans="1:57" ht="18" customHeight="1" x14ac:dyDescent="0.55000000000000004">
      <c r="A21" s="1">
        <v>18</v>
      </c>
      <c r="B21" s="1">
        <v>6</v>
      </c>
      <c r="C21" s="539"/>
      <c r="D21" s="515"/>
      <c r="E21" s="515"/>
      <c r="F21" s="580"/>
      <c r="G21" s="580"/>
      <c r="H21" s="514"/>
      <c r="I21" s="514"/>
      <c r="J21" s="514"/>
      <c r="K21" s="261"/>
      <c r="L21" s="253"/>
      <c r="M21" s="551"/>
      <c r="N21" s="514"/>
      <c r="O21" s="514"/>
      <c r="P21" s="514"/>
      <c r="Q21" s="514"/>
      <c r="R21" s="261"/>
      <c r="S21" s="253"/>
      <c r="T21" s="514"/>
      <c r="U21" s="514"/>
      <c r="V21" s="514"/>
      <c r="W21" s="514"/>
      <c r="X21" s="514"/>
      <c r="Y21" s="261"/>
      <c r="Z21" s="253"/>
      <c r="AA21" s="582"/>
      <c r="AB21" s="514"/>
      <c r="AC21" s="514"/>
      <c r="AD21" s="514"/>
      <c r="AE21" s="514"/>
      <c r="AF21" s="261"/>
      <c r="AG21" s="253"/>
      <c r="AH21" s="551"/>
      <c r="AI21" s="581"/>
      <c r="AJ21" s="544"/>
      <c r="AL21" s="488"/>
      <c r="AM21" s="490"/>
      <c r="AN21" s="268"/>
      <c r="AO21" s="493"/>
      <c r="AP21" s="496"/>
      <c r="AR21" s="502"/>
      <c r="AS21" s="505"/>
      <c r="AT21" s="467"/>
      <c r="AU21" s="502"/>
      <c r="AV21" s="505"/>
      <c r="AW21" s="467"/>
      <c r="AY21" s="485"/>
    </row>
    <row r="22" spans="1:57" ht="18" customHeight="1" x14ac:dyDescent="0.55000000000000004">
      <c r="A22" s="1">
        <v>18</v>
      </c>
      <c r="B22" s="1">
        <v>7</v>
      </c>
      <c r="C22" s="539"/>
      <c r="D22" s="515"/>
      <c r="E22" s="515"/>
      <c r="F22" s="580"/>
      <c r="G22" s="580"/>
      <c r="H22" s="514"/>
      <c r="I22" s="514"/>
      <c r="J22" s="514"/>
      <c r="K22" s="261"/>
      <c r="L22" s="253"/>
      <c r="M22" s="551"/>
      <c r="N22" s="514"/>
      <c r="O22" s="514"/>
      <c r="P22" s="514"/>
      <c r="Q22" s="514"/>
      <c r="R22" s="261"/>
      <c r="S22" s="253"/>
      <c r="T22" s="514"/>
      <c r="U22" s="514"/>
      <c r="V22" s="514"/>
      <c r="W22" s="514"/>
      <c r="X22" s="514"/>
      <c r="Y22" s="261"/>
      <c r="Z22" s="253"/>
      <c r="AA22" s="582"/>
      <c r="AB22" s="514"/>
      <c r="AC22" s="514"/>
      <c r="AD22" s="514"/>
      <c r="AE22" s="514"/>
      <c r="AF22" s="261"/>
      <c r="AG22" s="253"/>
      <c r="AH22" s="551"/>
      <c r="AI22" s="581"/>
      <c r="AJ22" s="544"/>
      <c r="AL22" s="488"/>
      <c r="AM22" s="490"/>
      <c r="AN22" s="268"/>
      <c r="AO22" s="493"/>
      <c r="AP22" s="496"/>
      <c r="AR22" s="502"/>
      <c r="AS22" s="505"/>
      <c r="AT22" s="467"/>
      <c r="AU22" s="502"/>
      <c r="AV22" s="505"/>
      <c r="AW22" s="467"/>
      <c r="AY22" s="485"/>
    </row>
    <row r="23" spans="1:57" ht="18" customHeight="1" thickBot="1" x14ac:dyDescent="0.6">
      <c r="A23" s="1">
        <v>18</v>
      </c>
      <c r="B23" s="1">
        <v>8</v>
      </c>
      <c r="C23" s="539"/>
      <c r="D23" s="515"/>
      <c r="E23" s="515"/>
      <c r="F23" s="580"/>
      <c r="G23" s="580"/>
      <c r="H23" s="514"/>
      <c r="I23" s="514"/>
      <c r="J23" s="514"/>
      <c r="K23" s="261"/>
      <c r="L23" s="253"/>
      <c r="M23" s="551"/>
      <c r="N23" s="514"/>
      <c r="O23" s="514"/>
      <c r="P23" s="514"/>
      <c r="Q23" s="514"/>
      <c r="R23" s="261"/>
      <c r="S23" s="253"/>
      <c r="T23" s="514"/>
      <c r="U23" s="514"/>
      <c r="V23" s="514"/>
      <c r="W23" s="514"/>
      <c r="X23" s="514"/>
      <c r="Y23" s="261"/>
      <c r="Z23" s="253"/>
      <c r="AA23" s="582"/>
      <c r="AB23" s="514"/>
      <c r="AC23" s="514"/>
      <c r="AD23" s="514"/>
      <c r="AE23" s="514"/>
      <c r="AF23" s="261"/>
      <c r="AG23" s="253"/>
      <c r="AH23" s="551"/>
      <c r="AI23" s="581"/>
      <c r="AJ23" s="544"/>
      <c r="AL23" s="488"/>
      <c r="AM23" s="491"/>
      <c r="AN23" s="269"/>
      <c r="AO23" s="494"/>
      <c r="AP23" s="497"/>
      <c r="AR23" s="503"/>
      <c r="AS23" s="506"/>
      <c r="AT23" s="467"/>
      <c r="AU23" s="503"/>
      <c r="AV23" s="506"/>
      <c r="AW23" s="535"/>
      <c r="AY23" s="486"/>
    </row>
    <row r="24" spans="1:57" ht="18" customHeight="1" thickBot="1" x14ac:dyDescent="0.6">
      <c r="A24" s="1">
        <v>18</v>
      </c>
      <c r="C24" s="539"/>
      <c r="D24" s="517" t="s">
        <v>7</v>
      </c>
      <c r="E24" s="517"/>
      <c r="F24" s="24" t="s">
        <v>66</v>
      </c>
      <c r="G24" s="24" t="s">
        <v>66</v>
      </c>
      <c r="H24" s="4" t="s">
        <v>66</v>
      </c>
      <c r="I24" s="4" t="s">
        <v>66</v>
      </c>
      <c r="J24" s="4" t="s">
        <v>66</v>
      </c>
      <c r="K24" s="25" t="s">
        <v>66</v>
      </c>
      <c r="L24" s="26" t="s">
        <v>66</v>
      </c>
      <c r="M24" s="27" t="s">
        <v>66</v>
      </c>
      <c r="N24" s="4" t="s">
        <v>66</v>
      </c>
      <c r="O24" s="4" t="s">
        <v>66</v>
      </c>
      <c r="P24" s="4" t="s">
        <v>66</v>
      </c>
      <c r="Q24" s="4" t="s">
        <v>66</v>
      </c>
      <c r="R24" s="25" t="s">
        <v>66</v>
      </c>
      <c r="S24" s="26" t="s">
        <v>66</v>
      </c>
      <c r="T24" s="4" t="s">
        <v>66</v>
      </c>
      <c r="U24" s="4" t="s">
        <v>66</v>
      </c>
      <c r="V24" s="4" t="s">
        <v>66</v>
      </c>
      <c r="W24" s="4" t="s">
        <v>66</v>
      </c>
      <c r="X24" s="4" t="s">
        <v>66</v>
      </c>
      <c r="Y24" s="25" t="s">
        <v>66</v>
      </c>
      <c r="Z24" s="26" t="s">
        <v>66</v>
      </c>
      <c r="AA24" s="28"/>
      <c r="AB24" s="29"/>
      <c r="AC24" s="4"/>
      <c r="AD24" s="4"/>
      <c r="AE24" s="4"/>
      <c r="AF24" s="25" t="s">
        <v>9</v>
      </c>
      <c r="AG24" s="26" t="s">
        <v>9</v>
      </c>
      <c r="AH24" s="27" t="s">
        <v>56</v>
      </c>
      <c r="AI24" s="7" t="s">
        <v>56</v>
      </c>
      <c r="AJ24" s="23"/>
      <c r="AL24" s="130">
        <f>COUNTIF(F24:AJ24,"○")</f>
        <v>2</v>
      </c>
      <c r="AM24" s="132"/>
      <c r="AN24" s="129"/>
      <c r="AO24" s="104"/>
      <c r="AP24" s="103"/>
      <c r="AR24" s="136"/>
      <c r="AS24" s="131"/>
      <c r="AT24" s="133">
        <f>ROUNDDOWN(AL24/AY24,3)</f>
        <v>0.222</v>
      </c>
      <c r="AU24" s="132"/>
      <c r="AV24" s="90"/>
      <c r="AW24" s="62"/>
      <c r="AY24" s="76">
        <v>9</v>
      </c>
      <c r="BA24" s="228" t="s">
        <v>79</v>
      </c>
    </row>
    <row r="25" spans="1:57" ht="18" customHeight="1" thickBot="1" x14ac:dyDescent="0.6">
      <c r="A25" s="1">
        <v>18</v>
      </c>
      <c r="C25" s="539"/>
      <c r="D25" s="517" t="s">
        <v>8</v>
      </c>
      <c r="E25" s="517"/>
      <c r="F25" s="31" t="s">
        <v>66</v>
      </c>
      <c r="G25" s="31" t="s">
        <v>66</v>
      </c>
      <c r="H25" s="30" t="s">
        <v>66</v>
      </c>
      <c r="I25" s="30" t="s">
        <v>66</v>
      </c>
      <c r="J25" s="30" t="s">
        <v>66</v>
      </c>
      <c r="K25" s="32" t="s">
        <v>66</v>
      </c>
      <c r="L25" s="33" t="s">
        <v>66</v>
      </c>
      <c r="M25" s="34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2" t="s">
        <v>66</v>
      </c>
      <c r="S25" s="33" t="s">
        <v>66</v>
      </c>
      <c r="T25" s="30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2" t="s">
        <v>66</v>
      </c>
      <c r="Z25" s="33" t="s">
        <v>66</v>
      </c>
      <c r="AA25" s="35" t="s">
        <v>33</v>
      </c>
      <c r="AB25" s="30" t="s">
        <v>33</v>
      </c>
      <c r="AC25" s="30" t="s">
        <v>54</v>
      </c>
      <c r="AD25" s="30" t="s">
        <v>33</v>
      </c>
      <c r="AE25" s="30" t="s">
        <v>33</v>
      </c>
      <c r="AF25" s="32" t="s">
        <v>10</v>
      </c>
      <c r="AG25" s="33" t="s">
        <v>10</v>
      </c>
      <c r="AH25" s="34" t="s">
        <v>53</v>
      </c>
      <c r="AI25" s="36" t="s">
        <v>53</v>
      </c>
      <c r="AJ25" s="37"/>
      <c r="AL25" s="134"/>
      <c r="AM25" s="7">
        <f>COUNTIF(F25:AJ25,"●")</f>
        <v>2</v>
      </c>
      <c r="AN25" s="130">
        <f>COUNTIF(F25:AJ25,"◎")</f>
        <v>0</v>
      </c>
      <c r="AO25" s="128">
        <f>SUM(AM25:AN25)</f>
        <v>2</v>
      </c>
      <c r="AP25" s="75">
        <f>ROUNDDOWN(AO25/AL24,3)</f>
        <v>1</v>
      </c>
      <c r="AR25" s="130">
        <f>COUNTIF(F25:AJ25,"●")+COUNTIF(F25:AJ25,"★")+COUNTIF(F25:AJ25,"◎")</f>
        <v>4</v>
      </c>
      <c r="AS25" s="135">
        <f>COUNTIF(F25:AJ25,"◇")</f>
        <v>4</v>
      </c>
      <c r="AT25" s="75">
        <f>ROUNDDOWN(AR25/AY24,3)</f>
        <v>0.44400000000000001</v>
      </c>
      <c r="AU25" s="5">
        <f>COUNTIF(F25:AJ25,"●")+COUNTIF(F25:AJ25,"★")+COUNTIF(F25:AJ25,"■")+COUNTIF(F25:AJ25,"◎")</f>
        <v>5</v>
      </c>
      <c r="AV25" s="99">
        <f>COUNTIF(F25:AJ25,"◇")</f>
        <v>4</v>
      </c>
      <c r="AW25" s="75">
        <f>ROUNDDOWN(AU25/AY25,3)</f>
        <v>0.55500000000000005</v>
      </c>
      <c r="AY25" s="4">
        <v>9</v>
      </c>
      <c r="BA25" s="228"/>
    </row>
    <row r="26" spans="1:57" ht="15" customHeight="1" x14ac:dyDescent="0.55000000000000004">
      <c r="A26" s="1">
        <v>15</v>
      </c>
      <c r="C26" s="539"/>
      <c r="D26" s="529" t="s">
        <v>0</v>
      </c>
      <c r="E26" s="530"/>
      <c r="F26" s="520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2"/>
      <c r="AL26" s="100" t="s">
        <v>69</v>
      </c>
      <c r="AM26" s="84" t="s">
        <v>70</v>
      </c>
      <c r="AN26" s="87" t="s">
        <v>71</v>
      </c>
      <c r="AO26" s="105" t="s">
        <v>85</v>
      </c>
      <c r="AP26" s="70" t="s">
        <v>86</v>
      </c>
      <c r="AQ26" s="3"/>
      <c r="AR26" s="94" t="s">
        <v>72</v>
      </c>
      <c r="AS26" s="92" t="s">
        <v>73</v>
      </c>
      <c r="AT26" s="93" t="s">
        <v>74</v>
      </c>
      <c r="AU26" s="91" t="s">
        <v>75</v>
      </c>
      <c r="AV26" s="92" t="s">
        <v>76</v>
      </c>
      <c r="AW26" s="93" t="s">
        <v>77</v>
      </c>
      <c r="AX26" s="60"/>
      <c r="AY26" s="71" t="s">
        <v>78</v>
      </c>
      <c r="BA26" s="228"/>
    </row>
    <row r="27" spans="1:57" ht="15" customHeight="1" x14ac:dyDescent="0.55000000000000004">
      <c r="A27" s="1">
        <v>15</v>
      </c>
      <c r="C27" s="539"/>
      <c r="D27" s="531"/>
      <c r="E27" s="532"/>
      <c r="F27" s="523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5"/>
      <c r="AL27" s="101"/>
      <c r="AM27" s="86"/>
      <c r="AN27" s="87"/>
      <c r="AO27" s="85"/>
      <c r="AP27" s="70" t="str">
        <f>IF(AP25&gt;=1,"達成","未達成")</f>
        <v>達成</v>
      </c>
      <c r="AQ27" s="3"/>
      <c r="AR27" s="94"/>
      <c r="AS27" s="95"/>
      <c r="AT27" s="93" t="s">
        <v>91</v>
      </c>
      <c r="AU27" s="94"/>
      <c r="AV27" s="95"/>
      <c r="AW27" s="93"/>
      <c r="AX27" s="60"/>
      <c r="AY27" s="72"/>
      <c r="BA27" s="228"/>
    </row>
    <row r="28" spans="1:57" ht="15" customHeight="1" x14ac:dyDescent="0.55000000000000004">
      <c r="A28" s="1">
        <v>15</v>
      </c>
      <c r="C28" s="539"/>
      <c r="D28" s="533"/>
      <c r="E28" s="534"/>
      <c r="F28" s="526" t="s">
        <v>173</v>
      </c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8"/>
      <c r="AL28" s="102"/>
      <c r="AM28" s="88"/>
      <c r="AN28" s="89"/>
      <c r="AO28" s="64" t="s">
        <v>84</v>
      </c>
      <c r="AP28" s="69" t="s">
        <v>83</v>
      </c>
      <c r="AQ28" s="3"/>
      <c r="AR28" s="96"/>
      <c r="AS28" s="97"/>
      <c r="AT28" s="98" t="s">
        <v>92</v>
      </c>
      <c r="AU28" s="96"/>
      <c r="AV28" s="97"/>
      <c r="AW28" s="98" t="s">
        <v>93</v>
      </c>
      <c r="AX28" s="60"/>
      <c r="AY28" s="61"/>
      <c r="BA28" s="228"/>
    </row>
    <row r="29" spans="1:57" ht="18" customHeight="1" x14ac:dyDescent="0.55000000000000004">
      <c r="A29" s="1">
        <v>18</v>
      </c>
      <c r="C29" s="53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8"/>
      <c r="AC29" s="3"/>
      <c r="AD29" s="3"/>
      <c r="AE29" s="3"/>
      <c r="AF29" s="3"/>
      <c r="AG29" s="3"/>
      <c r="AH29" s="3"/>
      <c r="AI29" s="3"/>
      <c r="AJ29" s="3"/>
      <c r="BA29" s="228"/>
    </row>
    <row r="30" spans="1:57" ht="25" customHeight="1" thickBot="1" x14ac:dyDescent="0.6">
      <c r="A30" s="1">
        <v>25</v>
      </c>
      <c r="C30" s="539"/>
      <c r="D30" s="516" t="s">
        <v>4</v>
      </c>
      <c r="E30" s="553"/>
      <c r="F30" s="519" t="s">
        <v>82</v>
      </c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L30" s="536" t="s">
        <v>39</v>
      </c>
      <c r="AM30" s="537"/>
      <c r="AN30" s="537"/>
      <c r="AO30" s="537"/>
      <c r="AP30" s="538"/>
      <c r="AR30" s="540" t="s">
        <v>38</v>
      </c>
      <c r="AS30" s="541"/>
      <c r="AT30" s="541"/>
      <c r="AU30" s="541"/>
      <c r="AV30" s="541"/>
      <c r="AW30" s="542"/>
      <c r="AY30" s="484" t="s">
        <v>156</v>
      </c>
      <c r="BA30" s="228"/>
    </row>
    <row r="31" spans="1:57" ht="18" customHeight="1" x14ac:dyDescent="0.55000000000000004">
      <c r="A31" s="1">
        <v>18</v>
      </c>
      <c r="C31" s="539"/>
      <c r="D31" s="516" t="s">
        <v>5</v>
      </c>
      <c r="E31" s="516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487" t="s">
        <v>151</v>
      </c>
      <c r="AM31" s="489" t="s">
        <v>152</v>
      </c>
      <c r="AN31" s="267" t="s">
        <v>172</v>
      </c>
      <c r="AO31" s="492" t="s">
        <v>153</v>
      </c>
      <c r="AP31" s="495" t="s">
        <v>174</v>
      </c>
      <c r="AR31" s="498" t="s">
        <v>37</v>
      </c>
      <c r="AS31" s="499"/>
      <c r="AT31" s="500"/>
      <c r="AU31" s="498" t="s">
        <v>40</v>
      </c>
      <c r="AV31" s="499"/>
      <c r="AW31" s="500"/>
      <c r="AY31" s="485"/>
      <c r="BA31" s="228"/>
      <c r="BE31" s="117"/>
    </row>
    <row r="32" spans="1:57" ht="18" customHeight="1" x14ac:dyDescent="0.55000000000000004">
      <c r="A32" s="1">
        <v>18</v>
      </c>
      <c r="C32" s="539"/>
      <c r="D32" s="516" t="s">
        <v>6</v>
      </c>
      <c r="E32" s="516"/>
      <c r="F32" s="16">
        <f t="shared" ref="F32:AI32" si="3">F31</f>
        <v>45413</v>
      </c>
      <c r="G32" s="16">
        <f t="shared" si="3"/>
        <v>45414</v>
      </c>
      <c r="H32" s="20">
        <f t="shared" si="3"/>
        <v>45415</v>
      </c>
      <c r="I32" s="77">
        <f t="shared" si="3"/>
        <v>45416</v>
      </c>
      <c r="J32" s="78">
        <f t="shared" si="3"/>
        <v>45417</v>
      </c>
      <c r="K32" s="20">
        <f t="shared" si="3"/>
        <v>45418</v>
      </c>
      <c r="L32" s="16">
        <f t="shared" si="3"/>
        <v>45419</v>
      </c>
      <c r="M32" s="16">
        <f t="shared" si="3"/>
        <v>45420</v>
      </c>
      <c r="N32" s="16">
        <f t="shared" si="3"/>
        <v>45421</v>
      </c>
      <c r="O32" s="16">
        <f t="shared" si="3"/>
        <v>45422</v>
      </c>
      <c r="P32" s="77">
        <f t="shared" si="3"/>
        <v>45423</v>
      </c>
      <c r="Q32" s="78">
        <f t="shared" si="3"/>
        <v>45424</v>
      </c>
      <c r="R32" s="16">
        <f t="shared" si="3"/>
        <v>45425</v>
      </c>
      <c r="S32" s="16">
        <f t="shared" si="3"/>
        <v>45426</v>
      </c>
      <c r="T32" s="16">
        <f t="shared" si="3"/>
        <v>45427</v>
      </c>
      <c r="U32" s="16">
        <f t="shared" si="3"/>
        <v>45428</v>
      </c>
      <c r="V32" s="16">
        <f t="shared" si="3"/>
        <v>45429</v>
      </c>
      <c r="W32" s="77">
        <f t="shared" si="3"/>
        <v>45430</v>
      </c>
      <c r="X32" s="78">
        <f t="shared" si="3"/>
        <v>45431</v>
      </c>
      <c r="Y32" s="16">
        <f t="shared" si="3"/>
        <v>45432</v>
      </c>
      <c r="Z32" s="16">
        <f t="shared" si="3"/>
        <v>45433</v>
      </c>
      <c r="AA32" s="16">
        <f t="shared" si="3"/>
        <v>45434</v>
      </c>
      <c r="AB32" s="16">
        <f t="shared" si="3"/>
        <v>45435</v>
      </c>
      <c r="AC32" s="16">
        <f t="shared" si="3"/>
        <v>45436</v>
      </c>
      <c r="AD32" s="77">
        <f t="shared" si="3"/>
        <v>45437</v>
      </c>
      <c r="AE32" s="78">
        <f t="shared" si="3"/>
        <v>45438</v>
      </c>
      <c r="AF32" s="16">
        <f t="shared" si="3"/>
        <v>45439</v>
      </c>
      <c r="AG32" s="16">
        <f t="shared" si="3"/>
        <v>45440</v>
      </c>
      <c r="AH32" s="16">
        <f t="shared" si="3"/>
        <v>45441</v>
      </c>
      <c r="AI32" s="16">
        <f t="shared" si="3"/>
        <v>45442</v>
      </c>
      <c r="AJ32" s="16">
        <f t="shared" ref="AJ32" si="4">AJ31</f>
        <v>45443</v>
      </c>
      <c r="AL32" s="488"/>
      <c r="AM32" s="490"/>
      <c r="AN32" s="268"/>
      <c r="AO32" s="493"/>
      <c r="AP32" s="496"/>
      <c r="AR32" s="501" t="s">
        <v>155</v>
      </c>
      <c r="AS32" s="504" t="s">
        <v>108</v>
      </c>
      <c r="AT32" s="465" t="s">
        <v>42</v>
      </c>
      <c r="AU32" s="501" t="s">
        <v>157</v>
      </c>
      <c r="AV32" s="504" t="s">
        <v>109</v>
      </c>
      <c r="AW32" s="465" t="s">
        <v>43</v>
      </c>
      <c r="AY32" s="485"/>
      <c r="BA32" s="228"/>
    </row>
    <row r="33" spans="1:53" ht="18" customHeight="1" x14ac:dyDescent="0.55000000000000004">
      <c r="A33" s="1">
        <v>18</v>
      </c>
      <c r="C33" s="539"/>
      <c r="D33" s="516" t="s">
        <v>12</v>
      </c>
      <c r="E33" s="516"/>
      <c r="F33" s="4" t="s">
        <v>46</v>
      </c>
      <c r="G33" s="4" t="s">
        <v>45</v>
      </c>
      <c r="H33" s="27" t="s">
        <v>45</v>
      </c>
      <c r="I33" s="79" t="s">
        <v>45</v>
      </c>
      <c r="J33" s="80" t="s">
        <v>45</v>
      </c>
      <c r="K33" s="27" t="s">
        <v>45</v>
      </c>
      <c r="L33" s="4" t="s">
        <v>45</v>
      </c>
      <c r="M33" s="4" t="s">
        <v>45</v>
      </c>
      <c r="N33" s="4" t="s">
        <v>102</v>
      </c>
      <c r="O33" s="4" t="s">
        <v>102</v>
      </c>
      <c r="P33" s="79" t="s">
        <v>102</v>
      </c>
      <c r="Q33" s="80" t="s">
        <v>102</v>
      </c>
      <c r="R33" s="4" t="s">
        <v>47</v>
      </c>
      <c r="S33" s="4" t="s">
        <v>102</v>
      </c>
      <c r="T33" s="4" t="s">
        <v>45</v>
      </c>
      <c r="U33" s="4" t="s">
        <v>45</v>
      </c>
      <c r="V33" s="4" t="s">
        <v>102</v>
      </c>
      <c r="W33" s="79" t="s">
        <v>45</v>
      </c>
      <c r="X33" s="80" t="s">
        <v>102</v>
      </c>
      <c r="Y33" s="4" t="s">
        <v>102</v>
      </c>
      <c r="Z33" s="4" t="s">
        <v>102</v>
      </c>
      <c r="AA33" s="4" t="s">
        <v>45</v>
      </c>
      <c r="AB33" s="4" t="s">
        <v>102</v>
      </c>
      <c r="AC33" s="4" t="s">
        <v>45</v>
      </c>
      <c r="AD33" s="79" t="s">
        <v>45</v>
      </c>
      <c r="AE33" s="80" t="s">
        <v>101</v>
      </c>
      <c r="AF33" s="4" t="s">
        <v>102</v>
      </c>
      <c r="AG33" s="4" t="s">
        <v>102</v>
      </c>
      <c r="AH33" s="4" t="s">
        <v>45</v>
      </c>
      <c r="AI33" s="4" t="s">
        <v>47</v>
      </c>
      <c r="AJ33" s="4" t="s">
        <v>45</v>
      </c>
      <c r="AL33" s="488"/>
      <c r="AM33" s="490"/>
      <c r="AN33" s="268"/>
      <c r="AO33" s="493"/>
      <c r="AP33" s="496"/>
      <c r="AR33" s="502"/>
      <c r="AS33" s="505"/>
      <c r="AT33" s="466"/>
      <c r="AU33" s="502"/>
      <c r="AV33" s="505"/>
      <c r="AW33" s="466"/>
      <c r="AY33" s="485"/>
      <c r="BA33" s="228"/>
    </row>
    <row r="34" spans="1:53" ht="18" customHeight="1" x14ac:dyDescent="0.55000000000000004">
      <c r="A34" s="1">
        <v>18</v>
      </c>
      <c r="B34" s="1">
        <v>1</v>
      </c>
      <c r="C34" s="539"/>
      <c r="D34" s="515" t="s">
        <v>11</v>
      </c>
      <c r="E34" s="515"/>
      <c r="F34" s="514"/>
      <c r="G34" s="514"/>
      <c r="H34" s="551" t="s">
        <v>17</v>
      </c>
      <c r="I34" s="552" t="s">
        <v>18</v>
      </c>
      <c r="J34" s="543" t="s">
        <v>19</v>
      </c>
      <c r="K34" s="551" t="s">
        <v>20</v>
      </c>
      <c r="L34" s="514"/>
      <c r="M34" s="514"/>
      <c r="N34" s="514"/>
      <c r="O34" s="514"/>
      <c r="P34" s="552"/>
      <c r="Q34" s="543"/>
      <c r="R34" s="514" t="s">
        <v>90</v>
      </c>
      <c r="S34" s="514"/>
      <c r="T34" s="514"/>
      <c r="U34" s="514"/>
      <c r="V34" s="514"/>
      <c r="W34" s="552"/>
      <c r="X34" s="543"/>
      <c r="Y34" s="514"/>
      <c r="Z34" s="514"/>
      <c r="AA34" s="514"/>
      <c r="AB34" s="514"/>
      <c r="AC34" s="514"/>
      <c r="AD34" s="552"/>
      <c r="AE34" s="543"/>
      <c r="AF34" s="514"/>
      <c r="AG34" s="514"/>
      <c r="AH34" s="514"/>
      <c r="AI34" s="514" t="s">
        <v>90</v>
      </c>
      <c r="AJ34" s="514"/>
      <c r="AL34" s="488"/>
      <c r="AM34" s="490"/>
      <c r="AN34" s="268"/>
      <c r="AO34" s="493"/>
      <c r="AP34" s="496"/>
      <c r="AR34" s="502"/>
      <c r="AS34" s="505"/>
      <c r="AT34" s="466"/>
      <c r="AU34" s="502"/>
      <c r="AV34" s="505"/>
      <c r="AW34" s="466"/>
      <c r="AY34" s="485"/>
      <c r="BA34" s="228"/>
    </row>
    <row r="35" spans="1:53" ht="18" customHeight="1" x14ac:dyDescent="0.55000000000000004">
      <c r="A35" s="1">
        <v>18</v>
      </c>
      <c r="B35" s="1">
        <v>2</v>
      </c>
      <c r="C35" s="539"/>
      <c r="D35" s="515"/>
      <c r="E35" s="515"/>
      <c r="F35" s="514"/>
      <c r="G35" s="514"/>
      <c r="H35" s="551"/>
      <c r="I35" s="552"/>
      <c r="J35" s="543"/>
      <c r="K35" s="551"/>
      <c r="L35" s="514"/>
      <c r="M35" s="514"/>
      <c r="N35" s="514"/>
      <c r="O35" s="514"/>
      <c r="P35" s="552"/>
      <c r="Q35" s="543"/>
      <c r="R35" s="514"/>
      <c r="S35" s="514"/>
      <c r="T35" s="514"/>
      <c r="U35" s="514"/>
      <c r="V35" s="514"/>
      <c r="W35" s="552"/>
      <c r="X35" s="543"/>
      <c r="Y35" s="514"/>
      <c r="Z35" s="514"/>
      <c r="AA35" s="514"/>
      <c r="AB35" s="514"/>
      <c r="AC35" s="514"/>
      <c r="AD35" s="552"/>
      <c r="AE35" s="543"/>
      <c r="AF35" s="514"/>
      <c r="AG35" s="514"/>
      <c r="AH35" s="514"/>
      <c r="AI35" s="514"/>
      <c r="AJ35" s="514"/>
      <c r="AL35" s="488"/>
      <c r="AM35" s="490"/>
      <c r="AN35" s="268"/>
      <c r="AO35" s="493"/>
      <c r="AP35" s="496"/>
      <c r="AR35" s="502"/>
      <c r="AS35" s="505"/>
      <c r="AT35" s="65">
        <v>0.28499999999999998</v>
      </c>
      <c r="AU35" s="502"/>
      <c r="AV35" s="505"/>
      <c r="AW35" s="466"/>
      <c r="AY35" s="485"/>
      <c r="BA35" s="228"/>
    </row>
    <row r="36" spans="1:53" ht="18" customHeight="1" x14ac:dyDescent="0.55000000000000004">
      <c r="A36" s="1">
        <v>18</v>
      </c>
      <c r="B36" s="1">
        <v>3</v>
      </c>
      <c r="C36" s="539"/>
      <c r="D36" s="515"/>
      <c r="E36" s="515"/>
      <c r="F36" s="514"/>
      <c r="G36" s="514"/>
      <c r="H36" s="551"/>
      <c r="I36" s="552"/>
      <c r="J36" s="543"/>
      <c r="K36" s="551"/>
      <c r="L36" s="514"/>
      <c r="M36" s="514"/>
      <c r="N36" s="514"/>
      <c r="O36" s="514"/>
      <c r="P36" s="552"/>
      <c r="Q36" s="543"/>
      <c r="R36" s="514"/>
      <c r="S36" s="514"/>
      <c r="T36" s="514"/>
      <c r="U36" s="514"/>
      <c r="V36" s="514"/>
      <c r="W36" s="552"/>
      <c r="X36" s="543"/>
      <c r="Y36" s="514"/>
      <c r="Z36" s="514"/>
      <c r="AA36" s="514"/>
      <c r="AB36" s="514"/>
      <c r="AC36" s="514"/>
      <c r="AD36" s="552"/>
      <c r="AE36" s="543"/>
      <c r="AF36" s="514"/>
      <c r="AG36" s="514"/>
      <c r="AH36" s="514"/>
      <c r="AI36" s="514"/>
      <c r="AJ36" s="514"/>
      <c r="AL36" s="488"/>
      <c r="AM36" s="490"/>
      <c r="AN36" s="268"/>
      <c r="AO36" s="493"/>
      <c r="AP36" s="496"/>
      <c r="AR36" s="502"/>
      <c r="AS36" s="505"/>
      <c r="AT36" s="467" t="s">
        <v>41</v>
      </c>
      <c r="AU36" s="502"/>
      <c r="AV36" s="505"/>
      <c r="AW36" s="466"/>
      <c r="AY36" s="485"/>
      <c r="BA36" s="228"/>
    </row>
    <row r="37" spans="1:53" ht="18" customHeight="1" x14ac:dyDescent="0.55000000000000004">
      <c r="A37" s="1">
        <v>18</v>
      </c>
      <c r="B37" s="1">
        <v>4</v>
      </c>
      <c r="C37" s="539"/>
      <c r="D37" s="515"/>
      <c r="E37" s="515"/>
      <c r="F37" s="514"/>
      <c r="G37" s="514"/>
      <c r="H37" s="551"/>
      <c r="I37" s="552"/>
      <c r="J37" s="543"/>
      <c r="K37" s="551"/>
      <c r="L37" s="514"/>
      <c r="M37" s="514"/>
      <c r="N37" s="514"/>
      <c r="O37" s="514"/>
      <c r="P37" s="552"/>
      <c r="Q37" s="543"/>
      <c r="R37" s="514"/>
      <c r="S37" s="514"/>
      <c r="T37" s="514"/>
      <c r="U37" s="514"/>
      <c r="V37" s="514"/>
      <c r="W37" s="552"/>
      <c r="X37" s="543"/>
      <c r="Y37" s="514"/>
      <c r="Z37" s="514"/>
      <c r="AA37" s="514"/>
      <c r="AB37" s="514"/>
      <c r="AC37" s="514"/>
      <c r="AD37" s="552"/>
      <c r="AE37" s="543"/>
      <c r="AF37" s="514"/>
      <c r="AG37" s="514"/>
      <c r="AH37" s="514"/>
      <c r="AI37" s="514"/>
      <c r="AJ37" s="514"/>
      <c r="AL37" s="488"/>
      <c r="AM37" s="490"/>
      <c r="AN37" s="268"/>
      <c r="AO37" s="493"/>
      <c r="AP37" s="496"/>
      <c r="AR37" s="502"/>
      <c r="AS37" s="505"/>
      <c r="AT37" s="467"/>
      <c r="AU37" s="502"/>
      <c r="AV37" s="505"/>
      <c r="AW37" s="65">
        <v>0.28499999999999998</v>
      </c>
      <c r="AY37" s="485"/>
      <c r="BA37" s="228"/>
    </row>
    <row r="38" spans="1:53" ht="18" customHeight="1" x14ac:dyDescent="0.55000000000000004">
      <c r="A38" s="1">
        <v>18</v>
      </c>
      <c r="B38" s="1">
        <v>5</v>
      </c>
      <c r="C38" s="539"/>
      <c r="D38" s="515"/>
      <c r="E38" s="515"/>
      <c r="F38" s="514"/>
      <c r="G38" s="514"/>
      <c r="H38" s="551"/>
      <c r="I38" s="552"/>
      <c r="J38" s="543"/>
      <c r="K38" s="551"/>
      <c r="L38" s="514"/>
      <c r="M38" s="514"/>
      <c r="N38" s="514"/>
      <c r="O38" s="514"/>
      <c r="P38" s="552"/>
      <c r="Q38" s="543"/>
      <c r="R38" s="514"/>
      <c r="S38" s="514"/>
      <c r="T38" s="514"/>
      <c r="U38" s="514"/>
      <c r="V38" s="514"/>
      <c r="W38" s="552"/>
      <c r="X38" s="543"/>
      <c r="Y38" s="514"/>
      <c r="Z38" s="514"/>
      <c r="AA38" s="514"/>
      <c r="AB38" s="514"/>
      <c r="AC38" s="514"/>
      <c r="AD38" s="552"/>
      <c r="AE38" s="543"/>
      <c r="AF38" s="514"/>
      <c r="AG38" s="514"/>
      <c r="AH38" s="514"/>
      <c r="AI38" s="514"/>
      <c r="AJ38" s="514"/>
      <c r="AL38" s="488"/>
      <c r="AM38" s="490"/>
      <c r="AN38" s="268"/>
      <c r="AO38" s="493"/>
      <c r="AP38" s="496"/>
      <c r="AR38" s="502"/>
      <c r="AS38" s="505"/>
      <c r="AT38" s="467"/>
      <c r="AU38" s="502"/>
      <c r="AV38" s="505"/>
      <c r="AW38" s="467" t="s">
        <v>41</v>
      </c>
      <c r="AY38" s="485"/>
      <c r="BA38" s="228"/>
    </row>
    <row r="39" spans="1:53" ht="18" customHeight="1" x14ac:dyDescent="0.55000000000000004">
      <c r="A39" s="1">
        <v>18</v>
      </c>
      <c r="B39" s="1">
        <v>6</v>
      </c>
      <c r="C39" s="539"/>
      <c r="D39" s="515"/>
      <c r="E39" s="515"/>
      <c r="F39" s="514"/>
      <c r="G39" s="514"/>
      <c r="H39" s="551"/>
      <c r="I39" s="552"/>
      <c r="J39" s="543"/>
      <c r="K39" s="551"/>
      <c r="L39" s="514"/>
      <c r="M39" s="514"/>
      <c r="N39" s="514"/>
      <c r="O39" s="514"/>
      <c r="P39" s="552"/>
      <c r="Q39" s="543"/>
      <c r="R39" s="514"/>
      <c r="S39" s="514"/>
      <c r="T39" s="514"/>
      <c r="U39" s="514"/>
      <c r="V39" s="514"/>
      <c r="W39" s="552"/>
      <c r="X39" s="543"/>
      <c r="Y39" s="514"/>
      <c r="Z39" s="514"/>
      <c r="AA39" s="514"/>
      <c r="AB39" s="514"/>
      <c r="AC39" s="514"/>
      <c r="AD39" s="552"/>
      <c r="AE39" s="543"/>
      <c r="AF39" s="514"/>
      <c r="AG39" s="514"/>
      <c r="AH39" s="514"/>
      <c r="AI39" s="514"/>
      <c r="AJ39" s="514"/>
      <c r="AL39" s="488"/>
      <c r="AM39" s="490"/>
      <c r="AN39" s="268"/>
      <c r="AO39" s="493"/>
      <c r="AP39" s="496"/>
      <c r="AR39" s="502"/>
      <c r="AS39" s="505"/>
      <c r="AT39" s="467"/>
      <c r="AU39" s="502"/>
      <c r="AV39" s="505"/>
      <c r="AW39" s="467"/>
      <c r="AY39" s="485"/>
      <c r="BA39" s="228"/>
    </row>
    <row r="40" spans="1:53" ht="18" customHeight="1" x14ac:dyDescent="0.55000000000000004">
      <c r="A40" s="1">
        <v>18</v>
      </c>
      <c r="B40" s="1">
        <v>7</v>
      </c>
      <c r="C40" s="539"/>
      <c r="D40" s="515"/>
      <c r="E40" s="515"/>
      <c r="F40" s="514"/>
      <c r="G40" s="514"/>
      <c r="H40" s="551"/>
      <c r="I40" s="552"/>
      <c r="J40" s="543"/>
      <c r="K40" s="551"/>
      <c r="L40" s="514"/>
      <c r="M40" s="514"/>
      <c r="N40" s="514"/>
      <c r="O40" s="514"/>
      <c r="P40" s="552"/>
      <c r="Q40" s="543"/>
      <c r="R40" s="514"/>
      <c r="S40" s="514"/>
      <c r="T40" s="514"/>
      <c r="U40" s="514"/>
      <c r="V40" s="514"/>
      <c r="W40" s="552"/>
      <c r="X40" s="543"/>
      <c r="Y40" s="514"/>
      <c r="Z40" s="514"/>
      <c r="AA40" s="514"/>
      <c r="AB40" s="514"/>
      <c r="AC40" s="514"/>
      <c r="AD40" s="552"/>
      <c r="AE40" s="543"/>
      <c r="AF40" s="514"/>
      <c r="AG40" s="514"/>
      <c r="AH40" s="514"/>
      <c r="AI40" s="514"/>
      <c r="AJ40" s="514"/>
      <c r="AL40" s="488"/>
      <c r="AM40" s="490"/>
      <c r="AN40" s="268"/>
      <c r="AO40" s="493"/>
      <c r="AP40" s="496"/>
      <c r="AR40" s="502"/>
      <c r="AS40" s="505"/>
      <c r="AT40" s="467"/>
      <c r="AU40" s="502"/>
      <c r="AV40" s="505"/>
      <c r="AW40" s="467"/>
      <c r="AY40" s="485"/>
      <c r="BA40" s="228"/>
    </row>
    <row r="41" spans="1:53" ht="18" customHeight="1" thickBot="1" x14ac:dyDescent="0.6">
      <c r="A41" s="1">
        <v>18</v>
      </c>
      <c r="B41" s="1">
        <v>8</v>
      </c>
      <c r="C41" s="539"/>
      <c r="D41" s="515"/>
      <c r="E41" s="515"/>
      <c r="F41" s="514"/>
      <c r="G41" s="514"/>
      <c r="H41" s="551"/>
      <c r="I41" s="552"/>
      <c r="J41" s="543"/>
      <c r="K41" s="551"/>
      <c r="L41" s="514"/>
      <c r="M41" s="514"/>
      <c r="N41" s="514"/>
      <c r="O41" s="514"/>
      <c r="P41" s="552"/>
      <c r="Q41" s="543"/>
      <c r="R41" s="514"/>
      <c r="S41" s="514"/>
      <c r="T41" s="514"/>
      <c r="U41" s="514"/>
      <c r="V41" s="514"/>
      <c r="W41" s="552"/>
      <c r="X41" s="543"/>
      <c r="Y41" s="514"/>
      <c r="Z41" s="514"/>
      <c r="AA41" s="514"/>
      <c r="AB41" s="514"/>
      <c r="AC41" s="514"/>
      <c r="AD41" s="552"/>
      <c r="AE41" s="543"/>
      <c r="AF41" s="514"/>
      <c r="AG41" s="514"/>
      <c r="AH41" s="514"/>
      <c r="AI41" s="514"/>
      <c r="AJ41" s="514"/>
      <c r="AL41" s="488"/>
      <c r="AM41" s="491"/>
      <c r="AN41" s="269"/>
      <c r="AO41" s="494"/>
      <c r="AP41" s="497"/>
      <c r="AR41" s="503"/>
      <c r="AS41" s="506"/>
      <c r="AT41" s="467"/>
      <c r="AU41" s="503"/>
      <c r="AV41" s="506"/>
      <c r="AW41" s="535"/>
      <c r="AY41" s="486"/>
      <c r="BA41" s="228"/>
    </row>
    <row r="42" spans="1:53" ht="18" customHeight="1" thickBot="1" x14ac:dyDescent="0.6">
      <c r="A42" s="1">
        <v>18</v>
      </c>
      <c r="C42" s="539"/>
      <c r="D42" s="517" t="s">
        <v>7</v>
      </c>
      <c r="E42" s="517"/>
      <c r="F42" s="4" t="s">
        <v>56</v>
      </c>
      <c r="G42" s="4" t="s">
        <v>56</v>
      </c>
      <c r="H42" s="27" t="s">
        <v>56</v>
      </c>
      <c r="I42" s="25" t="s">
        <v>9</v>
      </c>
      <c r="J42" s="26" t="s">
        <v>9</v>
      </c>
      <c r="K42" s="27" t="s">
        <v>56</v>
      </c>
      <c r="L42" s="4"/>
      <c r="M42" s="4"/>
      <c r="N42" s="4"/>
      <c r="O42" s="4"/>
      <c r="P42" s="25" t="s">
        <v>9</v>
      </c>
      <c r="Q42" s="26" t="s">
        <v>9</v>
      </c>
      <c r="R42" s="4"/>
      <c r="S42" s="4"/>
      <c r="T42" s="4"/>
      <c r="U42" s="4"/>
      <c r="V42" s="4"/>
      <c r="W42" s="25" t="s">
        <v>9</v>
      </c>
      <c r="X42" s="26" t="s">
        <v>9</v>
      </c>
      <c r="Y42" s="4"/>
      <c r="Z42" s="29"/>
      <c r="AA42" s="4"/>
      <c r="AB42" s="4"/>
      <c r="AC42" s="4"/>
      <c r="AD42" s="25" t="s">
        <v>9</v>
      </c>
      <c r="AE42" s="26" t="s">
        <v>9</v>
      </c>
      <c r="AF42" s="4"/>
      <c r="AG42" s="4"/>
      <c r="AH42" s="4"/>
      <c r="AI42" s="4"/>
      <c r="AJ42" s="4"/>
      <c r="AL42" s="130">
        <f>COUNTIF(F42:AJ42,"○")</f>
        <v>8</v>
      </c>
      <c r="AM42" s="132"/>
      <c r="AN42" s="129"/>
      <c r="AO42" s="104"/>
      <c r="AP42" s="103"/>
      <c r="AR42" s="136"/>
      <c r="AS42" s="131"/>
      <c r="AT42" s="133">
        <f>ROUNDDOWN(AL42/AY42,3)</f>
        <v>0.25800000000000001</v>
      </c>
      <c r="AU42" s="132"/>
      <c r="AV42" s="90"/>
      <c r="AW42" s="62"/>
      <c r="AY42" s="76">
        <v>31</v>
      </c>
      <c r="BA42" s="228" t="s">
        <v>79</v>
      </c>
    </row>
    <row r="43" spans="1:53" ht="18" customHeight="1" thickBot="1" x14ac:dyDescent="0.6">
      <c r="A43" s="1">
        <v>18</v>
      </c>
      <c r="C43" s="539"/>
      <c r="D43" s="517" t="s">
        <v>8</v>
      </c>
      <c r="E43" s="517"/>
      <c r="F43" s="44" t="s">
        <v>53</v>
      </c>
      <c r="G43" s="44" t="s">
        <v>53</v>
      </c>
      <c r="H43" s="45" t="s">
        <v>53</v>
      </c>
      <c r="I43" s="81" t="s">
        <v>10</v>
      </c>
      <c r="J43" s="82" t="s">
        <v>10</v>
      </c>
      <c r="K43" s="45" t="s">
        <v>53</v>
      </c>
      <c r="L43" s="44" t="s">
        <v>33</v>
      </c>
      <c r="M43" s="44" t="s">
        <v>33</v>
      </c>
      <c r="N43" s="44" t="s">
        <v>33</v>
      </c>
      <c r="O43" s="44" t="s">
        <v>33</v>
      </c>
      <c r="P43" s="81" t="s">
        <v>10</v>
      </c>
      <c r="Q43" s="82" t="s">
        <v>10</v>
      </c>
      <c r="R43" s="44" t="s">
        <v>54</v>
      </c>
      <c r="S43" s="44" t="s">
        <v>33</v>
      </c>
      <c r="T43" s="44" t="s">
        <v>33</v>
      </c>
      <c r="U43" s="44" t="s">
        <v>33</v>
      </c>
      <c r="V43" s="44" t="s">
        <v>33</v>
      </c>
      <c r="W43" s="81" t="s">
        <v>10</v>
      </c>
      <c r="X43" s="82" t="s">
        <v>10</v>
      </c>
      <c r="Y43" s="44" t="s">
        <v>33</v>
      </c>
      <c r="Z43" s="44" t="s">
        <v>33</v>
      </c>
      <c r="AA43" s="44" t="s">
        <v>54</v>
      </c>
      <c r="AB43" s="44" t="s">
        <v>33</v>
      </c>
      <c r="AC43" s="44" t="s">
        <v>33</v>
      </c>
      <c r="AD43" s="81" t="s">
        <v>10</v>
      </c>
      <c r="AE43" s="82" t="s">
        <v>10</v>
      </c>
      <c r="AF43" s="44" t="s">
        <v>33</v>
      </c>
      <c r="AG43" s="44" t="s">
        <v>33</v>
      </c>
      <c r="AH43" s="44" t="s">
        <v>33</v>
      </c>
      <c r="AI43" s="44" t="s">
        <v>54</v>
      </c>
      <c r="AJ43" s="44" t="s">
        <v>33</v>
      </c>
      <c r="AL43" s="134"/>
      <c r="AM43" s="7">
        <f>COUNTIF(F43:AJ43,"●")</f>
        <v>8</v>
      </c>
      <c r="AN43" s="130">
        <f>COUNTIF(F43:AJ43,"◎")</f>
        <v>0</v>
      </c>
      <c r="AO43" s="128">
        <f>SUM(AM43:AN43)</f>
        <v>8</v>
      </c>
      <c r="AP43" s="75">
        <f>ROUNDDOWN(AO43/AL42,3)</f>
        <v>1</v>
      </c>
      <c r="AR43" s="130">
        <f>COUNTIF(F43:AJ43,"●")+COUNTIF(F43:AJ43,"★")+COUNTIF(F43:AJ43,"◎")</f>
        <v>12</v>
      </c>
      <c r="AS43" s="135">
        <f>COUNTIF(F43:AJ43,"◇")</f>
        <v>16</v>
      </c>
      <c r="AT43" s="75">
        <f>ROUNDDOWN(AR43/AY42,3)</f>
        <v>0.38700000000000001</v>
      </c>
      <c r="AU43" s="5">
        <f>AU25+COUNTIF(F43:AJ43,"●")+COUNTIF(F43:AJ43,"★")+COUNTIF(F43:AJ43,"■")+COUNTIF(F43:AJ43,"◎")</f>
        <v>20</v>
      </c>
      <c r="AV43" s="99">
        <f>AV25+COUNTIF(F43:AJ43,"◇")</f>
        <v>20</v>
      </c>
      <c r="AW43" s="75">
        <f>ROUNDDOWN(AU43/AY43,3)</f>
        <v>0.5</v>
      </c>
      <c r="AY43" s="4">
        <f>+AY25+AY42</f>
        <v>40</v>
      </c>
    </row>
    <row r="44" spans="1:53" ht="15" customHeight="1" x14ac:dyDescent="0.55000000000000004">
      <c r="A44" s="1">
        <v>15</v>
      </c>
      <c r="C44" s="539"/>
      <c r="D44" s="529" t="s">
        <v>0</v>
      </c>
      <c r="E44" s="530"/>
      <c r="F44" s="520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2"/>
      <c r="AL44" s="100" t="s">
        <v>69</v>
      </c>
      <c r="AM44" s="84" t="s">
        <v>70</v>
      </c>
      <c r="AN44" s="87" t="s">
        <v>71</v>
      </c>
      <c r="AO44" s="105" t="s">
        <v>85</v>
      </c>
      <c r="AP44" s="70" t="s">
        <v>86</v>
      </c>
      <c r="AQ44" s="3"/>
      <c r="AR44" s="94" t="s">
        <v>72</v>
      </c>
      <c r="AS44" s="92" t="s">
        <v>73</v>
      </c>
      <c r="AT44" s="93" t="s">
        <v>74</v>
      </c>
      <c r="AU44" s="91" t="s">
        <v>75</v>
      </c>
      <c r="AV44" s="92" t="s">
        <v>76</v>
      </c>
      <c r="AW44" s="93" t="s">
        <v>77</v>
      </c>
      <c r="AX44" s="60"/>
      <c r="AY44" s="71" t="s">
        <v>78</v>
      </c>
    </row>
    <row r="45" spans="1:53" ht="15" customHeight="1" x14ac:dyDescent="0.55000000000000004">
      <c r="A45" s="1">
        <v>15</v>
      </c>
      <c r="C45" s="539"/>
      <c r="D45" s="531"/>
      <c r="E45" s="532"/>
      <c r="F45" s="523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5"/>
      <c r="AL45" s="101"/>
      <c r="AM45" s="86"/>
      <c r="AN45" s="87"/>
      <c r="AO45" s="85"/>
      <c r="AP45" s="70" t="str">
        <f>IF(AP43&gt;=1,"達成","未達成")</f>
        <v>達成</v>
      </c>
      <c r="AQ45" s="3"/>
      <c r="AR45" s="94"/>
      <c r="AS45" s="95"/>
      <c r="AT45" s="93" t="s">
        <v>91</v>
      </c>
      <c r="AU45" s="94"/>
      <c r="AV45" s="95"/>
      <c r="AW45" s="93"/>
      <c r="AX45" s="60"/>
      <c r="AY45" s="72"/>
    </row>
    <row r="46" spans="1:53" ht="15" customHeight="1" x14ac:dyDescent="0.55000000000000004">
      <c r="A46" s="1">
        <v>15</v>
      </c>
      <c r="C46" s="539"/>
      <c r="D46" s="533"/>
      <c r="E46" s="534"/>
      <c r="F46" s="526" t="s">
        <v>173</v>
      </c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8"/>
      <c r="AL46" s="102"/>
      <c r="AM46" s="88"/>
      <c r="AN46" s="89"/>
      <c r="AO46" s="64" t="s">
        <v>84</v>
      </c>
      <c r="AP46" s="69" t="s">
        <v>83</v>
      </c>
      <c r="AQ46" s="3"/>
      <c r="AR46" s="96"/>
      <c r="AS46" s="97"/>
      <c r="AT46" s="98" t="s">
        <v>92</v>
      </c>
      <c r="AU46" s="96"/>
      <c r="AV46" s="97"/>
      <c r="AW46" s="98" t="s">
        <v>93</v>
      </c>
      <c r="AX46" s="60"/>
      <c r="AY46" s="61"/>
    </row>
    <row r="47" spans="1:53" ht="18" customHeight="1" x14ac:dyDescent="0.55000000000000004">
      <c r="A47" s="1">
        <v>18</v>
      </c>
      <c r="C47" s="53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8"/>
      <c r="AC47" s="3"/>
      <c r="AD47" s="3"/>
      <c r="AE47" s="3"/>
      <c r="AF47" s="3"/>
      <c r="AG47" s="3"/>
      <c r="AH47" s="3"/>
      <c r="AI47" s="3"/>
      <c r="AJ47" s="3"/>
    </row>
    <row r="48" spans="1:53" ht="25" customHeight="1" thickBot="1" x14ac:dyDescent="0.6">
      <c r="A48" s="1">
        <v>25</v>
      </c>
      <c r="C48" s="539"/>
      <c r="D48" s="516" t="s">
        <v>4</v>
      </c>
      <c r="E48" s="516"/>
      <c r="F48" s="519" t="s">
        <v>87</v>
      </c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46"/>
      <c r="AL48" s="536" t="s">
        <v>39</v>
      </c>
      <c r="AM48" s="537"/>
      <c r="AN48" s="537"/>
      <c r="AO48" s="537"/>
      <c r="AP48" s="538"/>
      <c r="AR48" s="540" t="s">
        <v>38</v>
      </c>
      <c r="AS48" s="541"/>
      <c r="AT48" s="541"/>
      <c r="AU48" s="541"/>
      <c r="AV48" s="541"/>
      <c r="AW48" s="542"/>
      <c r="AY48" s="484" t="s">
        <v>156</v>
      </c>
    </row>
    <row r="49" spans="1:53" ht="18" customHeight="1" x14ac:dyDescent="0.55000000000000004">
      <c r="A49" s="1">
        <v>18</v>
      </c>
      <c r="C49" s="539"/>
      <c r="D49" s="516" t="s">
        <v>5</v>
      </c>
      <c r="E49" s="516"/>
      <c r="F49" s="10">
        <f>+AJ31+1</f>
        <v>45444</v>
      </c>
      <c r="G49" s="11">
        <f t="shared" ref="G49:AI49" si="5">+F49+1</f>
        <v>45445</v>
      </c>
      <c r="H49" s="40">
        <f t="shared" si="5"/>
        <v>45446</v>
      </c>
      <c r="I49" s="40">
        <f t="shared" si="5"/>
        <v>45447</v>
      </c>
      <c r="J49" s="40">
        <f t="shared" si="5"/>
        <v>45448</v>
      </c>
      <c r="K49" s="40">
        <f t="shared" si="5"/>
        <v>45449</v>
      </c>
      <c r="L49" s="40">
        <f t="shared" si="5"/>
        <v>45450</v>
      </c>
      <c r="M49" s="10">
        <f t="shared" si="5"/>
        <v>45451</v>
      </c>
      <c r="N49" s="11">
        <f t="shared" si="5"/>
        <v>45452</v>
      </c>
      <c r="O49" s="40">
        <f t="shared" si="5"/>
        <v>45453</v>
      </c>
      <c r="P49" s="40">
        <f t="shared" si="5"/>
        <v>45454</v>
      </c>
      <c r="Q49" s="40">
        <f t="shared" si="5"/>
        <v>45455</v>
      </c>
      <c r="R49" s="40">
        <f t="shared" si="5"/>
        <v>45456</v>
      </c>
      <c r="S49" s="40">
        <f t="shared" si="5"/>
        <v>45457</v>
      </c>
      <c r="T49" s="10">
        <f t="shared" si="5"/>
        <v>45458</v>
      </c>
      <c r="U49" s="11">
        <f t="shared" si="5"/>
        <v>45459</v>
      </c>
      <c r="V49" s="40">
        <f t="shared" si="5"/>
        <v>45460</v>
      </c>
      <c r="W49" s="40">
        <f t="shared" si="5"/>
        <v>45461</v>
      </c>
      <c r="X49" s="40">
        <f t="shared" si="5"/>
        <v>45462</v>
      </c>
      <c r="Y49" s="40">
        <f t="shared" si="5"/>
        <v>45463</v>
      </c>
      <c r="Z49" s="40">
        <f t="shared" si="5"/>
        <v>45464</v>
      </c>
      <c r="AA49" s="10">
        <f t="shared" si="5"/>
        <v>45465</v>
      </c>
      <c r="AB49" s="11">
        <f t="shared" si="5"/>
        <v>45466</v>
      </c>
      <c r="AC49" s="40">
        <f t="shared" si="5"/>
        <v>45467</v>
      </c>
      <c r="AD49" s="40">
        <f t="shared" si="5"/>
        <v>45468</v>
      </c>
      <c r="AE49" s="40">
        <f t="shared" si="5"/>
        <v>45469</v>
      </c>
      <c r="AF49" s="40">
        <f t="shared" si="5"/>
        <v>45470</v>
      </c>
      <c r="AG49" s="40">
        <f t="shared" si="5"/>
        <v>45471</v>
      </c>
      <c r="AH49" s="10">
        <f t="shared" si="5"/>
        <v>45472</v>
      </c>
      <c r="AI49" s="11">
        <f t="shared" si="5"/>
        <v>45473</v>
      </c>
      <c r="AJ49" s="47"/>
      <c r="AK49" s="48"/>
      <c r="AL49" s="487" t="s">
        <v>151</v>
      </c>
      <c r="AM49" s="489" t="s">
        <v>152</v>
      </c>
      <c r="AN49" s="267" t="s">
        <v>172</v>
      </c>
      <c r="AO49" s="492" t="s">
        <v>153</v>
      </c>
      <c r="AP49" s="495" t="s">
        <v>174</v>
      </c>
      <c r="AR49" s="498" t="s">
        <v>37</v>
      </c>
      <c r="AS49" s="499"/>
      <c r="AT49" s="500"/>
      <c r="AU49" s="498" t="s">
        <v>40</v>
      </c>
      <c r="AV49" s="499"/>
      <c r="AW49" s="500"/>
      <c r="AY49" s="485"/>
    </row>
    <row r="50" spans="1:53" ht="18" customHeight="1" x14ac:dyDescent="0.55000000000000004">
      <c r="A50" s="1">
        <v>18</v>
      </c>
      <c r="C50" s="539"/>
      <c r="D50" s="516" t="s">
        <v>6</v>
      </c>
      <c r="E50" s="516"/>
      <c r="F50" s="77">
        <f t="shared" ref="F50:AI50" si="6">F49</f>
        <v>45444</v>
      </c>
      <c r="G50" s="78">
        <f t="shared" si="6"/>
        <v>45445</v>
      </c>
      <c r="H50" s="16">
        <f t="shared" si="6"/>
        <v>45446</v>
      </c>
      <c r="I50" s="16">
        <f t="shared" si="6"/>
        <v>45447</v>
      </c>
      <c r="J50" s="16">
        <f t="shared" si="6"/>
        <v>45448</v>
      </c>
      <c r="K50" s="16">
        <f t="shared" si="6"/>
        <v>45449</v>
      </c>
      <c r="L50" s="16">
        <f t="shared" si="6"/>
        <v>45450</v>
      </c>
      <c r="M50" s="77">
        <f t="shared" si="6"/>
        <v>45451</v>
      </c>
      <c r="N50" s="78">
        <f t="shared" si="6"/>
        <v>45452</v>
      </c>
      <c r="O50" s="16">
        <f t="shared" si="6"/>
        <v>45453</v>
      </c>
      <c r="P50" s="16">
        <f t="shared" si="6"/>
        <v>45454</v>
      </c>
      <c r="Q50" s="16">
        <f t="shared" si="6"/>
        <v>45455</v>
      </c>
      <c r="R50" s="16">
        <f t="shared" si="6"/>
        <v>45456</v>
      </c>
      <c r="S50" s="16">
        <f t="shared" si="6"/>
        <v>45457</v>
      </c>
      <c r="T50" s="77">
        <f t="shared" si="6"/>
        <v>45458</v>
      </c>
      <c r="U50" s="78">
        <f t="shared" si="6"/>
        <v>45459</v>
      </c>
      <c r="V50" s="16">
        <f t="shared" si="6"/>
        <v>45460</v>
      </c>
      <c r="W50" s="16">
        <f t="shared" si="6"/>
        <v>45461</v>
      </c>
      <c r="X50" s="16">
        <f t="shared" si="6"/>
        <v>45462</v>
      </c>
      <c r="Y50" s="16">
        <f t="shared" si="6"/>
        <v>45463</v>
      </c>
      <c r="Z50" s="16">
        <f t="shared" si="6"/>
        <v>45464</v>
      </c>
      <c r="AA50" s="77">
        <f t="shared" si="6"/>
        <v>45465</v>
      </c>
      <c r="AB50" s="78">
        <f t="shared" si="6"/>
        <v>45466</v>
      </c>
      <c r="AC50" s="16">
        <f t="shared" si="6"/>
        <v>45467</v>
      </c>
      <c r="AD50" s="16">
        <f t="shared" si="6"/>
        <v>45468</v>
      </c>
      <c r="AE50" s="16">
        <f t="shared" si="6"/>
        <v>45469</v>
      </c>
      <c r="AF50" s="16">
        <f t="shared" si="6"/>
        <v>45470</v>
      </c>
      <c r="AG50" s="16">
        <f t="shared" si="6"/>
        <v>45471</v>
      </c>
      <c r="AH50" s="77">
        <f t="shared" si="6"/>
        <v>45472</v>
      </c>
      <c r="AI50" s="78">
        <f t="shared" si="6"/>
        <v>45473</v>
      </c>
      <c r="AJ50" s="49"/>
      <c r="AK50" s="50"/>
      <c r="AL50" s="488"/>
      <c r="AM50" s="490"/>
      <c r="AN50" s="268"/>
      <c r="AO50" s="493"/>
      <c r="AP50" s="496"/>
      <c r="AR50" s="501" t="s">
        <v>155</v>
      </c>
      <c r="AS50" s="504" t="s">
        <v>108</v>
      </c>
      <c r="AT50" s="465" t="s">
        <v>42</v>
      </c>
      <c r="AU50" s="501" t="s">
        <v>157</v>
      </c>
      <c r="AV50" s="504" t="s">
        <v>109</v>
      </c>
      <c r="AW50" s="465" t="s">
        <v>43</v>
      </c>
      <c r="AY50" s="485"/>
    </row>
    <row r="51" spans="1:53" ht="18" customHeight="1" x14ac:dyDescent="0.55000000000000004">
      <c r="A51" s="1">
        <v>18</v>
      </c>
      <c r="C51" s="539"/>
      <c r="D51" s="516" t="s">
        <v>12</v>
      </c>
      <c r="E51" s="516"/>
      <c r="F51" s="79" t="s">
        <v>100</v>
      </c>
      <c r="G51" s="80" t="s">
        <v>100</v>
      </c>
      <c r="H51" s="4" t="s">
        <v>102</v>
      </c>
      <c r="I51" s="4" t="s">
        <v>102</v>
      </c>
      <c r="J51" s="4" t="s">
        <v>47</v>
      </c>
      <c r="K51" s="4" t="s">
        <v>47</v>
      </c>
      <c r="L51" s="4" t="s">
        <v>102</v>
      </c>
      <c r="M51" s="79" t="s">
        <v>102</v>
      </c>
      <c r="N51" s="80" t="s">
        <v>100</v>
      </c>
      <c r="O51" s="4" t="s">
        <v>102</v>
      </c>
      <c r="P51" s="4" t="s">
        <v>47</v>
      </c>
      <c r="Q51" s="4" t="s">
        <v>102</v>
      </c>
      <c r="R51" s="4" t="s">
        <v>102</v>
      </c>
      <c r="S51" s="4" t="s">
        <v>47</v>
      </c>
      <c r="T51" s="79" t="s">
        <v>47</v>
      </c>
      <c r="U51" s="80" t="s">
        <v>102</v>
      </c>
      <c r="V51" s="4" t="s">
        <v>102</v>
      </c>
      <c r="W51" s="4" t="s">
        <v>100</v>
      </c>
      <c r="X51" s="4" t="s">
        <v>100</v>
      </c>
      <c r="Y51" s="4" t="s">
        <v>102</v>
      </c>
      <c r="Z51" s="4" t="s">
        <v>47</v>
      </c>
      <c r="AA51" s="79" t="s">
        <v>47</v>
      </c>
      <c r="AB51" s="80" t="s">
        <v>102</v>
      </c>
      <c r="AC51" s="4" t="s">
        <v>102</v>
      </c>
      <c r="AD51" s="4" t="s">
        <v>47</v>
      </c>
      <c r="AE51" s="4" t="s">
        <v>102</v>
      </c>
      <c r="AF51" s="4" t="s">
        <v>102</v>
      </c>
      <c r="AG51" s="4" t="s">
        <v>100</v>
      </c>
      <c r="AH51" s="79" t="s">
        <v>100</v>
      </c>
      <c r="AI51" s="80" t="s">
        <v>100</v>
      </c>
      <c r="AJ51" s="23"/>
      <c r="AK51" s="3"/>
      <c r="AL51" s="488"/>
      <c r="AM51" s="490"/>
      <c r="AN51" s="268"/>
      <c r="AO51" s="493"/>
      <c r="AP51" s="496"/>
      <c r="AR51" s="502"/>
      <c r="AS51" s="505"/>
      <c r="AT51" s="466"/>
      <c r="AU51" s="502"/>
      <c r="AV51" s="505"/>
      <c r="AW51" s="466"/>
      <c r="AY51" s="485"/>
    </row>
    <row r="52" spans="1:53" ht="18" customHeight="1" x14ac:dyDescent="0.55000000000000004">
      <c r="A52" s="1">
        <v>18</v>
      </c>
      <c r="B52" s="1">
        <v>1</v>
      </c>
      <c r="C52" s="539"/>
      <c r="D52" s="515" t="s">
        <v>11</v>
      </c>
      <c r="E52" s="515"/>
      <c r="F52" s="552"/>
      <c r="G52" s="543"/>
      <c r="H52" s="514"/>
      <c r="I52" s="514"/>
      <c r="J52" s="514" t="s">
        <v>90</v>
      </c>
      <c r="K52" s="514" t="s">
        <v>90</v>
      </c>
      <c r="L52" s="514"/>
      <c r="M52" s="552"/>
      <c r="N52" s="543"/>
      <c r="O52" s="514"/>
      <c r="P52" s="514" t="s">
        <v>90</v>
      </c>
      <c r="Q52" s="514"/>
      <c r="R52" s="514"/>
      <c r="S52" s="514" t="s">
        <v>90</v>
      </c>
      <c r="T52" s="552"/>
      <c r="U52" s="543"/>
      <c r="V52" s="514"/>
      <c r="W52" s="514"/>
      <c r="X52" s="514"/>
      <c r="Y52" s="514"/>
      <c r="Z52" s="514" t="s">
        <v>90</v>
      </c>
      <c r="AA52" s="552"/>
      <c r="AB52" s="543"/>
      <c r="AC52" s="514"/>
      <c r="AD52" s="514" t="s">
        <v>90</v>
      </c>
      <c r="AE52" s="514"/>
      <c r="AF52" s="514"/>
      <c r="AG52" s="514"/>
      <c r="AH52" s="552"/>
      <c r="AI52" s="543"/>
      <c r="AJ52" s="544"/>
      <c r="AK52" s="51"/>
      <c r="AL52" s="488"/>
      <c r="AM52" s="490"/>
      <c r="AN52" s="268"/>
      <c r="AO52" s="493"/>
      <c r="AP52" s="496"/>
      <c r="AR52" s="502"/>
      <c r="AS52" s="505"/>
      <c r="AT52" s="466"/>
      <c r="AU52" s="502"/>
      <c r="AV52" s="505"/>
      <c r="AW52" s="466"/>
      <c r="AY52" s="485"/>
    </row>
    <row r="53" spans="1:53" ht="18" customHeight="1" x14ac:dyDescent="0.55000000000000004">
      <c r="A53" s="1">
        <v>18</v>
      </c>
      <c r="B53" s="1">
        <v>2</v>
      </c>
      <c r="C53" s="539"/>
      <c r="D53" s="515"/>
      <c r="E53" s="515"/>
      <c r="F53" s="552"/>
      <c r="G53" s="543"/>
      <c r="H53" s="514"/>
      <c r="I53" s="514"/>
      <c r="J53" s="514"/>
      <c r="K53" s="514"/>
      <c r="L53" s="514"/>
      <c r="M53" s="552"/>
      <c r="N53" s="543"/>
      <c r="O53" s="514"/>
      <c r="P53" s="514"/>
      <c r="Q53" s="514"/>
      <c r="R53" s="514"/>
      <c r="S53" s="514"/>
      <c r="T53" s="552"/>
      <c r="U53" s="543"/>
      <c r="V53" s="514"/>
      <c r="W53" s="514"/>
      <c r="X53" s="514"/>
      <c r="Y53" s="514"/>
      <c r="Z53" s="514"/>
      <c r="AA53" s="552"/>
      <c r="AB53" s="543"/>
      <c r="AC53" s="514"/>
      <c r="AD53" s="514"/>
      <c r="AE53" s="514"/>
      <c r="AF53" s="514"/>
      <c r="AG53" s="514"/>
      <c r="AH53" s="552"/>
      <c r="AI53" s="543"/>
      <c r="AJ53" s="544"/>
      <c r="AK53" s="51"/>
      <c r="AL53" s="488"/>
      <c r="AM53" s="490"/>
      <c r="AN53" s="268"/>
      <c r="AO53" s="493"/>
      <c r="AP53" s="496"/>
      <c r="AR53" s="502"/>
      <c r="AS53" s="505"/>
      <c r="AT53" s="65">
        <v>0.28499999999999998</v>
      </c>
      <c r="AU53" s="502"/>
      <c r="AV53" s="505"/>
      <c r="AW53" s="466"/>
      <c r="AY53" s="485"/>
    </row>
    <row r="54" spans="1:53" ht="18" customHeight="1" x14ac:dyDescent="0.55000000000000004">
      <c r="A54" s="1">
        <v>18</v>
      </c>
      <c r="B54" s="1">
        <v>3</v>
      </c>
      <c r="C54" s="539"/>
      <c r="D54" s="515"/>
      <c r="E54" s="515"/>
      <c r="F54" s="552"/>
      <c r="G54" s="543"/>
      <c r="H54" s="514"/>
      <c r="I54" s="514"/>
      <c r="J54" s="514"/>
      <c r="K54" s="514"/>
      <c r="L54" s="514"/>
      <c r="M54" s="552"/>
      <c r="N54" s="543"/>
      <c r="O54" s="514"/>
      <c r="P54" s="514"/>
      <c r="Q54" s="514"/>
      <c r="R54" s="514"/>
      <c r="S54" s="514"/>
      <c r="T54" s="552"/>
      <c r="U54" s="543"/>
      <c r="V54" s="514"/>
      <c r="W54" s="514"/>
      <c r="X54" s="514"/>
      <c r="Y54" s="514"/>
      <c r="Z54" s="514"/>
      <c r="AA54" s="552"/>
      <c r="AB54" s="543"/>
      <c r="AC54" s="514"/>
      <c r="AD54" s="514"/>
      <c r="AE54" s="514"/>
      <c r="AF54" s="514"/>
      <c r="AG54" s="514"/>
      <c r="AH54" s="552"/>
      <c r="AI54" s="543"/>
      <c r="AJ54" s="544"/>
      <c r="AK54" s="51"/>
      <c r="AL54" s="488"/>
      <c r="AM54" s="490"/>
      <c r="AN54" s="268"/>
      <c r="AO54" s="493"/>
      <c r="AP54" s="496"/>
      <c r="AR54" s="502"/>
      <c r="AS54" s="505"/>
      <c r="AT54" s="467" t="s">
        <v>41</v>
      </c>
      <c r="AU54" s="502"/>
      <c r="AV54" s="505"/>
      <c r="AW54" s="466"/>
      <c r="AY54" s="485"/>
    </row>
    <row r="55" spans="1:53" ht="18" customHeight="1" x14ac:dyDescent="0.55000000000000004">
      <c r="A55" s="1">
        <v>18</v>
      </c>
      <c r="B55" s="1">
        <v>4</v>
      </c>
      <c r="C55" s="539"/>
      <c r="D55" s="515"/>
      <c r="E55" s="515"/>
      <c r="F55" s="552"/>
      <c r="G55" s="543"/>
      <c r="H55" s="514"/>
      <c r="I55" s="514"/>
      <c r="J55" s="514"/>
      <c r="K55" s="514"/>
      <c r="L55" s="514"/>
      <c r="M55" s="552"/>
      <c r="N55" s="543"/>
      <c r="O55" s="514"/>
      <c r="P55" s="514"/>
      <c r="Q55" s="514"/>
      <c r="R55" s="514"/>
      <c r="S55" s="514"/>
      <c r="T55" s="552"/>
      <c r="U55" s="543"/>
      <c r="V55" s="514"/>
      <c r="W55" s="514"/>
      <c r="X55" s="514"/>
      <c r="Y55" s="514"/>
      <c r="Z55" s="514"/>
      <c r="AA55" s="552"/>
      <c r="AB55" s="543"/>
      <c r="AC55" s="514"/>
      <c r="AD55" s="514"/>
      <c r="AE55" s="514"/>
      <c r="AF55" s="514"/>
      <c r="AG55" s="514"/>
      <c r="AH55" s="552"/>
      <c r="AI55" s="543"/>
      <c r="AJ55" s="544"/>
      <c r="AK55" s="51"/>
      <c r="AL55" s="488"/>
      <c r="AM55" s="490"/>
      <c r="AN55" s="268"/>
      <c r="AO55" s="493"/>
      <c r="AP55" s="496"/>
      <c r="AR55" s="502"/>
      <c r="AS55" s="505"/>
      <c r="AT55" s="467"/>
      <c r="AU55" s="502"/>
      <c r="AV55" s="505"/>
      <c r="AW55" s="65">
        <v>0.28499999999999998</v>
      </c>
      <c r="AY55" s="485"/>
    </row>
    <row r="56" spans="1:53" ht="18" customHeight="1" x14ac:dyDescent="0.55000000000000004">
      <c r="A56" s="1">
        <v>18</v>
      </c>
      <c r="B56" s="1">
        <v>5</v>
      </c>
      <c r="C56" s="539"/>
      <c r="D56" s="515"/>
      <c r="E56" s="515"/>
      <c r="F56" s="552"/>
      <c r="G56" s="543"/>
      <c r="H56" s="514"/>
      <c r="I56" s="514"/>
      <c r="J56" s="514"/>
      <c r="K56" s="514"/>
      <c r="L56" s="514"/>
      <c r="M56" s="552"/>
      <c r="N56" s="543"/>
      <c r="O56" s="514"/>
      <c r="P56" s="514"/>
      <c r="Q56" s="514"/>
      <c r="R56" s="514"/>
      <c r="S56" s="514"/>
      <c r="T56" s="552"/>
      <c r="U56" s="543"/>
      <c r="V56" s="514"/>
      <c r="W56" s="514"/>
      <c r="X56" s="514"/>
      <c r="Y56" s="514"/>
      <c r="Z56" s="514"/>
      <c r="AA56" s="552"/>
      <c r="AB56" s="543"/>
      <c r="AC56" s="514"/>
      <c r="AD56" s="514"/>
      <c r="AE56" s="514"/>
      <c r="AF56" s="514"/>
      <c r="AG56" s="514"/>
      <c r="AH56" s="552"/>
      <c r="AI56" s="543"/>
      <c r="AJ56" s="544"/>
      <c r="AK56" s="51"/>
      <c r="AL56" s="488"/>
      <c r="AM56" s="490"/>
      <c r="AN56" s="268"/>
      <c r="AO56" s="493"/>
      <c r="AP56" s="496"/>
      <c r="AR56" s="502"/>
      <c r="AS56" s="505"/>
      <c r="AT56" s="467"/>
      <c r="AU56" s="502"/>
      <c r="AV56" s="505"/>
      <c r="AW56" s="467" t="s">
        <v>41</v>
      </c>
      <c r="AY56" s="485"/>
    </row>
    <row r="57" spans="1:53" ht="18" customHeight="1" x14ac:dyDescent="0.55000000000000004">
      <c r="A57" s="1">
        <v>18</v>
      </c>
      <c r="B57" s="1">
        <v>6</v>
      </c>
      <c r="C57" s="539"/>
      <c r="D57" s="515"/>
      <c r="E57" s="515"/>
      <c r="F57" s="552"/>
      <c r="G57" s="543"/>
      <c r="H57" s="514"/>
      <c r="I57" s="514"/>
      <c r="J57" s="514"/>
      <c r="K57" s="514"/>
      <c r="L57" s="514"/>
      <c r="M57" s="552"/>
      <c r="N57" s="543"/>
      <c r="O57" s="514"/>
      <c r="P57" s="514"/>
      <c r="Q57" s="514"/>
      <c r="R57" s="514"/>
      <c r="S57" s="514"/>
      <c r="T57" s="552"/>
      <c r="U57" s="543"/>
      <c r="V57" s="514"/>
      <c r="W57" s="514"/>
      <c r="X57" s="514"/>
      <c r="Y57" s="514"/>
      <c r="Z57" s="514"/>
      <c r="AA57" s="552"/>
      <c r="AB57" s="543"/>
      <c r="AC57" s="514"/>
      <c r="AD57" s="514"/>
      <c r="AE57" s="514"/>
      <c r="AF57" s="514"/>
      <c r="AG57" s="514"/>
      <c r="AH57" s="552"/>
      <c r="AI57" s="543"/>
      <c r="AJ57" s="544"/>
      <c r="AK57" s="51"/>
      <c r="AL57" s="488"/>
      <c r="AM57" s="490"/>
      <c r="AN57" s="268"/>
      <c r="AO57" s="493"/>
      <c r="AP57" s="496"/>
      <c r="AR57" s="502"/>
      <c r="AS57" s="505"/>
      <c r="AT57" s="467"/>
      <c r="AU57" s="502"/>
      <c r="AV57" s="505"/>
      <c r="AW57" s="467"/>
      <c r="AY57" s="485"/>
    </row>
    <row r="58" spans="1:53" ht="18" customHeight="1" x14ac:dyDescent="0.55000000000000004">
      <c r="A58" s="1">
        <v>18</v>
      </c>
      <c r="B58" s="1">
        <v>7</v>
      </c>
      <c r="C58" s="539"/>
      <c r="D58" s="515"/>
      <c r="E58" s="515"/>
      <c r="F58" s="552"/>
      <c r="G58" s="543"/>
      <c r="H58" s="514"/>
      <c r="I58" s="514"/>
      <c r="J58" s="514"/>
      <c r="K58" s="514"/>
      <c r="L58" s="514"/>
      <c r="M58" s="552"/>
      <c r="N58" s="543"/>
      <c r="O58" s="514"/>
      <c r="P58" s="514"/>
      <c r="Q58" s="514"/>
      <c r="R58" s="514"/>
      <c r="S58" s="514"/>
      <c r="T58" s="552"/>
      <c r="U58" s="543"/>
      <c r="V58" s="514"/>
      <c r="W58" s="514"/>
      <c r="X58" s="514"/>
      <c r="Y58" s="514"/>
      <c r="Z58" s="514"/>
      <c r="AA58" s="552"/>
      <c r="AB58" s="543"/>
      <c r="AC58" s="514"/>
      <c r="AD58" s="514"/>
      <c r="AE58" s="514"/>
      <c r="AF58" s="514"/>
      <c r="AG58" s="514"/>
      <c r="AH58" s="552"/>
      <c r="AI58" s="543"/>
      <c r="AJ58" s="544"/>
      <c r="AK58" s="51"/>
      <c r="AL58" s="488"/>
      <c r="AM58" s="490"/>
      <c r="AN58" s="268"/>
      <c r="AO58" s="493"/>
      <c r="AP58" s="496"/>
      <c r="AR58" s="502"/>
      <c r="AS58" s="505"/>
      <c r="AT58" s="467"/>
      <c r="AU58" s="502"/>
      <c r="AV58" s="505"/>
      <c r="AW58" s="467"/>
      <c r="AY58" s="485"/>
    </row>
    <row r="59" spans="1:53" ht="18" customHeight="1" thickBot="1" x14ac:dyDescent="0.6">
      <c r="A59" s="1">
        <v>18</v>
      </c>
      <c r="B59" s="1">
        <v>8</v>
      </c>
      <c r="C59" s="539"/>
      <c r="D59" s="515"/>
      <c r="E59" s="515"/>
      <c r="F59" s="552"/>
      <c r="G59" s="543"/>
      <c r="H59" s="514"/>
      <c r="I59" s="514"/>
      <c r="J59" s="514"/>
      <c r="K59" s="514"/>
      <c r="L59" s="514"/>
      <c r="M59" s="552"/>
      <c r="N59" s="543"/>
      <c r="O59" s="514"/>
      <c r="P59" s="514"/>
      <c r="Q59" s="514"/>
      <c r="R59" s="514"/>
      <c r="S59" s="514"/>
      <c r="T59" s="552"/>
      <c r="U59" s="543"/>
      <c r="V59" s="514"/>
      <c r="W59" s="514"/>
      <c r="X59" s="514"/>
      <c r="Y59" s="514"/>
      <c r="Z59" s="514"/>
      <c r="AA59" s="552"/>
      <c r="AB59" s="543"/>
      <c r="AC59" s="514"/>
      <c r="AD59" s="514"/>
      <c r="AE59" s="514"/>
      <c r="AF59" s="514"/>
      <c r="AG59" s="514"/>
      <c r="AH59" s="552"/>
      <c r="AI59" s="543"/>
      <c r="AJ59" s="544"/>
      <c r="AK59" s="51"/>
      <c r="AL59" s="488"/>
      <c r="AM59" s="491"/>
      <c r="AN59" s="269"/>
      <c r="AO59" s="494"/>
      <c r="AP59" s="497"/>
      <c r="AR59" s="503"/>
      <c r="AS59" s="506"/>
      <c r="AT59" s="467"/>
      <c r="AU59" s="503"/>
      <c r="AV59" s="506"/>
      <c r="AW59" s="535"/>
      <c r="AY59" s="486"/>
    </row>
    <row r="60" spans="1:53" ht="18" customHeight="1" thickBot="1" x14ac:dyDescent="0.6">
      <c r="A60" s="1">
        <v>18</v>
      </c>
      <c r="C60" s="539"/>
      <c r="D60" s="517" t="s">
        <v>7</v>
      </c>
      <c r="E60" s="517"/>
      <c r="F60" s="25" t="s">
        <v>9</v>
      </c>
      <c r="G60" s="26" t="s">
        <v>9</v>
      </c>
      <c r="H60" s="4"/>
      <c r="I60" s="4"/>
      <c r="J60" s="4"/>
      <c r="K60" s="4"/>
      <c r="L60" s="4"/>
      <c r="M60" s="25" t="s">
        <v>9</v>
      </c>
      <c r="N60" s="26" t="s">
        <v>9</v>
      </c>
      <c r="O60" s="4"/>
      <c r="P60" s="4"/>
      <c r="Q60" s="4"/>
      <c r="R60" s="4"/>
      <c r="S60" s="4"/>
      <c r="T60" s="25" t="s">
        <v>9</v>
      </c>
      <c r="U60" s="26" t="s">
        <v>9</v>
      </c>
      <c r="V60" s="4"/>
      <c r="W60" s="4"/>
      <c r="X60" s="4"/>
      <c r="Y60" s="4"/>
      <c r="Z60" s="4"/>
      <c r="AA60" s="25" t="s">
        <v>9</v>
      </c>
      <c r="AB60" s="26" t="s">
        <v>9</v>
      </c>
      <c r="AC60" s="4"/>
      <c r="AD60" s="4"/>
      <c r="AE60" s="4"/>
      <c r="AF60" s="4"/>
      <c r="AG60" s="4"/>
      <c r="AH60" s="25" t="s">
        <v>9</v>
      </c>
      <c r="AI60" s="26" t="s">
        <v>9</v>
      </c>
      <c r="AJ60" s="23"/>
      <c r="AK60" s="3"/>
      <c r="AL60" s="130">
        <f>COUNTIF(F60:AJ60,"○")</f>
        <v>10</v>
      </c>
      <c r="AM60" s="132"/>
      <c r="AN60" s="129"/>
      <c r="AO60" s="104"/>
      <c r="AP60" s="103"/>
      <c r="AR60" s="136"/>
      <c r="AS60" s="131"/>
      <c r="AT60" s="133">
        <f>ROUNDDOWN(AL60/AY60,3)</f>
        <v>0.33300000000000002</v>
      </c>
      <c r="AU60" s="132"/>
      <c r="AV60" s="90"/>
      <c r="AW60" s="62"/>
      <c r="AY60" s="76">
        <v>30</v>
      </c>
      <c r="BA60" s="1" t="s">
        <v>79</v>
      </c>
    </row>
    <row r="61" spans="1:53" ht="18" customHeight="1" thickBot="1" x14ac:dyDescent="0.6">
      <c r="A61" s="1">
        <v>18</v>
      </c>
      <c r="C61" s="539"/>
      <c r="D61" s="517" t="s">
        <v>8</v>
      </c>
      <c r="E61" s="517"/>
      <c r="F61" s="81" t="s">
        <v>10</v>
      </c>
      <c r="G61" s="82" t="s">
        <v>10</v>
      </c>
      <c r="H61" s="52" t="s">
        <v>33</v>
      </c>
      <c r="I61" s="52" t="s">
        <v>33</v>
      </c>
      <c r="J61" s="44" t="s">
        <v>54</v>
      </c>
      <c r="K61" s="44" t="s">
        <v>54</v>
      </c>
      <c r="L61" s="52" t="s">
        <v>33</v>
      </c>
      <c r="M61" s="81" t="s">
        <v>10</v>
      </c>
      <c r="N61" s="82" t="s">
        <v>10</v>
      </c>
      <c r="O61" s="4" t="s">
        <v>33</v>
      </c>
      <c r="P61" s="44" t="s">
        <v>54</v>
      </c>
      <c r="Q61" s="4" t="s">
        <v>33</v>
      </c>
      <c r="R61" s="4" t="s">
        <v>33</v>
      </c>
      <c r="S61" s="44" t="s">
        <v>54</v>
      </c>
      <c r="T61" s="81" t="s">
        <v>10</v>
      </c>
      <c r="U61" s="82" t="s">
        <v>10</v>
      </c>
      <c r="V61" s="4" t="s">
        <v>33</v>
      </c>
      <c r="W61" s="4" t="s">
        <v>33</v>
      </c>
      <c r="X61" s="4" t="s">
        <v>33</v>
      </c>
      <c r="Y61" s="4" t="s">
        <v>33</v>
      </c>
      <c r="Z61" s="44" t="s">
        <v>54</v>
      </c>
      <c r="AA61" s="81" t="s">
        <v>10</v>
      </c>
      <c r="AB61" s="82" t="s">
        <v>10</v>
      </c>
      <c r="AC61" s="4" t="s">
        <v>33</v>
      </c>
      <c r="AD61" s="44" t="s">
        <v>54</v>
      </c>
      <c r="AE61" s="4" t="s">
        <v>33</v>
      </c>
      <c r="AF61" s="4" t="s">
        <v>33</v>
      </c>
      <c r="AG61" s="4" t="s">
        <v>33</v>
      </c>
      <c r="AH61" s="81" t="s">
        <v>10</v>
      </c>
      <c r="AI61" s="82" t="s">
        <v>10</v>
      </c>
      <c r="AJ61" s="23"/>
      <c r="AK61" s="3"/>
      <c r="AL61" s="134"/>
      <c r="AM61" s="7">
        <f>COUNTIF(F61:AJ61,"●")</f>
        <v>10</v>
      </c>
      <c r="AN61" s="130">
        <f>COUNTIF(F61:AJ61,"◎")</f>
        <v>0</v>
      </c>
      <c r="AO61" s="128">
        <f>SUM(AM61:AN61)</f>
        <v>10</v>
      </c>
      <c r="AP61" s="75">
        <f>ROUNDDOWN(AO61/AL60,3)</f>
        <v>1</v>
      </c>
      <c r="AR61" s="130">
        <f>COUNTIF(F61:AJ61,"●")+COUNTIF(F61:AJ61,"★")+COUNTIF(F61:AJ61,"◎")</f>
        <v>10</v>
      </c>
      <c r="AS61" s="135">
        <f>COUNTIF(F61:AJ61,"◇")</f>
        <v>14</v>
      </c>
      <c r="AT61" s="137">
        <f>ROUNDDOWN(AR61/AY60,3)</f>
        <v>0.33300000000000002</v>
      </c>
      <c r="AU61" s="5">
        <f>AU43+COUNTIF(F61:AJ61,"●")+COUNTIF(F61:AJ61,"★")+COUNTIF(F61:AJ61,"■")+COUNTIF(F61:AJ61,"◎")</f>
        <v>36</v>
      </c>
      <c r="AV61" s="99">
        <f>AV43+COUNTIF(F61:AJ61,"◇")</f>
        <v>34</v>
      </c>
      <c r="AW61" s="75">
        <f>ROUNDDOWN(AU61/AY61,3)</f>
        <v>0.51400000000000001</v>
      </c>
      <c r="AY61" s="4">
        <f>+AY43+AY60</f>
        <v>70</v>
      </c>
    </row>
    <row r="62" spans="1:53" ht="15" customHeight="1" x14ac:dyDescent="0.55000000000000004">
      <c r="A62" s="1">
        <v>15</v>
      </c>
      <c r="C62" s="539"/>
      <c r="D62" s="529" t="s">
        <v>0</v>
      </c>
      <c r="E62" s="530"/>
      <c r="F62" s="520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  <c r="AI62" s="521"/>
      <c r="AJ62" s="522"/>
      <c r="AL62" s="100" t="s">
        <v>69</v>
      </c>
      <c r="AM62" s="84" t="s">
        <v>70</v>
      </c>
      <c r="AN62" s="87" t="s">
        <v>71</v>
      </c>
      <c r="AO62" s="105" t="s">
        <v>85</v>
      </c>
      <c r="AP62" s="70" t="s">
        <v>86</v>
      </c>
      <c r="AQ62" s="3"/>
      <c r="AR62" s="94" t="s">
        <v>72</v>
      </c>
      <c r="AS62" s="92" t="s">
        <v>73</v>
      </c>
      <c r="AT62" s="93" t="s">
        <v>74</v>
      </c>
      <c r="AU62" s="91" t="s">
        <v>75</v>
      </c>
      <c r="AV62" s="92" t="s">
        <v>76</v>
      </c>
      <c r="AW62" s="93" t="s">
        <v>77</v>
      </c>
      <c r="AX62" s="60"/>
      <c r="AY62" s="71" t="s">
        <v>78</v>
      </c>
    </row>
    <row r="63" spans="1:53" ht="15" customHeight="1" x14ac:dyDescent="0.55000000000000004">
      <c r="A63" s="1">
        <v>15</v>
      </c>
      <c r="C63" s="539"/>
      <c r="D63" s="531"/>
      <c r="E63" s="532"/>
      <c r="F63" s="523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4"/>
      <c r="AJ63" s="525"/>
      <c r="AL63" s="101"/>
      <c r="AM63" s="86"/>
      <c r="AN63" s="87"/>
      <c r="AO63" s="85"/>
      <c r="AP63" s="70" t="str">
        <f>IF(AP61&gt;=1,"達成","未達成")</f>
        <v>達成</v>
      </c>
      <c r="AQ63" s="3"/>
      <c r="AR63" s="94"/>
      <c r="AS63" s="95"/>
      <c r="AT63" s="93" t="s">
        <v>91</v>
      </c>
      <c r="AU63" s="94"/>
      <c r="AV63" s="95"/>
      <c r="AW63" s="93"/>
      <c r="AX63" s="60"/>
      <c r="AY63" s="72"/>
    </row>
    <row r="64" spans="1:53" ht="15" customHeight="1" x14ac:dyDescent="0.55000000000000004">
      <c r="A64" s="1">
        <v>15</v>
      </c>
      <c r="C64" s="539"/>
      <c r="D64" s="533"/>
      <c r="E64" s="534"/>
      <c r="F64" s="526" t="s">
        <v>173</v>
      </c>
      <c r="G64" s="527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8"/>
      <c r="AL64" s="102"/>
      <c r="AM64" s="88"/>
      <c r="AN64" s="89"/>
      <c r="AO64" s="64" t="s">
        <v>84</v>
      </c>
      <c r="AP64" s="69" t="s">
        <v>83</v>
      </c>
      <c r="AQ64" s="3"/>
      <c r="AR64" s="96"/>
      <c r="AS64" s="97"/>
      <c r="AT64" s="98" t="s">
        <v>92</v>
      </c>
      <c r="AU64" s="96"/>
      <c r="AV64" s="97"/>
      <c r="AW64" s="98" t="s">
        <v>93</v>
      </c>
      <c r="AX64" s="60"/>
      <c r="AY64" s="61"/>
    </row>
    <row r="65" spans="1:53" ht="18" customHeight="1" x14ac:dyDescent="0.55000000000000004">
      <c r="A65" s="1">
        <v>18</v>
      </c>
      <c r="C65" s="53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8"/>
      <c r="AC65" s="3"/>
      <c r="AD65" s="3"/>
      <c r="AE65" s="3"/>
      <c r="AF65" s="3"/>
      <c r="AG65" s="3"/>
      <c r="AH65" s="3"/>
      <c r="AI65" s="3"/>
      <c r="AJ65" s="3"/>
    </row>
    <row r="66" spans="1:53" ht="25" customHeight="1" thickBot="1" x14ac:dyDescent="0.6">
      <c r="A66" s="1">
        <v>25</v>
      </c>
      <c r="C66" s="539"/>
      <c r="D66" s="516" t="s">
        <v>4</v>
      </c>
      <c r="E66" s="516"/>
      <c r="F66" s="519" t="s">
        <v>88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46"/>
      <c r="AL66" s="536" t="s">
        <v>39</v>
      </c>
      <c r="AM66" s="537"/>
      <c r="AN66" s="537"/>
      <c r="AO66" s="537"/>
      <c r="AP66" s="538"/>
      <c r="AR66" s="540" t="s">
        <v>38</v>
      </c>
      <c r="AS66" s="541"/>
      <c r="AT66" s="541"/>
      <c r="AU66" s="541"/>
      <c r="AV66" s="541"/>
      <c r="AW66" s="542"/>
      <c r="AY66" s="484" t="s">
        <v>156</v>
      </c>
    </row>
    <row r="67" spans="1:53" ht="18" customHeight="1" x14ac:dyDescent="0.55000000000000004">
      <c r="A67" s="1">
        <v>18</v>
      </c>
      <c r="C67" s="539"/>
      <c r="D67" s="516" t="s">
        <v>5</v>
      </c>
      <c r="E67" s="516"/>
      <c r="F67" s="40">
        <f>+AI49+1</f>
        <v>45474</v>
      </c>
      <c r="G67" s="40">
        <f t="shared" ref="G67:AJ67" si="7">+F67+1</f>
        <v>45475</v>
      </c>
      <c r="H67" s="40">
        <f t="shared" si="7"/>
        <v>45476</v>
      </c>
      <c r="I67" s="40">
        <f t="shared" si="7"/>
        <v>45477</v>
      </c>
      <c r="J67" s="40">
        <f t="shared" si="7"/>
        <v>45478</v>
      </c>
      <c r="K67" s="10">
        <f t="shared" si="7"/>
        <v>45479</v>
      </c>
      <c r="L67" s="11">
        <f t="shared" si="7"/>
        <v>45480</v>
      </c>
      <c r="M67" s="40">
        <f t="shared" si="7"/>
        <v>45481</v>
      </c>
      <c r="N67" s="40">
        <f t="shared" si="7"/>
        <v>45482</v>
      </c>
      <c r="O67" s="40">
        <f t="shared" si="7"/>
        <v>45483</v>
      </c>
      <c r="P67" s="40">
        <f t="shared" si="7"/>
        <v>45484</v>
      </c>
      <c r="Q67" s="40">
        <f t="shared" si="7"/>
        <v>45485</v>
      </c>
      <c r="R67" s="10">
        <f t="shared" si="7"/>
        <v>45486</v>
      </c>
      <c r="S67" s="11">
        <f t="shared" si="7"/>
        <v>45487</v>
      </c>
      <c r="T67" s="53">
        <f t="shared" si="7"/>
        <v>45488</v>
      </c>
      <c r="U67" s="40">
        <f t="shared" si="7"/>
        <v>45489</v>
      </c>
      <c r="V67" s="40">
        <f t="shared" si="7"/>
        <v>45490</v>
      </c>
      <c r="W67" s="40">
        <f t="shared" si="7"/>
        <v>45491</v>
      </c>
      <c r="X67" s="40">
        <f t="shared" si="7"/>
        <v>45492</v>
      </c>
      <c r="Y67" s="10">
        <f t="shared" si="7"/>
        <v>45493</v>
      </c>
      <c r="Z67" s="11">
        <f t="shared" si="7"/>
        <v>45494</v>
      </c>
      <c r="AA67" s="40">
        <f t="shared" si="7"/>
        <v>45495</v>
      </c>
      <c r="AB67" s="40">
        <f t="shared" si="7"/>
        <v>45496</v>
      </c>
      <c r="AC67" s="40">
        <f t="shared" si="7"/>
        <v>45497</v>
      </c>
      <c r="AD67" s="40">
        <f t="shared" si="7"/>
        <v>45498</v>
      </c>
      <c r="AE67" s="40">
        <f t="shared" si="7"/>
        <v>45499</v>
      </c>
      <c r="AF67" s="10">
        <f t="shared" si="7"/>
        <v>45500</v>
      </c>
      <c r="AG67" s="11">
        <f t="shared" si="7"/>
        <v>45501</v>
      </c>
      <c r="AH67" s="40">
        <f t="shared" si="7"/>
        <v>45502</v>
      </c>
      <c r="AI67" s="40">
        <f t="shared" si="7"/>
        <v>45503</v>
      </c>
      <c r="AJ67" s="40">
        <f t="shared" si="7"/>
        <v>45504</v>
      </c>
      <c r="AK67" s="48"/>
      <c r="AL67" s="487" t="s">
        <v>151</v>
      </c>
      <c r="AM67" s="489" t="s">
        <v>152</v>
      </c>
      <c r="AN67" s="267" t="s">
        <v>172</v>
      </c>
      <c r="AO67" s="492" t="s">
        <v>153</v>
      </c>
      <c r="AP67" s="495" t="s">
        <v>174</v>
      </c>
      <c r="AR67" s="498" t="s">
        <v>37</v>
      </c>
      <c r="AS67" s="499"/>
      <c r="AT67" s="500"/>
      <c r="AU67" s="498" t="s">
        <v>40</v>
      </c>
      <c r="AV67" s="499"/>
      <c r="AW67" s="500"/>
      <c r="AY67" s="485"/>
    </row>
    <row r="68" spans="1:53" ht="18" customHeight="1" x14ac:dyDescent="0.55000000000000004">
      <c r="A68" s="1">
        <v>18</v>
      </c>
      <c r="C68" s="539"/>
      <c r="D68" s="516" t="s">
        <v>6</v>
      </c>
      <c r="E68" s="516"/>
      <c r="F68" s="16">
        <f t="shared" ref="F68:AI68" si="8">F67</f>
        <v>45474</v>
      </c>
      <c r="G68" s="16">
        <f t="shared" si="8"/>
        <v>45475</v>
      </c>
      <c r="H68" s="16">
        <f t="shared" si="8"/>
        <v>45476</v>
      </c>
      <c r="I68" s="16">
        <f t="shared" si="8"/>
        <v>45477</v>
      </c>
      <c r="J68" s="16">
        <f t="shared" si="8"/>
        <v>45478</v>
      </c>
      <c r="K68" s="77">
        <f t="shared" si="8"/>
        <v>45479</v>
      </c>
      <c r="L68" s="78">
        <f t="shared" si="8"/>
        <v>45480</v>
      </c>
      <c r="M68" s="16">
        <f t="shared" si="8"/>
        <v>45481</v>
      </c>
      <c r="N68" s="16">
        <f t="shared" si="8"/>
        <v>45482</v>
      </c>
      <c r="O68" s="16">
        <f t="shared" si="8"/>
        <v>45483</v>
      </c>
      <c r="P68" s="16">
        <f t="shared" si="8"/>
        <v>45484</v>
      </c>
      <c r="Q68" s="16">
        <f t="shared" si="8"/>
        <v>45485</v>
      </c>
      <c r="R68" s="77">
        <f t="shared" si="8"/>
        <v>45486</v>
      </c>
      <c r="S68" s="78">
        <f t="shared" si="8"/>
        <v>45487</v>
      </c>
      <c r="T68" s="20">
        <f t="shared" si="8"/>
        <v>45488</v>
      </c>
      <c r="U68" s="16">
        <f t="shared" si="8"/>
        <v>45489</v>
      </c>
      <c r="V68" s="16">
        <f t="shared" si="8"/>
        <v>45490</v>
      </c>
      <c r="W68" s="16">
        <f t="shared" si="8"/>
        <v>45491</v>
      </c>
      <c r="X68" s="16">
        <f t="shared" si="8"/>
        <v>45492</v>
      </c>
      <c r="Y68" s="77">
        <f t="shared" si="8"/>
        <v>45493</v>
      </c>
      <c r="Z68" s="78">
        <f t="shared" si="8"/>
        <v>45494</v>
      </c>
      <c r="AA68" s="16">
        <f t="shared" si="8"/>
        <v>45495</v>
      </c>
      <c r="AB68" s="16">
        <f t="shared" si="8"/>
        <v>45496</v>
      </c>
      <c r="AC68" s="16">
        <f t="shared" si="8"/>
        <v>45497</v>
      </c>
      <c r="AD68" s="16">
        <f t="shared" si="8"/>
        <v>45498</v>
      </c>
      <c r="AE68" s="16">
        <f t="shared" si="8"/>
        <v>45499</v>
      </c>
      <c r="AF68" s="77">
        <f t="shared" si="8"/>
        <v>45500</v>
      </c>
      <c r="AG68" s="78">
        <f t="shared" si="8"/>
        <v>45501</v>
      </c>
      <c r="AH68" s="16">
        <f t="shared" si="8"/>
        <v>45502</v>
      </c>
      <c r="AI68" s="16">
        <f t="shared" si="8"/>
        <v>45503</v>
      </c>
      <c r="AJ68" s="16">
        <f t="shared" ref="AJ68" si="9">AJ67</f>
        <v>45504</v>
      </c>
      <c r="AK68" s="50"/>
      <c r="AL68" s="488"/>
      <c r="AM68" s="490"/>
      <c r="AN68" s="268"/>
      <c r="AO68" s="493"/>
      <c r="AP68" s="496"/>
      <c r="AR68" s="501" t="s">
        <v>155</v>
      </c>
      <c r="AS68" s="504" t="s">
        <v>108</v>
      </c>
      <c r="AT68" s="465" t="s">
        <v>42</v>
      </c>
      <c r="AU68" s="501" t="s">
        <v>157</v>
      </c>
      <c r="AV68" s="504" t="s">
        <v>109</v>
      </c>
      <c r="AW68" s="465" t="s">
        <v>43</v>
      </c>
      <c r="AY68" s="485"/>
    </row>
    <row r="69" spans="1:53" ht="18" customHeight="1" x14ac:dyDescent="0.55000000000000004">
      <c r="A69" s="1">
        <v>18</v>
      </c>
      <c r="C69" s="539"/>
      <c r="D69" s="516" t="s">
        <v>12</v>
      </c>
      <c r="E69" s="516"/>
      <c r="F69" s="4" t="s">
        <v>100</v>
      </c>
      <c r="G69" s="4" t="s">
        <v>100</v>
      </c>
      <c r="H69" s="4" t="s">
        <v>102</v>
      </c>
      <c r="I69" s="4" t="s">
        <v>47</v>
      </c>
      <c r="J69" s="4" t="s">
        <v>47</v>
      </c>
      <c r="K69" s="79" t="s">
        <v>102</v>
      </c>
      <c r="L69" s="80" t="s">
        <v>100</v>
      </c>
      <c r="M69" s="4" t="s">
        <v>100</v>
      </c>
      <c r="N69" s="4" t="s">
        <v>100</v>
      </c>
      <c r="O69" s="4" t="s">
        <v>100</v>
      </c>
      <c r="P69" s="4" t="s">
        <v>102</v>
      </c>
      <c r="Q69" s="4" t="s">
        <v>47</v>
      </c>
      <c r="R69" s="79" t="s">
        <v>102</v>
      </c>
      <c r="S69" s="80" t="s">
        <v>102</v>
      </c>
      <c r="T69" s="27" t="s">
        <v>100</v>
      </c>
      <c r="U69" s="4" t="s">
        <v>100</v>
      </c>
      <c r="V69" s="4" t="s">
        <v>100</v>
      </c>
      <c r="W69" s="4" t="s">
        <v>102</v>
      </c>
      <c r="X69" s="4" t="s">
        <v>102</v>
      </c>
      <c r="Y69" s="79" t="s">
        <v>102</v>
      </c>
      <c r="Z69" s="80" t="s">
        <v>102</v>
      </c>
      <c r="AA69" s="4" t="s">
        <v>100</v>
      </c>
      <c r="AB69" s="4" t="s">
        <v>100</v>
      </c>
      <c r="AC69" s="4" t="s">
        <v>100</v>
      </c>
      <c r="AD69" s="4" t="s">
        <v>100</v>
      </c>
      <c r="AE69" s="4" t="s">
        <v>100</v>
      </c>
      <c r="AF69" s="79" t="s">
        <v>102</v>
      </c>
      <c r="AG69" s="80" t="s">
        <v>100</v>
      </c>
      <c r="AH69" s="4" t="s">
        <v>100</v>
      </c>
      <c r="AI69" s="4" t="s">
        <v>100</v>
      </c>
      <c r="AJ69" s="4" t="s">
        <v>100</v>
      </c>
      <c r="AK69" s="3"/>
      <c r="AL69" s="488"/>
      <c r="AM69" s="490"/>
      <c r="AN69" s="268"/>
      <c r="AO69" s="493"/>
      <c r="AP69" s="496"/>
      <c r="AR69" s="502"/>
      <c r="AS69" s="505"/>
      <c r="AT69" s="466"/>
      <c r="AU69" s="502"/>
      <c r="AV69" s="505"/>
      <c r="AW69" s="466"/>
      <c r="AY69" s="485"/>
    </row>
    <row r="70" spans="1:53" ht="18" customHeight="1" x14ac:dyDescent="0.55000000000000004">
      <c r="A70" s="1">
        <v>18</v>
      </c>
      <c r="B70" s="1">
        <v>1</v>
      </c>
      <c r="C70" s="539"/>
      <c r="D70" s="515" t="s">
        <v>11</v>
      </c>
      <c r="E70" s="515"/>
      <c r="F70" s="477"/>
      <c r="G70" s="477"/>
      <c r="H70" s="477"/>
      <c r="I70" s="514" t="s">
        <v>90</v>
      </c>
      <c r="J70" s="514" t="s">
        <v>90</v>
      </c>
      <c r="K70" s="480"/>
      <c r="L70" s="511"/>
      <c r="M70" s="477"/>
      <c r="N70" s="477"/>
      <c r="O70" s="477"/>
      <c r="P70" s="477"/>
      <c r="Q70" s="514" t="s">
        <v>90</v>
      </c>
      <c r="R70" s="480"/>
      <c r="S70" s="511"/>
      <c r="T70" s="557" t="s">
        <v>21</v>
      </c>
      <c r="U70" s="477"/>
      <c r="V70" s="477"/>
      <c r="W70" s="477"/>
      <c r="X70" s="477"/>
      <c r="Y70" s="572" t="s">
        <v>111</v>
      </c>
      <c r="Z70" s="511"/>
      <c r="AA70" s="570" t="s">
        <v>112</v>
      </c>
      <c r="AB70" s="477"/>
      <c r="AC70" s="477"/>
      <c r="AD70" s="477"/>
      <c r="AE70" s="477"/>
      <c r="AF70" s="480"/>
      <c r="AG70" s="511"/>
      <c r="AH70" s="477"/>
      <c r="AI70" s="477"/>
      <c r="AJ70" s="477"/>
      <c r="AK70" s="51"/>
      <c r="AL70" s="488"/>
      <c r="AM70" s="490"/>
      <c r="AN70" s="268"/>
      <c r="AO70" s="493"/>
      <c r="AP70" s="496"/>
      <c r="AR70" s="502"/>
      <c r="AS70" s="505"/>
      <c r="AT70" s="466"/>
      <c r="AU70" s="502"/>
      <c r="AV70" s="505"/>
      <c r="AW70" s="466"/>
      <c r="AY70" s="485"/>
    </row>
    <row r="71" spans="1:53" ht="18" customHeight="1" x14ac:dyDescent="0.55000000000000004">
      <c r="A71" s="1">
        <v>18</v>
      </c>
      <c r="B71" s="1">
        <v>2</v>
      </c>
      <c r="C71" s="539"/>
      <c r="D71" s="515"/>
      <c r="E71" s="515"/>
      <c r="F71" s="478"/>
      <c r="G71" s="478"/>
      <c r="H71" s="478"/>
      <c r="I71" s="514"/>
      <c r="J71" s="514"/>
      <c r="K71" s="481"/>
      <c r="L71" s="512"/>
      <c r="M71" s="478"/>
      <c r="N71" s="478"/>
      <c r="O71" s="478"/>
      <c r="P71" s="478"/>
      <c r="Q71" s="514"/>
      <c r="R71" s="481"/>
      <c r="S71" s="512"/>
      <c r="T71" s="558"/>
      <c r="U71" s="478"/>
      <c r="V71" s="478"/>
      <c r="W71" s="478"/>
      <c r="X71" s="478"/>
      <c r="Y71" s="573"/>
      <c r="Z71" s="512"/>
      <c r="AA71" s="571"/>
      <c r="AB71" s="478"/>
      <c r="AC71" s="478"/>
      <c r="AD71" s="478"/>
      <c r="AE71" s="478"/>
      <c r="AF71" s="481"/>
      <c r="AG71" s="512"/>
      <c r="AH71" s="478"/>
      <c r="AI71" s="478"/>
      <c r="AJ71" s="478"/>
      <c r="AK71" s="51"/>
      <c r="AL71" s="488"/>
      <c r="AM71" s="490"/>
      <c r="AN71" s="268"/>
      <c r="AO71" s="493"/>
      <c r="AP71" s="496"/>
      <c r="AR71" s="502"/>
      <c r="AS71" s="505"/>
      <c r="AT71" s="65">
        <v>0.28499999999999998</v>
      </c>
      <c r="AU71" s="502"/>
      <c r="AV71" s="505"/>
      <c r="AW71" s="466"/>
      <c r="AY71" s="485"/>
    </row>
    <row r="72" spans="1:53" ht="18" customHeight="1" x14ac:dyDescent="0.55000000000000004">
      <c r="A72" s="1">
        <v>18</v>
      </c>
      <c r="B72" s="1">
        <v>3</v>
      </c>
      <c r="C72" s="539"/>
      <c r="D72" s="515"/>
      <c r="E72" s="515"/>
      <c r="F72" s="478"/>
      <c r="G72" s="478"/>
      <c r="H72" s="478"/>
      <c r="I72" s="514"/>
      <c r="J72" s="514"/>
      <c r="K72" s="481"/>
      <c r="L72" s="512"/>
      <c r="M72" s="478"/>
      <c r="N72" s="478"/>
      <c r="O72" s="478"/>
      <c r="P72" s="478"/>
      <c r="Q72" s="514"/>
      <c r="R72" s="481"/>
      <c r="S72" s="512"/>
      <c r="T72" s="558"/>
      <c r="U72" s="478"/>
      <c r="V72" s="478"/>
      <c r="W72" s="478"/>
      <c r="X72" s="478"/>
      <c r="Y72" s="573"/>
      <c r="Z72" s="512"/>
      <c r="AA72" s="571"/>
      <c r="AB72" s="478"/>
      <c r="AC72" s="478"/>
      <c r="AD72" s="478"/>
      <c r="AE72" s="478"/>
      <c r="AF72" s="481"/>
      <c r="AG72" s="512"/>
      <c r="AH72" s="478"/>
      <c r="AI72" s="478"/>
      <c r="AJ72" s="478"/>
      <c r="AK72" s="51"/>
      <c r="AL72" s="488"/>
      <c r="AM72" s="490"/>
      <c r="AN72" s="268"/>
      <c r="AO72" s="493"/>
      <c r="AP72" s="496"/>
      <c r="AR72" s="502"/>
      <c r="AS72" s="505"/>
      <c r="AT72" s="467" t="s">
        <v>41</v>
      </c>
      <c r="AU72" s="502"/>
      <c r="AV72" s="505"/>
      <c r="AW72" s="466"/>
      <c r="AY72" s="485"/>
    </row>
    <row r="73" spans="1:53" ht="18" customHeight="1" x14ac:dyDescent="0.55000000000000004">
      <c r="A73" s="1">
        <v>18</v>
      </c>
      <c r="B73" s="1">
        <v>4</v>
      </c>
      <c r="C73" s="539"/>
      <c r="D73" s="515"/>
      <c r="E73" s="515"/>
      <c r="F73" s="478"/>
      <c r="G73" s="478"/>
      <c r="H73" s="478"/>
      <c r="I73" s="514"/>
      <c r="J73" s="514"/>
      <c r="K73" s="481"/>
      <c r="L73" s="512"/>
      <c r="M73" s="478"/>
      <c r="N73" s="478"/>
      <c r="O73" s="478"/>
      <c r="P73" s="478"/>
      <c r="Q73" s="514"/>
      <c r="R73" s="481"/>
      <c r="S73" s="512"/>
      <c r="T73" s="558"/>
      <c r="U73" s="478"/>
      <c r="V73" s="478"/>
      <c r="W73" s="478"/>
      <c r="X73" s="478"/>
      <c r="Y73" s="573"/>
      <c r="Z73" s="512"/>
      <c r="AA73" s="571"/>
      <c r="AB73" s="478"/>
      <c r="AC73" s="478"/>
      <c r="AD73" s="478"/>
      <c r="AE73" s="478"/>
      <c r="AF73" s="481"/>
      <c r="AG73" s="512"/>
      <c r="AH73" s="478"/>
      <c r="AI73" s="478"/>
      <c r="AJ73" s="478"/>
      <c r="AK73" s="51"/>
      <c r="AL73" s="488"/>
      <c r="AM73" s="490"/>
      <c r="AN73" s="268"/>
      <c r="AO73" s="493"/>
      <c r="AP73" s="496"/>
      <c r="AR73" s="502"/>
      <c r="AS73" s="505"/>
      <c r="AT73" s="467"/>
      <c r="AU73" s="502"/>
      <c r="AV73" s="505"/>
      <c r="AW73" s="65">
        <v>0.28499999999999998</v>
      </c>
      <c r="AY73" s="485"/>
    </row>
    <row r="74" spans="1:53" ht="18" customHeight="1" x14ac:dyDescent="0.55000000000000004">
      <c r="A74" s="1">
        <v>18</v>
      </c>
      <c r="B74" s="1">
        <v>5</v>
      </c>
      <c r="C74" s="539"/>
      <c r="D74" s="515"/>
      <c r="E74" s="515"/>
      <c r="F74" s="478"/>
      <c r="G74" s="478"/>
      <c r="H74" s="478"/>
      <c r="I74" s="514"/>
      <c r="J74" s="514"/>
      <c r="K74" s="481"/>
      <c r="L74" s="512"/>
      <c r="M74" s="478"/>
      <c r="N74" s="478"/>
      <c r="O74" s="478"/>
      <c r="P74" s="478"/>
      <c r="Q74" s="514"/>
      <c r="R74" s="481"/>
      <c r="S74" s="512"/>
      <c r="T74" s="558"/>
      <c r="U74" s="478"/>
      <c r="V74" s="478"/>
      <c r="W74" s="478"/>
      <c r="X74" s="478"/>
      <c r="Y74" s="573"/>
      <c r="Z74" s="512"/>
      <c r="AA74" s="571"/>
      <c r="AB74" s="478"/>
      <c r="AC74" s="478"/>
      <c r="AD74" s="478"/>
      <c r="AE74" s="478"/>
      <c r="AF74" s="481"/>
      <c r="AG74" s="512"/>
      <c r="AH74" s="478"/>
      <c r="AI74" s="478"/>
      <c r="AJ74" s="478"/>
      <c r="AK74" s="51"/>
      <c r="AL74" s="488"/>
      <c r="AM74" s="490"/>
      <c r="AN74" s="268"/>
      <c r="AO74" s="493"/>
      <c r="AP74" s="496"/>
      <c r="AR74" s="502"/>
      <c r="AS74" s="505"/>
      <c r="AT74" s="467"/>
      <c r="AU74" s="502"/>
      <c r="AV74" s="505"/>
      <c r="AW74" s="467" t="s">
        <v>41</v>
      </c>
      <c r="AY74" s="485"/>
    </row>
    <row r="75" spans="1:53" ht="18" customHeight="1" x14ac:dyDescent="0.55000000000000004">
      <c r="A75" s="1">
        <v>18</v>
      </c>
      <c r="B75" s="1">
        <v>6</v>
      </c>
      <c r="C75" s="539"/>
      <c r="D75" s="515"/>
      <c r="E75" s="515"/>
      <c r="F75" s="478"/>
      <c r="G75" s="478"/>
      <c r="H75" s="478"/>
      <c r="I75" s="514"/>
      <c r="J75" s="514"/>
      <c r="K75" s="481"/>
      <c r="L75" s="512"/>
      <c r="M75" s="478"/>
      <c r="N75" s="478"/>
      <c r="O75" s="478"/>
      <c r="P75" s="478"/>
      <c r="Q75" s="514"/>
      <c r="R75" s="481"/>
      <c r="S75" s="512"/>
      <c r="T75" s="558"/>
      <c r="U75" s="478"/>
      <c r="V75" s="478"/>
      <c r="W75" s="478"/>
      <c r="X75" s="478"/>
      <c r="Y75" s="573"/>
      <c r="Z75" s="512"/>
      <c r="AA75" s="571"/>
      <c r="AB75" s="478"/>
      <c r="AC75" s="478"/>
      <c r="AD75" s="478"/>
      <c r="AE75" s="478"/>
      <c r="AF75" s="481"/>
      <c r="AG75" s="512"/>
      <c r="AH75" s="478"/>
      <c r="AI75" s="478"/>
      <c r="AJ75" s="478"/>
      <c r="AK75" s="51"/>
      <c r="AL75" s="488"/>
      <c r="AM75" s="490"/>
      <c r="AN75" s="268"/>
      <c r="AO75" s="493"/>
      <c r="AP75" s="496"/>
      <c r="AR75" s="502"/>
      <c r="AS75" s="505"/>
      <c r="AT75" s="467"/>
      <c r="AU75" s="502"/>
      <c r="AV75" s="505"/>
      <c r="AW75" s="467"/>
      <c r="AY75" s="485"/>
    </row>
    <row r="76" spans="1:53" ht="18" customHeight="1" x14ac:dyDescent="0.55000000000000004">
      <c r="A76" s="1">
        <v>18</v>
      </c>
      <c r="B76" s="1">
        <v>7</v>
      </c>
      <c r="C76" s="539"/>
      <c r="D76" s="515"/>
      <c r="E76" s="515"/>
      <c r="F76" s="478"/>
      <c r="G76" s="478"/>
      <c r="H76" s="478"/>
      <c r="I76" s="514"/>
      <c r="J76" s="514"/>
      <c r="K76" s="481"/>
      <c r="L76" s="512"/>
      <c r="M76" s="478"/>
      <c r="N76" s="478"/>
      <c r="O76" s="478"/>
      <c r="P76" s="478"/>
      <c r="Q76" s="514"/>
      <c r="R76" s="481"/>
      <c r="S76" s="512"/>
      <c r="T76" s="558"/>
      <c r="U76" s="478"/>
      <c r="V76" s="478"/>
      <c r="W76" s="478"/>
      <c r="X76" s="478"/>
      <c r="Y76" s="573"/>
      <c r="Z76" s="512"/>
      <c r="AA76" s="571"/>
      <c r="AB76" s="478"/>
      <c r="AC76" s="478"/>
      <c r="AD76" s="478"/>
      <c r="AE76" s="478"/>
      <c r="AF76" s="481"/>
      <c r="AG76" s="512"/>
      <c r="AH76" s="478"/>
      <c r="AI76" s="478"/>
      <c r="AJ76" s="478"/>
      <c r="AK76" s="51"/>
      <c r="AL76" s="488"/>
      <c r="AM76" s="490"/>
      <c r="AN76" s="268"/>
      <c r="AO76" s="493"/>
      <c r="AP76" s="496"/>
      <c r="AR76" s="502"/>
      <c r="AS76" s="505"/>
      <c r="AT76" s="467"/>
      <c r="AU76" s="502"/>
      <c r="AV76" s="505"/>
      <c r="AW76" s="467"/>
      <c r="AY76" s="485"/>
    </row>
    <row r="77" spans="1:53" ht="18" customHeight="1" thickBot="1" x14ac:dyDescent="0.6">
      <c r="A77" s="1">
        <v>18</v>
      </c>
      <c r="B77" s="1">
        <v>8</v>
      </c>
      <c r="C77" s="539"/>
      <c r="D77" s="515"/>
      <c r="E77" s="515"/>
      <c r="F77" s="478"/>
      <c r="G77" s="478"/>
      <c r="H77" s="478"/>
      <c r="I77" s="514"/>
      <c r="J77" s="514"/>
      <c r="K77" s="481"/>
      <c r="L77" s="512"/>
      <c r="M77" s="478"/>
      <c r="N77" s="478"/>
      <c r="O77" s="478"/>
      <c r="P77" s="478"/>
      <c r="Q77" s="514"/>
      <c r="R77" s="481"/>
      <c r="S77" s="512"/>
      <c r="T77" s="558"/>
      <c r="U77" s="478"/>
      <c r="V77" s="478"/>
      <c r="W77" s="478"/>
      <c r="X77" s="478"/>
      <c r="Y77" s="573"/>
      <c r="Z77" s="512"/>
      <c r="AA77" s="571"/>
      <c r="AB77" s="478"/>
      <c r="AC77" s="478"/>
      <c r="AD77" s="478"/>
      <c r="AE77" s="478"/>
      <c r="AF77" s="481"/>
      <c r="AG77" s="512"/>
      <c r="AH77" s="478"/>
      <c r="AI77" s="478"/>
      <c r="AJ77" s="478"/>
      <c r="AK77" s="51"/>
      <c r="AL77" s="488"/>
      <c r="AM77" s="491"/>
      <c r="AN77" s="269"/>
      <c r="AO77" s="494"/>
      <c r="AP77" s="497"/>
      <c r="AR77" s="503"/>
      <c r="AS77" s="506"/>
      <c r="AT77" s="467"/>
      <c r="AU77" s="503"/>
      <c r="AV77" s="506"/>
      <c r="AW77" s="535"/>
      <c r="AY77" s="486"/>
    </row>
    <row r="78" spans="1:53" ht="18" customHeight="1" thickBot="1" x14ac:dyDescent="0.6">
      <c r="A78" s="1">
        <v>18</v>
      </c>
      <c r="C78" s="539"/>
      <c r="D78" s="517" t="s">
        <v>7</v>
      </c>
      <c r="E78" s="517"/>
      <c r="F78" s="4"/>
      <c r="G78" s="4"/>
      <c r="H78" s="4"/>
      <c r="I78" s="4"/>
      <c r="J78" s="4"/>
      <c r="K78" s="25" t="s">
        <v>9</v>
      </c>
      <c r="L78" s="26" t="s">
        <v>9</v>
      </c>
      <c r="M78" s="4"/>
      <c r="N78" s="4"/>
      <c r="O78" s="4"/>
      <c r="P78" s="4"/>
      <c r="Q78" s="4"/>
      <c r="R78" s="25" t="s">
        <v>9</v>
      </c>
      <c r="S78" s="26" t="s">
        <v>9</v>
      </c>
      <c r="T78" s="27" t="s">
        <v>56</v>
      </c>
      <c r="U78" s="4"/>
      <c r="V78" s="4"/>
      <c r="W78" s="4"/>
      <c r="X78" s="4"/>
      <c r="Y78" s="25" t="s">
        <v>9</v>
      </c>
      <c r="Z78" s="26" t="s">
        <v>9</v>
      </c>
      <c r="AA78" s="4"/>
      <c r="AB78" s="29"/>
      <c r="AC78" s="4"/>
      <c r="AD78" s="4"/>
      <c r="AE78" s="4"/>
      <c r="AF78" s="25" t="s">
        <v>9</v>
      </c>
      <c r="AG78" s="26" t="s">
        <v>9</v>
      </c>
      <c r="AH78" s="4"/>
      <c r="AI78" s="4"/>
      <c r="AJ78" s="4"/>
      <c r="AK78" s="3"/>
      <c r="AL78" s="130">
        <f>COUNTIF(F78:AJ78,"○")</f>
        <v>8</v>
      </c>
      <c r="AM78" s="132"/>
      <c r="AN78" s="129"/>
      <c r="AO78" s="104"/>
      <c r="AP78" s="103"/>
      <c r="AR78" s="136"/>
      <c r="AS78" s="131"/>
      <c r="AT78" s="133">
        <f>ROUNDDOWN(AL78/AY78,3)</f>
        <v>0.25800000000000001</v>
      </c>
      <c r="AU78" s="132"/>
      <c r="AV78" s="90"/>
      <c r="AW78" s="62"/>
      <c r="AY78" s="76">
        <v>31</v>
      </c>
      <c r="BA78" s="1" t="s">
        <v>79</v>
      </c>
    </row>
    <row r="79" spans="1:53" ht="18" customHeight="1" thickBot="1" x14ac:dyDescent="0.6">
      <c r="A79" s="1">
        <v>18</v>
      </c>
      <c r="C79" s="539"/>
      <c r="D79" s="517" t="s">
        <v>8</v>
      </c>
      <c r="E79" s="517"/>
      <c r="F79" s="4" t="s">
        <v>33</v>
      </c>
      <c r="G79" s="4" t="s">
        <v>33</v>
      </c>
      <c r="H79" s="4" t="s">
        <v>33</v>
      </c>
      <c r="I79" s="44" t="s">
        <v>54</v>
      </c>
      <c r="J79" s="44" t="s">
        <v>54</v>
      </c>
      <c r="K79" s="81" t="s">
        <v>10</v>
      </c>
      <c r="L79" s="82" t="s">
        <v>10</v>
      </c>
      <c r="M79" s="4" t="s">
        <v>33</v>
      </c>
      <c r="N79" s="4" t="s">
        <v>33</v>
      </c>
      <c r="O79" s="4" t="s">
        <v>33</v>
      </c>
      <c r="P79" s="4" t="s">
        <v>33</v>
      </c>
      <c r="Q79" s="44" t="s">
        <v>54</v>
      </c>
      <c r="R79" s="81" t="s">
        <v>10</v>
      </c>
      <c r="S79" s="82" t="s">
        <v>10</v>
      </c>
      <c r="T79" s="27" t="s">
        <v>53</v>
      </c>
      <c r="U79" s="4" t="s">
        <v>33</v>
      </c>
      <c r="V79" s="4" t="s">
        <v>33</v>
      </c>
      <c r="W79" s="4" t="s">
        <v>33</v>
      </c>
      <c r="X79" s="4" t="s">
        <v>33</v>
      </c>
      <c r="Y79" s="81" t="s">
        <v>33</v>
      </c>
      <c r="Z79" s="82" t="s">
        <v>10</v>
      </c>
      <c r="AA79" s="4" t="s">
        <v>51</v>
      </c>
      <c r="AB79" s="29" t="s">
        <v>33</v>
      </c>
      <c r="AC79" s="4" t="s">
        <v>33</v>
      </c>
      <c r="AD79" s="4" t="s">
        <v>33</v>
      </c>
      <c r="AE79" s="4" t="s">
        <v>33</v>
      </c>
      <c r="AF79" s="81" t="s">
        <v>10</v>
      </c>
      <c r="AG79" s="82" t="s">
        <v>10</v>
      </c>
      <c r="AH79" s="4" t="s">
        <v>33</v>
      </c>
      <c r="AI79" s="4" t="s">
        <v>33</v>
      </c>
      <c r="AJ79" s="4" t="s">
        <v>33</v>
      </c>
      <c r="AK79" s="3"/>
      <c r="AL79" s="134"/>
      <c r="AM79" s="7">
        <f>COUNTIF(F79:AJ79,"●")</f>
        <v>7</v>
      </c>
      <c r="AN79" s="130">
        <f>COUNTIF(F79:AJ79,"◎")</f>
        <v>1</v>
      </c>
      <c r="AO79" s="128">
        <f>SUM(AM79:AN79)</f>
        <v>8</v>
      </c>
      <c r="AP79" s="75">
        <f>ROUNDDOWN(AO79/AL78,3)</f>
        <v>1</v>
      </c>
      <c r="AR79" s="130">
        <f>COUNTIF(F79:AJ79,"●")+COUNTIF(F79:AJ79,"★")+COUNTIF(F79:AJ79,"◎")</f>
        <v>9</v>
      </c>
      <c r="AS79" s="135">
        <f>COUNTIF(F79:AJ79,"◇")</f>
        <v>19</v>
      </c>
      <c r="AT79" s="137">
        <f>ROUNDDOWN(AR79/AY78,3)</f>
        <v>0.28999999999999998</v>
      </c>
      <c r="AU79" s="5">
        <f>AU61+COUNTIF(F79:AJ79,"●")+COUNTIF(F79:AJ79,"★")+COUNTIF(F79:AJ79,"■")+COUNTIF(F79:AJ79,"◎")</f>
        <v>48</v>
      </c>
      <c r="AV79" s="99">
        <f>AV61+COUNTIF(F79:AJ79,"◇")</f>
        <v>53</v>
      </c>
      <c r="AW79" s="75">
        <f>ROUNDDOWN(AU79/AY79,3)</f>
        <v>0.47499999999999998</v>
      </c>
      <c r="AY79" s="4">
        <f>+AY61+AY78</f>
        <v>101</v>
      </c>
    </row>
    <row r="80" spans="1:53" ht="15" customHeight="1" x14ac:dyDescent="0.55000000000000004">
      <c r="A80" s="1">
        <v>15</v>
      </c>
      <c r="C80" s="539"/>
      <c r="D80" s="529" t="s">
        <v>0</v>
      </c>
      <c r="E80" s="530"/>
      <c r="F80" s="520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2"/>
      <c r="AL80" s="100" t="s">
        <v>69</v>
      </c>
      <c r="AM80" s="84" t="s">
        <v>70</v>
      </c>
      <c r="AN80" s="87" t="s">
        <v>71</v>
      </c>
      <c r="AO80" s="105" t="s">
        <v>85</v>
      </c>
      <c r="AP80" s="70" t="s">
        <v>86</v>
      </c>
      <c r="AQ80" s="3"/>
      <c r="AR80" s="94" t="s">
        <v>72</v>
      </c>
      <c r="AS80" s="92" t="s">
        <v>73</v>
      </c>
      <c r="AT80" s="93" t="s">
        <v>74</v>
      </c>
      <c r="AU80" s="91" t="s">
        <v>75</v>
      </c>
      <c r="AV80" s="92" t="s">
        <v>76</v>
      </c>
      <c r="AW80" s="93" t="s">
        <v>77</v>
      </c>
      <c r="AX80" s="60"/>
      <c r="AY80" s="71" t="s">
        <v>78</v>
      </c>
    </row>
    <row r="81" spans="1:53" ht="15" customHeight="1" x14ac:dyDescent="0.55000000000000004">
      <c r="A81" s="1">
        <v>15</v>
      </c>
      <c r="C81" s="539"/>
      <c r="D81" s="531"/>
      <c r="E81" s="532"/>
      <c r="F81" s="523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5"/>
      <c r="AL81" s="101"/>
      <c r="AM81" s="86"/>
      <c r="AN81" s="87"/>
      <c r="AO81" s="85"/>
      <c r="AP81" s="70" t="str">
        <f>IF(AP79&gt;=1,"達成","未達成")</f>
        <v>達成</v>
      </c>
      <c r="AQ81" s="3"/>
      <c r="AR81" s="94"/>
      <c r="AS81" s="95"/>
      <c r="AT81" s="93" t="s">
        <v>91</v>
      </c>
      <c r="AU81" s="94"/>
      <c r="AV81" s="95"/>
      <c r="AW81" s="93"/>
      <c r="AX81" s="60"/>
      <c r="AY81" s="72"/>
    </row>
    <row r="82" spans="1:53" ht="15" customHeight="1" x14ac:dyDescent="0.55000000000000004">
      <c r="A82" s="1">
        <v>15</v>
      </c>
      <c r="C82" s="539"/>
      <c r="D82" s="533"/>
      <c r="E82" s="534"/>
      <c r="F82" s="526" t="s">
        <v>173</v>
      </c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8"/>
      <c r="AL82" s="102"/>
      <c r="AM82" s="88"/>
      <c r="AN82" s="89"/>
      <c r="AO82" s="64" t="s">
        <v>84</v>
      </c>
      <c r="AP82" s="69" t="s">
        <v>83</v>
      </c>
      <c r="AQ82" s="3"/>
      <c r="AR82" s="96"/>
      <c r="AS82" s="97"/>
      <c r="AT82" s="98" t="s">
        <v>92</v>
      </c>
      <c r="AU82" s="96"/>
      <c r="AV82" s="97"/>
      <c r="AW82" s="98" t="s">
        <v>93</v>
      </c>
      <c r="AX82" s="60"/>
      <c r="AY82" s="61"/>
    </row>
    <row r="83" spans="1:53" ht="18" customHeight="1" x14ac:dyDescent="0.55000000000000004">
      <c r="A83" s="1">
        <v>18</v>
      </c>
      <c r="C83" s="53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8"/>
      <c r="AC83" s="3"/>
      <c r="AD83" s="3"/>
      <c r="AE83" s="3"/>
      <c r="AF83" s="3"/>
      <c r="AG83" s="3"/>
      <c r="AH83" s="3"/>
      <c r="AI83" s="3"/>
      <c r="AJ83" s="3"/>
    </row>
    <row r="84" spans="1:53" ht="25" customHeight="1" thickBot="1" x14ac:dyDescent="0.6">
      <c r="A84" s="1">
        <v>25</v>
      </c>
      <c r="C84" s="539"/>
      <c r="D84" s="516" t="s">
        <v>4</v>
      </c>
      <c r="E84" s="516"/>
      <c r="F84" s="519" t="s">
        <v>89</v>
      </c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519"/>
      <c r="AH84" s="519"/>
      <c r="AI84" s="519"/>
      <c r="AJ84" s="519"/>
      <c r="AK84" s="3"/>
      <c r="AL84" s="536" t="s">
        <v>39</v>
      </c>
      <c r="AM84" s="537"/>
      <c r="AN84" s="537"/>
      <c r="AO84" s="537"/>
      <c r="AP84" s="538"/>
      <c r="AR84" s="540" t="s">
        <v>38</v>
      </c>
      <c r="AS84" s="541"/>
      <c r="AT84" s="541"/>
      <c r="AU84" s="541"/>
      <c r="AV84" s="541"/>
      <c r="AW84" s="542"/>
      <c r="AY84" s="484" t="s">
        <v>156</v>
      </c>
    </row>
    <row r="85" spans="1:53" ht="18" customHeight="1" x14ac:dyDescent="0.55000000000000004">
      <c r="A85" s="1">
        <v>18</v>
      </c>
      <c r="C85" s="539"/>
      <c r="D85" s="516" t="s">
        <v>5</v>
      </c>
      <c r="E85" s="516"/>
      <c r="F85" s="40">
        <f>+AJ67+1</f>
        <v>45505</v>
      </c>
      <c r="G85" s="40">
        <f t="shared" ref="G85:AJ85" si="10">+F85+1</f>
        <v>45506</v>
      </c>
      <c r="H85" s="10">
        <f t="shared" si="10"/>
        <v>45507</v>
      </c>
      <c r="I85" s="11">
        <f t="shared" si="10"/>
        <v>45508</v>
      </c>
      <c r="J85" s="40">
        <f t="shared" si="10"/>
        <v>45509</v>
      </c>
      <c r="K85" s="40">
        <f t="shared" si="10"/>
        <v>45510</v>
      </c>
      <c r="L85" s="40">
        <f t="shared" si="10"/>
        <v>45511</v>
      </c>
      <c r="M85" s="40">
        <f t="shared" si="10"/>
        <v>45512</v>
      </c>
      <c r="N85" s="40">
        <f t="shared" si="10"/>
        <v>45513</v>
      </c>
      <c r="O85" s="10">
        <f t="shared" si="10"/>
        <v>45514</v>
      </c>
      <c r="P85" s="11">
        <f t="shared" si="10"/>
        <v>45515</v>
      </c>
      <c r="Q85" s="53">
        <f t="shared" si="10"/>
        <v>45516</v>
      </c>
      <c r="R85" s="66">
        <f t="shared" si="10"/>
        <v>45517</v>
      </c>
      <c r="S85" s="66">
        <f t="shared" si="10"/>
        <v>45518</v>
      </c>
      <c r="T85" s="66">
        <f t="shared" si="10"/>
        <v>45519</v>
      </c>
      <c r="U85" s="53">
        <f t="shared" si="10"/>
        <v>45520</v>
      </c>
      <c r="V85" s="10">
        <f t="shared" si="10"/>
        <v>45521</v>
      </c>
      <c r="W85" s="11">
        <f t="shared" si="10"/>
        <v>45522</v>
      </c>
      <c r="X85" s="40">
        <f t="shared" si="10"/>
        <v>45523</v>
      </c>
      <c r="Y85" s="40">
        <f t="shared" si="10"/>
        <v>45524</v>
      </c>
      <c r="Z85" s="40">
        <f t="shared" si="10"/>
        <v>45525</v>
      </c>
      <c r="AA85" s="40">
        <f t="shared" si="10"/>
        <v>45526</v>
      </c>
      <c r="AB85" s="40">
        <f t="shared" si="10"/>
        <v>45527</v>
      </c>
      <c r="AC85" s="10">
        <f t="shared" si="10"/>
        <v>45528</v>
      </c>
      <c r="AD85" s="11">
        <f t="shared" si="10"/>
        <v>45529</v>
      </c>
      <c r="AE85" s="40">
        <f t="shared" si="10"/>
        <v>45530</v>
      </c>
      <c r="AF85" s="40">
        <f t="shared" si="10"/>
        <v>45531</v>
      </c>
      <c r="AG85" s="40">
        <f t="shared" si="10"/>
        <v>45532</v>
      </c>
      <c r="AH85" s="40">
        <f t="shared" si="10"/>
        <v>45533</v>
      </c>
      <c r="AI85" s="40">
        <f t="shared" si="10"/>
        <v>45534</v>
      </c>
      <c r="AJ85" s="10">
        <f t="shared" si="10"/>
        <v>45535</v>
      </c>
      <c r="AK85" s="3"/>
      <c r="AL85" s="487" t="s">
        <v>151</v>
      </c>
      <c r="AM85" s="489" t="s">
        <v>152</v>
      </c>
      <c r="AN85" s="267" t="s">
        <v>172</v>
      </c>
      <c r="AO85" s="492" t="s">
        <v>153</v>
      </c>
      <c r="AP85" s="495" t="s">
        <v>174</v>
      </c>
      <c r="AR85" s="498" t="s">
        <v>37</v>
      </c>
      <c r="AS85" s="499"/>
      <c r="AT85" s="500"/>
      <c r="AU85" s="498" t="s">
        <v>40</v>
      </c>
      <c r="AV85" s="499"/>
      <c r="AW85" s="500"/>
      <c r="AY85" s="485"/>
    </row>
    <row r="86" spans="1:53" ht="18" customHeight="1" x14ac:dyDescent="0.55000000000000004">
      <c r="A86" s="1">
        <v>18</v>
      </c>
      <c r="C86" s="539"/>
      <c r="D86" s="516" t="s">
        <v>6</v>
      </c>
      <c r="E86" s="516"/>
      <c r="F86" s="16">
        <f t="shared" ref="F86:AI86" si="11">F85</f>
        <v>45505</v>
      </c>
      <c r="G86" s="16">
        <f t="shared" si="11"/>
        <v>45506</v>
      </c>
      <c r="H86" s="77">
        <f t="shared" si="11"/>
        <v>45507</v>
      </c>
      <c r="I86" s="78">
        <f t="shared" si="11"/>
        <v>45508</v>
      </c>
      <c r="J86" s="16">
        <f t="shared" si="11"/>
        <v>45509</v>
      </c>
      <c r="K86" s="16">
        <f t="shared" si="11"/>
        <v>45510</v>
      </c>
      <c r="L86" s="16">
        <f t="shared" si="11"/>
        <v>45511</v>
      </c>
      <c r="M86" s="16">
        <f t="shared" si="11"/>
        <v>45512</v>
      </c>
      <c r="N86" s="16">
        <f t="shared" si="11"/>
        <v>45513</v>
      </c>
      <c r="O86" s="77">
        <f t="shared" si="11"/>
        <v>45514</v>
      </c>
      <c r="P86" s="78">
        <f t="shared" si="11"/>
        <v>45515</v>
      </c>
      <c r="Q86" s="20">
        <f t="shared" si="11"/>
        <v>45516</v>
      </c>
      <c r="R86" s="67">
        <f t="shared" si="11"/>
        <v>45517</v>
      </c>
      <c r="S86" s="67">
        <f t="shared" si="11"/>
        <v>45518</v>
      </c>
      <c r="T86" s="67">
        <f t="shared" si="11"/>
        <v>45519</v>
      </c>
      <c r="U86" s="20">
        <f t="shared" si="11"/>
        <v>45520</v>
      </c>
      <c r="V86" s="77">
        <f t="shared" si="11"/>
        <v>45521</v>
      </c>
      <c r="W86" s="78">
        <f t="shared" si="11"/>
        <v>45522</v>
      </c>
      <c r="X86" s="16">
        <f t="shared" si="11"/>
        <v>45523</v>
      </c>
      <c r="Y86" s="16">
        <f t="shared" si="11"/>
        <v>45524</v>
      </c>
      <c r="Z86" s="16">
        <f t="shared" si="11"/>
        <v>45525</v>
      </c>
      <c r="AA86" s="16">
        <f t="shared" si="11"/>
        <v>45526</v>
      </c>
      <c r="AB86" s="16">
        <f t="shared" si="11"/>
        <v>45527</v>
      </c>
      <c r="AC86" s="77">
        <f t="shared" si="11"/>
        <v>45528</v>
      </c>
      <c r="AD86" s="78">
        <f t="shared" si="11"/>
        <v>45529</v>
      </c>
      <c r="AE86" s="16">
        <f t="shared" si="11"/>
        <v>45530</v>
      </c>
      <c r="AF86" s="16">
        <f t="shared" si="11"/>
        <v>45531</v>
      </c>
      <c r="AG86" s="16">
        <f t="shared" si="11"/>
        <v>45532</v>
      </c>
      <c r="AH86" s="16">
        <f t="shared" si="11"/>
        <v>45533</v>
      </c>
      <c r="AI86" s="16">
        <f t="shared" si="11"/>
        <v>45534</v>
      </c>
      <c r="AJ86" s="77">
        <f t="shared" ref="AJ86" si="12">AJ85</f>
        <v>45535</v>
      </c>
      <c r="AK86" s="3"/>
      <c r="AL86" s="488"/>
      <c r="AM86" s="490"/>
      <c r="AN86" s="268"/>
      <c r="AO86" s="493"/>
      <c r="AP86" s="496"/>
      <c r="AR86" s="501" t="s">
        <v>155</v>
      </c>
      <c r="AS86" s="504" t="s">
        <v>108</v>
      </c>
      <c r="AT86" s="465" t="s">
        <v>42</v>
      </c>
      <c r="AU86" s="501" t="s">
        <v>157</v>
      </c>
      <c r="AV86" s="504" t="s">
        <v>109</v>
      </c>
      <c r="AW86" s="465" t="s">
        <v>43</v>
      </c>
      <c r="AY86" s="485"/>
    </row>
    <row r="87" spans="1:53" ht="18" customHeight="1" x14ac:dyDescent="0.55000000000000004">
      <c r="A87" s="1">
        <v>18</v>
      </c>
      <c r="C87" s="539"/>
      <c r="D87" s="516" t="s">
        <v>12</v>
      </c>
      <c r="E87" s="516"/>
      <c r="F87" s="4" t="s">
        <v>100</v>
      </c>
      <c r="G87" s="4" t="s">
        <v>100</v>
      </c>
      <c r="H87" s="79" t="s">
        <v>100</v>
      </c>
      <c r="I87" s="80" t="s">
        <v>47</v>
      </c>
      <c r="J87" s="4" t="s">
        <v>102</v>
      </c>
      <c r="K87" s="4" t="s">
        <v>47</v>
      </c>
      <c r="L87" s="4" t="s">
        <v>102</v>
      </c>
      <c r="M87" s="4" t="s">
        <v>100</v>
      </c>
      <c r="N87" s="4" t="s">
        <v>100</v>
      </c>
      <c r="O87" s="79" t="s">
        <v>100</v>
      </c>
      <c r="P87" s="80" t="s">
        <v>100</v>
      </c>
      <c r="Q87" s="27" t="s">
        <v>102</v>
      </c>
      <c r="R87" s="68" t="s">
        <v>47</v>
      </c>
      <c r="S87" s="68" t="s">
        <v>102</v>
      </c>
      <c r="T87" s="68" t="s">
        <v>100</v>
      </c>
      <c r="U87" s="27" t="s">
        <v>47</v>
      </c>
      <c r="V87" s="79" t="s">
        <v>47</v>
      </c>
      <c r="W87" s="80" t="s">
        <v>47</v>
      </c>
      <c r="X87" s="4" t="s">
        <v>102</v>
      </c>
      <c r="Y87" s="4" t="s">
        <v>47</v>
      </c>
      <c r="Z87" s="4" t="s">
        <v>102</v>
      </c>
      <c r="AA87" s="4" t="s">
        <v>47</v>
      </c>
      <c r="AB87" s="4" t="s">
        <v>100</v>
      </c>
      <c r="AC87" s="79" t="s">
        <v>100</v>
      </c>
      <c r="AD87" s="80" t="s">
        <v>100</v>
      </c>
      <c r="AE87" s="4" t="s">
        <v>100</v>
      </c>
      <c r="AF87" s="4" t="s">
        <v>100</v>
      </c>
      <c r="AG87" s="4" t="s">
        <v>100</v>
      </c>
      <c r="AH87" s="4" t="s">
        <v>102</v>
      </c>
      <c r="AI87" s="4" t="s">
        <v>47</v>
      </c>
      <c r="AJ87" s="79" t="s">
        <v>100</v>
      </c>
      <c r="AK87" s="3"/>
      <c r="AL87" s="488"/>
      <c r="AM87" s="490"/>
      <c r="AN87" s="268"/>
      <c r="AO87" s="493"/>
      <c r="AP87" s="496"/>
      <c r="AR87" s="502"/>
      <c r="AS87" s="505"/>
      <c r="AT87" s="466"/>
      <c r="AU87" s="502"/>
      <c r="AV87" s="505"/>
      <c r="AW87" s="466"/>
      <c r="AY87" s="485"/>
    </row>
    <row r="88" spans="1:53" ht="18" customHeight="1" x14ac:dyDescent="0.55000000000000004">
      <c r="A88" s="1">
        <v>18</v>
      </c>
      <c r="B88" s="1">
        <v>1</v>
      </c>
      <c r="C88" s="539"/>
      <c r="D88" s="515" t="s">
        <v>11</v>
      </c>
      <c r="E88" s="515"/>
      <c r="F88" s="477"/>
      <c r="G88" s="477"/>
      <c r="H88" s="480"/>
      <c r="I88" s="511"/>
      <c r="J88" s="477"/>
      <c r="K88" s="514" t="s">
        <v>90</v>
      </c>
      <c r="L88" s="477"/>
      <c r="M88" s="477"/>
      <c r="N88" s="477"/>
      <c r="O88" s="574" t="s">
        <v>177</v>
      </c>
      <c r="P88" s="577" t="s">
        <v>179</v>
      </c>
      <c r="Q88" s="557" t="s">
        <v>178</v>
      </c>
      <c r="R88" s="509" t="s">
        <v>63</v>
      </c>
      <c r="S88" s="509" t="s">
        <v>64</v>
      </c>
      <c r="T88" s="509" t="s">
        <v>65</v>
      </c>
      <c r="U88" s="557" t="s">
        <v>180</v>
      </c>
      <c r="V88" s="574" t="s">
        <v>181</v>
      </c>
      <c r="W88" s="577" t="s">
        <v>182</v>
      </c>
      <c r="X88" s="477"/>
      <c r="Y88" s="514" t="s">
        <v>90</v>
      </c>
      <c r="Z88" s="477"/>
      <c r="AA88" s="514" t="s">
        <v>90</v>
      </c>
      <c r="AB88" s="477"/>
      <c r="AC88" s="480"/>
      <c r="AD88" s="511"/>
      <c r="AE88" s="477"/>
      <c r="AF88" s="477"/>
      <c r="AG88" s="477"/>
      <c r="AH88" s="477"/>
      <c r="AI88" s="514" t="s">
        <v>90</v>
      </c>
      <c r="AJ88" s="480"/>
      <c r="AK88" s="3"/>
      <c r="AL88" s="488"/>
      <c r="AM88" s="490"/>
      <c r="AN88" s="268"/>
      <c r="AO88" s="493"/>
      <c r="AP88" s="496"/>
      <c r="AR88" s="502"/>
      <c r="AS88" s="505"/>
      <c r="AT88" s="466"/>
      <c r="AU88" s="502"/>
      <c r="AV88" s="505"/>
      <c r="AW88" s="466"/>
      <c r="AY88" s="485"/>
    </row>
    <row r="89" spans="1:53" ht="18" customHeight="1" x14ac:dyDescent="0.55000000000000004">
      <c r="A89" s="1">
        <v>18</v>
      </c>
      <c r="B89" s="1">
        <v>2</v>
      </c>
      <c r="C89" s="539"/>
      <c r="D89" s="515"/>
      <c r="E89" s="515"/>
      <c r="F89" s="478"/>
      <c r="G89" s="478"/>
      <c r="H89" s="481"/>
      <c r="I89" s="512"/>
      <c r="J89" s="478"/>
      <c r="K89" s="514"/>
      <c r="L89" s="478"/>
      <c r="M89" s="478"/>
      <c r="N89" s="478"/>
      <c r="O89" s="575"/>
      <c r="P89" s="578"/>
      <c r="Q89" s="558"/>
      <c r="R89" s="510"/>
      <c r="S89" s="510"/>
      <c r="T89" s="510"/>
      <c r="U89" s="558"/>
      <c r="V89" s="575"/>
      <c r="W89" s="578"/>
      <c r="X89" s="478"/>
      <c r="Y89" s="514"/>
      <c r="Z89" s="478"/>
      <c r="AA89" s="514"/>
      <c r="AB89" s="478"/>
      <c r="AC89" s="481"/>
      <c r="AD89" s="512"/>
      <c r="AE89" s="478"/>
      <c r="AF89" s="478"/>
      <c r="AG89" s="478"/>
      <c r="AH89" s="478"/>
      <c r="AI89" s="514"/>
      <c r="AJ89" s="481"/>
      <c r="AK89" s="3"/>
      <c r="AL89" s="488"/>
      <c r="AM89" s="490"/>
      <c r="AN89" s="268"/>
      <c r="AO89" s="493"/>
      <c r="AP89" s="496"/>
      <c r="AR89" s="502"/>
      <c r="AS89" s="505"/>
      <c r="AT89" s="65">
        <v>0.28499999999999998</v>
      </c>
      <c r="AU89" s="502"/>
      <c r="AV89" s="505"/>
      <c r="AW89" s="466"/>
      <c r="AY89" s="485"/>
    </row>
    <row r="90" spans="1:53" ht="18" customHeight="1" x14ac:dyDescent="0.55000000000000004">
      <c r="A90" s="1">
        <v>18</v>
      </c>
      <c r="B90" s="1">
        <v>3</v>
      </c>
      <c r="C90" s="539"/>
      <c r="D90" s="515"/>
      <c r="E90" s="515"/>
      <c r="F90" s="478"/>
      <c r="G90" s="478"/>
      <c r="H90" s="481"/>
      <c r="I90" s="512"/>
      <c r="J90" s="478"/>
      <c r="K90" s="514"/>
      <c r="L90" s="478"/>
      <c r="M90" s="478"/>
      <c r="N90" s="478"/>
      <c r="O90" s="575"/>
      <c r="P90" s="578"/>
      <c r="Q90" s="558"/>
      <c r="R90" s="510"/>
      <c r="S90" s="510"/>
      <c r="T90" s="510"/>
      <c r="U90" s="558"/>
      <c r="V90" s="575"/>
      <c r="W90" s="578"/>
      <c r="X90" s="478"/>
      <c r="Y90" s="514"/>
      <c r="Z90" s="478"/>
      <c r="AA90" s="514"/>
      <c r="AB90" s="478"/>
      <c r="AC90" s="481"/>
      <c r="AD90" s="512"/>
      <c r="AE90" s="478"/>
      <c r="AF90" s="478"/>
      <c r="AG90" s="478"/>
      <c r="AH90" s="478"/>
      <c r="AI90" s="514"/>
      <c r="AJ90" s="481"/>
      <c r="AK90" s="3"/>
      <c r="AL90" s="488"/>
      <c r="AM90" s="490"/>
      <c r="AN90" s="268"/>
      <c r="AO90" s="493"/>
      <c r="AP90" s="496"/>
      <c r="AR90" s="502"/>
      <c r="AS90" s="505"/>
      <c r="AT90" s="467" t="s">
        <v>41</v>
      </c>
      <c r="AU90" s="502"/>
      <c r="AV90" s="505"/>
      <c r="AW90" s="466"/>
      <c r="AY90" s="485"/>
    </row>
    <row r="91" spans="1:53" ht="18" customHeight="1" x14ac:dyDescent="0.55000000000000004">
      <c r="A91" s="1">
        <v>18</v>
      </c>
      <c r="B91" s="1">
        <v>4</v>
      </c>
      <c r="C91" s="539"/>
      <c r="D91" s="515"/>
      <c r="E91" s="515"/>
      <c r="F91" s="478"/>
      <c r="G91" s="478"/>
      <c r="H91" s="481"/>
      <c r="I91" s="512"/>
      <c r="J91" s="478"/>
      <c r="K91" s="514"/>
      <c r="L91" s="478"/>
      <c r="M91" s="478"/>
      <c r="N91" s="478"/>
      <c r="O91" s="575"/>
      <c r="P91" s="578"/>
      <c r="Q91" s="558"/>
      <c r="R91" s="510"/>
      <c r="S91" s="510"/>
      <c r="T91" s="510"/>
      <c r="U91" s="558"/>
      <c r="V91" s="575"/>
      <c r="W91" s="578"/>
      <c r="X91" s="478"/>
      <c r="Y91" s="514"/>
      <c r="Z91" s="478"/>
      <c r="AA91" s="514"/>
      <c r="AB91" s="478"/>
      <c r="AC91" s="481"/>
      <c r="AD91" s="512"/>
      <c r="AE91" s="478"/>
      <c r="AF91" s="478"/>
      <c r="AG91" s="478"/>
      <c r="AH91" s="478"/>
      <c r="AI91" s="514"/>
      <c r="AJ91" s="481"/>
      <c r="AK91" s="3"/>
      <c r="AL91" s="488"/>
      <c r="AM91" s="490"/>
      <c r="AN91" s="268"/>
      <c r="AO91" s="493"/>
      <c r="AP91" s="496"/>
      <c r="AR91" s="502"/>
      <c r="AS91" s="505"/>
      <c r="AT91" s="467"/>
      <c r="AU91" s="502"/>
      <c r="AV91" s="505"/>
      <c r="AW91" s="65">
        <v>0.28499999999999998</v>
      </c>
      <c r="AY91" s="485"/>
    </row>
    <row r="92" spans="1:53" ht="18" customHeight="1" x14ac:dyDescent="0.55000000000000004">
      <c r="A92" s="1">
        <v>18</v>
      </c>
      <c r="B92" s="1">
        <v>5</v>
      </c>
      <c r="C92" s="539"/>
      <c r="D92" s="515"/>
      <c r="E92" s="515"/>
      <c r="F92" s="478"/>
      <c r="G92" s="478"/>
      <c r="H92" s="481"/>
      <c r="I92" s="512"/>
      <c r="J92" s="478"/>
      <c r="K92" s="514"/>
      <c r="L92" s="478"/>
      <c r="M92" s="478"/>
      <c r="N92" s="478"/>
      <c r="O92" s="575"/>
      <c r="P92" s="578"/>
      <c r="Q92" s="558"/>
      <c r="R92" s="510"/>
      <c r="S92" s="510"/>
      <c r="T92" s="510"/>
      <c r="U92" s="558"/>
      <c r="V92" s="575"/>
      <c r="W92" s="578"/>
      <c r="X92" s="478"/>
      <c r="Y92" s="514"/>
      <c r="Z92" s="478"/>
      <c r="AA92" s="514"/>
      <c r="AB92" s="478"/>
      <c r="AC92" s="481"/>
      <c r="AD92" s="512"/>
      <c r="AE92" s="478"/>
      <c r="AF92" s="478"/>
      <c r="AG92" s="478"/>
      <c r="AH92" s="478"/>
      <c r="AI92" s="514"/>
      <c r="AJ92" s="481"/>
      <c r="AK92" s="3"/>
      <c r="AL92" s="488"/>
      <c r="AM92" s="490"/>
      <c r="AN92" s="268"/>
      <c r="AO92" s="493"/>
      <c r="AP92" s="496"/>
      <c r="AR92" s="502"/>
      <c r="AS92" s="505"/>
      <c r="AT92" s="467"/>
      <c r="AU92" s="502"/>
      <c r="AV92" s="505"/>
      <c r="AW92" s="467" t="s">
        <v>41</v>
      </c>
      <c r="AY92" s="485"/>
    </row>
    <row r="93" spans="1:53" ht="18" customHeight="1" x14ac:dyDescent="0.55000000000000004">
      <c r="A93" s="1">
        <v>18</v>
      </c>
      <c r="B93" s="1">
        <v>6</v>
      </c>
      <c r="C93" s="539"/>
      <c r="D93" s="515"/>
      <c r="E93" s="515"/>
      <c r="F93" s="478"/>
      <c r="G93" s="478"/>
      <c r="H93" s="481"/>
      <c r="I93" s="512"/>
      <c r="J93" s="478"/>
      <c r="K93" s="514"/>
      <c r="L93" s="478"/>
      <c r="M93" s="478"/>
      <c r="N93" s="478"/>
      <c r="O93" s="575"/>
      <c r="P93" s="578"/>
      <c r="Q93" s="558"/>
      <c r="R93" s="470" t="s">
        <v>176</v>
      </c>
      <c r="S93" s="583"/>
      <c r="T93" s="584"/>
      <c r="U93" s="558"/>
      <c r="V93" s="575"/>
      <c r="W93" s="578"/>
      <c r="X93" s="478"/>
      <c r="Y93" s="514"/>
      <c r="Z93" s="478"/>
      <c r="AA93" s="514"/>
      <c r="AB93" s="478"/>
      <c r="AC93" s="481"/>
      <c r="AD93" s="512"/>
      <c r="AE93" s="478"/>
      <c r="AF93" s="478"/>
      <c r="AG93" s="478"/>
      <c r="AH93" s="478"/>
      <c r="AI93" s="514"/>
      <c r="AJ93" s="481"/>
      <c r="AK93" s="3"/>
      <c r="AL93" s="488"/>
      <c r="AM93" s="490"/>
      <c r="AN93" s="268"/>
      <c r="AO93" s="493"/>
      <c r="AP93" s="496"/>
      <c r="AR93" s="502"/>
      <c r="AS93" s="505"/>
      <c r="AT93" s="467"/>
      <c r="AU93" s="502"/>
      <c r="AV93" s="505"/>
      <c r="AW93" s="467"/>
      <c r="AY93" s="485"/>
    </row>
    <row r="94" spans="1:53" ht="18" customHeight="1" x14ac:dyDescent="0.55000000000000004">
      <c r="A94" s="1">
        <v>18</v>
      </c>
      <c r="B94" s="1">
        <v>7</v>
      </c>
      <c r="C94" s="539"/>
      <c r="D94" s="515"/>
      <c r="E94" s="515"/>
      <c r="F94" s="478"/>
      <c r="G94" s="478"/>
      <c r="H94" s="481"/>
      <c r="I94" s="512"/>
      <c r="J94" s="478"/>
      <c r="K94" s="514"/>
      <c r="L94" s="478"/>
      <c r="M94" s="478"/>
      <c r="N94" s="478"/>
      <c r="O94" s="575"/>
      <c r="P94" s="578"/>
      <c r="Q94" s="558"/>
      <c r="R94" s="470"/>
      <c r="S94" s="583"/>
      <c r="T94" s="584"/>
      <c r="U94" s="558"/>
      <c r="V94" s="575"/>
      <c r="W94" s="578"/>
      <c r="X94" s="478"/>
      <c r="Y94" s="514"/>
      <c r="Z94" s="478"/>
      <c r="AA94" s="514"/>
      <c r="AB94" s="478"/>
      <c r="AC94" s="481"/>
      <c r="AD94" s="512"/>
      <c r="AE94" s="478"/>
      <c r="AF94" s="478"/>
      <c r="AG94" s="478"/>
      <c r="AH94" s="478"/>
      <c r="AI94" s="514"/>
      <c r="AJ94" s="481"/>
      <c r="AK94" s="3"/>
      <c r="AL94" s="488"/>
      <c r="AM94" s="490"/>
      <c r="AN94" s="268"/>
      <c r="AO94" s="493"/>
      <c r="AP94" s="496"/>
      <c r="AR94" s="502"/>
      <c r="AS94" s="505"/>
      <c r="AT94" s="467"/>
      <c r="AU94" s="502"/>
      <c r="AV94" s="505"/>
      <c r="AW94" s="467"/>
      <c r="AY94" s="485"/>
    </row>
    <row r="95" spans="1:53" ht="18" customHeight="1" thickBot="1" x14ac:dyDescent="0.6">
      <c r="A95" s="1">
        <v>18</v>
      </c>
      <c r="B95" s="1">
        <v>8</v>
      </c>
      <c r="C95" s="539"/>
      <c r="D95" s="515"/>
      <c r="E95" s="515"/>
      <c r="F95" s="479"/>
      <c r="G95" s="479"/>
      <c r="H95" s="482"/>
      <c r="I95" s="513"/>
      <c r="J95" s="479"/>
      <c r="K95" s="514"/>
      <c r="L95" s="479"/>
      <c r="M95" s="479"/>
      <c r="N95" s="479"/>
      <c r="O95" s="576"/>
      <c r="P95" s="579"/>
      <c r="Q95" s="559"/>
      <c r="R95" s="220"/>
      <c r="S95" s="221"/>
      <c r="T95" s="222"/>
      <c r="U95" s="559"/>
      <c r="V95" s="576"/>
      <c r="W95" s="579"/>
      <c r="X95" s="479"/>
      <c r="Y95" s="514"/>
      <c r="Z95" s="479"/>
      <c r="AA95" s="514"/>
      <c r="AB95" s="479"/>
      <c r="AC95" s="482"/>
      <c r="AD95" s="513"/>
      <c r="AE95" s="479"/>
      <c r="AF95" s="479"/>
      <c r="AG95" s="479"/>
      <c r="AH95" s="479"/>
      <c r="AI95" s="514"/>
      <c r="AJ95" s="482"/>
      <c r="AK95" s="3"/>
      <c r="AL95" s="488"/>
      <c r="AM95" s="491"/>
      <c r="AN95" s="269"/>
      <c r="AO95" s="494"/>
      <c r="AP95" s="497"/>
      <c r="AR95" s="503"/>
      <c r="AS95" s="506"/>
      <c r="AT95" s="467"/>
      <c r="AU95" s="503"/>
      <c r="AV95" s="506"/>
      <c r="AW95" s="535"/>
      <c r="AY95" s="486"/>
    </row>
    <row r="96" spans="1:53" ht="18" customHeight="1" thickBot="1" x14ac:dyDescent="0.6">
      <c r="A96" s="1">
        <v>18</v>
      </c>
      <c r="C96" s="539"/>
      <c r="D96" s="517" t="s">
        <v>7</v>
      </c>
      <c r="E96" s="517"/>
      <c r="F96" s="4"/>
      <c r="G96" s="4"/>
      <c r="H96" s="25" t="s">
        <v>9</v>
      </c>
      <c r="I96" s="26" t="s">
        <v>9</v>
      </c>
      <c r="J96" s="4"/>
      <c r="K96" s="4"/>
      <c r="L96" s="4"/>
      <c r="M96" s="4"/>
      <c r="N96" s="4"/>
      <c r="O96" s="223" t="s">
        <v>66</v>
      </c>
      <c r="P96" s="224" t="s">
        <v>66</v>
      </c>
      <c r="Q96" s="27" t="s">
        <v>56</v>
      </c>
      <c r="R96" s="68" t="s">
        <v>66</v>
      </c>
      <c r="S96" s="68" t="s">
        <v>66</v>
      </c>
      <c r="T96" s="68" t="s">
        <v>66</v>
      </c>
      <c r="U96" s="27" t="s">
        <v>56</v>
      </c>
      <c r="V96" s="223" t="s">
        <v>66</v>
      </c>
      <c r="W96" s="224" t="s">
        <v>66</v>
      </c>
      <c r="X96" s="4"/>
      <c r="Y96" s="4"/>
      <c r="Z96" s="4"/>
      <c r="AA96" s="4"/>
      <c r="AB96" s="29"/>
      <c r="AC96" s="25" t="s">
        <v>9</v>
      </c>
      <c r="AD96" s="26" t="s">
        <v>9</v>
      </c>
      <c r="AE96" s="4"/>
      <c r="AF96" s="4"/>
      <c r="AG96" s="4"/>
      <c r="AH96" s="4"/>
      <c r="AI96" s="4"/>
      <c r="AJ96" s="25" t="s">
        <v>9</v>
      </c>
      <c r="AK96" s="3"/>
      <c r="AL96" s="138">
        <f>COUNTIF(F96:AJ96,"○")</f>
        <v>5</v>
      </c>
      <c r="AM96" s="63"/>
      <c r="AN96" s="129"/>
      <c r="AO96" s="104"/>
      <c r="AP96" s="103"/>
      <c r="AR96" s="136"/>
      <c r="AS96" s="131"/>
      <c r="AT96" s="133">
        <f>ROUNDDOWN(AL96/AY96,3)</f>
        <v>0.20799999999999999</v>
      </c>
      <c r="AU96" s="132"/>
      <c r="AV96" s="90"/>
      <c r="AW96" s="62"/>
      <c r="AY96" s="76">
        <f>31-7</f>
        <v>24</v>
      </c>
      <c r="BA96" s="1" t="s">
        <v>79</v>
      </c>
    </row>
    <row r="97" spans="1:51" ht="18" customHeight="1" thickBot="1" x14ac:dyDescent="0.6">
      <c r="A97" s="1">
        <v>18</v>
      </c>
      <c r="C97" s="539"/>
      <c r="D97" s="517" t="s">
        <v>8</v>
      </c>
      <c r="E97" s="517"/>
      <c r="F97" s="4" t="s">
        <v>33</v>
      </c>
      <c r="G97" s="4" t="s">
        <v>33</v>
      </c>
      <c r="H97" s="81" t="s">
        <v>10</v>
      </c>
      <c r="I97" s="82" t="s">
        <v>10</v>
      </c>
      <c r="J97" s="29" t="s">
        <v>33</v>
      </c>
      <c r="K97" s="44" t="s">
        <v>54</v>
      </c>
      <c r="L97" s="29" t="s">
        <v>33</v>
      </c>
      <c r="M97" s="29" t="s">
        <v>33</v>
      </c>
      <c r="N97" s="29" t="s">
        <v>33</v>
      </c>
      <c r="O97" s="225" t="s">
        <v>66</v>
      </c>
      <c r="P97" s="226" t="s">
        <v>66</v>
      </c>
      <c r="Q97" s="27" t="s">
        <v>53</v>
      </c>
      <c r="R97" s="68" t="s">
        <v>66</v>
      </c>
      <c r="S97" s="68" t="s">
        <v>66</v>
      </c>
      <c r="T97" s="68" t="s">
        <v>66</v>
      </c>
      <c r="U97" s="27" t="s">
        <v>53</v>
      </c>
      <c r="V97" s="225" t="s">
        <v>66</v>
      </c>
      <c r="W97" s="226" t="s">
        <v>66</v>
      </c>
      <c r="X97" s="29" t="s">
        <v>33</v>
      </c>
      <c r="Y97" s="44" t="s">
        <v>54</v>
      </c>
      <c r="Z97" s="29" t="s">
        <v>33</v>
      </c>
      <c r="AA97" s="44" t="s">
        <v>54</v>
      </c>
      <c r="AB97" s="29" t="s">
        <v>33</v>
      </c>
      <c r="AC97" s="81" t="s">
        <v>10</v>
      </c>
      <c r="AD97" s="82" t="s">
        <v>10</v>
      </c>
      <c r="AE97" s="29" t="s">
        <v>33</v>
      </c>
      <c r="AF97" s="29" t="s">
        <v>33</v>
      </c>
      <c r="AG97" s="29" t="s">
        <v>33</v>
      </c>
      <c r="AH97" s="29" t="s">
        <v>33</v>
      </c>
      <c r="AI97" s="44" t="s">
        <v>54</v>
      </c>
      <c r="AJ97" s="106" t="s">
        <v>10</v>
      </c>
      <c r="AK97" s="3"/>
      <c r="AL97" s="134"/>
      <c r="AM97" s="7">
        <f>COUNTIF(F97:AJ97,"●")</f>
        <v>5</v>
      </c>
      <c r="AN97" s="130">
        <f>COUNTIF(F97:AJ97,"◎")</f>
        <v>0</v>
      </c>
      <c r="AO97" s="128">
        <f>SUM(AM97:AN97)</f>
        <v>5</v>
      </c>
      <c r="AP97" s="75">
        <f>ROUNDDOWN(AO97/AL96,3)</f>
        <v>1</v>
      </c>
      <c r="AR97" s="130">
        <f>COUNTIF(F97:AJ97,"●")+COUNTIF(F97:AJ97,"★")+COUNTIF(F97:AJ97,"◎")</f>
        <v>7</v>
      </c>
      <c r="AS97" s="135">
        <f>COUNTIF(F97:AJ97,"◇")</f>
        <v>13</v>
      </c>
      <c r="AT97" s="137">
        <f>ROUNDDOWN(AR97/AY96,3)</f>
        <v>0.29099999999999998</v>
      </c>
      <c r="AU97" s="5">
        <f>AU79+COUNTIF(F97:AJ97,"●")+COUNTIF(F97:AJ97,"★")+COUNTIF(F97:AJ97,"■")+COUNTIF(F97:AJ97,"◎")</f>
        <v>59</v>
      </c>
      <c r="AV97" s="99">
        <f>AV79+COUNTIF(F97:AJ97,"◇")</f>
        <v>66</v>
      </c>
      <c r="AW97" s="75">
        <f>ROUNDDOWN(AU97/AY97,3)</f>
        <v>0.47199999999999998</v>
      </c>
      <c r="AY97" s="4">
        <f>+AY79+AY96</f>
        <v>125</v>
      </c>
    </row>
    <row r="98" spans="1:51" ht="15" customHeight="1" x14ac:dyDescent="0.55000000000000004">
      <c r="A98" s="1">
        <v>15</v>
      </c>
      <c r="C98" s="539"/>
      <c r="D98" s="529" t="s">
        <v>0</v>
      </c>
      <c r="E98" s="530"/>
      <c r="F98" s="520"/>
      <c r="G98" s="521"/>
      <c r="H98" s="521"/>
      <c r="I98" s="521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21"/>
      <c r="AE98" s="521"/>
      <c r="AF98" s="521"/>
      <c r="AG98" s="521"/>
      <c r="AH98" s="521"/>
      <c r="AI98" s="521"/>
      <c r="AJ98" s="522"/>
      <c r="AL98" s="100" t="s">
        <v>69</v>
      </c>
      <c r="AM98" s="84" t="s">
        <v>70</v>
      </c>
      <c r="AN98" s="87" t="s">
        <v>71</v>
      </c>
      <c r="AO98" s="105" t="s">
        <v>85</v>
      </c>
      <c r="AP98" s="70" t="s">
        <v>86</v>
      </c>
      <c r="AQ98" s="3"/>
      <c r="AR98" s="94" t="s">
        <v>72</v>
      </c>
      <c r="AS98" s="92" t="s">
        <v>73</v>
      </c>
      <c r="AT98" s="93" t="s">
        <v>74</v>
      </c>
      <c r="AU98" s="91" t="s">
        <v>75</v>
      </c>
      <c r="AV98" s="92" t="s">
        <v>76</v>
      </c>
      <c r="AW98" s="93" t="s">
        <v>77</v>
      </c>
      <c r="AX98" s="60"/>
      <c r="AY98" s="71" t="s">
        <v>78</v>
      </c>
    </row>
    <row r="99" spans="1:51" ht="15" customHeight="1" x14ac:dyDescent="0.55000000000000004">
      <c r="A99" s="1">
        <v>15</v>
      </c>
      <c r="C99" s="539"/>
      <c r="D99" s="531"/>
      <c r="E99" s="532"/>
      <c r="F99" s="523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4"/>
      <c r="AE99" s="524"/>
      <c r="AF99" s="524"/>
      <c r="AG99" s="524"/>
      <c r="AH99" s="524"/>
      <c r="AI99" s="524"/>
      <c r="AJ99" s="525"/>
      <c r="AL99" s="101"/>
      <c r="AM99" s="86"/>
      <c r="AN99" s="87"/>
      <c r="AO99" s="85"/>
      <c r="AP99" s="70" t="str">
        <f>IF(AP97&gt;=1,"達成","未達成")</f>
        <v>達成</v>
      </c>
      <c r="AQ99" s="3"/>
      <c r="AR99" s="94"/>
      <c r="AS99" s="95"/>
      <c r="AT99" s="93" t="s">
        <v>91</v>
      </c>
      <c r="AU99" s="94"/>
      <c r="AV99" s="95"/>
      <c r="AW99" s="93"/>
      <c r="AX99" s="60"/>
      <c r="AY99" s="72"/>
    </row>
    <row r="100" spans="1:51" ht="15" customHeight="1" x14ac:dyDescent="0.55000000000000004">
      <c r="A100" s="1">
        <v>15</v>
      </c>
      <c r="C100" s="539"/>
      <c r="D100" s="533"/>
      <c r="E100" s="534"/>
      <c r="F100" s="526" t="s">
        <v>173</v>
      </c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I100" s="527"/>
      <c r="AJ100" s="528"/>
      <c r="AL100" s="102"/>
      <c r="AM100" s="88"/>
      <c r="AN100" s="89"/>
      <c r="AO100" s="64" t="s">
        <v>84</v>
      </c>
      <c r="AP100" s="69" t="s">
        <v>83</v>
      </c>
      <c r="AQ100" s="3"/>
      <c r="AR100" s="96"/>
      <c r="AS100" s="97"/>
      <c r="AT100" s="98" t="s">
        <v>92</v>
      </c>
      <c r="AU100" s="96"/>
      <c r="AV100" s="97"/>
      <c r="AW100" s="98" t="s">
        <v>93</v>
      </c>
      <c r="AX100" s="60"/>
      <c r="AY100" s="61"/>
    </row>
    <row r="101" spans="1:51" ht="18" customHeight="1" x14ac:dyDescent="0.55000000000000004">
      <c r="A101" s="1">
        <v>18</v>
      </c>
      <c r="C101" s="53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8"/>
      <c r="AC101" s="3"/>
      <c r="AD101" s="3"/>
      <c r="AE101" s="3"/>
      <c r="AF101" s="3"/>
      <c r="AG101" s="3"/>
      <c r="AH101" s="3"/>
      <c r="AI101" s="3"/>
      <c r="AJ101" s="3"/>
    </row>
    <row r="102" spans="1:51" ht="25" customHeight="1" thickBot="1" x14ac:dyDescent="0.6">
      <c r="A102" s="1">
        <v>25</v>
      </c>
      <c r="C102" s="539"/>
      <c r="D102" s="516" t="s">
        <v>4</v>
      </c>
      <c r="E102" s="516"/>
      <c r="F102" s="519" t="s">
        <v>94</v>
      </c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  <c r="AE102" s="519"/>
      <c r="AF102" s="519"/>
      <c r="AG102" s="519"/>
      <c r="AH102" s="519"/>
      <c r="AI102" s="519"/>
      <c r="AJ102" s="519"/>
      <c r="AK102" s="46"/>
      <c r="AL102" s="536" t="s">
        <v>39</v>
      </c>
      <c r="AM102" s="537"/>
      <c r="AN102" s="537"/>
      <c r="AO102" s="537"/>
      <c r="AP102" s="538"/>
      <c r="AR102" s="540" t="s">
        <v>38</v>
      </c>
      <c r="AS102" s="541"/>
      <c r="AT102" s="541"/>
      <c r="AU102" s="541"/>
      <c r="AV102" s="541"/>
      <c r="AW102" s="542"/>
      <c r="AY102" s="484" t="s">
        <v>156</v>
      </c>
    </row>
    <row r="103" spans="1:51" ht="18" customHeight="1" x14ac:dyDescent="0.55000000000000004">
      <c r="A103" s="1">
        <v>18</v>
      </c>
      <c r="C103" s="539"/>
      <c r="D103" s="516" t="s">
        <v>5</v>
      </c>
      <c r="E103" s="553"/>
      <c r="F103" s="11">
        <f>+AJ85+1</f>
        <v>45536</v>
      </c>
      <c r="G103" s="40">
        <f t="shared" ref="G103:AI103" si="13">+F103+1</f>
        <v>45537</v>
      </c>
      <c r="H103" s="40">
        <f t="shared" si="13"/>
        <v>45538</v>
      </c>
      <c r="I103" s="40">
        <f t="shared" si="13"/>
        <v>45539</v>
      </c>
      <c r="J103" s="40">
        <f t="shared" si="13"/>
        <v>45540</v>
      </c>
      <c r="K103" s="40">
        <f t="shared" si="13"/>
        <v>45541</v>
      </c>
      <c r="L103" s="10">
        <f t="shared" si="13"/>
        <v>45542</v>
      </c>
      <c r="M103" s="11">
        <f t="shared" si="13"/>
        <v>45543</v>
      </c>
      <c r="N103" s="40">
        <f t="shared" si="13"/>
        <v>45544</v>
      </c>
      <c r="O103" s="40">
        <f t="shared" si="13"/>
        <v>45545</v>
      </c>
      <c r="P103" s="40">
        <f t="shared" si="13"/>
        <v>45546</v>
      </c>
      <c r="Q103" s="40">
        <f t="shared" si="13"/>
        <v>45547</v>
      </c>
      <c r="R103" s="40">
        <f t="shared" si="13"/>
        <v>45548</v>
      </c>
      <c r="S103" s="10">
        <f t="shared" si="13"/>
        <v>45549</v>
      </c>
      <c r="T103" s="11">
        <f t="shared" si="13"/>
        <v>45550</v>
      </c>
      <c r="U103" s="53">
        <f t="shared" si="13"/>
        <v>45551</v>
      </c>
      <c r="V103" s="40">
        <f t="shared" si="13"/>
        <v>45552</v>
      </c>
      <c r="W103" s="40">
        <f t="shared" si="13"/>
        <v>45553</v>
      </c>
      <c r="X103" s="40">
        <f t="shared" si="13"/>
        <v>45554</v>
      </c>
      <c r="Y103" s="40">
        <f t="shared" si="13"/>
        <v>45555</v>
      </c>
      <c r="Z103" s="10">
        <f t="shared" si="13"/>
        <v>45556</v>
      </c>
      <c r="AA103" s="11">
        <f t="shared" si="13"/>
        <v>45557</v>
      </c>
      <c r="AB103" s="53">
        <f t="shared" si="13"/>
        <v>45558</v>
      </c>
      <c r="AC103" s="40">
        <f t="shared" si="13"/>
        <v>45559</v>
      </c>
      <c r="AD103" s="40">
        <f t="shared" si="13"/>
        <v>45560</v>
      </c>
      <c r="AE103" s="40">
        <f t="shared" si="13"/>
        <v>45561</v>
      </c>
      <c r="AF103" s="40">
        <f t="shared" si="13"/>
        <v>45562</v>
      </c>
      <c r="AG103" s="10">
        <f t="shared" si="13"/>
        <v>45563</v>
      </c>
      <c r="AH103" s="11">
        <f t="shared" si="13"/>
        <v>45564</v>
      </c>
      <c r="AI103" s="40">
        <f t="shared" si="13"/>
        <v>45565</v>
      </c>
      <c r="AJ103" s="47"/>
      <c r="AK103" s="48"/>
      <c r="AL103" s="487" t="s">
        <v>151</v>
      </c>
      <c r="AM103" s="489" t="s">
        <v>152</v>
      </c>
      <c r="AN103" s="267" t="s">
        <v>172</v>
      </c>
      <c r="AO103" s="492" t="s">
        <v>153</v>
      </c>
      <c r="AP103" s="495" t="s">
        <v>174</v>
      </c>
      <c r="AR103" s="498" t="s">
        <v>37</v>
      </c>
      <c r="AS103" s="499"/>
      <c r="AT103" s="500"/>
      <c r="AU103" s="498" t="s">
        <v>40</v>
      </c>
      <c r="AV103" s="499"/>
      <c r="AW103" s="500"/>
      <c r="AY103" s="485"/>
    </row>
    <row r="104" spans="1:51" ht="18" customHeight="1" x14ac:dyDescent="0.55000000000000004">
      <c r="A104" s="1">
        <v>18</v>
      </c>
      <c r="C104" s="539"/>
      <c r="D104" s="516" t="s">
        <v>6</v>
      </c>
      <c r="E104" s="553"/>
      <c r="F104" s="78">
        <f t="shared" ref="F104:AI104" si="14">F103</f>
        <v>45536</v>
      </c>
      <c r="G104" s="16">
        <f t="shared" si="14"/>
        <v>45537</v>
      </c>
      <c r="H104" s="16">
        <f t="shared" si="14"/>
        <v>45538</v>
      </c>
      <c r="I104" s="16">
        <f t="shared" si="14"/>
        <v>45539</v>
      </c>
      <c r="J104" s="16">
        <f t="shared" si="14"/>
        <v>45540</v>
      </c>
      <c r="K104" s="16">
        <f t="shared" si="14"/>
        <v>45541</v>
      </c>
      <c r="L104" s="77">
        <f t="shared" si="14"/>
        <v>45542</v>
      </c>
      <c r="M104" s="78">
        <f t="shared" si="14"/>
        <v>45543</v>
      </c>
      <c r="N104" s="16">
        <f t="shared" si="14"/>
        <v>45544</v>
      </c>
      <c r="O104" s="16">
        <f t="shared" si="14"/>
        <v>45545</v>
      </c>
      <c r="P104" s="16">
        <f t="shared" si="14"/>
        <v>45546</v>
      </c>
      <c r="Q104" s="16">
        <f t="shared" si="14"/>
        <v>45547</v>
      </c>
      <c r="R104" s="16">
        <f t="shared" si="14"/>
        <v>45548</v>
      </c>
      <c r="S104" s="77">
        <f t="shared" si="14"/>
        <v>45549</v>
      </c>
      <c r="T104" s="78">
        <f t="shared" si="14"/>
        <v>45550</v>
      </c>
      <c r="U104" s="20">
        <f t="shared" si="14"/>
        <v>45551</v>
      </c>
      <c r="V104" s="16">
        <f t="shared" si="14"/>
        <v>45552</v>
      </c>
      <c r="W104" s="16">
        <f t="shared" si="14"/>
        <v>45553</v>
      </c>
      <c r="X104" s="16">
        <f t="shared" si="14"/>
        <v>45554</v>
      </c>
      <c r="Y104" s="16">
        <f t="shared" si="14"/>
        <v>45555</v>
      </c>
      <c r="Z104" s="77">
        <f t="shared" si="14"/>
        <v>45556</v>
      </c>
      <c r="AA104" s="78">
        <f t="shared" si="14"/>
        <v>45557</v>
      </c>
      <c r="AB104" s="20">
        <f t="shared" si="14"/>
        <v>45558</v>
      </c>
      <c r="AC104" s="16">
        <f t="shared" si="14"/>
        <v>45559</v>
      </c>
      <c r="AD104" s="16">
        <f t="shared" si="14"/>
        <v>45560</v>
      </c>
      <c r="AE104" s="16">
        <f t="shared" si="14"/>
        <v>45561</v>
      </c>
      <c r="AF104" s="16">
        <f t="shared" si="14"/>
        <v>45562</v>
      </c>
      <c r="AG104" s="77">
        <f t="shared" si="14"/>
        <v>45563</v>
      </c>
      <c r="AH104" s="78">
        <f t="shared" si="14"/>
        <v>45564</v>
      </c>
      <c r="AI104" s="16">
        <f t="shared" si="14"/>
        <v>45565</v>
      </c>
      <c r="AJ104" s="49"/>
      <c r="AK104" s="50"/>
      <c r="AL104" s="488"/>
      <c r="AM104" s="490"/>
      <c r="AN104" s="268"/>
      <c r="AO104" s="493"/>
      <c r="AP104" s="496"/>
      <c r="AR104" s="501" t="s">
        <v>155</v>
      </c>
      <c r="AS104" s="504" t="s">
        <v>108</v>
      </c>
      <c r="AT104" s="465" t="s">
        <v>42</v>
      </c>
      <c r="AU104" s="501" t="s">
        <v>157</v>
      </c>
      <c r="AV104" s="504" t="s">
        <v>109</v>
      </c>
      <c r="AW104" s="465" t="s">
        <v>43</v>
      </c>
      <c r="AY104" s="485"/>
    </row>
    <row r="105" spans="1:51" ht="18" customHeight="1" x14ac:dyDescent="0.55000000000000004">
      <c r="A105" s="1">
        <v>18</v>
      </c>
      <c r="C105" s="539"/>
      <c r="D105" s="516" t="s">
        <v>12</v>
      </c>
      <c r="E105" s="553"/>
      <c r="F105" s="80" t="s">
        <v>47</v>
      </c>
      <c r="G105" s="4" t="s">
        <v>102</v>
      </c>
      <c r="H105" s="4" t="s">
        <v>100</v>
      </c>
      <c r="I105" s="4" t="s">
        <v>100</v>
      </c>
      <c r="J105" s="4" t="s">
        <v>100</v>
      </c>
      <c r="K105" s="4" t="s">
        <v>102</v>
      </c>
      <c r="L105" s="79" t="s">
        <v>47</v>
      </c>
      <c r="M105" s="80" t="s">
        <v>47</v>
      </c>
      <c r="N105" s="4" t="s">
        <v>47</v>
      </c>
      <c r="O105" s="4" t="s">
        <v>47</v>
      </c>
      <c r="P105" s="4" t="s">
        <v>102</v>
      </c>
      <c r="Q105" s="4" t="s">
        <v>100</v>
      </c>
      <c r="R105" s="4" t="s">
        <v>100</v>
      </c>
      <c r="S105" s="79" t="s">
        <v>100</v>
      </c>
      <c r="T105" s="80" t="s">
        <v>100</v>
      </c>
      <c r="U105" s="27" t="s">
        <v>102</v>
      </c>
      <c r="V105" s="4" t="s">
        <v>47</v>
      </c>
      <c r="W105" s="4" t="s">
        <v>102</v>
      </c>
      <c r="X105" s="4" t="s">
        <v>47</v>
      </c>
      <c r="Y105" s="4" t="s">
        <v>100</v>
      </c>
      <c r="Z105" s="79" t="s">
        <v>100</v>
      </c>
      <c r="AA105" s="80" t="s">
        <v>47</v>
      </c>
      <c r="AB105" s="27" t="s">
        <v>47</v>
      </c>
      <c r="AC105" s="4" t="s">
        <v>100</v>
      </c>
      <c r="AD105" s="4" t="s">
        <v>100</v>
      </c>
      <c r="AE105" s="4" t="s">
        <v>102</v>
      </c>
      <c r="AF105" s="4" t="s">
        <v>47</v>
      </c>
      <c r="AG105" s="79" t="s">
        <v>102</v>
      </c>
      <c r="AH105" s="80" t="s">
        <v>47</v>
      </c>
      <c r="AI105" s="4" t="s">
        <v>100</v>
      </c>
      <c r="AJ105" s="23"/>
      <c r="AK105" s="3"/>
      <c r="AL105" s="488"/>
      <c r="AM105" s="490"/>
      <c r="AN105" s="268"/>
      <c r="AO105" s="493"/>
      <c r="AP105" s="496"/>
      <c r="AR105" s="502"/>
      <c r="AS105" s="505"/>
      <c r="AT105" s="466"/>
      <c r="AU105" s="502"/>
      <c r="AV105" s="505"/>
      <c r="AW105" s="466"/>
      <c r="AY105" s="485"/>
    </row>
    <row r="106" spans="1:51" ht="18" customHeight="1" x14ac:dyDescent="0.55000000000000004">
      <c r="A106" s="1">
        <v>18</v>
      </c>
      <c r="B106" s="1">
        <v>1</v>
      </c>
      <c r="C106" s="539"/>
      <c r="D106" s="515" t="s">
        <v>11</v>
      </c>
      <c r="E106" s="566"/>
      <c r="F106" s="511"/>
      <c r="G106" s="477"/>
      <c r="H106" s="477"/>
      <c r="I106" s="477"/>
      <c r="J106" s="477"/>
      <c r="K106" s="477"/>
      <c r="L106" s="480"/>
      <c r="M106" s="511"/>
      <c r="N106" s="514" t="s">
        <v>90</v>
      </c>
      <c r="O106" s="514" t="s">
        <v>90</v>
      </c>
      <c r="P106" s="570" t="s">
        <v>116</v>
      </c>
      <c r="Q106" s="477"/>
      <c r="R106" s="477"/>
      <c r="S106" s="572" t="s">
        <v>111</v>
      </c>
      <c r="T106" s="511"/>
      <c r="U106" s="557" t="s">
        <v>23</v>
      </c>
      <c r="V106" s="477" t="s">
        <v>90</v>
      </c>
      <c r="W106" s="477"/>
      <c r="X106" s="514" t="s">
        <v>90</v>
      </c>
      <c r="Y106" s="477"/>
      <c r="Z106" s="572" t="s">
        <v>111</v>
      </c>
      <c r="AA106" s="511" t="s">
        <v>24</v>
      </c>
      <c r="AB106" s="557" t="s">
        <v>20</v>
      </c>
      <c r="AC106" s="477"/>
      <c r="AD106" s="477"/>
      <c r="AE106" s="477"/>
      <c r="AF106" s="514" t="s">
        <v>90</v>
      </c>
      <c r="AG106" s="480"/>
      <c r="AH106" s="511"/>
      <c r="AI106" s="570" t="s">
        <v>115</v>
      </c>
      <c r="AJ106" s="563"/>
      <c r="AK106" s="51"/>
      <c r="AL106" s="488"/>
      <c r="AM106" s="490"/>
      <c r="AN106" s="268"/>
      <c r="AO106" s="493"/>
      <c r="AP106" s="496"/>
      <c r="AR106" s="502"/>
      <c r="AS106" s="505"/>
      <c r="AT106" s="466"/>
      <c r="AU106" s="502"/>
      <c r="AV106" s="505"/>
      <c r="AW106" s="466"/>
      <c r="AY106" s="485"/>
    </row>
    <row r="107" spans="1:51" ht="18" customHeight="1" x14ac:dyDescent="0.55000000000000004">
      <c r="A107" s="1">
        <v>18</v>
      </c>
      <c r="B107" s="1">
        <v>2</v>
      </c>
      <c r="C107" s="539"/>
      <c r="D107" s="515"/>
      <c r="E107" s="566"/>
      <c r="F107" s="512"/>
      <c r="G107" s="478"/>
      <c r="H107" s="478"/>
      <c r="I107" s="478"/>
      <c r="J107" s="478"/>
      <c r="K107" s="478"/>
      <c r="L107" s="481"/>
      <c r="M107" s="512"/>
      <c r="N107" s="514"/>
      <c r="O107" s="514"/>
      <c r="P107" s="571"/>
      <c r="Q107" s="478"/>
      <c r="R107" s="478"/>
      <c r="S107" s="573"/>
      <c r="T107" s="512"/>
      <c r="U107" s="558"/>
      <c r="V107" s="478"/>
      <c r="W107" s="478"/>
      <c r="X107" s="514"/>
      <c r="Y107" s="478"/>
      <c r="Z107" s="573"/>
      <c r="AA107" s="512"/>
      <c r="AB107" s="558"/>
      <c r="AC107" s="478"/>
      <c r="AD107" s="478"/>
      <c r="AE107" s="478"/>
      <c r="AF107" s="514"/>
      <c r="AG107" s="481"/>
      <c r="AH107" s="512"/>
      <c r="AI107" s="571"/>
      <c r="AJ107" s="564"/>
      <c r="AK107" s="51"/>
      <c r="AL107" s="488"/>
      <c r="AM107" s="490"/>
      <c r="AN107" s="268"/>
      <c r="AO107" s="493"/>
      <c r="AP107" s="496"/>
      <c r="AR107" s="502"/>
      <c r="AS107" s="505"/>
      <c r="AT107" s="65">
        <v>0.28499999999999998</v>
      </c>
      <c r="AU107" s="502"/>
      <c r="AV107" s="505"/>
      <c r="AW107" s="466"/>
      <c r="AY107" s="485"/>
    </row>
    <row r="108" spans="1:51" ht="18" customHeight="1" x14ac:dyDescent="0.55000000000000004">
      <c r="A108" s="1">
        <v>18</v>
      </c>
      <c r="B108" s="1">
        <v>3</v>
      </c>
      <c r="C108" s="539"/>
      <c r="D108" s="515"/>
      <c r="E108" s="566"/>
      <c r="F108" s="512"/>
      <c r="G108" s="478"/>
      <c r="H108" s="478"/>
      <c r="I108" s="478"/>
      <c r="J108" s="478"/>
      <c r="K108" s="478"/>
      <c r="L108" s="481"/>
      <c r="M108" s="512"/>
      <c r="N108" s="514"/>
      <c r="O108" s="514"/>
      <c r="P108" s="571"/>
      <c r="Q108" s="478"/>
      <c r="R108" s="478"/>
      <c r="S108" s="573"/>
      <c r="T108" s="512"/>
      <c r="U108" s="558"/>
      <c r="V108" s="478"/>
      <c r="W108" s="478"/>
      <c r="X108" s="514"/>
      <c r="Y108" s="478"/>
      <c r="Z108" s="573"/>
      <c r="AA108" s="512"/>
      <c r="AB108" s="558"/>
      <c r="AC108" s="478"/>
      <c r="AD108" s="478"/>
      <c r="AE108" s="478"/>
      <c r="AF108" s="514"/>
      <c r="AG108" s="481"/>
      <c r="AH108" s="512"/>
      <c r="AI108" s="571"/>
      <c r="AJ108" s="564"/>
      <c r="AK108" s="51"/>
      <c r="AL108" s="488"/>
      <c r="AM108" s="490"/>
      <c r="AN108" s="268"/>
      <c r="AO108" s="493"/>
      <c r="AP108" s="496"/>
      <c r="AR108" s="502"/>
      <c r="AS108" s="505"/>
      <c r="AT108" s="467" t="s">
        <v>41</v>
      </c>
      <c r="AU108" s="502"/>
      <c r="AV108" s="505"/>
      <c r="AW108" s="466"/>
      <c r="AY108" s="485"/>
    </row>
    <row r="109" spans="1:51" ht="18" customHeight="1" x14ac:dyDescent="0.55000000000000004">
      <c r="A109" s="1">
        <v>18</v>
      </c>
      <c r="B109" s="1">
        <v>4</v>
      </c>
      <c r="C109" s="539"/>
      <c r="D109" s="515"/>
      <c r="E109" s="566"/>
      <c r="F109" s="512"/>
      <c r="G109" s="478"/>
      <c r="H109" s="478"/>
      <c r="I109" s="478"/>
      <c r="J109" s="478"/>
      <c r="K109" s="478"/>
      <c r="L109" s="481"/>
      <c r="M109" s="512"/>
      <c r="N109" s="514"/>
      <c r="O109" s="514"/>
      <c r="P109" s="571"/>
      <c r="Q109" s="478"/>
      <c r="R109" s="478"/>
      <c r="S109" s="573"/>
      <c r="T109" s="512"/>
      <c r="U109" s="558"/>
      <c r="V109" s="478"/>
      <c r="W109" s="478"/>
      <c r="X109" s="514"/>
      <c r="Y109" s="478"/>
      <c r="Z109" s="573"/>
      <c r="AA109" s="512"/>
      <c r="AB109" s="558"/>
      <c r="AC109" s="478"/>
      <c r="AD109" s="478"/>
      <c r="AE109" s="478"/>
      <c r="AF109" s="514"/>
      <c r="AG109" s="481"/>
      <c r="AH109" s="512"/>
      <c r="AI109" s="571"/>
      <c r="AJ109" s="564"/>
      <c r="AK109" s="51"/>
      <c r="AL109" s="488"/>
      <c r="AM109" s="490"/>
      <c r="AN109" s="268"/>
      <c r="AO109" s="493"/>
      <c r="AP109" s="496"/>
      <c r="AR109" s="502"/>
      <c r="AS109" s="505"/>
      <c r="AT109" s="467"/>
      <c r="AU109" s="502"/>
      <c r="AV109" s="505"/>
      <c r="AW109" s="65">
        <v>0.28499999999999998</v>
      </c>
      <c r="AY109" s="485"/>
    </row>
    <row r="110" spans="1:51" ht="18" customHeight="1" x14ac:dyDescent="0.55000000000000004">
      <c r="A110" s="1">
        <v>18</v>
      </c>
      <c r="B110" s="1">
        <v>5</v>
      </c>
      <c r="C110" s="539"/>
      <c r="D110" s="515"/>
      <c r="E110" s="566"/>
      <c r="F110" s="512"/>
      <c r="G110" s="478"/>
      <c r="H110" s="478"/>
      <c r="I110" s="478"/>
      <c r="J110" s="478"/>
      <c r="K110" s="478"/>
      <c r="L110" s="481"/>
      <c r="M110" s="512"/>
      <c r="N110" s="514"/>
      <c r="O110" s="514"/>
      <c r="P110" s="571"/>
      <c r="Q110" s="478"/>
      <c r="R110" s="478"/>
      <c r="S110" s="573"/>
      <c r="T110" s="512"/>
      <c r="U110" s="558"/>
      <c r="V110" s="478"/>
      <c r="W110" s="478"/>
      <c r="X110" s="514"/>
      <c r="Y110" s="478"/>
      <c r="Z110" s="573"/>
      <c r="AA110" s="512"/>
      <c r="AB110" s="558"/>
      <c r="AC110" s="478"/>
      <c r="AD110" s="478"/>
      <c r="AE110" s="478"/>
      <c r="AF110" s="514"/>
      <c r="AG110" s="481"/>
      <c r="AH110" s="512"/>
      <c r="AI110" s="571"/>
      <c r="AJ110" s="564"/>
      <c r="AK110" s="51"/>
      <c r="AL110" s="488"/>
      <c r="AM110" s="490"/>
      <c r="AN110" s="268"/>
      <c r="AO110" s="493"/>
      <c r="AP110" s="496"/>
      <c r="AR110" s="502"/>
      <c r="AS110" s="505"/>
      <c r="AT110" s="467"/>
      <c r="AU110" s="502"/>
      <c r="AV110" s="505"/>
      <c r="AW110" s="467" t="s">
        <v>41</v>
      </c>
      <c r="AY110" s="485"/>
    </row>
    <row r="111" spans="1:51" ht="18" customHeight="1" x14ac:dyDescent="0.55000000000000004">
      <c r="A111" s="1">
        <v>18</v>
      </c>
      <c r="B111" s="1">
        <v>6</v>
      </c>
      <c r="C111" s="539"/>
      <c r="D111" s="515"/>
      <c r="E111" s="566"/>
      <c r="F111" s="512"/>
      <c r="G111" s="478"/>
      <c r="H111" s="478"/>
      <c r="I111" s="478"/>
      <c r="J111" s="478"/>
      <c r="K111" s="478"/>
      <c r="L111" s="481"/>
      <c r="M111" s="512"/>
      <c r="N111" s="514"/>
      <c r="O111" s="514"/>
      <c r="P111" s="571"/>
      <c r="Q111" s="478"/>
      <c r="R111" s="478"/>
      <c r="S111" s="573"/>
      <c r="T111" s="512"/>
      <c r="U111" s="558"/>
      <c r="V111" s="478"/>
      <c r="W111" s="478"/>
      <c r="X111" s="514"/>
      <c r="Y111" s="478"/>
      <c r="Z111" s="573"/>
      <c r="AA111" s="512"/>
      <c r="AB111" s="558"/>
      <c r="AC111" s="478"/>
      <c r="AD111" s="478"/>
      <c r="AE111" s="478"/>
      <c r="AF111" s="514"/>
      <c r="AG111" s="481"/>
      <c r="AH111" s="512"/>
      <c r="AI111" s="571"/>
      <c r="AJ111" s="564"/>
      <c r="AK111" s="51"/>
      <c r="AL111" s="488"/>
      <c r="AM111" s="490"/>
      <c r="AN111" s="268"/>
      <c r="AO111" s="493"/>
      <c r="AP111" s="496"/>
      <c r="AR111" s="502"/>
      <c r="AS111" s="505"/>
      <c r="AT111" s="467"/>
      <c r="AU111" s="502"/>
      <c r="AV111" s="505"/>
      <c r="AW111" s="467"/>
      <c r="AY111" s="485"/>
    </row>
    <row r="112" spans="1:51" ht="18" customHeight="1" x14ac:dyDescent="0.55000000000000004">
      <c r="A112" s="1">
        <v>18</v>
      </c>
      <c r="B112" s="1">
        <v>7</v>
      </c>
      <c r="C112" s="539"/>
      <c r="D112" s="515"/>
      <c r="E112" s="566"/>
      <c r="F112" s="512"/>
      <c r="G112" s="478"/>
      <c r="H112" s="478"/>
      <c r="I112" s="478"/>
      <c r="J112" s="478"/>
      <c r="K112" s="478"/>
      <c r="L112" s="481"/>
      <c r="M112" s="512"/>
      <c r="N112" s="514"/>
      <c r="O112" s="514"/>
      <c r="P112" s="571"/>
      <c r="Q112" s="478"/>
      <c r="R112" s="478"/>
      <c r="S112" s="573"/>
      <c r="T112" s="512"/>
      <c r="U112" s="558"/>
      <c r="V112" s="478"/>
      <c r="W112" s="478"/>
      <c r="X112" s="514"/>
      <c r="Y112" s="478"/>
      <c r="Z112" s="573"/>
      <c r="AA112" s="512"/>
      <c r="AB112" s="558"/>
      <c r="AC112" s="478"/>
      <c r="AD112" s="478"/>
      <c r="AE112" s="478"/>
      <c r="AF112" s="514"/>
      <c r="AG112" s="481"/>
      <c r="AH112" s="512"/>
      <c r="AI112" s="571"/>
      <c r="AJ112" s="564"/>
      <c r="AK112" s="51"/>
      <c r="AL112" s="488"/>
      <c r="AM112" s="490"/>
      <c r="AN112" s="268"/>
      <c r="AO112" s="493"/>
      <c r="AP112" s="496"/>
      <c r="AR112" s="502"/>
      <c r="AS112" s="505"/>
      <c r="AT112" s="467"/>
      <c r="AU112" s="502"/>
      <c r="AV112" s="505"/>
      <c r="AW112" s="467"/>
      <c r="AY112" s="485"/>
    </row>
    <row r="113" spans="1:53" ht="18" customHeight="1" thickBot="1" x14ac:dyDescent="0.6">
      <c r="A113" s="1">
        <v>18</v>
      </c>
      <c r="B113" s="1">
        <v>8</v>
      </c>
      <c r="C113" s="539"/>
      <c r="D113" s="515"/>
      <c r="E113" s="566"/>
      <c r="F113" s="513"/>
      <c r="G113" s="479"/>
      <c r="H113" s="479"/>
      <c r="I113" s="479"/>
      <c r="J113" s="479"/>
      <c r="K113" s="479"/>
      <c r="L113" s="482"/>
      <c r="M113" s="513"/>
      <c r="N113" s="514"/>
      <c r="O113" s="514"/>
      <c r="P113" s="571"/>
      <c r="Q113" s="479"/>
      <c r="R113" s="479"/>
      <c r="S113" s="573"/>
      <c r="T113" s="513"/>
      <c r="U113" s="559"/>
      <c r="V113" s="479"/>
      <c r="W113" s="479"/>
      <c r="X113" s="514"/>
      <c r="Y113" s="479"/>
      <c r="Z113" s="573"/>
      <c r="AA113" s="513"/>
      <c r="AB113" s="559"/>
      <c r="AC113" s="479"/>
      <c r="AD113" s="479"/>
      <c r="AE113" s="479"/>
      <c r="AF113" s="514"/>
      <c r="AG113" s="482"/>
      <c r="AH113" s="513"/>
      <c r="AI113" s="571"/>
      <c r="AJ113" s="565"/>
      <c r="AK113" s="51"/>
      <c r="AL113" s="488"/>
      <c r="AM113" s="491"/>
      <c r="AN113" s="269"/>
      <c r="AO113" s="494"/>
      <c r="AP113" s="497"/>
      <c r="AR113" s="503"/>
      <c r="AS113" s="506"/>
      <c r="AT113" s="467"/>
      <c r="AU113" s="503"/>
      <c r="AV113" s="506"/>
      <c r="AW113" s="535"/>
      <c r="AY113" s="486"/>
    </row>
    <row r="114" spans="1:53" ht="18" customHeight="1" thickBot="1" x14ac:dyDescent="0.6">
      <c r="A114" s="1">
        <v>18</v>
      </c>
      <c r="C114" s="539"/>
      <c r="D114" s="517" t="s">
        <v>7</v>
      </c>
      <c r="E114" s="518"/>
      <c r="F114" s="26" t="s">
        <v>9</v>
      </c>
      <c r="G114" s="4"/>
      <c r="H114" s="4"/>
      <c r="I114" s="4"/>
      <c r="J114" s="4"/>
      <c r="K114" s="4"/>
      <c r="L114" s="25" t="s">
        <v>9</v>
      </c>
      <c r="M114" s="26" t="s">
        <v>9</v>
      </c>
      <c r="N114" s="4"/>
      <c r="O114" s="4"/>
      <c r="P114" s="4"/>
      <c r="Q114" s="4"/>
      <c r="R114" s="4"/>
      <c r="S114" s="25" t="s">
        <v>9</v>
      </c>
      <c r="T114" s="26" t="s">
        <v>9</v>
      </c>
      <c r="U114" s="27" t="s">
        <v>56</v>
      </c>
      <c r="V114" s="4"/>
      <c r="W114" s="4"/>
      <c r="X114" s="4"/>
      <c r="Y114" s="4"/>
      <c r="Z114" s="25" t="s">
        <v>9</v>
      </c>
      <c r="AA114" s="26" t="s">
        <v>9</v>
      </c>
      <c r="AB114" s="54" t="s">
        <v>56</v>
      </c>
      <c r="AC114" s="4"/>
      <c r="AD114" s="4"/>
      <c r="AE114" s="4"/>
      <c r="AF114" s="4"/>
      <c r="AG114" s="25" t="s">
        <v>9</v>
      </c>
      <c r="AH114" s="26" t="s">
        <v>9</v>
      </c>
      <c r="AI114" s="4"/>
      <c r="AJ114" s="23"/>
      <c r="AK114" s="3"/>
      <c r="AL114" s="130">
        <f>COUNTIF(F114:AJ114,"○")</f>
        <v>9</v>
      </c>
      <c r="AM114" s="132"/>
      <c r="AN114" s="129"/>
      <c r="AO114" s="104"/>
      <c r="AP114" s="103"/>
      <c r="AR114" s="136"/>
      <c r="AS114" s="131"/>
      <c r="AT114" s="133">
        <f>ROUNDDOWN(AL114/AY114,3)</f>
        <v>0.3</v>
      </c>
      <c r="AU114" s="132"/>
      <c r="AV114" s="90"/>
      <c r="AW114" s="62"/>
      <c r="AY114" s="76">
        <v>30</v>
      </c>
      <c r="BA114" s="1" t="s">
        <v>79</v>
      </c>
    </row>
    <row r="115" spans="1:53" ht="18" customHeight="1" thickBot="1" x14ac:dyDescent="0.6">
      <c r="A115" s="1">
        <v>18</v>
      </c>
      <c r="C115" s="539"/>
      <c r="D115" s="517" t="s">
        <v>8</v>
      </c>
      <c r="E115" s="518"/>
      <c r="F115" s="107" t="s">
        <v>10</v>
      </c>
      <c r="G115" s="4" t="s">
        <v>33</v>
      </c>
      <c r="H115" s="4" t="s">
        <v>33</v>
      </c>
      <c r="I115" s="4" t="s">
        <v>33</v>
      </c>
      <c r="J115" s="4" t="s">
        <v>33</v>
      </c>
      <c r="K115" s="4" t="s">
        <v>33</v>
      </c>
      <c r="L115" s="81" t="s">
        <v>10</v>
      </c>
      <c r="M115" s="82" t="s">
        <v>10</v>
      </c>
      <c r="N115" s="44" t="s">
        <v>54</v>
      </c>
      <c r="O115" s="44" t="s">
        <v>54</v>
      </c>
      <c r="P115" s="4" t="s">
        <v>51</v>
      </c>
      <c r="Q115" s="4" t="s">
        <v>33</v>
      </c>
      <c r="R115" s="4" t="s">
        <v>33</v>
      </c>
      <c r="S115" s="81" t="s">
        <v>33</v>
      </c>
      <c r="T115" s="82" t="s">
        <v>10</v>
      </c>
      <c r="U115" s="27" t="s">
        <v>53</v>
      </c>
      <c r="V115" s="44" t="s">
        <v>54</v>
      </c>
      <c r="W115" s="4" t="s">
        <v>33</v>
      </c>
      <c r="X115" s="44" t="s">
        <v>54</v>
      </c>
      <c r="Y115" s="4" t="s">
        <v>33</v>
      </c>
      <c r="Z115" s="81" t="s">
        <v>33</v>
      </c>
      <c r="AA115" s="82" t="s">
        <v>10</v>
      </c>
      <c r="AB115" s="54" t="s">
        <v>53</v>
      </c>
      <c r="AC115" s="4" t="s">
        <v>33</v>
      </c>
      <c r="AD115" s="4" t="s">
        <v>33</v>
      </c>
      <c r="AE115" s="4" t="s">
        <v>33</v>
      </c>
      <c r="AF115" s="44" t="s">
        <v>54</v>
      </c>
      <c r="AG115" s="81" t="s">
        <v>10</v>
      </c>
      <c r="AH115" s="82" t="s">
        <v>10</v>
      </c>
      <c r="AI115" s="4" t="s">
        <v>51</v>
      </c>
      <c r="AJ115" s="23"/>
      <c r="AK115" s="3"/>
      <c r="AL115" s="134"/>
      <c r="AM115" s="7">
        <f>COUNTIF(F115:AJ115,"●")</f>
        <v>7</v>
      </c>
      <c r="AN115" s="130">
        <f>COUNTIF(F115:AJ115,"◎")</f>
        <v>2</v>
      </c>
      <c r="AO115" s="128">
        <f>SUM(AM115:AN115)</f>
        <v>9</v>
      </c>
      <c r="AP115" s="75">
        <f>ROUNDDOWN(AO115/AL114,3)</f>
        <v>1</v>
      </c>
      <c r="AR115" s="130">
        <f>COUNTIF(F115:AJ115,"●")+COUNTIF(F115:AJ115,"★")+COUNTIF(F115:AJ115,"◎")</f>
        <v>11</v>
      </c>
      <c r="AS115" s="135">
        <f>COUNTIF(F115:AJ115,"◇")</f>
        <v>14</v>
      </c>
      <c r="AT115" s="137">
        <f>ROUNDDOWN(AR115/AY114,3)</f>
        <v>0.36599999999999999</v>
      </c>
      <c r="AU115" s="5">
        <f>AU97+COUNTIF(F115:AJ115,"●")+COUNTIF(F115:AJ115,"★")+COUNTIF(F115:AJ115,"■")+COUNTIF(F115:AJ115,"◎")</f>
        <v>75</v>
      </c>
      <c r="AV115" s="99">
        <f>AV97+COUNTIF(F115:AJ115,"◇")</f>
        <v>80</v>
      </c>
      <c r="AW115" s="75">
        <f>ROUNDDOWN(AU115/AY115,3)</f>
        <v>0.48299999999999998</v>
      </c>
      <c r="AY115" s="4">
        <f>+AY97+AY114</f>
        <v>155</v>
      </c>
    </row>
    <row r="116" spans="1:53" ht="15" customHeight="1" x14ac:dyDescent="0.55000000000000004">
      <c r="A116" s="1">
        <v>15</v>
      </c>
      <c r="C116" s="539"/>
      <c r="D116" s="529" t="s">
        <v>0</v>
      </c>
      <c r="E116" s="530"/>
      <c r="F116" s="520"/>
      <c r="G116" s="521"/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1"/>
      <c r="AE116" s="521"/>
      <c r="AF116" s="521"/>
      <c r="AG116" s="521"/>
      <c r="AH116" s="521"/>
      <c r="AI116" s="521"/>
      <c r="AJ116" s="522"/>
      <c r="AL116" s="100" t="s">
        <v>69</v>
      </c>
      <c r="AM116" s="84" t="s">
        <v>70</v>
      </c>
      <c r="AN116" s="87" t="s">
        <v>71</v>
      </c>
      <c r="AO116" s="105" t="s">
        <v>85</v>
      </c>
      <c r="AP116" s="70" t="s">
        <v>86</v>
      </c>
      <c r="AQ116" s="3"/>
      <c r="AR116" s="94" t="s">
        <v>72</v>
      </c>
      <c r="AS116" s="92" t="s">
        <v>73</v>
      </c>
      <c r="AT116" s="93" t="s">
        <v>74</v>
      </c>
      <c r="AU116" s="91" t="s">
        <v>75</v>
      </c>
      <c r="AV116" s="92" t="s">
        <v>76</v>
      </c>
      <c r="AW116" s="93" t="s">
        <v>77</v>
      </c>
      <c r="AX116" s="60"/>
      <c r="AY116" s="71" t="s">
        <v>78</v>
      </c>
    </row>
    <row r="117" spans="1:53" ht="15" customHeight="1" x14ac:dyDescent="0.55000000000000004">
      <c r="A117" s="1">
        <v>15</v>
      </c>
      <c r="C117" s="539"/>
      <c r="D117" s="531"/>
      <c r="E117" s="532"/>
      <c r="F117" s="523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  <c r="U117" s="524"/>
      <c r="V117" s="524"/>
      <c r="W117" s="524"/>
      <c r="X117" s="524"/>
      <c r="Y117" s="524"/>
      <c r="Z117" s="524"/>
      <c r="AA117" s="524"/>
      <c r="AB117" s="524"/>
      <c r="AC117" s="524"/>
      <c r="AD117" s="524"/>
      <c r="AE117" s="524"/>
      <c r="AF117" s="524"/>
      <c r="AG117" s="524"/>
      <c r="AH117" s="524"/>
      <c r="AI117" s="524"/>
      <c r="AJ117" s="525"/>
      <c r="AL117" s="101"/>
      <c r="AM117" s="86"/>
      <c r="AN117" s="87"/>
      <c r="AO117" s="85"/>
      <c r="AP117" s="70" t="str">
        <f>IF(AP115&gt;=1,"達成","未達成")</f>
        <v>達成</v>
      </c>
      <c r="AQ117" s="3"/>
      <c r="AR117" s="94"/>
      <c r="AS117" s="95"/>
      <c r="AT117" s="93" t="s">
        <v>91</v>
      </c>
      <c r="AU117" s="94"/>
      <c r="AV117" s="95"/>
      <c r="AW117" s="93"/>
      <c r="AX117" s="60"/>
      <c r="AY117" s="72"/>
    </row>
    <row r="118" spans="1:53" ht="15" customHeight="1" x14ac:dyDescent="0.55000000000000004">
      <c r="A118" s="1">
        <v>15</v>
      </c>
      <c r="C118" s="539"/>
      <c r="D118" s="533"/>
      <c r="E118" s="534"/>
      <c r="F118" s="526" t="s">
        <v>173</v>
      </c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  <c r="AF118" s="527"/>
      <c r="AG118" s="527"/>
      <c r="AH118" s="527"/>
      <c r="AI118" s="527"/>
      <c r="AJ118" s="528"/>
      <c r="AL118" s="102"/>
      <c r="AM118" s="88"/>
      <c r="AN118" s="89"/>
      <c r="AO118" s="64" t="s">
        <v>84</v>
      </c>
      <c r="AP118" s="69" t="s">
        <v>83</v>
      </c>
      <c r="AQ118" s="3"/>
      <c r="AR118" s="96"/>
      <c r="AS118" s="97"/>
      <c r="AT118" s="98" t="s">
        <v>92</v>
      </c>
      <c r="AU118" s="96"/>
      <c r="AV118" s="97"/>
      <c r="AW118" s="98" t="s">
        <v>93</v>
      </c>
      <c r="AX118" s="60"/>
      <c r="AY118" s="61"/>
    </row>
    <row r="119" spans="1:53" ht="18" customHeight="1" x14ac:dyDescent="0.55000000000000004">
      <c r="A119" s="1">
        <v>18</v>
      </c>
      <c r="C119" s="53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8"/>
      <c r="AC119" s="3"/>
      <c r="AD119" s="3"/>
      <c r="AE119" s="3"/>
      <c r="AF119" s="3"/>
      <c r="AG119" s="3"/>
      <c r="AH119" s="3"/>
      <c r="AI119" s="3"/>
      <c r="AJ119" s="3"/>
    </row>
    <row r="120" spans="1:53" ht="25" customHeight="1" thickBot="1" x14ac:dyDescent="0.6">
      <c r="A120" s="1">
        <v>25</v>
      </c>
      <c r="C120" s="539"/>
      <c r="D120" s="516" t="s">
        <v>4</v>
      </c>
      <c r="E120" s="516"/>
      <c r="F120" s="519" t="s">
        <v>95</v>
      </c>
      <c r="G120" s="519"/>
      <c r="H120" s="519"/>
      <c r="I120" s="519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46"/>
      <c r="AL120" s="536" t="s">
        <v>39</v>
      </c>
      <c r="AM120" s="537"/>
      <c r="AN120" s="537"/>
      <c r="AO120" s="537"/>
      <c r="AP120" s="538"/>
      <c r="AR120" s="540" t="s">
        <v>38</v>
      </c>
      <c r="AS120" s="541"/>
      <c r="AT120" s="541"/>
      <c r="AU120" s="541"/>
      <c r="AV120" s="541"/>
      <c r="AW120" s="542"/>
      <c r="AY120" s="484" t="s">
        <v>156</v>
      </c>
    </row>
    <row r="121" spans="1:53" ht="18" customHeight="1" x14ac:dyDescent="0.55000000000000004">
      <c r="A121" s="1">
        <v>18</v>
      </c>
      <c r="C121" s="539"/>
      <c r="D121" s="516" t="s">
        <v>5</v>
      </c>
      <c r="E121" s="516"/>
      <c r="F121" s="40">
        <f>+AI103+1</f>
        <v>45566</v>
      </c>
      <c r="G121" s="40">
        <f t="shared" ref="G121:AJ121" si="15">+F121+1</f>
        <v>45567</v>
      </c>
      <c r="H121" s="40">
        <f t="shared" si="15"/>
        <v>45568</v>
      </c>
      <c r="I121" s="40">
        <f t="shared" si="15"/>
        <v>45569</v>
      </c>
      <c r="J121" s="10">
        <f t="shared" si="15"/>
        <v>45570</v>
      </c>
      <c r="K121" s="11">
        <f t="shared" si="15"/>
        <v>45571</v>
      </c>
      <c r="L121" s="40">
        <f t="shared" si="15"/>
        <v>45572</v>
      </c>
      <c r="M121" s="40">
        <f t="shared" si="15"/>
        <v>45573</v>
      </c>
      <c r="N121" s="40">
        <f t="shared" si="15"/>
        <v>45574</v>
      </c>
      <c r="O121" s="40">
        <f t="shared" si="15"/>
        <v>45575</v>
      </c>
      <c r="P121" s="40">
        <f t="shared" si="15"/>
        <v>45576</v>
      </c>
      <c r="Q121" s="10">
        <f t="shared" si="15"/>
        <v>45577</v>
      </c>
      <c r="R121" s="11">
        <f t="shared" si="15"/>
        <v>45578</v>
      </c>
      <c r="S121" s="53">
        <f t="shared" si="15"/>
        <v>45579</v>
      </c>
      <c r="T121" s="40">
        <f t="shared" si="15"/>
        <v>45580</v>
      </c>
      <c r="U121" s="40">
        <f t="shared" si="15"/>
        <v>45581</v>
      </c>
      <c r="V121" s="40">
        <f t="shared" si="15"/>
        <v>45582</v>
      </c>
      <c r="W121" s="40">
        <f t="shared" si="15"/>
        <v>45583</v>
      </c>
      <c r="X121" s="10">
        <f t="shared" si="15"/>
        <v>45584</v>
      </c>
      <c r="Y121" s="11">
        <f t="shared" si="15"/>
        <v>45585</v>
      </c>
      <c r="Z121" s="40">
        <f t="shared" si="15"/>
        <v>45586</v>
      </c>
      <c r="AA121" s="40">
        <f t="shared" si="15"/>
        <v>45587</v>
      </c>
      <c r="AB121" s="40">
        <f t="shared" si="15"/>
        <v>45588</v>
      </c>
      <c r="AC121" s="40">
        <f t="shared" si="15"/>
        <v>45589</v>
      </c>
      <c r="AD121" s="40">
        <f t="shared" si="15"/>
        <v>45590</v>
      </c>
      <c r="AE121" s="10">
        <f t="shared" si="15"/>
        <v>45591</v>
      </c>
      <c r="AF121" s="11">
        <f t="shared" si="15"/>
        <v>45592</v>
      </c>
      <c r="AG121" s="40">
        <f t="shared" si="15"/>
        <v>45593</v>
      </c>
      <c r="AH121" s="40">
        <f t="shared" si="15"/>
        <v>45594</v>
      </c>
      <c r="AI121" s="40">
        <f t="shared" si="15"/>
        <v>45595</v>
      </c>
      <c r="AJ121" s="40">
        <f t="shared" si="15"/>
        <v>45596</v>
      </c>
      <c r="AK121" s="48"/>
      <c r="AL121" s="487" t="s">
        <v>151</v>
      </c>
      <c r="AM121" s="489" t="s">
        <v>152</v>
      </c>
      <c r="AN121" s="267" t="s">
        <v>172</v>
      </c>
      <c r="AO121" s="492" t="s">
        <v>153</v>
      </c>
      <c r="AP121" s="495" t="s">
        <v>174</v>
      </c>
      <c r="AR121" s="498" t="s">
        <v>37</v>
      </c>
      <c r="AS121" s="499"/>
      <c r="AT121" s="500"/>
      <c r="AU121" s="498" t="s">
        <v>40</v>
      </c>
      <c r="AV121" s="499"/>
      <c r="AW121" s="500"/>
      <c r="AY121" s="485"/>
    </row>
    <row r="122" spans="1:53" ht="18" customHeight="1" x14ac:dyDescent="0.55000000000000004">
      <c r="A122" s="1">
        <v>18</v>
      </c>
      <c r="C122" s="539"/>
      <c r="D122" s="516" t="s">
        <v>6</v>
      </c>
      <c r="E122" s="516"/>
      <c r="F122" s="16">
        <f t="shared" ref="F122:AI122" si="16">F121</f>
        <v>45566</v>
      </c>
      <c r="G122" s="16">
        <f t="shared" si="16"/>
        <v>45567</v>
      </c>
      <c r="H122" s="16">
        <f t="shared" si="16"/>
        <v>45568</v>
      </c>
      <c r="I122" s="16">
        <f t="shared" si="16"/>
        <v>45569</v>
      </c>
      <c r="J122" s="77">
        <f t="shared" si="16"/>
        <v>45570</v>
      </c>
      <c r="K122" s="78">
        <f t="shared" si="16"/>
        <v>45571</v>
      </c>
      <c r="L122" s="16">
        <f t="shared" si="16"/>
        <v>45572</v>
      </c>
      <c r="M122" s="16">
        <f t="shared" si="16"/>
        <v>45573</v>
      </c>
      <c r="N122" s="16">
        <f t="shared" si="16"/>
        <v>45574</v>
      </c>
      <c r="O122" s="16">
        <f t="shared" si="16"/>
        <v>45575</v>
      </c>
      <c r="P122" s="16">
        <f t="shared" si="16"/>
        <v>45576</v>
      </c>
      <c r="Q122" s="77">
        <f t="shared" si="16"/>
        <v>45577</v>
      </c>
      <c r="R122" s="78">
        <f t="shared" si="16"/>
        <v>45578</v>
      </c>
      <c r="S122" s="20">
        <f t="shared" si="16"/>
        <v>45579</v>
      </c>
      <c r="T122" s="16">
        <f t="shared" si="16"/>
        <v>45580</v>
      </c>
      <c r="U122" s="16">
        <f t="shared" si="16"/>
        <v>45581</v>
      </c>
      <c r="V122" s="16">
        <f t="shared" si="16"/>
        <v>45582</v>
      </c>
      <c r="W122" s="16">
        <f t="shared" si="16"/>
        <v>45583</v>
      </c>
      <c r="X122" s="77">
        <f t="shared" si="16"/>
        <v>45584</v>
      </c>
      <c r="Y122" s="78">
        <f t="shared" si="16"/>
        <v>45585</v>
      </c>
      <c r="Z122" s="16">
        <f t="shared" si="16"/>
        <v>45586</v>
      </c>
      <c r="AA122" s="16">
        <f t="shared" si="16"/>
        <v>45587</v>
      </c>
      <c r="AB122" s="16">
        <f t="shared" si="16"/>
        <v>45588</v>
      </c>
      <c r="AC122" s="16">
        <f t="shared" si="16"/>
        <v>45589</v>
      </c>
      <c r="AD122" s="16">
        <f t="shared" si="16"/>
        <v>45590</v>
      </c>
      <c r="AE122" s="77">
        <f t="shared" si="16"/>
        <v>45591</v>
      </c>
      <c r="AF122" s="78">
        <f t="shared" si="16"/>
        <v>45592</v>
      </c>
      <c r="AG122" s="16">
        <f t="shared" si="16"/>
        <v>45593</v>
      </c>
      <c r="AH122" s="16">
        <f t="shared" si="16"/>
        <v>45594</v>
      </c>
      <c r="AI122" s="16">
        <f t="shared" si="16"/>
        <v>45595</v>
      </c>
      <c r="AJ122" s="16">
        <f t="shared" ref="AJ122" si="17">AJ121</f>
        <v>45596</v>
      </c>
      <c r="AK122" s="50"/>
      <c r="AL122" s="488"/>
      <c r="AM122" s="490"/>
      <c r="AN122" s="268"/>
      <c r="AO122" s="493"/>
      <c r="AP122" s="496"/>
      <c r="AR122" s="501" t="s">
        <v>155</v>
      </c>
      <c r="AS122" s="504" t="s">
        <v>108</v>
      </c>
      <c r="AT122" s="465" t="s">
        <v>42</v>
      </c>
      <c r="AU122" s="501" t="s">
        <v>157</v>
      </c>
      <c r="AV122" s="504" t="s">
        <v>109</v>
      </c>
      <c r="AW122" s="465" t="s">
        <v>43</v>
      </c>
      <c r="AY122" s="485"/>
    </row>
    <row r="123" spans="1:53" ht="18" customHeight="1" x14ac:dyDescent="0.55000000000000004">
      <c r="A123" s="1">
        <v>18</v>
      </c>
      <c r="C123" s="539"/>
      <c r="D123" s="516" t="s">
        <v>12</v>
      </c>
      <c r="E123" s="516"/>
      <c r="F123" s="4" t="s">
        <v>100</v>
      </c>
      <c r="G123" s="4" t="s">
        <v>100</v>
      </c>
      <c r="H123" s="4" t="s">
        <v>100</v>
      </c>
      <c r="I123" s="4" t="s">
        <v>100</v>
      </c>
      <c r="J123" s="79" t="s">
        <v>47</v>
      </c>
      <c r="K123" s="80" t="s">
        <v>100</v>
      </c>
      <c r="L123" s="4" t="s">
        <v>47</v>
      </c>
      <c r="M123" s="4" t="s">
        <v>100</v>
      </c>
      <c r="N123" s="4" t="s">
        <v>47</v>
      </c>
      <c r="O123" s="4" t="s">
        <v>100</v>
      </c>
      <c r="P123" s="4" t="s">
        <v>100</v>
      </c>
      <c r="Q123" s="79" t="s">
        <v>47</v>
      </c>
      <c r="R123" s="80" t="s">
        <v>100</v>
      </c>
      <c r="S123" s="27" t="s">
        <v>100</v>
      </c>
      <c r="T123" s="4" t="s">
        <v>100</v>
      </c>
      <c r="U123" s="4" t="s">
        <v>100</v>
      </c>
      <c r="V123" s="4" t="s">
        <v>47</v>
      </c>
      <c r="W123" s="4" t="s">
        <v>100</v>
      </c>
      <c r="X123" s="79" t="s">
        <v>100</v>
      </c>
      <c r="Y123" s="80" t="s">
        <v>100</v>
      </c>
      <c r="Z123" s="4" t="s">
        <v>100</v>
      </c>
      <c r="AA123" s="4" t="s">
        <v>100</v>
      </c>
      <c r="AB123" s="4" t="s">
        <v>100</v>
      </c>
      <c r="AC123" s="4" t="s">
        <v>47</v>
      </c>
      <c r="AD123" s="4" t="s">
        <v>100</v>
      </c>
      <c r="AE123" s="79" t="s">
        <v>100</v>
      </c>
      <c r="AF123" s="80" t="s">
        <v>100</v>
      </c>
      <c r="AG123" s="4" t="s">
        <v>100</v>
      </c>
      <c r="AH123" s="4" t="s">
        <v>100</v>
      </c>
      <c r="AI123" s="4" t="s">
        <v>100</v>
      </c>
      <c r="AJ123" s="4" t="s">
        <v>100</v>
      </c>
      <c r="AK123" s="3"/>
      <c r="AL123" s="488"/>
      <c r="AM123" s="490"/>
      <c r="AN123" s="268"/>
      <c r="AO123" s="493"/>
      <c r="AP123" s="496"/>
      <c r="AR123" s="502"/>
      <c r="AS123" s="505"/>
      <c r="AT123" s="466"/>
      <c r="AU123" s="502"/>
      <c r="AV123" s="505"/>
      <c r="AW123" s="466"/>
      <c r="AY123" s="485"/>
    </row>
    <row r="124" spans="1:53" ht="18" customHeight="1" x14ac:dyDescent="0.55000000000000004">
      <c r="A124" s="1">
        <v>18</v>
      </c>
      <c r="B124" s="1">
        <v>1</v>
      </c>
      <c r="C124" s="539"/>
      <c r="D124" s="515" t="s">
        <v>11</v>
      </c>
      <c r="E124" s="515"/>
      <c r="F124" s="477"/>
      <c r="G124" s="477"/>
      <c r="H124" s="477"/>
      <c r="I124" s="477"/>
      <c r="J124" s="480"/>
      <c r="K124" s="511"/>
      <c r="L124" s="477" t="s">
        <v>90</v>
      </c>
      <c r="M124" s="477"/>
      <c r="N124" s="477" t="s">
        <v>90</v>
      </c>
      <c r="O124" s="477"/>
      <c r="P124" s="477"/>
      <c r="Q124" s="480"/>
      <c r="R124" s="511"/>
      <c r="S124" s="557" t="s">
        <v>14</v>
      </c>
      <c r="T124" s="477"/>
      <c r="U124" s="477"/>
      <c r="V124" s="477" t="s">
        <v>90</v>
      </c>
      <c r="W124" s="477"/>
      <c r="X124" s="480"/>
      <c r="Y124" s="511"/>
      <c r="Z124" s="477"/>
      <c r="AA124" s="477"/>
      <c r="AB124" s="477"/>
      <c r="AC124" s="477" t="s">
        <v>90</v>
      </c>
      <c r="AD124" s="477"/>
      <c r="AE124" s="480"/>
      <c r="AF124" s="511"/>
      <c r="AG124" s="477"/>
      <c r="AH124" s="477"/>
      <c r="AI124" s="477"/>
      <c r="AJ124" s="477"/>
      <c r="AK124" s="51"/>
      <c r="AL124" s="488"/>
      <c r="AM124" s="490"/>
      <c r="AN124" s="268"/>
      <c r="AO124" s="493"/>
      <c r="AP124" s="496"/>
      <c r="AR124" s="502"/>
      <c r="AS124" s="505"/>
      <c r="AT124" s="466"/>
      <c r="AU124" s="502"/>
      <c r="AV124" s="505"/>
      <c r="AW124" s="466"/>
      <c r="AY124" s="485"/>
    </row>
    <row r="125" spans="1:53" ht="18" customHeight="1" x14ac:dyDescent="0.55000000000000004">
      <c r="A125" s="1">
        <v>18</v>
      </c>
      <c r="B125" s="1">
        <v>2</v>
      </c>
      <c r="C125" s="539"/>
      <c r="D125" s="515"/>
      <c r="E125" s="515"/>
      <c r="F125" s="478"/>
      <c r="G125" s="478"/>
      <c r="H125" s="478"/>
      <c r="I125" s="478"/>
      <c r="J125" s="481"/>
      <c r="K125" s="512"/>
      <c r="L125" s="478"/>
      <c r="M125" s="478"/>
      <c r="N125" s="478"/>
      <c r="O125" s="478"/>
      <c r="P125" s="478"/>
      <c r="Q125" s="481"/>
      <c r="R125" s="512"/>
      <c r="S125" s="558"/>
      <c r="T125" s="478"/>
      <c r="U125" s="478"/>
      <c r="V125" s="478"/>
      <c r="W125" s="478"/>
      <c r="X125" s="481"/>
      <c r="Y125" s="512"/>
      <c r="Z125" s="478"/>
      <c r="AA125" s="478"/>
      <c r="AB125" s="478"/>
      <c r="AC125" s="478"/>
      <c r="AD125" s="478"/>
      <c r="AE125" s="481"/>
      <c r="AF125" s="512"/>
      <c r="AG125" s="478"/>
      <c r="AH125" s="478"/>
      <c r="AI125" s="478"/>
      <c r="AJ125" s="478"/>
      <c r="AK125" s="51"/>
      <c r="AL125" s="488"/>
      <c r="AM125" s="490"/>
      <c r="AN125" s="268"/>
      <c r="AO125" s="493"/>
      <c r="AP125" s="496"/>
      <c r="AR125" s="502"/>
      <c r="AS125" s="505"/>
      <c r="AT125" s="65">
        <v>0.28499999999999998</v>
      </c>
      <c r="AU125" s="502"/>
      <c r="AV125" s="505"/>
      <c r="AW125" s="466"/>
      <c r="AY125" s="485"/>
    </row>
    <row r="126" spans="1:53" ht="18" customHeight="1" x14ac:dyDescent="0.55000000000000004">
      <c r="A126" s="1">
        <v>18</v>
      </c>
      <c r="B126" s="1">
        <v>3</v>
      </c>
      <c r="C126" s="539"/>
      <c r="D126" s="515"/>
      <c r="E126" s="515"/>
      <c r="F126" s="478"/>
      <c r="G126" s="478"/>
      <c r="H126" s="478"/>
      <c r="I126" s="478"/>
      <c r="J126" s="481"/>
      <c r="K126" s="512"/>
      <c r="L126" s="478"/>
      <c r="M126" s="478"/>
      <c r="N126" s="478"/>
      <c r="O126" s="478"/>
      <c r="P126" s="478"/>
      <c r="Q126" s="481"/>
      <c r="R126" s="512"/>
      <c r="S126" s="558"/>
      <c r="T126" s="478"/>
      <c r="U126" s="478"/>
      <c r="V126" s="478"/>
      <c r="W126" s="478"/>
      <c r="X126" s="481"/>
      <c r="Y126" s="512"/>
      <c r="Z126" s="478"/>
      <c r="AA126" s="478"/>
      <c r="AB126" s="478"/>
      <c r="AC126" s="478"/>
      <c r="AD126" s="478"/>
      <c r="AE126" s="481"/>
      <c r="AF126" s="512"/>
      <c r="AG126" s="478"/>
      <c r="AH126" s="478"/>
      <c r="AI126" s="478"/>
      <c r="AJ126" s="478"/>
      <c r="AK126" s="51"/>
      <c r="AL126" s="488"/>
      <c r="AM126" s="490"/>
      <c r="AN126" s="268"/>
      <c r="AO126" s="493"/>
      <c r="AP126" s="496"/>
      <c r="AR126" s="502"/>
      <c r="AS126" s="505"/>
      <c r="AT126" s="467" t="s">
        <v>41</v>
      </c>
      <c r="AU126" s="502"/>
      <c r="AV126" s="505"/>
      <c r="AW126" s="466"/>
      <c r="AY126" s="485"/>
    </row>
    <row r="127" spans="1:53" ht="18" customHeight="1" x14ac:dyDescent="0.55000000000000004">
      <c r="A127" s="1">
        <v>18</v>
      </c>
      <c r="B127" s="1">
        <v>4</v>
      </c>
      <c r="C127" s="539"/>
      <c r="D127" s="515"/>
      <c r="E127" s="515"/>
      <c r="F127" s="478"/>
      <c r="G127" s="478"/>
      <c r="H127" s="478"/>
      <c r="I127" s="478"/>
      <c r="J127" s="481"/>
      <c r="K127" s="512"/>
      <c r="L127" s="478"/>
      <c r="M127" s="478"/>
      <c r="N127" s="478"/>
      <c r="O127" s="478"/>
      <c r="P127" s="478"/>
      <c r="Q127" s="481"/>
      <c r="R127" s="512"/>
      <c r="S127" s="558"/>
      <c r="T127" s="478"/>
      <c r="U127" s="478"/>
      <c r="V127" s="478"/>
      <c r="W127" s="478"/>
      <c r="X127" s="481"/>
      <c r="Y127" s="512"/>
      <c r="Z127" s="478"/>
      <c r="AA127" s="478"/>
      <c r="AB127" s="478"/>
      <c r="AC127" s="478"/>
      <c r="AD127" s="478"/>
      <c r="AE127" s="481"/>
      <c r="AF127" s="512"/>
      <c r="AG127" s="478"/>
      <c r="AH127" s="478"/>
      <c r="AI127" s="478"/>
      <c r="AJ127" s="478"/>
      <c r="AK127" s="51"/>
      <c r="AL127" s="488"/>
      <c r="AM127" s="490"/>
      <c r="AN127" s="268"/>
      <c r="AO127" s="493"/>
      <c r="AP127" s="496"/>
      <c r="AR127" s="502"/>
      <c r="AS127" s="505"/>
      <c r="AT127" s="467"/>
      <c r="AU127" s="502"/>
      <c r="AV127" s="505"/>
      <c r="AW127" s="65">
        <v>0.28499999999999998</v>
      </c>
      <c r="AY127" s="485"/>
    </row>
    <row r="128" spans="1:53" ht="18" customHeight="1" x14ac:dyDescent="0.55000000000000004">
      <c r="A128" s="1">
        <v>18</v>
      </c>
      <c r="B128" s="1">
        <v>5</v>
      </c>
      <c r="C128" s="539"/>
      <c r="D128" s="515"/>
      <c r="E128" s="515"/>
      <c r="F128" s="478"/>
      <c r="G128" s="478"/>
      <c r="H128" s="478"/>
      <c r="I128" s="478"/>
      <c r="J128" s="481"/>
      <c r="K128" s="512"/>
      <c r="L128" s="478"/>
      <c r="M128" s="478"/>
      <c r="N128" s="478"/>
      <c r="O128" s="478"/>
      <c r="P128" s="478"/>
      <c r="Q128" s="481"/>
      <c r="R128" s="512"/>
      <c r="S128" s="558"/>
      <c r="T128" s="478"/>
      <c r="U128" s="478"/>
      <c r="V128" s="478"/>
      <c r="W128" s="478"/>
      <c r="X128" s="481"/>
      <c r="Y128" s="512"/>
      <c r="Z128" s="478"/>
      <c r="AA128" s="478"/>
      <c r="AB128" s="478"/>
      <c r="AC128" s="478"/>
      <c r="AD128" s="478"/>
      <c r="AE128" s="481"/>
      <c r="AF128" s="512"/>
      <c r="AG128" s="478"/>
      <c r="AH128" s="478"/>
      <c r="AI128" s="478"/>
      <c r="AJ128" s="478"/>
      <c r="AK128" s="51"/>
      <c r="AL128" s="488"/>
      <c r="AM128" s="490"/>
      <c r="AN128" s="268"/>
      <c r="AO128" s="493"/>
      <c r="AP128" s="496"/>
      <c r="AR128" s="502"/>
      <c r="AS128" s="505"/>
      <c r="AT128" s="467"/>
      <c r="AU128" s="502"/>
      <c r="AV128" s="505"/>
      <c r="AW128" s="467" t="s">
        <v>41</v>
      </c>
      <c r="AY128" s="485"/>
    </row>
    <row r="129" spans="1:53" ht="18" customHeight="1" x14ac:dyDescent="0.55000000000000004">
      <c r="A129" s="1">
        <v>18</v>
      </c>
      <c r="B129" s="1">
        <v>6</v>
      </c>
      <c r="C129" s="539"/>
      <c r="D129" s="515"/>
      <c r="E129" s="515"/>
      <c r="F129" s="478"/>
      <c r="G129" s="478"/>
      <c r="H129" s="478"/>
      <c r="I129" s="478"/>
      <c r="J129" s="481"/>
      <c r="K129" s="512"/>
      <c r="L129" s="478"/>
      <c r="M129" s="478"/>
      <c r="N129" s="478"/>
      <c r="O129" s="478"/>
      <c r="P129" s="478"/>
      <c r="Q129" s="481"/>
      <c r="R129" s="512"/>
      <c r="S129" s="558"/>
      <c r="T129" s="478"/>
      <c r="U129" s="478"/>
      <c r="V129" s="478"/>
      <c r="W129" s="478"/>
      <c r="X129" s="481"/>
      <c r="Y129" s="512"/>
      <c r="Z129" s="478"/>
      <c r="AA129" s="478"/>
      <c r="AB129" s="478"/>
      <c r="AC129" s="478"/>
      <c r="AD129" s="478"/>
      <c r="AE129" s="481"/>
      <c r="AF129" s="512"/>
      <c r="AG129" s="478"/>
      <c r="AH129" s="478"/>
      <c r="AI129" s="478"/>
      <c r="AJ129" s="478"/>
      <c r="AK129" s="51"/>
      <c r="AL129" s="488"/>
      <c r="AM129" s="490"/>
      <c r="AN129" s="268"/>
      <c r="AO129" s="493"/>
      <c r="AP129" s="496"/>
      <c r="AR129" s="502"/>
      <c r="AS129" s="505"/>
      <c r="AT129" s="467"/>
      <c r="AU129" s="502"/>
      <c r="AV129" s="505"/>
      <c r="AW129" s="467"/>
      <c r="AY129" s="485"/>
    </row>
    <row r="130" spans="1:53" ht="18" customHeight="1" x14ac:dyDescent="0.55000000000000004">
      <c r="A130" s="1">
        <v>18</v>
      </c>
      <c r="B130" s="1">
        <v>7</v>
      </c>
      <c r="C130" s="539"/>
      <c r="D130" s="515"/>
      <c r="E130" s="515"/>
      <c r="F130" s="478"/>
      <c r="G130" s="478"/>
      <c r="H130" s="478"/>
      <c r="I130" s="478"/>
      <c r="J130" s="481"/>
      <c r="K130" s="512"/>
      <c r="L130" s="478"/>
      <c r="M130" s="478"/>
      <c r="N130" s="478"/>
      <c r="O130" s="478"/>
      <c r="P130" s="478"/>
      <c r="Q130" s="481"/>
      <c r="R130" s="512"/>
      <c r="S130" s="558"/>
      <c r="T130" s="478"/>
      <c r="U130" s="478"/>
      <c r="V130" s="478"/>
      <c r="W130" s="478"/>
      <c r="X130" s="481"/>
      <c r="Y130" s="512"/>
      <c r="Z130" s="478"/>
      <c r="AA130" s="478"/>
      <c r="AB130" s="478"/>
      <c r="AC130" s="478"/>
      <c r="AD130" s="478"/>
      <c r="AE130" s="481"/>
      <c r="AF130" s="512"/>
      <c r="AG130" s="478"/>
      <c r="AH130" s="478"/>
      <c r="AI130" s="478"/>
      <c r="AJ130" s="478"/>
      <c r="AK130" s="51"/>
      <c r="AL130" s="488"/>
      <c r="AM130" s="490"/>
      <c r="AN130" s="268"/>
      <c r="AO130" s="493"/>
      <c r="AP130" s="496"/>
      <c r="AR130" s="502"/>
      <c r="AS130" s="505"/>
      <c r="AT130" s="467"/>
      <c r="AU130" s="502"/>
      <c r="AV130" s="505"/>
      <c r="AW130" s="467"/>
      <c r="AY130" s="485"/>
    </row>
    <row r="131" spans="1:53" ht="18" customHeight="1" thickBot="1" x14ac:dyDescent="0.6">
      <c r="A131" s="1">
        <v>18</v>
      </c>
      <c r="B131" s="1">
        <v>8</v>
      </c>
      <c r="C131" s="539"/>
      <c r="D131" s="515"/>
      <c r="E131" s="515"/>
      <c r="F131" s="479"/>
      <c r="G131" s="479"/>
      <c r="H131" s="479"/>
      <c r="I131" s="479"/>
      <c r="J131" s="482"/>
      <c r="K131" s="513"/>
      <c r="L131" s="479"/>
      <c r="M131" s="479"/>
      <c r="N131" s="479"/>
      <c r="O131" s="479"/>
      <c r="P131" s="479"/>
      <c r="Q131" s="482"/>
      <c r="R131" s="513"/>
      <c r="S131" s="559"/>
      <c r="T131" s="479"/>
      <c r="U131" s="479"/>
      <c r="V131" s="479"/>
      <c r="W131" s="479"/>
      <c r="X131" s="482"/>
      <c r="Y131" s="513"/>
      <c r="Z131" s="479"/>
      <c r="AA131" s="479"/>
      <c r="AB131" s="479"/>
      <c r="AC131" s="479"/>
      <c r="AD131" s="479"/>
      <c r="AE131" s="482"/>
      <c r="AF131" s="513"/>
      <c r="AG131" s="479"/>
      <c r="AH131" s="479"/>
      <c r="AI131" s="479"/>
      <c r="AJ131" s="479"/>
      <c r="AK131" s="51"/>
      <c r="AL131" s="488"/>
      <c r="AM131" s="491"/>
      <c r="AN131" s="269"/>
      <c r="AO131" s="494"/>
      <c r="AP131" s="497"/>
      <c r="AR131" s="503"/>
      <c r="AS131" s="506"/>
      <c r="AT131" s="467"/>
      <c r="AU131" s="503"/>
      <c r="AV131" s="506"/>
      <c r="AW131" s="535"/>
      <c r="AY131" s="486"/>
    </row>
    <row r="132" spans="1:53" ht="18" customHeight="1" thickBot="1" x14ac:dyDescent="0.6">
      <c r="A132" s="1">
        <v>18</v>
      </c>
      <c r="C132" s="539"/>
      <c r="D132" s="517" t="s">
        <v>7</v>
      </c>
      <c r="E132" s="517"/>
      <c r="F132" s="4"/>
      <c r="G132" s="4"/>
      <c r="H132" s="4"/>
      <c r="I132" s="4"/>
      <c r="J132" s="25" t="s">
        <v>9</v>
      </c>
      <c r="K132" s="26" t="s">
        <v>9</v>
      </c>
      <c r="L132" s="4"/>
      <c r="M132" s="4"/>
      <c r="N132" s="4"/>
      <c r="O132" s="4"/>
      <c r="P132" s="4"/>
      <c r="Q132" s="25" t="s">
        <v>9</v>
      </c>
      <c r="R132" s="26" t="s">
        <v>9</v>
      </c>
      <c r="S132" s="27" t="s">
        <v>56</v>
      </c>
      <c r="T132" s="4"/>
      <c r="U132" s="4"/>
      <c r="V132" s="4"/>
      <c r="W132" s="4"/>
      <c r="X132" s="25" t="s">
        <v>9</v>
      </c>
      <c r="Y132" s="26" t="s">
        <v>9</v>
      </c>
      <c r="Z132" s="4"/>
      <c r="AA132" s="4"/>
      <c r="AB132" s="29"/>
      <c r="AC132" s="4"/>
      <c r="AD132" s="4"/>
      <c r="AE132" s="25" t="s">
        <v>9</v>
      </c>
      <c r="AF132" s="26" t="s">
        <v>9</v>
      </c>
      <c r="AG132" s="4"/>
      <c r="AH132" s="4"/>
      <c r="AI132" s="4"/>
      <c r="AJ132" s="4"/>
      <c r="AK132" s="3"/>
      <c r="AL132" s="130">
        <f>COUNTIF(F132:AJ132,"○")</f>
        <v>8</v>
      </c>
      <c r="AM132" s="132"/>
      <c r="AN132" s="129"/>
      <c r="AO132" s="104"/>
      <c r="AP132" s="103"/>
      <c r="AR132" s="136"/>
      <c r="AS132" s="131"/>
      <c r="AT132" s="133">
        <f>ROUNDDOWN(AL132/AY132,3)</f>
        <v>0.25800000000000001</v>
      </c>
      <c r="AU132" s="132"/>
      <c r="AV132" s="90"/>
      <c r="AW132" s="62"/>
      <c r="AY132" s="76">
        <v>31</v>
      </c>
      <c r="BA132" s="1" t="s">
        <v>79</v>
      </c>
    </row>
    <row r="133" spans="1:53" ht="18" customHeight="1" thickBot="1" x14ac:dyDescent="0.6">
      <c r="A133" s="1">
        <v>18</v>
      </c>
      <c r="C133" s="539"/>
      <c r="D133" s="517" t="s">
        <v>8</v>
      </c>
      <c r="E133" s="517"/>
      <c r="F133" s="4" t="s">
        <v>33</v>
      </c>
      <c r="G133" s="4" t="s">
        <v>33</v>
      </c>
      <c r="H133" s="4" t="s">
        <v>33</v>
      </c>
      <c r="I133" s="4" t="s">
        <v>33</v>
      </c>
      <c r="J133" s="81" t="s">
        <v>10</v>
      </c>
      <c r="K133" s="82" t="s">
        <v>10</v>
      </c>
      <c r="L133" s="44" t="s">
        <v>54</v>
      </c>
      <c r="M133" s="4" t="s">
        <v>33</v>
      </c>
      <c r="N133" s="44" t="s">
        <v>54</v>
      </c>
      <c r="O133" s="4" t="s">
        <v>33</v>
      </c>
      <c r="P133" s="4" t="s">
        <v>33</v>
      </c>
      <c r="Q133" s="81" t="s">
        <v>10</v>
      </c>
      <c r="R133" s="82" t="s">
        <v>10</v>
      </c>
      <c r="S133" s="27" t="s">
        <v>53</v>
      </c>
      <c r="T133" s="4" t="s">
        <v>33</v>
      </c>
      <c r="U133" s="4" t="s">
        <v>33</v>
      </c>
      <c r="V133" s="44" t="s">
        <v>54</v>
      </c>
      <c r="W133" s="4" t="s">
        <v>33</v>
      </c>
      <c r="X133" s="81" t="s">
        <v>10</v>
      </c>
      <c r="Y133" s="82" t="s">
        <v>10</v>
      </c>
      <c r="Z133" s="139" t="s">
        <v>33</v>
      </c>
      <c r="AA133" s="139" t="s">
        <v>33</v>
      </c>
      <c r="AB133" s="139" t="s">
        <v>33</v>
      </c>
      <c r="AC133" s="44" t="s">
        <v>54</v>
      </c>
      <c r="AD133" s="4" t="s">
        <v>33</v>
      </c>
      <c r="AE133" s="81" t="s">
        <v>10</v>
      </c>
      <c r="AF133" s="82" t="s">
        <v>10</v>
      </c>
      <c r="AG133" s="4" t="s">
        <v>33</v>
      </c>
      <c r="AH133" s="4" t="s">
        <v>33</v>
      </c>
      <c r="AI133" s="4" t="s">
        <v>33</v>
      </c>
      <c r="AJ133" s="4" t="s">
        <v>33</v>
      </c>
      <c r="AK133" s="3"/>
      <c r="AL133" s="134"/>
      <c r="AM133" s="7">
        <f>COUNTIF(F133:AJ133,"●")</f>
        <v>8</v>
      </c>
      <c r="AN133" s="130">
        <f>COUNTIF(F133:AJ133,"◎")</f>
        <v>0</v>
      </c>
      <c r="AO133" s="128">
        <f>SUM(AM133:AN133)</f>
        <v>8</v>
      </c>
      <c r="AP133" s="133">
        <f>ROUNDDOWN(AO133/AL132,3)</f>
        <v>1</v>
      </c>
      <c r="AR133" s="130">
        <f>COUNTIF(F133:AJ133,"●")+COUNTIF(F133:AJ133,"★")+COUNTIF(F133:AJ133,"◎")</f>
        <v>9</v>
      </c>
      <c r="AS133" s="135">
        <f>COUNTIF(F133:AJ133,"◇")</f>
        <v>18</v>
      </c>
      <c r="AT133" s="137">
        <f>ROUNDDOWN(AR133/AY132,3)</f>
        <v>0.28999999999999998</v>
      </c>
      <c r="AU133" s="5">
        <f>AU115+COUNTIF(F133:AJ133,"●")+COUNTIF(F133:AJ133,"★")+COUNTIF(F133:AJ133,"■")+COUNTIF(F133:AJ133,"◎")</f>
        <v>88</v>
      </c>
      <c r="AV133" s="99">
        <f>AV115+COUNTIF(F133:AJ133,"◇")</f>
        <v>98</v>
      </c>
      <c r="AW133" s="75">
        <f>ROUNDDOWN(AU133/AY133,3)</f>
        <v>0.47299999999999998</v>
      </c>
      <c r="AY133" s="4">
        <f>+AY115+AY132</f>
        <v>186</v>
      </c>
    </row>
    <row r="134" spans="1:53" ht="15" customHeight="1" x14ac:dyDescent="0.55000000000000004">
      <c r="A134" s="1">
        <v>15</v>
      </c>
      <c r="C134" s="539"/>
      <c r="D134" s="529" t="s">
        <v>0</v>
      </c>
      <c r="E134" s="530"/>
      <c r="F134" s="520"/>
      <c r="G134" s="521"/>
      <c r="H134" s="521"/>
      <c r="I134" s="521"/>
      <c r="J134" s="521"/>
      <c r="K134" s="521"/>
      <c r="L134" s="521"/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  <c r="AE134" s="521"/>
      <c r="AF134" s="521"/>
      <c r="AG134" s="521"/>
      <c r="AH134" s="521"/>
      <c r="AI134" s="521"/>
      <c r="AJ134" s="522"/>
      <c r="AL134" s="100" t="s">
        <v>69</v>
      </c>
      <c r="AM134" s="84" t="s">
        <v>70</v>
      </c>
      <c r="AN134" s="87" t="s">
        <v>71</v>
      </c>
      <c r="AO134" s="105" t="s">
        <v>85</v>
      </c>
      <c r="AP134" s="70" t="s">
        <v>86</v>
      </c>
      <c r="AQ134" s="3"/>
      <c r="AR134" s="94" t="s">
        <v>72</v>
      </c>
      <c r="AS134" s="92" t="s">
        <v>73</v>
      </c>
      <c r="AT134" s="93" t="s">
        <v>74</v>
      </c>
      <c r="AU134" s="91" t="s">
        <v>75</v>
      </c>
      <c r="AV134" s="92" t="s">
        <v>76</v>
      </c>
      <c r="AW134" s="93" t="s">
        <v>77</v>
      </c>
      <c r="AX134" s="60"/>
      <c r="AY134" s="71" t="s">
        <v>78</v>
      </c>
    </row>
    <row r="135" spans="1:53" ht="15" customHeight="1" x14ac:dyDescent="0.55000000000000004">
      <c r="A135" s="1">
        <v>15</v>
      </c>
      <c r="C135" s="539"/>
      <c r="D135" s="531"/>
      <c r="E135" s="532"/>
      <c r="F135" s="523"/>
      <c r="G135" s="524"/>
      <c r="H135" s="524"/>
      <c r="I135" s="524"/>
      <c r="J135" s="524"/>
      <c r="K135" s="524"/>
      <c r="L135" s="524"/>
      <c r="M135" s="524"/>
      <c r="N135" s="524"/>
      <c r="O135" s="524"/>
      <c r="P135" s="524"/>
      <c r="Q135" s="524"/>
      <c r="R135" s="524"/>
      <c r="S135" s="524"/>
      <c r="T135" s="524"/>
      <c r="U135" s="524"/>
      <c r="V135" s="524"/>
      <c r="W135" s="524"/>
      <c r="X135" s="524"/>
      <c r="Y135" s="524"/>
      <c r="Z135" s="524"/>
      <c r="AA135" s="524"/>
      <c r="AB135" s="524"/>
      <c r="AC135" s="524"/>
      <c r="AD135" s="524"/>
      <c r="AE135" s="524"/>
      <c r="AF135" s="524"/>
      <c r="AG135" s="524"/>
      <c r="AH135" s="524"/>
      <c r="AI135" s="524"/>
      <c r="AJ135" s="525"/>
      <c r="AL135" s="101"/>
      <c r="AM135" s="86"/>
      <c r="AN135" s="87"/>
      <c r="AO135" s="85"/>
      <c r="AP135" s="70" t="str">
        <f>IF(AP133&gt;=1,"達成","未達成")</f>
        <v>達成</v>
      </c>
      <c r="AQ135" s="3"/>
      <c r="AR135" s="94"/>
      <c r="AS135" s="95"/>
      <c r="AT135" s="93" t="s">
        <v>91</v>
      </c>
      <c r="AU135" s="94"/>
      <c r="AV135" s="95"/>
      <c r="AW135" s="93"/>
      <c r="AX135" s="60"/>
      <c r="AY135" s="72"/>
    </row>
    <row r="136" spans="1:53" ht="15" customHeight="1" x14ac:dyDescent="0.55000000000000004">
      <c r="A136" s="1">
        <v>15</v>
      </c>
      <c r="C136" s="539"/>
      <c r="D136" s="533"/>
      <c r="E136" s="534"/>
      <c r="F136" s="526" t="s">
        <v>173</v>
      </c>
      <c r="G136" s="527"/>
      <c r="H136" s="527"/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7"/>
      <c r="AI136" s="527"/>
      <c r="AJ136" s="528"/>
      <c r="AL136" s="102"/>
      <c r="AM136" s="88"/>
      <c r="AN136" s="89"/>
      <c r="AO136" s="64" t="s">
        <v>84</v>
      </c>
      <c r="AP136" s="69" t="s">
        <v>83</v>
      </c>
      <c r="AQ136" s="3"/>
      <c r="AR136" s="96"/>
      <c r="AS136" s="97"/>
      <c r="AT136" s="98" t="s">
        <v>92</v>
      </c>
      <c r="AU136" s="96"/>
      <c r="AV136" s="97"/>
      <c r="AW136" s="98" t="s">
        <v>93</v>
      </c>
      <c r="AX136" s="60"/>
      <c r="AY136" s="61"/>
    </row>
    <row r="137" spans="1:53" ht="18" customHeight="1" x14ac:dyDescent="0.55000000000000004">
      <c r="A137" s="1">
        <v>18</v>
      </c>
      <c r="C137" s="53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8"/>
      <c r="AC137" s="3"/>
      <c r="AD137" s="3"/>
      <c r="AE137" s="3"/>
      <c r="AF137" s="3"/>
      <c r="AG137" s="3"/>
      <c r="AH137" s="3"/>
      <c r="AI137" s="3"/>
      <c r="AJ137" s="3"/>
    </row>
    <row r="138" spans="1:53" ht="25" customHeight="1" thickBot="1" x14ac:dyDescent="0.6">
      <c r="A138" s="1">
        <v>25</v>
      </c>
      <c r="C138" s="539"/>
      <c r="D138" s="516" t="s">
        <v>4</v>
      </c>
      <c r="E138" s="516"/>
      <c r="F138" s="519" t="s">
        <v>96</v>
      </c>
      <c r="G138" s="519"/>
      <c r="H138" s="519"/>
      <c r="I138" s="519"/>
      <c r="J138" s="519"/>
      <c r="K138" s="519"/>
      <c r="L138" s="519"/>
      <c r="M138" s="519"/>
      <c r="N138" s="519"/>
      <c r="O138" s="519"/>
      <c r="P138" s="519"/>
      <c r="Q138" s="519"/>
      <c r="R138" s="519"/>
      <c r="S138" s="519"/>
      <c r="T138" s="519"/>
      <c r="U138" s="519"/>
      <c r="V138" s="519"/>
      <c r="W138" s="519"/>
      <c r="X138" s="519"/>
      <c r="Y138" s="519"/>
      <c r="Z138" s="519"/>
      <c r="AA138" s="519"/>
      <c r="AB138" s="519"/>
      <c r="AC138" s="519"/>
      <c r="AD138" s="519"/>
      <c r="AE138" s="519"/>
      <c r="AF138" s="519"/>
      <c r="AG138" s="519"/>
      <c r="AH138" s="519"/>
      <c r="AI138" s="519"/>
      <c r="AJ138" s="519"/>
      <c r="AK138" s="46"/>
      <c r="AL138" s="536" t="s">
        <v>39</v>
      </c>
      <c r="AM138" s="537"/>
      <c r="AN138" s="537"/>
      <c r="AO138" s="537"/>
      <c r="AP138" s="538"/>
      <c r="AR138" s="540" t="s">
        <v>38</v>
      </c>
      <c r="AS138" s="541"/>
      <c r="AT138" s="541"/>
      <c r="AU138" s="541"/>
      <c r="AV138" s="541"/>
      <c r="AW138" s="542"/>
      <c r="AY138" s="484" t="s">
        <v>156</v>
      </c>
    </row>
    <row r="139" spans="1:53" ht="18" customHeight="1" x14ac:dyDescent="0.55000000000000004">
      <c r="A139" s="1">
        <v>18</v>
      </c>
      <c r="C139" s="539"/>
      <c r="D139" s="516" t="s">
        <v>5</v>
      </c>
      <c r="E139" s="516"/>
      <c r="F139" s="40">
        <f>+AJ121+1</f>
        <v>45597</v>
      </c>
      <c r="G139" s="10">
        <f t="shared" ref="G139:AI139" si="18">+F139+1</f>
        <v>45598</v>
      </c>
      <c r="H139" s="11">
        <f t="shared" si="18"/>
        <v>45599</v>
      </c>
      <c r="I139" s="53">
        <f t="shared" si="18"/>
        <v>45600</v>
      </c>
      <c r="J139" s="40">
        <f t="shared" si="18"/>
        <v>45601</v>
      </c>
      <c r="K139" s="40">
        <f t="shared" si="18"/>
        <v>45602</v>
      </c>
      <c r="L139" s="40">
        <f t="shared" si="18"/>
        <v>45603</v>
      </c>
      <c r="M139" s="40">
        <f t="shared" si="18"/>
        <v>45604</v>
      </c>
      <c r="N139" s="10">
        <f t="shared" si="18"/>
        <v>45605</v>
      </c>
      <c r="O139" s="11">
        <f t="shared" si="18"/>
        <v>45606</v>
      </c>
      <c r="P139" s="40">
        <f t="shared" si="18"/>
        <v>45607</v>
      </c>
      <c r="Q139" s="40">
        <f t="shared" si="18"/>
        <v>45608</v>
      </c>
      <c r="R139" s="40">
        <f t="shared" si="18"/>
        <v>45609</v>
      </c>
      <c r="S139" s="40">
        <f t="shared" si="18"/>
        <v>45610</v>
      </c>
      <c r="T139" s="40">
        <f t="shared" si="18"/>
        <v>45611</v>
      </c>
      <c r="U139" s="10">
        <f t="shared" si="18"/>
        <v>45612</v>
      </c>
      <c r="V139" s="11">
        <f t="shared" si="18"/>
        <v>45613</v>
      </c>
      <c r="W139" s="40">
        <f t="shared" si="18"/>
        <v>45614</v>
      </c>
      <c r="X139" s="40">
        <f t="shared" si="18"/>
        <v>45615</v>
      </c>
      <c r="Y139" s="40">
        <f t="shared" si="18"/>
        <v>45616</v>
      </c>
      <c r="Z139" s="40">
        <f t="shared" si="18"/>
        <v>45617</v>
      </c>
      <c r="AA139" s="40">
        <f t="shared" si="18"/>
        <v>45618</v>
      </c>
      <c r="AB139" s="10">
        <f t="shared" si="18"/>
        <v>45619</v>
      </c>
      <c r="AC139" s="11">
        <f t="shared" si="18"/>
        <v>45620</v>
      </c>
      <c r="AD139" s="40">
        <f t="shared" si="18"/>
        <v>45621</v>
      </c>
      <c r="AE139" s="40">
        <f t="shared" si="18"/>
        <v>45622</v>
      </c>
      <c r="AF139" s="40">
        <f t="shared" si="18"/>
        <v>45623</v>
      </c>
      <c r="AG139" s="40">
        <f t="shared" si="18"/>
        <v>45624</v>
      </c>
      <c r="AH139" s="40">
        <f t="shared" si="18"/>
        <v>45625</v>
      </c>
      <c r="AI139" s="10">
        <f t="shared" si="18"/>
        <v>45626</v>
      </c>
      <c r="AJ139" s="114"/>
      <c r="AK139" s="48"/>
      <c r="AL139" s="487" t="s">
        <v>151</v>
      </c>
      <c r="AM139" s="489" t="s">
        <v>152</v>
      </c>
      <c r="AN139" s="267" t="s">
        <v>172</v>
      </c>
      <c r="AO139" s="492" t="s">
        <v>153</v>
      </c>
      <c r="AP139" s="495" t="s">
        <v>174</v>
      </c>
      <c r="AR139" s="498" t="s">
        <v>37</v>
      </c>
      <c r="AS139" s="499"/>
      <c r="AT139" s="500"/>
      <c r="AU139" s="498" t="s">
        <v>40</v>
      </c>
      <c r="AV139" s="499"/>
      <c r="AW139" s="500"/>
      <c r="AY139" s="485"/>
    </row>
    <row r="140" spans="1:53" ht="18" customHeight="1" x14ac:dyDescent="0.55000000000000004">
      <c r="A140" s="1">
        <v>18</v>
      </c>
      <c r="C140" s="539"/>
      <c r="D140" s="516" t="s">
        <v>6</v>
      </c>
      <c r="E140" s="516"/>
      <c r="F140" s="16">
        <f t="shared" ref="F140:AI140" si="19">F139</f>
        <v>45597</v>
      </c>
      <c r="G140" s="77">
        <f t="shared" si="19"/>
        <v>45598</v>
      </c>
      <c r="H140" s="78">
        <f t="shared" si="19"/>
        <v>45599</v>
      </c>
      <c r="I140" s="20">
        <f t="shared" si="19"/>
        <v>45600</v>
      </c>
      <c r="J140" s="16">
        <f t="shared" si="19"/>
        <v>45601</v>
      </c>
      <c r="K140" s="16">
        <f t="shared" si="19"/>
        <v>45602</v>
      </c>
      <c r="L140" s="16">
        <f t="shared" si="19"/>
        <v>45603</v>
      </c>
      <c r="M140" s="16">
        <f t="shared" si="19"/>
        <v>45604</v>
      </c>
      <c r="N140" s="77">
        <f t="shared" si="19"/>
        <v>45605</v>
      </c>
      <c r="O140" s="78">
        <f t="shared" si="19"/>
        <v>45606</v>
      </c>
      <c r="P140" s="16">
        <f t="shared" si="19"/>
        <v>45607</v>
      </c>
      <c r="Q140" s="16">
        <f t="shared" si="19"/>
        <v>45608</v>
      </c>
      <c r="R140" s="16">
        <f t="shared" si="19"/>
        <v>45609</v>
      </c>
      <c r="S140" s="16">
        <f t="shared" si="19"/>
        <v>45610</v>
      </c>
      <c r="T140" s="16">
        <f t="shared" si="19"/>
        <v>45611</v>
      </c>
      <c r="U140" s="77">
        <f t="shared" si="19"/>
        <v>45612</v>
      </c>
      <c r="V140" s="78">
        <f t="shared" si="19"/>
        <v>45613</v>
      </c>
      <c r="W140" s="16">
        <f t="shared" si="19"/>
        <v>45614</v>
      </c>
      <c r="X140" s="16">
        <f t="shared" si="19"/>
        <v>45615</v>
      </c>
      <c r="Y140" s="16">
        <f t="shared" si="19"/>
        <v>45616</v>
      </c>
      <c r="Z140" s="16">
        <f t="shared" si="19"/>
        <v>45617</v>
      </c>
      <c r="AA140" s="16">
        <f t="shared" si="19"/>
        <v>45618</v>
      </c>
      <c r="AB140" s="77">
        <f t="shared" si="19"/>
        <v>45619</v>
      </c>
      <c r="AC140" s="78">
        <f t="shared" si="19"/>
        <v>45620</v>
      </c>
      <c r="AD140" s="16">
        <f t="shared" si="19"/>
        <v>45621</v>
      </c>
      <c r="AE140" s="16">
        <f t="shared" si="19"/>
        <v>45622</v>
      </c>
      <c r="AF140" s="16">
        <f t="shared" si="19"/>
        <v>45623</v>
      </c>
      <c r="AG140" s="16">
        <f t="shared" si="19"/>
        <v>45624</v>
      </c>
      <c r="AH140" s="16">
        <f t="shared" si="19"/>
        <v>45625</v>
      </c>
      <c r="AI140" s="77">
        <f t="shared" si="19"/>
        <v>45626</v>
      </c>
      <c r="AJ140" s="115"/>
      <c r="AK140" s="50"/>
      <c r="AL140" s="488"/>
      <c r="AM140" s="490"/>
      <c r="AN140" s="268"/>
      <c r="AO140" s="493"/>
      <c r="AP140" s="496"/>
      <c r="AR140" s="501" t="s">
        <v>155</v>
      </c>
      <c r="AS140" s="504" t="s">
        <v>108</v>
      </c>
      <c r="AT140" s="465" t="s">
        <v>42</v>
      </c>
      <c r="AU140" s="501" t="s">
        <v>157</v>
      </c>
      <c r="AV140" s="504" t="s">
        <v>109</v>
      </c>
      <c r="AW140" s="465" t="s">
        <v>43</v>
      </c>
      <c r="AY140" s="485"/>
    </row>
    <row r="141" spans="1:53" ht="18" customHeight="1" x14ac:dyDescent="0.55000000000000004">
      <c r="A141" s="1">
        <v>18</v>
      </c>
      <c r="C141" s="539"/>
      <c r="D141" s="516" t="s">
        <v>12</v>
      </c>
      <c r="E141" s="516"/>
      <c r="F141" s="4" t="s">
        <v>102</v>
      </c>
      <c r="G141" s="79" t="s">
        <v>100</v>
      </c>
      <c r="H141" s="80" t="s">
        <v>100</v>
      </c>
      <c r="I141" s="27" t="s">
        <v>100</v>
      </c>
      <c r="J141" s="4" t="s">
        <v>100</v>
      </c>
      <c r="K141" s="4" t="s">
        <v>100</v>
      </c>
      <c r="L141" s="4" t="s">
        <v>100</v>
      </c>
      <c r="M141" s="4" t="s">
        <v>100</v>
      </c>
      <c r="N141" s="79" t="s">
        <v>100</v>
      </c>
      <c r="O141" s="80" t="s">
        <v>100</v>
      </c>
      <c r="P141" s="4" t="s">
        <v>100</v>
      </c>
      <c r="Q141" s="4" t="s">
        <v>100</v>
      </c>
      <c r="R141" s="4" t="s">
        <v>102</v>
      </c>
      <c r="S141" s="4" t="s">
        <v>102</v>
      </c>
      <c r="T141" s="4" t="s">
        <v>100</v>
      </c>
      <c r="U141" s="79" t="s">
        <v>100</v>
      </c>
      <c r="V141" s="80" t="s">
        <v>100</v>
      </c>
      <c r="W141" s="4" t="s">
        <v>100</v>
      </c>
      <c r="X141" s="4" t="s">
        <v>100</v>
      </c>
      <c r="Y141" s="4" t="s">
        <v>102</v>
      </c>
      <c r="Z141" s="4" t="s">
        <v>47</v>
      </c>
      <c r="AA141" s="4" t="s">
        <v>102</v>
      </c>
      <c r="AB141" s="79" t="s">
        <v>47</v>
      </c>
      <c r="AC141" s="80" t="s">
        <v>100</v>
      </c>
      <c r="AD141" s="4" t="s">
        <v>100</v>
      </c>
      <c r="AE141" s="4" t="s">
        <v>100</v>
      </c>
      <c r="AF141" s="4" t="s">
        <v>102</v>
      </c>
      <c r="AG141" s="4" t="s">
        <v>102</v>
      </c>
      <c r="AH141" s="4" t="s">
        <v>47</v>
      </c>
      <c r="AI141" s="79" t="s">
        <v>47</v>
      </c>
      <c r="AJ141" s="116"/>
      <c r="AK141" s="3"/>
      <c r="AL141" s="488"/>
      <c r="AM141" s="490"/>
      <c r="AN141" s="268"/>
      <c r="AO141" s="493"/>
      <c r="AP141" s="496"/>
      <c r="AR141" s="502"/>
      <c r="AS141" s="505"/>
      <c r="AT141" s="466"/>
      <c r="AU141" s="502"/>
      <c r="AV141" s="505"/>
      <c r="AW141" s="466"/>
      <c r="AY141" s="485"/>
    </row>
    <row r="142" spans="1:53" ht="18" customHeight="1" x14ac:dyDescent="0.55000000000000004">
      <c r="A142" s="1">
        <v>18</v>
      </c>
      <c r="B142" s="1">
        <v>1</v>
      </c>
      <c r="C142" s="539"/>
      <c r="D142" s="515" t="s">
        <v>11</v>
      </c>
      <c r="E142" s="515"/>
      <c r="F142" s="477"/>
      <c r="G142" s="480"/>
      <c r="H142" s="511" t="s">
        <v>25</v>
      </c>
      <c r="I142" s="557" t="s">
        <v>20</v>
      </c>
      <c r="J142" s="477"/>
      <c r="K142" s="477"/>
      <c r="L142" s="477"/>
      <c r="M142" s="477"/>
      <c r="N142" s="480"/>
      <c r="O142" s="511"/>
      <c r="P142" s="477"/>
      <c r="Q142" s="477"/>
      <c r="R142" s="477"/>
      <c r="S142" s="477"/>
      <c r="T142" s="477"/>
      <c r="U142" s="480"/>
      <c r="V142" s="511"/>
      <c r="W142" s="477"/>
      <c r="X142" s="477"/>
      <c r="Y142" s="477"/>
      <c r="Z142" s="477" t="s">
        <v>90</v>
      </c>
      <c r="AA142" s="477"/>
      <c r="AB142" s="480" t="s">
        <v>26</v>
      </c>
      <c r="AC142" s="511"/>
      <c r="AD142" s="477"/>
      <c r="AE142" s="477"/>
      <c r="AF142" s="477"/>
      <c r="AG142" s="477"/>
      <c r="AH142" s="477" t="s">
        <v>90</v>
      </c>
      <c r="AI142" s="480"/>
      <c r="AJ142" s="567"/>
      <c r="AK142" s="51"/>
      <c r="AL142" s="488"/>
      <c r="AM142" s="490"/>
      <c r="AN142" s="268"/>
      <c r="AO142" s="493"/>
      <c r="AP142" s="496"/>
      <c r="AR142" s="502"/>
      <c r="AS142" s="505"/>
      <c r="AT142" s="466"/>
      <c r="AU142" s="502"/>
      <c r="AV142" s="505"/>
      <c r="AW142" s="466"/>
      <c r="AY142" s="485"/>
    </row>
    <row r="143" spans="1:53" ht="18" customHeight="1" x14ac:dyDescent="0.55000000000000004">
      <c r="A143" s="1">
        <v>18</v>
      </c>
      <c r="B143" s="1">
        <v>2</v>
      </c>
      <c r="C143" s="539"/>
      <c r="D143" s="515"/>
      <c r="E143" s="515"/>
      <c r="F143" s="478"/>
      <c r="G143" s="481"/>
      <c r="H143" s="512"/>
      <c r="I143" s="558"/>
      <c r="J143" s="478"/>
      <c r="K143" s="478"/>
      <c r="L143" s="478"/>
      <c r="M143" s="478"/>
      <c r="N143" s="481"/>
      <c r="O143" s="512"/>
      <c r="P143" s="478"/>
      <c r="Q143" s="478"/>
      <c r="R143" s="478"/>
      <c r="S143" s="478"/>
      <c r="T143" s="478"/>
      <c r="U143" s="481"/>
      <c r="V143" s="512"/>
      <c r="W143" s="478"/>
      <c r="X143" s="478"/>
      <c r="Y143" s="478"/>
      <c r="Z143" s="478"/>
      <c r="AA143" s="478"/>
      <c r="AB143" s="481"/>
      <c r="AC143" s="512"/>
      <c r="AD143" s="478"/>
      <c r="AE143" s="478"/>
      <c r="AF143" s="478"/>
      <c r="AG143" s="478"/>
      <c r="AH143" s="478"/>
      <c r="AI143" s="481"/>
      <c r="AJ143" s="568"/>
      <c r="AK143" s="51"/>
      <c r="AL143" s="488"/>
      <c r="AM143" s="490"/>
      <c r="AN143" s="268"/>
      <c r="AO143" s="493"/>
      <c r="AP143" s="496"/>
      <c r="AR143" s="502"/>
      <c r="AS143" s="505"/>
      <c r="AT143" s="65">
        <v>0.28499999999999998</v>
      </c>
      <c r="AU143" s="502"/>
      <c r="AV143" s="505"/>
      <c r="AW143" s="466"/>
      <c r="AY143" s="485"/>
    </row>
    <row r="144" spans="1:53" ht="18" customHeight="1" x14ac:dyDescent="0.55000000000000004">
      <c r="A144" s="1">
        <v>18</v>
      </c>
      <c r="B144" s="1">
        <v>3</v>
      </c>
      <c r="C144" s="539"/>
      <c r="D144" s="515"/>
      <c r="E144" s="515"/>
      <c r="F144" s="478"/>
      <c r="G144" s="481"/>
      <c r="H144" s="512"/>
      <c r="I144" s="558"/>
      <c r="J144" s="478"/>
      <c r="K144" s="478"/>
      <c r="L144" s="478"/>
      <c r="M144" s="478"/>
      <c r="N144" s="481"/>
      <c r="O144" s="512"/>
      <c r="P144" s="478"/>
      <c r="Q144" s="478"/>
      <c r="R144" s="478"/>
      <c r="S144" s="478"/>
      <c r="T144" s="478"/>
      <c r="U144" s="481"/>
      <c r="V144" s="512"/>
      <c r="W144" s="478"/>
      <c r="X144" s="478"/>
      <c r="Y144" s="478"/>
      <c r="Z144" s="478"/>
      <c r="AA144" s="478"/>
      <c r="AB144" s="481"/>
      <c r="AC144" s="512"/>
      <c r="AD144" s="478"/>
      <c r="AE144" s="478"/>
      <c r="AF144" s="478"/>
      <c r="AG144" s="478"/>
      <c r="AH144" s="478"/>
      <c r="AI144" s="481"/>
      <c r="AJ144" s="568"/>
      <c r="AK144" s="51"/>
      <c r="AL144" s="488"/>
      <c r="AM144" s="490"/>
      <c r="AN144" s="268"/>
      <c r="AO144" s="493"/>
      <c r="AP144" s="496"/>
      <c r="AR144" s="502"/>
      <c r="AS144" s="505"/>
      <c r="AT144" s="467" t="s">
        <v>41</v>
      </c>
      <c r="AU144" s="502"/>
      <c r="AV144" s="505"/>
      <c r="AW144" s="466"/>
      <c r="AY144" s="485"/>
    </row>
    <row r="145" spans="1:53" ht="18" customHeight="1" x14ac:dyDescent="0.55000000000000004">
      <c r="A145" s="1">
        <v>18</v>
      </c>
      <c r="B145" s="1">
        <v>4</v>
      </c>
      <c r="C145" s="539"/>
      <c r="D145" s="515"/>
      <c r="E145" s="515"/>
      <c r="F145" s="478"/>
      <c r="G145" s="481"/>
      <c r="H145" s="512"/>
      <c r="I145" s="558"/>
      <c r="J145" s="478"/>
      <c r="K145" s="478"/>
      <c r="L145" s="478"/>
      <c r="M145" s="478"/>
      <c r="N145" s="481"/>
      <c r="O145" s="512"/>
      <c r="P145" s="478"/>
      <c r="Q145" s="478"/>
      <c r="R145" s="478"/>
      <c r="S145" s="478"/>
      <c r="T145" s="478"/>
      <c r="U145" s="481"/>
      <c r="V145" s="512"/>
      <c r="W145" s="478"/>
      <c r="X145" s="478"/>
      <c r="Y145" s="478"/>
      <c r="Z145" s="478"/>
      <c r="AA145" s="478"/>
      <c r="AB145" s="481"/>
      <c r="AC145" s="512"/>
      <c r="AD145" s="478"/>
      <c r="AE145" s="478"/>
      <c r="AF145" s="478"/>
      <c r="AG145" s="478"/>
      <c r="AH145" s="478"/>
      <c r="AI145" s="481"/>
      <c r="AJ145" s="568"/>
      <c r="AK145" s="51"/>
      <c r="AL145" s="488"/>
      <c r="AM145" s="490"/>
      <c r="AN145" s="268"/>
      <c r="AO145" s="493"/>
      <c r="AP145" s="496"/>
      <c r="AR145" s="502"/>
      <c r="AS145" s="505"/>
      <c r="AT145" s="467"/>
      <c r="AU145" s="502"/>
      <c r="AV145" s="505"/>
      <c r="AW145" s="65">
        <v>0.28499999999999998</v>
      </c>
      <c r="AY145" s="485"/>
    </row>
    <row r="146" spans="1:53" ht="18" customHeight="1" x14ac:dyDescent="0.55000000000000004">
      <c r="A146" s="1">
        <v>18</v>
      </c>
      <c r="B146" s="1">
        <v>5</v>
      </c>
      <c r="C146" s="539"/>
      <c r="D146" s="515"/>
      <c r="E146" s="515"/>
      <c r="F146" s="478"/>
      <c r="G146" s="481"/>
      <c r="H146" s="512"/>
      <c r="I146" s="558"/>
      <c r="J146" s="478"/>
      <c r="K146" s="478"/>
      <c r="L146" s="478"/>
      <c r="M146" s="478"/>
      <c r="N146" s="481"/>
      <c r="O146" s="512"/>
      <c r="P146" s="478"/>
      <c r="Q146" s="478"/>
      <c r="R146" s="478"/>
      <c r="S146" s="478"/>
      <c r="T146" s="478"/>
      <c r="U146" s="481"/>
      <c r="V146" s="512"/>
      <c r="W146" s="478"/>
      <c r="X146" s="478"/>
      <c r="Y146" s="478"/>
      <c r="Z146" s="478"/>
      <c r="AA146" s="478"/>
      <c r="AB146" s="481"/>
      <c r="AC146" s="512"/>
      <c r="AD146" s="478"/>
      <c r="AE146" s="478"/>
      <c r="AF146" s="478"/>
      <c r="AG146" s="478"/>
      <c r="AH146" s="478"/>
      <c r="AI146" s="481"/>
      <c r="AJ146" s="568"/>
      <c r="AK146" s="51"/>
      <c r="AL146" s="488"/>
      <c r="AM146" s="490"/>
      <c r="AN146" s="268"/>
      <c r="AO146" s="493"/>
      <c r="AP146" s="496"/>
      <c r="AR146" s="502"/>
      <c r="AS146" s="505"/>
      <c r="AT146" s="467"/>
      <c r="AU146" s="502"/>
      <c r="AV146" s="505"/>
      <c r="AW146" s="467" t="s">
        <v>41</v>
      </c>
      <c r="AY146" s="485"/>
    </row>
    <row r="147" spans="1:53" ht="18" customHeight="1" x14ac:dyDescent="0.55000000000000004">
      <c r="A147" s="1">
        <v>18</v>
      </c>
      <c r="B147" s="1">
        <v>6</v>
      </c>
      <c r="C147" s="539"/>
      <c r="D147" s="515"/>
      <c r="E147" s="515"/>
      <c r="F147" s="478"/>
      <c r="G147" s="481"/>
      <c r="H147" s="512"/>
      <c r="I147" s="558"/>
      <c r="J147" s="478"/>
      <c r="K147" s="478"/>
      <c r="L147" s="478"/>
      <c r="M147" s="478"/>
      <c r="N147" s="481"/>
      <c r="O147" s="512"/>
      <c r="P147" s="478"/>
      <c r="Q147" s="478"/>
      <c r="R147" s="478"/>
      <c r="S147" s="478"/>
      <c r="T147" s="478"/>
      <c r="U147" s="481"/>
      <c r="V147" s="512"/>
      <c r="W147" s="478"/>
      <c r="X147" s="478"/>
      <c r="Y147" s="478"/>
      <c r="Z147" s="478"/>
      <c r="AA147" s="478"/>
      <c r="AB147" s="481"/>
      <c r="AC147" s="512"/>
      <c r="AD147" s="478"/>
      <c r="AE147" s="478"/>
      <c r="AF147" s="478"/>
      <c r="AG147" s="478"/>
      <c r="AH147" s="478"/>
      <c r="AI147" s="481"/>
      <c r="AJ147" s="568"/>
      <c r="AK147" s="51"/>
      <c r="AL147" s="488"/>
      <c r="AM147" s="490"/>
      <c r="AN147" s="268"/>
      <c r="AO147" s="493"/>
      <c r="AP147" s="496"/>
      <c r="AR147" s="502"/>
      <c r="AS147" s="505"/>
      <c r="AT147" s="467"/>
      <c r="AU147" s="502"/>
      <c r="AV147" s="505"/>
      <c r="AW147" s="467"/>
      <c r="AY147" s="485"/>
    </row>
    <row r="148" spans="1:53" ht="18" customHeight="1" x14ac:dyDescent="0.55000000000000004">
      <c r="A148" s="1">
        <v>18</v>
      </c>
      <c r="B148" s="1">
        <v>7</v>
      </c>
      <c r="C148" s="539"/>
      <c r="D148" s="515"/>
      <c r="E148" s="515"/>
      <c r="F148" s="478"/>
      <c r="G148" s="481"/>
      <c r="H148" s="512"/>
      <c r="I148" s="558"/>
      <c r="J148" s="478"/>
      <c r="K148" s="478"/>
      <c r="L148" s="478"/>
      <c r="M148" s="478"/>
      <c r="N148" s="481"/>
      <c r="O148" s="512"/>
      <c r="P148" s="478"/>
      <c r="Q148" s="478"/>
      <c r="R148" s="478"/>
      <c r="S148" s="478"/>
      <c r="T148" s="478"/>
      <c r="U148" s="481"/>
      <c r="V148" s="512"/>
      <c r="W148" s="478"/>
      <c r="X148" s="478"/>
      <c r="Y148" s="478"/>
      <c r="Z148" s="478"/>
      <c r="AA148" s="478"/>
      <c r="AB148" s="481"/>
      <c r="AC148" s="512"/>
      <c r="AD148" s="478"/>
      <c r="AE148" s="478"/>
      <c r="AF148" s="478"/>
      <c r="AG148" s="478"/>
      <c r="AH148" s="478"/>
      <c r="AI148" s="481"/>
      <c r="AJ148" s="568"/>
      <c r="AK148" s="51"/>
      <c r="AL148" s="488"/>
      <c r="AM148" s="490"/>
      <c r="AN148" s="268"/>
      <c r="AO148" s="493"/>
      <c r="AP148" s="496"/>
      <c r="AR148" s="502"/>
      <c r="AS148" s="505"/>
      <c r="AT148" s="467"/>
      <c r="AU148" s="502"/>
      <c r="AV148" s="505"/>
      <c r="AW148" s="467"/>
      <c r="AY148" s="485"/>
    </row>
    <row r="149" spans="1:53" ht="18" customHeight="1" thickBot="1" x14ac:dyDescent="0.6">
      <c r="A149" s="1">
        <v>18</v>
      </c>
      <c r="B149" s="1">
        <v>8</v>
      </c>
      <c r="C149" s="539"/>
      <c r="D149" s="515"/>
      <c r="E149" s="515"/>
      <c r="F149" s="479"/>
      <c r="G149" s="482"/>
      <c r="H149" s="513"/>
      <c r="I149" s="559"/>
      <c r="J149" s="479"/>
      <c r="K149" s="479"/>
      <c r="L149" s="479"/>
      <c r="M149" s="479"/>
      <c r="N149" s="482"/>
      <c r="O149" s="513"/>
      <c r="P149" s="479"/>
      <c r="Q149" s="479"/>
      <c r="R149" s="479"/>
      <c r="S149" s="479"/>
      <c r="T149" s="479"/>
      <c r="U149" s="482"/>
      <c r="V149" s="513"/>
      <c r="W149" s="479"/>
      <c r="X149" s="479"/>
      <c r="Y149" s="479"/>
      <c r="Z149" s="479"/>
      <c r="AA149" s="479"/>
      <c r="AB149" s="482"/>
      <c r="AC149" s="513"/>
      <c r="AD149" s="479"/>
      <c r="AE149" s="479"/>
      <c r="AF149" s="479"/>
      <c r="AG149" s="479"/>
      <c r="AH149" s="479"/>
      <c r="AI149" s="482"/>
      <c r="AJ149" s="569"/>
      <c r="AK149" s="51"/>
      <c r="AL149" s="488"/>
      <c r="AM149" s="491"/>
      <c r="AN149" s="269"/>
      <c r="AO149" s="494"/>
      <c r="AP149" s="497"/>
      <c r="AR149" s="503"/>
      <c r="AS149" s="506"/>
      <c r="AT149" s="467"/>
      <c r="AU149" s="503"/>
      <c r="AV149" s="506"/>
      <c r="AW149" s="535"/>
      <c r="AY149" s="486"/>
    </row>
    <row r="150" spans="1:53" ht="18" customHeight="1" thickBot="1" x14ac:dyDescent="0.6">
      <c r="A150" s="1">
        <v>18</v>
      </c>
      <c r="C150" s="539"/>
      <c r="D150" s="517" t="s">
        <v>7</v>
      </c>
      <c r="E150" s="517"/>
      <c r="F150" s="4"/>
      <c r="G150" s="25" t="s">
        <v>9</v>
      </c>
      <c r="H150" s="26" t="s">
        <v>9</v>
      </c>
      <c r="I150" s="27" t="s">
        <v>56</v>
      </c>
      <c r="J150" s="4"/>
      <c r="K150" s="4"/>
      <c r="L150" s="4"/>
      <c r="M150" s="4"/>
      <c r="N150" s="25" t="s">
        <v>9</v>
      </c>
      <c r="O150" s="26" t="s">
        <v>9</v>
      </c>
      <c r="P150" s="4"/>
      <c r="Q150" s="4"/>
      <c r="R150" s="4"/>
      <c r="S150" s="4"/>
      <c r="T150" s="4"/>
      <c r="U150" s="25" t="s">
        <v>9</v>
      </c>
      <c r="V150" s="26" t="s">
        <v>9</v>
      </c>
      <c r="W150" s="4"/>
      <c r="X150" s="4"/>
      <c r="Y150" s="4"/>
      <c r="Z150" s="4"/>
      <c r="AA150" s="4"/>
      <c r="AB150" s="25" t="s">
        <v>9</v>
      </c>
      <c r="AC150" s="26" t="s">
        <v>9</v>
      </c>
      <c r="AD150" s="4"/>
      <c r="AE150" s="4"/>
      <c r="AF150" s="4"/>
      <c r="AG150" s="4"/>
      <c r="AH150" s="4"/>
      <c r="AI150" s="25" t="s">
        <v>9</v>
      </c>
      <c r="AJ150" s="116"/>
      <c r="AK150" s="3"/>
      <c r="AL150" s="130">
        <f>COUNTIF(F150:AJ150,"○")</f>
        <v>9</v>
      </c>
      <c r="AM150" s="132"/>
      <c r="AN150" s="129"/>
      <c r="AO150" s="104"/>
      <c r="AP150" s="103"/>
      <c r="AR150" s="136"/>
      <c r="AS150" s="131"/>
      <c r="AT150" s="133">
        <f>ROUNDDOWN(AL150/AY150,3)</f>
        <v>0.3</v>
      </c>
      <c r="AU150" s="132"/>
      <c r="AV150" s="90"/>
      <c r="AW150" s="62"/>
      <c r="AY150" s="76">
        <v>30</v>
      </c>
      <c r="BA150" s="1" t="s">
        <v>79</v>
      </c>
    </row>
    <row r="151" spans="1:53" ht="18" customHeight="1" thickBot="1" x14ac:dyDescent="0.6">
      <c r="A151" s="1">
        <v>18</v>
      </c>
      <c r="C151" s="539"/>
      <c r="D151" s="517" t="s">
        <v>8</v>
      </c>
      <c r="E151" s="517"/>
      <c r="F151" s="4" t="s">
        <v>33</v>
      </c>
      <c r="G151" s="81" t="s">
        <v>10</v>
      </c>
      <c r="H151" s="82" t="s">
        <v>10</v>
      </c>
      <c r="I151" s="27" t="s">
        <v>53</v>
      </c>
      <c r="J151" s="4" t="s">
        <v>33</v>
      </c>
      <c r="K151" s="4" t="s">
        <v>33</v>
      </c>
      <c r="L151" s="4" t="s">
        <v>33</v>
      </c>
      <c r="M151" s="4" t="s">
        <v>33</v>
      </c>
      <c r="N151" s="81" t="s">
        <v>10</v>
      </c>
      <c r="O151" s="82" t="s">
        <v>10</v>
      </c>
      <c r="P151" s="4" t="s">
        <v>33</v>
      </c>
      <c r="Q151" s="4" t="s">
        <v>33</v>
      </c>
      <c r="R151" s="4" t="s">
        <v>33</v>
      </c>
      <c r="S151" s="4" t="s">
        <v>33</v>
      </c>
      <c r="T151" s="4" t="s">
        <v>33</v>
      </c>
      <c r="U151" s="81" t="s">
        <v>10</v>
      </c>
      <c r="V151" s="82" t="s">
        <v>10</v>
      </c>
      <c r="W151" s="4" t="s">
        <v>33</v>
      </c>
      <c r="X151" s="4" t="s">
        <v>33</v>
      </c>
      <c r="Y151" s="4" t="s">
        <v>33</v>
      </c>
      <c r="Z151" s="4" t="s">
        <v>54</v>
      </c>
      <c r="AA151" s="4" t="s">
        <v>33</v>
      </c>
      <c r="AB151" s="81" t="s">
        <v>10</v>
      </c>
      <c r="AC151" s="82" t="s">
        <v>10</v>
      </c>
      <c r="AD151" s="4" t="s">
        <v>33</v>
      </c>
      <c r="AE151" s="4" t="s">
        <v>33</v>
      </c>
      <c r="AF151" s="4" t="s">
        <v>33</v>
      </c>
      <c r="AG151" s="4" t="s">
        <v>33</v>
      </c>
      <c r="AH151" s="4" t="s">
        <v>54</v>
      </c>
      <c r="AI151" s="106" t="s">
        <v>10</v>
      </c>
      <c r="AJ151" s="116"/>
      <c r="AK151" s="3"/>
      <c r="AL151" s="134"/>
      <c r="AM151" s="7">
        <f>COUNTIF(F151:AJ151,"●")</f>
        <v>9</v>
      </c>
      <c r="AN151" s="130">
        <f>COUNTIF(F151:AJ151,"◎")</f>
        <v>0</v>
      </c>
      <c r="AO151" s="128">
        <f>SUM(AM151:AN151)</f>
        <v>9</v>
      </c>
      <c r="AP151" s="133">
        <f>ROUNDDOWN(AO151/AL150,3)</f>
        <v>1</v>
      </c>
      <c r="AR151" s="130">
        <f>COUNTIF(F151:AJ151,"●")+COUNTIF(F151:AJ151,"★")+COUNTIF(F151:AJ151,"◎")</f>
        <v>10</v>
      </c>
      <c r="AS151" s="135">
        <f>COUNTIF(F151:AJ151,"◇")</f>
        <v>18</v>
      </c>
      <c r="AT151" s="137">
        <f>ROUNDDOWN(AR151/AY150,3)</f>
        <v>0.33300000000000002</v>
      </c>
      <c r="AU151" s="5">
        <f>AU133+COUNTIF(F151:AJ151,"●")+COUNTIF(F151:AJ151,"★")+COUNTIF(F151:AJ151,"■")+COUNTIF(F151:AJ151,"◎")</f>
        <v>100</v>
      </c>
      <c r="AV151" s="99">
        <f>AV133+COUNTIF(F151:AJ151,"◇")</f>
        <v>116</v>
      </c>
      <c r="AW151" s="75">
        <f>ROUNDDOWN(AU151/AY151,3)</f>
        <v>0.46200000000000002</v>
      </c>
      <c r="AY151" s="4">
        <f>+AY133+AY150</f>
        <v>216</v>
      </c>
    </row>
    <row r="152" spans="1:53" ht="15" customHeight="1" x14ac:dyDescent="0.55000000000000004">
      <c r="A152" s="1">
        <v>15</v>
      </c>
      <c r="C152" s="539"/>
      <c r="D152" s="529" t="s">
        <v>0</v>
      </c>
      <c r="E152" s="530"/>
      <c r="F152" s="520"/>
      <c r="G152" s="521"/>
      <c r="H152" s="521"/>
      <c r="I152" s="521"/>
      <c r="J152" s="521"/>
      <c r="K152" s="521"/>
      <c r="L152" s="521"/>
      <c r="M152" s="521"/>
      <c r="N152" s="521"/>
      <c r="O152" s="521"/>
      <c r="P152" s="521"/>
      <c r="Q152" s="521"/>
      <c r="R152" s="521"/>
      <c r="S152" s="521"/>
      <c r="T152" s="521"/>
      <c r="U152" s="521"/>
      <c r="V152" s="521"/>
      <c r="W152" s="521"/>
      <c r="X152" s="521"/>
      <c r="Y152" s="521"/>
      <c r="Z152" s="521"/>
      <c r="AA152" s="521"/>
      <c r="AB152" s="521"/>
      <c r="AC152" s="521"/>
      <c r="AD152" s="521"/>
      <c r="AE152" s="521"/>
      <c r="AF152" s="521"/>
      <c r="AG152" s="521"/>
      <c r="AH152" s="521"/>
      <c r="AI152" s="521"/>
      <c r="AJ152" s="522"/>
      <c r="AL152" s="100" t="s">
        <v>69</v>
      </c>
      <c r="AM152" s="84" t="s">
        <v>70</v>
      </c>
      <c r="AN152" s="87" t="s">
        <v>71</v>
      </c>
      <c r="AO152" s="105" t="s">
        <v>85</v>
      </c>
      <c r="AP152" s="70" t="s">
        <v>86</v>
      </c>
      <c r="AQ152" s="3"/>
      <c r="AR152" s="94" t="s">
        <v>72</v>
      </c>
      <c r="AS152" s="92" t="s">
        <v>73</v>
      </c>
      <c r="AT152" s="93" t="s">
        <v>74</v>
      </c>
      <c r="AU152" s="91" t="s">
        <v>75</v>
      </c>
      <c r="AV152" s="92" t="s">
        <v>76</v>
      </c>
      <c r="AW152" s="93" t="s">
        <v>77</v>
      </c>
      <c r="AX152" s="60"/>
      <c r="AY152" s="71" t="s">
        <v>78</v>
      </c>
    </row>
    <row r="153" spans="1:53" ht="15" customHeight="1" x14ac:dyDescent="0.55000000000000004">
      <c r="A153" s="1">
        <v>15</v>
      </c>
      <c r="C153" s="539"/>
      <c r="D153" s="531"/>
      <c r="E153" s="532"/>
      <c r="F153" s="523"/>
      <c r="G153" s="524"/>
      <c r="H153" s="524"/>
      <c r="I153" s="524"/>
      <c r="J153" s="524"/>
      <c r="K153" s="524"/>
      <c r="L153" s="524"/>
      <c r="M153" s="524"/>
      <c r="N153" s="524"/>
      <c r="O153" s="524"/>
      <c r="P153" s="524"/>
      <c r="Q153" s="524"/>
      <c r="R153" s="524"/>
      <c r="S153" s="524"/>
      <c r="T153" s="524"/>
      <c r="U153" s="524"/>
      <c r="V153" s="524"/>
      <c r="W153" s="524"/>
      <c r="X153" s="524"/>
      <c r="Y153" s="524"/>
      <c r="Z153" s="524"/>
      <c r="AA153" s="524"/>
      <c r="AB153" s="524"/>
      <c r="AC153" s="524"/>
      <c r="AD153" s="524"/>
      <c r="AE153" s="524"/>
      <c r="AF153" s="524"/>
      <c r="AG153" s="524"/>
      <c r="AH153" s="524"/>
      <c r="AI153" s="524"/>
      <c r="AJ153" s="525"/>
      <c r="AL153" s="101"/>
      <c r="AM153" s="86"/>
      <c r="AN153" s="87"/>
      <c r="AO153" s="85"/>
      <c r="AP153" s="70" t="str">
        <f>IF(AP151&gt;=1,"達成","未達成")</f>
        <v>達成</v>
      </c>
      <c r="AQ153" s="3"/>
      <c r="AR153" s="94"/>
      <c r="AS153" s="95"/>
      <c r="AT153" s="93" t="s">
        <v>91</v>
      </c>
      <c r="AU153" s="94"/>
      <c r="AV153" s="95"/>
      <c r="AW153" s="93"/>
      <c r="AX153" s="60"/>
      <c r="AY153" s="72"/>
    </row>
    <row r="154" spans="1:53" ht="15" customHeight="1" x14ac:dyDescent="0.55000000000000004">
      <c r="A154" s="1">
        <v>15</v>
      </c>
      <c r="C154" s="539"/>
      <c r="D154" s="533"/>
      <c r="E154" s="534"/>
      <c r="F154" s="526" t="s">
        <v>173</v>
      </c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  <c r="Y154" s="527"/>
      <c r="Z154" s="527"/>
      <c r="AA154" s="527"/>
      <c r="AB154" s="527"/>
      <c r="AC154" s="527"/>
      <c r="AD154" s="527"/>
      <c r="AE154" s="527"/>
      <c r="AF154" s="527"/>
      <c r="AG154" s="527"/>
      <c r="AH154" s="527"/>
      <c r="AI154" s="527"/>
      <c r="AJ154" s="528"/>
      <c r="AL154" s="102"/>
      <c r="AM154" s="88"/>
      <c r="AN154" s="89"/>
      <c r="AO154" s="64" t="s">
        <v>84</v>
      </c>
      <c r="AP154" s="69" t="s">
        <v>83</v>
      </c>
      <c r="AQ154" s="3"/>
      <c r="AR154" s="96"/>
      <c r="AS154" s="97"/>
      <c r="AT154" s="98" t="s">
        <v>92</v>
      </c>
      <c r="AU154" s="96"/>
      <c r="AV154" s="97"/>
      <c r="AW154" s="98" t="s">
        <v>93</v>
      </c>
      <c r="AX154" s="60"/>
      <c r="AY154" s="61"/>
    </row>
    <row r="155" spans="1:53" ht="18" customHeight="1" x14ac:dyDescent="0.55000000000000004">
      <c r="A155" s="1">
        <v>18</v>
      </c>
      <c r="C155" s="53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8"/>
      <c r="AC155" s="3"/>
      <c r="AD155" s="3"/>
      <c r="AE155" s="3"/>
      <c r="AF155" s="3"/>
      <c r="AG155" s="3"/>
      <c r="AH155" s="3"/>
      <c r="AI155" s="3"/>
      <c r="AJ155" s="3"/>
    </row>
    <row r="156" spans="1:53" ht="25" customHeight="1" thickBot="1" x14ac:dyDescent="0.6">
      <c r="A156" s="1">
        <v>25</v>
      </c>
      <c r="C156" s="539"/>
      <c r="D156" s="516" t="s">
        <v>4</v>
      </c>
      <c r="E156" s="516"/>
      <c r="F156" s="519" t="s">
        <v>1</v>
      </c>
      <c r="G156" s="519"/>
      <c r="H156" s="519"/>
      <c r="I156" s="519"/>
      <c r="J156" s="519"/>
      <c r="K156" s="519"/>
      <c r="L156" s="519"/>
      <c r="M156" s="519"/>
      <c r="N156" s="519"/>
      <c r="O156" s="519"/>
      <c r="P156" s="519"/>
      <c r="Q156" s="519"/>
      <c r="R156" s="519"/>
      <c r="S156" s="519"/>
      <c r="T156" s="519"/>
      <c r="U156" s="519"/>
      <c r="V156" s="519"/>
      <c r="W156" s="519"/>
      <c r="X156" s="519"/>
      <c r="Y156" s="519"/>
      <c r="Z156" s="519"/>
      <c r="AA156" s="519"/>
      <c r="AB156" s="519"/>
      <c r="AC156" s="519"/>
      <c r="AD156" s="519"/>
      <c r="AE156" s="519"/>
      <c r="AF156" s="519"/>
      <c r="AG156" s="519"/>
      <c r="AH156" s="519"/>
      <c r="AI156" s="519"/>
      <c r="AJ156" s="519"/>
      <c r="AK156" s="46"/>
      <c r="AL156" s="536" t="s">
        <v>39</v>
      </c>
      <c r="AM156" s="537"/>
      <c r="AN156" s="537"/>
      <c r="AO156" s="537"/>
      <c r="AP156" s="538"/>
      <c r="AR156" s="540" t="s">
        <v>38</v>
      </c>
      <c r="AS156" s="541"/>
      <c r="AT156" s="541"/>
      <c r="AU156" s="541"/>
      <c r="AV156" s="541"/>
      <c r="AW156" s="542"/>
      <c r="AY156" s="484" t="s">
        <v>156</v>
      </c>
    </row>
    <row r="157" spans="1:53" ht="18" customHeight="1" x14ac:dyDescent="0.55000000000000004">
      <c r="A157" s="1">
        <v>18</v>
      </c>
      <c r="C157" s="539"/>
      <c r="D157" s="516" t="s">
        <v>5</v>
      </c>
      <c r="E157" s="553"/>
      <c r="F157" s="11">
        <f>+AI139+1</f>
        <v>45627</v>
      </c>
      <c r="G157" s="40">
        <f t="shared" ref="G157:AJ157" si="20">+F157+1</f>
        <v>45628</v>
      </c>
      <c r="H157" s="40">
        <f t="shared" si="20"/>
        <v>45629</v>
      </c>
      <c r="I157" s="40">
        <f t="shared" si="20"/>
        <v>45630</v>
      </c>
      <c r="J157" s="40">
        <f t="shared" si="20"/>
        <v>45631</v>
      </c>
      <c r="K157" s="40">
        <f t="shared" si="20"/>
        <v>45632</v>
      </c>
      <c r="L157" s="10">
        <f t="shared" si="20"/>
        <v>45633</v>
      </c>
      <c r="M157" s="11">
        <f t="shared" si="20"/>
        <v>45634</v>
      </c>
      <c r="N157" s="40">
        <f t="shared" si="20"/>
        <v>45635</v>
      </c>
      <c r="O157" s="40">
        <f t="shared" si="20"/>
        <v>45636</v>
      </c>
      <c r="P157" s="40">
        <f t="shared" si="20"/>
        <v>45637</v>
      </c>
      <c r="Q157" s="40">
        <f t="shared" si="20"/>
        <v>45638</v>
      </c>
      <c r="R157" s="40">
        <f t="shared" si="20"/>
        <v>45639</v>
      </c>
      <c r="S157" s="10">
        <f t="shared" si="20"/>
        <v>45640</v>
      </c>
      <c r="T157" s="11">
        <f t="shared" si="20"/>
        <v>45641</v>
      </c>
      <c r="U157" s="40">
        <f t="shared" si="20"/>
        <v>45642</v>
      </c>
      <c r="V157" s="40">
        <f t="shared" si="20"/>
        <v>45643</v>
      </c>
      <c r="W157" s="40">
        <f t="shared" si="20"/>
        <v>45644</v>
      </c>
      <c r="X157" s="40">
        <f t="shared" si="20"/>
        <v>45645</v>
      </c>
      <c r="Y157" s="40">
        <f t="shared" si="20"/>
        <v>45646</v>
      </c>
      <c r="Z157" s="10">
        <f t="shared" si="20"/>
        <v>45647</v>
      </c>
      <c r="AA157" s="11">
        <f t="shared" si="20"/>
        <v>45648</v>
      </c>
      <c r="AB157" s="40">
        <f t="shared" si="20"/>
        <v>45649</v>
      </c>
      <c r="AC157" s="40">
        <f t="shared" si="20"/>
        <v>45650</v>
      </c>
      <c r="AD157" s="40">
        <f t="shared" si="20"/>
        <v>45651</v>
      </c>
      <c r="AE157" s="40">
        <f t="shared" si="20"/>
        <v>45652</v>
      </c>
      <c r="AF157" s="40">
        <f t="shared" si="20"/>
        <v>45653</v>
      </c>
      <c r="AG157" s="10">
        <f t="shared" si="20"/>
        <v>45654</v>
      </c>
      <c r="AH157" s="110">
        <f t="shared" si="20"/>
        <v>45655</v>
      </c>
      <c r="AI157" s="66">
        <f t="shared" si="20"/>
        <v>45656</v>
      </c>
      <c r="AJ157" s="66">
        <f t="shared" si="20"/>
        <v>45657</v>
      </c>
      <c r="AK157" s="48"/>
      <c r="AL157" s="487" t="s">
        <v>151</v>
      </c>
      <c r="AM157" s="489" t="s">
        <v>152</v>
      </c>
      <c r="AN157" s="267" t="s">
        <v>172</v>
      </c>
      <c r="AO157" s="492" t="s">
        <v>153</v>
      </c>
      <c r="AP157" s="495" t="s">
        <v>174</v>
      </c>
      <c r="AR157" s="498" t="s">
        <v>37</v>
      </c>
      <c r="AS157" s="499"/>
      <c r="AT157" s="500"/>
      <c r="AU157" s="498" t="s">
        <v>40</v>
      </c>
      <c r="AV157" s="499"/>
      <c r="AW157" s="500"/>
      <c r="AY157" s="485"/>
    </row>
    <row r="158" spans="1:53" ht="18" customHeight="1" x14ac:dyDescent="0.55000000000000004">
      <c r="A158" s="1">
        <v>18</v>
      </c>
      <c r="C158" s="539"/>
      <c r="D158" s="516" t="s">
        <v>6</v>
      </c>
      <c r="E158" s="553"/>
      <c r="F158" s="78">
        <f t="shared" ref="F158:AI158" si="21">F157</f>
        <v>45627</v>
      </c>
      <c r="G158" s="16">
        <f t="shared" si="21"/>
        <v>45628</v>
      </c>
      <c r="H158" s="16">
        <f t="shared" si="21"/>
        <v>45629</v>
      </c>
      <c r="I158" s="16">
        <f t="shared" si="21"/>
        <v>45630</v>
      </c>
      <c r="J158" s="16">
        <f t="shared" si="21"/>
        <v>45631</v>
      </c>
      <c r="K158" s="16">
        <f t="shared" si="21"/>
        <v>45632</v>
      </c>
      <c r="L158" s="77">
        <f t="shared" si="21"/>
        <v>45633</v>
      </c>
      <c r="M158" s="78">
        <f t="shared" si="21"/>
        <v>45634</v>
      </c>
      <c r="N158" s="16">
        <f t="shared" si="21"/>
        <v>45635</v>
      </c>
      <c r="O158" s="16">
        <f t="shared" si="21"/>
        <v>45636</v>
      </c>
      <c r="P158" s="16">
        <f t="shared" si="21"/>
        <v>45637</v>
      </c>
      <c r="Q158" s="16">
        <f t="shared" si="21"/>
        <v>45638</v>
      </c>
      <c r="R158" s="16">
        <f t="shared" si="21"/>
        <v>45639</v>
      </c>
      <c r="S158" s="77">
        <f t="shared" si="21"/>
        <v>45640</v>
      </c>
      <c r="T158" s="78">
        <f t="shared" si="21"/>
        <v>45641</v>
      </c>
      <c r="U158" s="16">
        <f t="shared" si="21"/>
        <v>45642</v>
      </c>
      <c r="V158" s="16">
        <f t="shared" si="21"/>
        <v>45643</v>
      </c>
      <c r="W158" s="16">
        <f t="shared" si="21"/>
        <v>45644</v>
      </c>
      <c r="X158" s="16">
        <f t="shared" si="21"/>
        <v>45645</v>
      </c>
      <c r="Y158" s="16">
        <f t="shared" si="21"/>
        <v>45646</v>
      </c>
      <c r="Z158" s="77">
        <f t="shared" si="21"/>
        <v>45647</v>
      </c>
      <c r="AA158" s="78">
        <f t="shared" si="21"/>
        <v>45648</v>
      </c>
      <c r="AB158" s="16">
        <f t="shared" si="21"/>
        <v>45649</v>
      </c>
      <c r="AC158" s="16">
        <f t="shared" si="21"/>
        <v>45650</v>
      </c>
      <c r="AD158" s="16">
        <f t="shared" si="21"/>
        <v>45651</v>
      </c>
      <c r="AE158" s="16">
        <f t="shared" si="21"/>
        <v>45652</v>
      </c>
      <c r="AF158" s="16">
        <f t="shared" si="21"/>
        <v>45653</v>
      </c>
      <c r="AG158" s="77">
        <f t="shared" si="21"/>
        <v>45654</v>
      </c>
      <c r="AH158" s="111">
        <f t="shared" si="21"/>
        <v>45655</v>
      </c>
      <c r="AI158" s="67">
        <f t="shared" si="21"/>
        <v>45656</v>
      </c>
      <c r="AJ158" s="67">
        <f t="shared" ref="AJ158" si="22">AJ157</f>
        <v>45657</v>
      </c>
      <c r="AK158" s="50"/>
      <c r="AL158" s="488"/>
      <c r="AM158" s="490"/>
      <c r="AN158" s="268"/>
      <c r="AO158" s="493"/>
      <c r="AP158" s="496"/>
      <c r="AR158" s="501" t="s">
        <v>155</v>
      </c>
      <c r="AS158" s="504" t="s">
        <v>108</v>
      </c>
      <c r="AT158" s="465" t="s">
        <v>42</v>
      </c>
      <c r="AU158" s="501" t="s">
        <v>157</v>
      </c>
      <c r="AV158" s="504" t="s">
        <v>109</v>
      </c>
      <c r="AW158" s="465" t="s">
        <v>43</v>
      </c>
      <c r="AY158" s="485"/>
    </row>
    <row r="159" spans="1:53" ht="18" customHeight="1" x14ac:dyDescent="0.55000000000000004">
      <c r="A159" s="1">
        <v>18</v>
      </c>
      <c r="C159" s="539"/>
      <c r="D159" s="516" t="s">
        <v>12</v>
      </c>
      <c r="E159" s="553"/>
      <c r="F159" s="80" t="s">
        <v>102</v>
      </c>
      <c r="G159" s="4" t="s">
        <v>100</v>
      </c>
      <c r="H159" s="4" t="s">
        <v>102</v>
      </c>
      <c r="I159" s="4" t="s">
        <v>100</v>
      </c>
      <c r="J159" s="4" t="s">
        <v>100</v>
      </c>
      <c r="K159" s="4" t="s">
        <v>100</v>
      </c>
      <c r="L159" s="79" t="s">
        <v>102</v>
      </c>
      <c r="M159" s="80" t="s">
        <v>102</v>
      </c>
      <c r="N159" s="4" t="s">
        <v>102</v>
      </c>
      <c r="O159" s="4" t="s">
        <v>100</v>
      </c>
      <c r="P159" s="4" t="s">
        <v>100</v>
      </c>
      <c r="Q159" s="4" t="s">
        <v>102</v>
      </c>
      <c r="R159" s="4" t="s">
        <v>102</v>
      </c>
      <c r="S159" s="79" t="s">
        <v>102</v>
      </c>
      <c r="T159" s="80" t="s">
        <v>100</v>
      </c>
      <c r="U159" s="4" t="s">
        <v>100</v>
      </c>
      <c r="V159" s="4" t="s">
        <v>47</v>
      </c>
      <c r="W159" s="4" t="s">
        <v>100</v>
      </c>
      <c r="X159" s="4" t="s">
        <v>100</v>
      </c>
      <c r="Y159" s="4" t="s">
        <v>100</v>
      </c>
      <c r="Z159" s="79" t="s">
        <v>102</v>
      </c>
      <c r="AA159" s="80" t="s">
        <v>102</v>
      </c>
      <c r="AB159" s="4" t="s">
        <v>100</v>
      </c>
      <c r="AC159" s="4" t="s">
        <v>100</v>
      </c>
      <c r="AD159" s="4" t="s">
        <v>102</v>
      </c>
      <c r="AE159" s="4" t="s">
        <v>102</v>
      </c>
      <c r="AF159" s="4" t="s">
        <v>100</v>
      </c>
      <c r="AG159" s="79" t="s">
        <v>100</v>
      </c>
      <c r="AH159" s="112" t="s">
        <v>100</v>
      </c>
      <c r="AI159" s="68" t="s">
        <v>100</v>
      </c>
      <c r="AJ159" s="68" t="s">
        <v>100</v>
      </c>
      <c r="AK159" s="3"/>
      <c r="AL159" s="488"/>
      <c r="AM159" s="490"/>
      <c r="AN159" s="268"/>
      <c r="AO159" s="493"/>
      <c r="AP159" s="496"/>
      <c r="AR159" s="502"/>
      <c r="AS159" s="505"/>
      <c r="AT159" s="466"/>
      <c r="AU159" s="502"/>
      <c r="AV159" s="505"/>
      <c r="AW159" s="466"/>
      <c r="AY159" s="485"/>
    </row>
    <row r="160" spans="1:53" ht="18" customHeight="1" x14ac:dyDescent="0.55000000000000004">
      <c r="A160" s="1">
        <v>18</v>
      </c>
      <c r="B160" s="1">
        <v>1</v>
      </c>
      <c r="C160" s="539"/>
      <c r="D160" s="515" t="s">
        <v>11</v>
      </c>
      <c r="E160" s="566"/>
      <c r="F160" s="511"/>
      <c r="G160" s="477"/>
      <c r="H160" s="477"/>
      <c r="I160" s="477"/>
      <c r="J160" s="477"/>
      <c r="K160" s="477"/>
      <c r="L160" s="480"/>
      <c r="M160" s="511"/>
      <c r="N160" s="477"/>
      <c r="O160" s="477"/>
      <c r="P160" s="477"/>
      <c r="Q160" s="477"/>
      <c r="R160" s="477"/>
      <c r="S160" s="480"/>
      <c r="T160" s="511"/>
      <c r="U160" s="477"/>
      <c r="V160" s="477" t="s">
        <v>90</v>
      </c>
      <c r="W160" s="477"/>
      <c r="X160" s="477"/>
      <c r="Y160" s="477"/>
      <c r="Z160" s="480"/>
      <c r="AA160" s="511"/>
      <c r="AB160" s="477"/>
      <c r="AC160" s="477"/>
      <c r="AD160" s="477"/>
      <c r="AE160" s="477"/>
      <c r="AF160" s="477"/>
      <c r="AG160" s="480" t="s">
        <v>189</v>
      </c>
      <c r="AH160" s="468" t="s">
        <v>188</v>
      </c>
      <c r="AI160" s="468" t="s">
        <v>183</v>
      </c>
      <c r="AJ160" s="468" t="s">
        <v>184</v>
      </c>
      <c r="AK160" s="51"/>
      <c r="AL160" s="488"/>
      <c r="AM160" s="490"/>
      <c r="AN160" s="268"/>
      <c r="AO160" s="493"/>
      <c r="AP160" s="496"/>
      <c r="AR160" s="502"/>
      <c r="AS160" s="505"/>
      <c r="AT160" s="466"/>
      <c r="AU160" s="502"/>
      <c r="AV160" s="505"/>
      <c r="AW160" s="466"/>
      <c r="AY160" s="485"/>
    </row>
    <row r="161" spans="1:53" ht="18" customHeight="1" x14ac:dyDescent="0.55000000000000004">
      <c r="A161" s="1">
        <v>18</v>
      </c>
      <c r="B161" s="1">
        <v>2</v>
      </c>
      <c r="C161" s="539"/>
      <c r="D161" s="515"/>
      <c r="E161" s="566"/>
      <c r="F161" s="512"/>
      <c r="G161" s="478"/>
      <c r="H161" s="478"/>
      <c r="I161" s="478"/>
      <c r="J161" s="478"/>
      <c r="K161" s="478"/>
      <c r="L161" s="481"/>
      <c r="M161" s="512"/>
      <c r="N161" s="478"/>
      <c r="O161" s="478"/>
      <c r="P161" s="478"/>
      <c r="Q161" s="478"/>
      <c r="R161" s="478"/>
      <c r="S161" s="481"/>
      <c r="T161" s="512"/>
      <c r="U161" s="478"/>
      <c r="V161" s="478"/>
      <c r="W161" s="478"/>
      <c r="X161" s="478"/>
      <c r="Y161" s="478"/>
      <c r="Z161" s="481"/>
      <c r="AA161" s="512"/>
      <c r="AB161" s="478"/>
      <c r="AC161" s="478"/>
      <c r="AD161" s="478"/>
      <c r="AE161" s="478"/>
      <c r="AF161" s="478"/>
      <c r="AG161" s="481"/>
      <c r="AH161" s="469"/>
      <c r="AI161" s="469"/>
      <c r="AJ161" s="469"/>
      <c r="AK161" s="51"/>
      <c r="AL161" s="488"/>
      <c r="AM161" s="490"/>
      <c r="AN161" s="268"/>
      <c r="AO161" s="493"/>
      <c r="AP161" s="496"/>
      <c r="AR161" s="502"/>
      <c r="AS161" s="505"/>
      <c r="AT161" s="65">
        <v>0.28499999999999998</v>
      </c>
      <c r="AU161" s="502"/>
      <c r="AV161" s="505"/>
      <c r="AW161" s="466"/>
      <c r="AY161" s="485"/>
    </row>
    <row r="162" spans="1:53" ht="18" customHeight="1" x14ac:dyDescent="0.55000000000000004">
      <c r="A162" s="1">
        <v>18</v>
      </c>
      <c r="B162" s="1">
        <v>3</v>
      </c>
      <c r="C162" s="539"/>
      <c r="D162" s="515"/>
      <c r="E162" s="566"/>
      <c r="F162" s="512"/>
      <c r="G162" s="478"/>
      <c r="H162" s="478"/>
      <c r="I162" s="478"/>
      <c r="J162" s="478"/>
      <c r="K162" s="478"/>
      <c r="L162" s="481"/>
      <c r="M162" s="512"/>
      <c r="N162" s="478"/>
      <c r="O162" s="478"/>
      <c r="P162" s="478"/>
      <c r="Q162" s="478"/>
      <c r="R162" s="478"/>
      <c r="S162" s="481"/>
      <c r="T162" s="512"/>
      <c r="U162" s="478"/>
      <c r="V162" s="478"/>
      <c r="W162" s="478"/>
      <c r="X162" s="478"/>
      <c r="Y162" s="478"/>
      <c r="Z162" s="481"/>
      <c r="AA162" s="512"/>
      <c r="AB162" s="478"/>
      <c r="AC162" s="478"/>
      <c r="AD162" s="478"/>
      <c r="AE162" s="478"/>
      <c r="AF162" s="478"/>
      <c r="AG162" s="481"/>
      <c r="AH162" s="469"/>
      <c r="AI162" s="469"/>
      <c r="AJ162" s="469"/>
      <c r="AK162" s="51"/>
      <c r="AL162" s="488"/>
      <c r="AM162" s="490"/>
      <c r="AN162" s="268"/>
      <c r="AO162" s="493"/>
      <c r="AP162" s="496"/>
      <c r="AR162" s="502"/>
      <c r="AS162" s="505"/>
      <c r="AT162" s="467" t="s">
        <v>41</v>
      </c>
      <c r="AU162" s="502"/>
      <c r="AV162" s="505"/>
      <c r="AW162" s="466"/>
      <c r="AY162" s="485"/>
    </row>
    <row r="163" spans="1:53" ht="18" customHeight="1" x14ac:dyDescent="0.55000000000000004">
      <c r="A163" s="1">
        <v>18</v>
      </c>
      <c r="B163" s="1">
        <v>4</v>
      </c>
      <c r="C163" s="539"/>
      <c r="D163" s="515"/>
      <c r="E163" s="566"/>
      <c r="F163" s="512"/>
      <c r="G163" s="478"/>
      <c r="H163" s="478"/>
      <c r="I163" s="478"/>
      <c r="J163" s="478"/>
      <c r="K163" s="478"/>
      <c r="L163" s="481"/>
      <c r="M163" s="512"/>
      <c r="N163" s="478"/>
      <c r="O163" s="478"/>
      <c r="P163" s="478"/>
      <c r="Q163" s="478"/>
      <c r="R163" s="478"/>
      <c r="S163" s="481"/>
      <c r="T163" s="512"/>
      <c r="U163" s="478"/>
      <c r="V163" s="478"/>
      <c r="W163" s="478"/>
      <c r="X163" s="478"/>
      <c r="Y163" s="478"/>
      <c r="Z163" s="481"/>
      <c r="AA163" s="512"/>
      <c r="AB163" s="478"/>
      <c r="AC163" s="478"/>
      <c r="AD163" s="478"/>
      <c r="AE163" s="478"/>
      <c r="AF163" s="478"/>
      <c r="AG163" s="481"/>
      <c r="AH163" s="469"/>
      <c r="AI163" s="469"/>
      <c r="AJ163" s="469"/>
      <c r="AK163" s="51"/>
      <c r="AL163" s="488"/>
      <c r="AM163" s="490"/>
      <c r="AN163" s="268"/>
      <c r="AO163" s="493"/>
      <c r="AP163" s="496"/>
      <c r="AR163" s="502"/>
      <c r="AS163" s="505"/>
      <c r="AT163" s="467"/>
      <c r="AU163" s="502"/>
      <c r="AV163" s="505"/>
      <c r="AW163" s="65">
        <v>0.28499999999999998</v>
      </c>
      <c r="AY163" s="485"/>
    </row>
    <row r="164" spans="1:53" ht="18" customHeight="1" x14ac:dyDescent="0.55000000000000004">
      <c r="A164" s="1">
        <v>18</v>
      </c>
      <c r="B164" s="1">
        <v>5</v>
      </c>
      <c r="C164" s="539"/>
      <c r="D164" s="515"/>
      <c r="E164" s="566"/>
      <c r="F164" s="512"/>
      <c r="G164" s="478"/>
      <c r="H164" s="478"/>
      <c r="I164" s="478"/>
      <c r="J164" s="478"/>
      <c r="K164" s="478"/>
      <c r="L164" s="481"/>
      <c r="M164" s="512"/>
      <c r="N164" s="478"/>
      <c r="O164" s="478"/>
      <c r="P164" s="478"/>
      <c r="Q164" s="478"/>
      <c r="R164" s="478"/>
      <c r="S164" s="481"/>
      <c r="T164" s="512"/>
      <c r="U164" s="478"/>
      <c r="V164" s="478"/>
      <c r="W164" s="478"/>
      <c r="X164" s="478"/>
      <c r="Y164" s="478"/>
      <c r="Z164" s="481"/>
      <c r="AA164" s="512"/>
      <c r="AB164" s="478"/>
      <c r="AC164" s="478"/>
      <c r="AD164" s="478"/>
      <c r="AE164" s="478"/>
      <c r="AF164" s="478"/>
      <c r="AG164" s="481"/>
      <c r="AH164" s="469"/>
      <c r="AI164" s="469"/>
      <c r="AJ164" s="469"/>
      <c r="AK164" s="51"/>
      <c r="AL164" s="488"/>
      <c r="AM164" s="490"/>
      <c r="AN164" s="268"/>
      <c r="AO164" s="493"/>
      <c r="AP164" s="496"/>
      <c r="AR164" s="502"/>
      <c r="AS164" s="505"/>
      <c r="AT164" s="467"/>
      <c r="AU164" s="502"/>
      <c r="AV164" s="505"/>
      <c r="AW164" s="467" t="s">
        <v>41</v>
      </c>
      <c r="AY164" s="485"/>
    </row>
    <row r="165" spans="1:53" ht="18" customHeight="1" x14ac:dyDescent="0.55000000000000004">
      <c r="A165" s="1">
        <v>18</v>
      </c>
      <c r="B165" s="1">
        <v>6</v>
      </c>
      <c r="C165" s="539"/>
      <c r="D165" s="515"/>
      <c r="E165" s="566"/>
      <c r="F165" s="512"/>
      <c r="G165" s="478"/>
      <c r="H165" s="478"/>
      <c r="I165" s="478"/>
      <c r="J165" s="478"/>
      <c r="K165" s="478"/>
      <c r="L165" s="481"/>
      <c r="M165" s="512"/>
      <c r="N165" s="478"/>
      <c r="O165" s="478"/>
      <c r="P165" s="478"/>
      <c r="Q165" s="478"/>
      <c r="R165" s="478"/>
      <c r="S165" s="481"/>
      <c r="T165" s="512"/>
      <c r="U165" s="478"/>
      <c r="V165" s="478"/>
      <c r="W165" s="478"/>
      <c r="X165" s="478"/>
      <c r="Y165" s="478"/>
      <c r="Z165" s="481"/>
      <c r="AA165" s="512"/>
      <c r="AB165" s="478"/>
      <c r="AC165" s="478"/>
      <c r="AD165" s="478"/>
      <c r="AE165" s="478"/>
      <c r="AF165" s="478"/>
      <c r="AG165" s="481"/>
      <c r="AH165" s="470" t="s">
        <v>113</v>
      </c>
      <c r="AI165" s="471"/>
      <c r="AJ165" s="472"/>
      <c r="AK165" s="51"/>
      <c r="AL165" s="488"/>
      <c r="AM165" s="490"/>
      <c r="AN165" s="268"/>
      <c r="AO165" s="493"/>
      <c r="AP165" s="496"/>
      <c r="AR165" s="502"/>
      <c r="AS165" s="505"/>
      <c r="AT165" s="467"/>
      <c r="AU165" s="502"/>
      <c r="AV165" s="505"/>
      <c r="AW165" s="467"/>
      <c r="AY165" s="485"/>
    </row>
    <row r="166" spans="1:53" ht="18" customHeight="1" x14ac:dyDescent="0.55000000000000004">
      <c r="A166" s="1">
        <v>18</v>
      </c>
      <c r="B166" s="1">
        <v>7</v>
      </c>
      <c r="C166" s="539"/>
      <c r="D166" s="515"/>
      <c r="E166" s="566"/>
      <c r="F166" s="512"/>
      <c r="G166" s="478"/>
      <c r="H166" s="478"/>
      <c r="I166" s="478"/>
      <c r="J166" s="478"/>
      <c r="K166" s="478"/>
      <c r="L166" s="481"/>
      <c r="M166" s="512"/>
      <c r="N166" s="478"/>
      <c r="O166" s="478"/>
      <c r="P166" s="478"/>
      <c r="Q166" s="478"/>
      <c r="R166" s="478"/>
      <c r="S166" s="481"/>
      <c r="T166" s="512"/>
      <c r="U166" s="478"/>
      <c r="V166" s="478"/>
      <c r="W166" s="478"/>
      <c r="X166" s="478"/>
      <c r="Y166" s="478"/>
      <c r="Z166" s="481"/>
      <c r="AA166" s="512"/>
      <c r="AB166" s="478"/>
      <c r="AC166" s="478"/>
      <c r="AD166" s="478"/>
      <c r="AE166" s="478"/>
      <c r="AF166" s="478"/>
      <c r="AG166" s="481"/>
      <c r="AH166" s="473"/>
      <c r="AI166" s="471"/>
      <c r="AJ166" s="472"/>
      <c r="AK166" s="51"/>
      <c r="AL166" s="488"/>
      <c r="AM166" s="490"/>
      <c r="AN166" s="268"/>
      <c r="AO166" s="493"/>
      <c r="AP166" s="496"/>
      <c r="AR166" s="502"/>
      <c r="AS166" s="505"/>
      <c r="AT166" s="467"/>
      <c r="AU166" s="502"/>
      <c r="AV166" s="505"/>
      <c r="AW166" s="467"/>
      <c r="AY166" s="485"/>
    </row>
    <row r="167" spans="1:53" ht="18" customHeight="1" thickBot="1" x14ac:dyDescent="0.6">
      <c r="A167" s="1">
        <v>18</v>
      </c>
      <c r="B167" s="1">
        <v>8</v>
      </c>
      <c r="C167" s="539"/>
      <c r="D167" s="515"/>
      <c r="E167" s="566"/>
      <c r="F167" s="513"/>
      <c r="G167" s="479"/>
      <c r="H167" s="479"/>
      <c r="I167" s="479"/>
      <c r="J167" s="479"/>
      <c r="K167" s="479"/>
      <c r="L167" s="482"/>
      <c r="M167" s="513"/>
      <c r="N167" s="479"/>
      <c r="O167" s="479"/>
      <c r="P167" s="479"/>
      <c r="Q167" s="479"/>
      <c r="R167" s="479"/>
      <c r="S167" s="482"/>
      <c r="T167" s="513"/>
      <c r="U167" s="479"/>
      <c r="V167" s="479"/>
      <c r="W167" s="479"/>
      <c r="X167" s="479"/>
      <c r="Y167" s="479"/>
      <c r="Z167" s="482"/>
      <c r="AA167" s="513"/>
      <c r="AB167" s="479"/>
      <c r="AC167" s="479"/>
      <c r="AD167" s="479"/>
      <c r="AE167" s="479"/>
      <c r="AF167" s="479"/>
      <c r="AG167" s="482"/>
      <c r="AH167" s="474"/>
      <c r="AI167" s="475"/>
      <c r="AJ167" s="476"/>
      <c r="AK167" s="51"/>
      <c r="AL167" s="488"/>
      <c r="AM167" s="491"/>
      <c r="AN167" s="269"/>
      <c r="AO167" s="494"/>
      <c r="AP167" s="497"/>
      <c r="AR167" s="503"/>
      <c r="AS167" s="506"/>
      <c r="AT167" s="467"/>
      <c r="AU167" s="503"/>
      <c r="AV167" s="506"/>
      <c r="AW167" s="535"/>
      <c r="AY167" s="486"/>
    </row>
    <row r="168" spans="1:53" ht="18" customHeight="1" thickBot="1" x14ac:dyDescent="0.6">
      <c r="A168" s="1">
        <v>18</v>
      </c>
      <c r="C168" s="539"/>
      <c r="D168" s="517" t="s">
        <v>7</v>
      </c>
      <c r="E168" s="518"/>
      <c r="F168" s="26" t="s">
        <v>9</v>
      </c>
      <c r="G168" s="4"/>
      <c r="H168" s="4"/>
      <c r="I168" s="4"/>
      <c r="J168" s="4"/>
      <c r="K168" s="4"/>
      <c r="L168" s="25" t="s">
        <v>9</v>
      </c>
      <c r="M168" s="26" t="s">
        <v>9</v>
      </c>
      <c r="N168" s="4"/>
      <c r="O168" s="4"/>
      <c r="P168" s="4"/>
      <c r="Q168" s="4"/>
      <c r="R168" s="4"/>
      <c r="S168" s="25" t="s">
        <v>9</v>
      </c>
      <c r="T168" s="26" t="s">
        <v>9</v>
      </c>
      <c r="U168" s="4"/>
      <c r="V168" s="4"/>
      <c r="W168" s="4"/>
      <c r="X168" s="4"/>
      <c r="Y168" s="4"/>
      <c r="Z168" s="25" t="s">
        <v>9</v>
      </c>
      <c r="AA168" s="26" t="s">
        <v>9</v>
      </c>
      <c r="AB168" s="29"/>
      <c r="AC168" s="4"/>
      <c r="AD168" s="4"/>
      <c r="AE168" s="4"/>
      <c r="AF168" s="4"/>
      <c r="AG168" s="223" t="s">
        <v>66</v>
      </c>
      <c r="AH168" s="113" t="s">
        <v>66</v>
      </c>
      <c r="AI168" s="83" t="s">
        <v>66</v>
      </c>
      <c r="AJ168" s="83" t="s">
        <v>66</v>
      </c>
      <c r="AK168" s="3"/>
      <c r="AL168" s="130">
        <f>COUNTIF(F168:AJ168,"○")</f>
        <v>7</v>
      </c>
      <c r="AM168" s="132"/>
      <c r="AN168" s="129"/>
      <c r="AO168" s="104"/>
      <c r="AP168" s="103"/>
      <c r="AR168" s="136"/>
      <c r="AS168" s="131"/>
      <c r="AT168" s="133">
        <f>ROUNDDOWN(AL168/AY168,3)</f>
        <v>0.25900000000000001</v>
      </c>
      <c r="AU168" s="132"/>
      <c r="AV168" s="90"/>
      <c r="AW168" s="62"/>
      <c r="AY168" s="76">
        <f>31-4</f>
        <v>27</v>
      </c>
      <c r="BA168" s="1" t="s">
        <v>79</v>
      </c>
    </row>
    <row r="169" spans="1:53" ht="18" customHeight="1" thickBot="1" x14ac:dyDescent="0.6">
      <c r="A169" s="1">
        <v>18</v>
      </c>
      <c r="C169" s="539"/>
      <c r="D169" s="517" t="s">
        <v>8</v>
      </c>
      <c r="E169" s="518"/>
      <c r="F169" s="107" t="s">
        <v>10</v>
      </c>
      <c r="G169" s="4" t="s">
        <v>33</v>
      </c>
      <c r="H169" s="4" t="s">
        <v>33</v>
      </c>
      <c r="I169" s="4" t="s">
        <v>33</v>
      </c>
      <c r="J169" s="4" t="s">
        <v>33</v>
      </c>
      <c r="K169" s="4" t="s">
        <v>33</v>
      </c>
      <c r="L169" s="81" t="s">
        <v>10</v>
      </c>
      <c r="M169" s="82" t="s">
        <v>10</v>
      </c>
      <c r="N169" s="4" t="s">
        <v>33</v>
      </c>
      <c r="O169" s="4" t="s">
        <v>33</v>
      </c>
      <c r="P169" s="4" t="s">
        <v>33</v>
      </c>
      <c r="Q169" s="4" t="s">
        <v>33</v>
      </c>
      <c r="R169" s="4" t="s">
        <v>33</v>
      </c>
      <c r="S169" s="81" t="s">
        <v>10</v>
      </c>
      <c r="T169" s="82" t="s">
        <v>10</v>
      </c>
      <c r="U169" s="4" t="s">
        <v>33</v>
      </c>
      <c r="V169" s="4" t="s">
        <v>54</v>
      </c>
      <c r="W169" s="4" t="s">
        <v>33</v>
      </c>
      <c r="X169" s="4" t="s">
        <v>33</v>
      </c>
      <c r="Y169" s="4" t="s">
        <v>33</v>
      </c>
      <c r="Z169" s="81" t="s">
        <v>10</v>
      </c>
      <c r="AA169" s="82" t="s">
        <v>10</v>
      </c>
      <c r="AB169" s="29" t="s">
        <v>33</v>
      </c>
      <c r="AC169" s="4" t="s">
        <v>33</v>
      </c>
      <c r="AD169" s="4" t="s">
        <v>33</v>
      </c>
      <c r="AE169" s="4" t="s">
        <v>33</v>
      </c>
      <c r="AF169" s="4" t="s">
        <v>33</v>
      </c>
      <c r="AG169" s="225" t="s">
        <v>66</v>
      </c>
      <c r="AH169" s="112" t="s">
        <v>66</v>
      </c>
      <c r="AI169" s="68" t="s">
        <v>66</v>
      </c>
      <c r="AJ169" s="68" t="s">
        <v>66</v>
      </c>
      <c r="AK169" s="3"/>
      <c r="AL169" s="134"/>
      <c r="AM169" s="7">
        <f>COUNTIF(F169:AJ169,"●")</f>
        <v>7</v>
      </c>
      <c r="AN169" s="130">
        <f>COUNTIF(F169:AJ169,"◎")</f>
        <v>0</v>
      </c>
      <c r="AO169" s="128">
        <f>SUM(AM169:AN169)</f>
        <v>7</v>
      </c>
      <c r="AP169" s="133">
        <f>ROUNDDOWN(AO169/AL168,3)</f>
        <v>1</v>
      </c>
      <c r="AR169" s="130">
        <f>COUNTIF(F169:AJ169,"●")+COUNTIF(F169:AJ169,"★")+COUNTIF(F169:AJ169,"◎")</f>
        <v>7</v>
      </c>
      <c r="AS169" s="135">
        <f>COUNTIF(F169:AJ169,"◇")</f>
        <v>19</v>
      </c>
      <c r="AT169" s="137">
        <f>ROUNDDOWN(AR169/AY168,3)</f>
        <v>0.25900000000000001</v>
      </c>
      <c r="AU169" s="5">
        <f>AU151+COUNTIF(F169:AJ169,"●")+COUNTIF(F169:AJ169,"★")+COUNTIF(F169:AJ169,"■")+COUNTIF(F169:AJ169,"◎")</f>
        <v>108</v>
      </c>
      <c r="AV169" s="99">
        <f>AV151+COUNTIF(F169:AJ169,"◇")</f>
        <v>135</v>
      </c>
      <c r="AW169" s="75">
        <f>ROUNDDOWN(AU169/AY169,3)</f>
        <v>0.44400000000000001</v>
      </c>
      <c r="AY169" s="4">
        <f>+AY151+AY168</f>
        <v>243</v>
      </c>
    </row>
    <row r="170" spans="1:53" ht="15" customHeight="1" x14ac:dyDescent="0.55000000000000004">
      <c r="A170" s="1">
        <v>15</v>
      </c>
      <c r="C170" s="539"/>
      <c r="D170" s="529" t="s">
        <v>0</v>
      </c>
      <c r="E170" s="530"/>
      <c r="F170" s="520"/>
      <c r="G170" s="521"/>
      <c r="H170" s="521"/>
      <c r="I170" s="521"/>
      <c r="J170" s="521"/>
      <c r="K170" s="521"/>
      <c r="L170" s="521"/>
      <c r="M170" s="521"/>
      <c r="N170" s="521"/>
      <c r="O170" s="521"/>
      <c r="P170" s="521"/>
      <c r="Q170" s="521"/>
      <c r="R170" s="521"/>
      <c r="S170" s="521"/>
      <c r="T170" s="521"/>
      <c r="U170" s="521"/>
      <c r="V170" s="521"/>
      <c r="W170" s="521"/>
      <c r="X170" s="521"/>
      <c r="Y170" s="521"/>
      <c r="Z170" s="521"/>
      <c r="AA170" s="521"/>
      <c r="AB170" s="521"/>
      <c r="AC170" s="521"/>
      <c r="AD170" s="521"/>
      <c r="AE170" s="521"/>
      <c r="AF170" s="521"/>
      <c r="AG170" s="521"/>
      <c r="AH170" s="521"/>
      <c r="AI170" s="521"/>
      <c r="AJ170" s="522"/>
      <c r="AL170" s="100" t="s">
        <v>69</v>
      </c>
      <c r="AM170" s="84" t="s">
        <v>70</v>
      </c>
      <c r="AN170" s="87" t="s">
        <v>71</v>
      </c>
      <c r="AO170" s="105" t="s">
        <v>85</v>
      </c>
      <c r="AP170" s="70" t="s">
        <v>86</v>
      </c>
      <c r="AQ170" s="3"/>
      <c r="AR170" s="94" t="s">
        <v>72</v>
      </c>
      <c r="AS170" s="92" t="s">
        <v>73</v>
      </c>
      <c r="AT170" s="93" t="s">
        <v>74</v>
      </c>
      <c r="AU170" s="91" t="s">
        <v>75</v>
      </c>
      <c r="AV170" s="92" t="s">
        <v>76</v>
      </c>
      <c r="AW170" s="93" t="s">
        <v>77</v>
      </c>
      <c r="AX170" s="60"/>
      <c r="AY170" s="71" t="s">
        <v>78</v>
      </c>
    </row>
    <row r="171" spans="1:53" ht="15" customHeight="1" x14ac:dyDescent="0.55000000000000004">
      <c r="A171" s="1">
        <v>15</v>
      </c>
      <c r="C171" s="539"/>
      <c r="D171" s="531"/>
      <c r="E171" s="532"/>
      <c r="F171" s="523"/>
      <c r="G171" s="524"/>
      <c r="H171" s="524"/>
      <c r="I171" s="524"/>
      <c r="J171" s="524"/>
      <c r="K171" s="524"/>
      <c r="L171" s="524"/>
      <c r="M171" s="524"/>
      <c r="N171" s="524"/>
      <c r="O171" s="524"/>
      <c r="P171" s="524"/>
      <c r="Q171" s="524"/>
      <c r="R171" s="524"/>
      <c r="S171" s="524"/>
      <c r="T171" s="524"/>
      <c r="U171" s="524"/>
      <c r="V171" s="524"/>
      <c r="W171" s="524"/>
      <c r="X171" s="524"/>
      <c r="Y171" s="524"/>
      <c r="Z171" s="524"/>
      <c r="AA171" s="524"/>
      <c r="AB171" s="524"/>
      <c r="AC171" s="524"/>
      <c r="AD171" s="524"/>
      <c r="AE171" s="524"/>
      <c r="AF171" s="524"/>
      <c r="AG171" s="524"/>
      <c r="AH171" s="524"/>
      <c r="AI171" s="524"/>
      <c r="AJ171" s="525"/>
      <c r="AL171" s="101"/>
      <c r="AM171" s="86"/>
      <c r="AN171" s="87"/>
      <c r="AO171" s="85"/>
      <c r="AP171" s="70" t="str">
        <f>IF(AP169&gt;=1,"達成","未達成")</f>
        <v>達成</v>
      </c>
      <c r="AQ171" s="3"/>
      <c r="AR171" s="94"/>
      <c r="AS171" s="95"/>
      <c r="AT171" s="93" t="s">
        <v>91</v>
      </c>
      <c r="AU171" s="94"/>
      <c r="AV171" s="95"/>
      <c r="AW171" s="93"/>
      <c r="AX171" s="60"/>
      <c r="AY171" s="72"/>
    </row>
    <row r="172" spans="1:53" ht="15" customHeight="1" x14ac:dyDescent="0.55000000000000004">
      <c r="A172" s="1">
        <v>15</v>
      </c>
      <c r="C172" s="539"/>
      <c r="D172" s="533"/>
      <c r="E172" s="534"/>
      <c r="F172" s="526" t="s">
        <v>173</v>
      </c>
      <c r="G172" s="527"/>
      <c r="H172" s="527"/>
      <c r="I172" s="527"/>
      <c r="J172" s="527"/>
      <c r="K172" s="527"/>
      <c r="L172" s="527"/>
      <c r="M172" s="527"/>
      <c r="N172" s="527"/>
      <c r="O172" s="527"/>
      <c r="P172" s="527"/>
      <c r="Q172" s="527"/>
      <c r="R172" s="527"/>
      <c r="S172" s="527"/>
      <c r="T172" s="527"/>
      <c r="U172" s="527"/>
      <c r="V172" s="527"/>
      <c r="W172" s="527"/>
      <c r="X172" s="527"/>
      <c r="Y172" s="527"/>
      <c r="Z172" s="527"/>
      <c r="AA172" s="527"/>
      <c r="AB172" s="527"/>
      <c r="AC172" s="527"/>
      <c r="AD172" s="527"/>
      <c r="AE172" s="527"/>
      <c r="AF172" s="527"/>
      <c r="AG172" s="527"/>
      <c r="AH172" s="527"/>
      <c r="AI172" s="527"/>
      <c r="AJ172" s="528"/>
      <c r="AL172" s="102"/>
      <c r="AM172" s="88"/>
      <c r="AN172" s="89"/>
      <c r="AO172" s="64" t="s">
        <v>84</v>
      </c>
      <c r="AP172" s="69" t="s">
        <v>83</v>
      </c>
      <c r="AQ172" s="3"/>
      <c r="AR172" s="96"/>
      <c r="AS172" s="97"/>
      <c r="AT172" s="98" t="s">
        <v>92</v>
      </c>
      <c r="AU172" s="96"/>
      <c r="AV172" s="97"/>
      <c r="AW172" s="98" t="s">
        <v>93</v>
      </c>
      <c r="AX172" s="60"/>
      <c r="AY172" s="61"/>
    </row>
    <row r="173" spans="1:53" ht="18" customHeight="1" x14ac:dyDescent="0.55000000000000004">
      <c r="A173" s="1">
        <v>18</v>
      </c>
      <c r="C173" s="53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8"/>
      <c r="AC173" s="3"/>
      <c r="AD173" s="3"/>
      <c r="AE173" s="3"/>
      <c r="AF173" s="3"/>
      <c r="AG173" s="3"/>
      <c r="AH173" s="3"/>
      <c r="AI173" s="3"/>
      <c r="AJ173" s="3"/>
    </row>
    <row r="174" spans="1:53" ht="25" customHeight="1" thickBot="1" x14ac:dyDescent="0.6">
      <c r="A174" s="1">
        <v>25</v>
      </c>
      <c r="C174" s="539"/>
      <c r="D174" s="516" t="s">
        <v>4</v>
      </c>
      <c r="E174" s="516"/>
      <c r="F174" s="519" t="s">
        <v>97</v>
      </c>
      <c r="G174" s="519"/>
      <c r="H174" s="519"/>
      <c r="I174" s="519"/>
      <c r="J174" s="519"/>
      <c r="K174" s="519"/>
      <c r="L174" s="519"/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  <c r="AE174" s="519"/>
      <c r="AF174" s="519"/>
      <c r="AG174" s="519"/>
      <c r="AH174" s="519"/>
      <c r="AI174" s="519"/>
      <c r="AJ174" s="519"/>
      <c r="AK174" s="46"/>
      <c r="AL174" s="536" t="s">
        <v>39</v>
      </c>
      <c r="AM174" s="537"/>
      <c r="AN174" s="537"/>
      <c r="AO174" s="537"/>
      <c r="AP174" s="538"/>
      <c r="AR174" s="540" t="s">
        <v>38</v>
      </c>
      <c r="AS174" s="541"/>
      <c r="AT174" s="541"/>
      <c r="AU174" s="541"/>
      <c r="AV174" s="541"/>
      <c r="AW174" s="542"/>
      <c r="AY174" s="484" t="s">
        <v>156</v>
      </c>
    </row>
    <row r="175" spans="1:53" ht="18" customHeight="1" x14ac:dyDescent="0.55000000000000004">
      <c r="A175" s="1">
        <v>18</v>
      </c>
      <c r="C175" s="539"/>
      <c r="D175" s="516" t="s">
        <v>5</v>
      </c>
      <c r="E175" s="516"/>
      <c r="F175" s="66">
        <f>+AJ157+1</f>
        <v>45658</v>
      </c>
      <c r="G175" s="66">
        <f t="shared" ref="G175:AJ175" si="23">+F175+1</f>
        <v>45659</v>
      </c>
      <c r="H175" s="66">
        <f t="shared" si="23"/>
        <v>45660</v>
      </c>
      <c r="I175" s="10">
        <f t="shared" si="23"/>
        <v>45661</v>
      </c>
      <c r="J175" s="11">
        <f t="shared" si="23"/>
        <v>45662</v>
      </c>
      <c r="K175" s="40">
        <f t="shared" si="23"/>
        <v>45663</v>
      </c>
      <c r="L175" s="40">
        <f t="shared" si="23"/>
        <v>45664</v>
      </c>
      <c r="M175" s="40">
        <f t="shared" si="23"/>
        <v>45665</v>
      </c>
      <c r="N175" s="40">
        <f t="shared" si="23"/>
        <v>45666</v>
      </c>
      <c r="O175" s="40">
        <f t="shared" si="23"/>
        <v>45667</v>
      </c>
      <c r="P175" s="10">
        <f t="shared" si="23"/>
        <v>45668</v>
      </c>
      <c r="Q175" s="11">
        <f t="shared" si="23"/>
        <v>45669</v>
      </c>
      <c r="R175" s="53">
        <f t="shared" si="23"/>
        <v>45670</v>
      </c>
      <c r="S175" s="40">
        <f t="shared" si="23"/>
        <v>45671</v>
      </c>
      <c r="T175" s="40">
        <f t="shared" si="23"/>
        <v>45672</v>
      </c>
      <c r="U175" s="40">
        <f t="shared" si="23"/>
        <v>45673</v>
      </c>
      <c r="V175" s="40">
        <f t="shared" si="23"/>
        <v>45674</v>
      </c>
      <c r="W175" s="10">
        <f t="shared" si="23"/>
        <v>45675</v>
      </c>
      <c r="X175" s="11">
        <f t="shared" si="23"/>
        <v>45676</v>
      </c>
      <c r="Y175" s="40">
        <f t="shared" si="23"/>
        <v>45677</v>
      </c>
      <c r="Z175" s="40">
        <f t="shared" si="23"/>
        <v>45678</v>
      </c>
      <c r="AA175" s="40">
        <f t="shared" si="23"/>
        <v>45679</v>
      </c>
      <c r="AB175" s="40">
        <f t="shared" si="23"/>
        <v>45680</v>
      </c>
      <c r="AC175" s="40">
        <f t="shared" si="23"/>
        <v>45681</v>
      </c>
      <c r="AD175" s="10">
        <f t="shared" si="23"/>
        <v>45682</v>
      </c>
      <c r="AE175" s="11">
        <f t="shared" si="23"/>
        <v>45683</v>
      </c>
      <c r="AF175" s="40">
        <f t="shared" si="23"/>
        <v>45684</v>
      </c>
      <c r="AG175" s="40">
        <f t="shared" si="23"/>
        <v>45685</v>
      </c>
      <c r="AH175" s="40">
        <f t="shared" si="23"/>
        <v>45686</v>
      </c>
      <c r="AI175" s="40">
        <f t="shared" si="23"/>
        <v>45687</v>
      </c>
      <c r="AJ175" s="40">
        <f t="shared" si="23"/>
        <v>45688</v>
      </c>
      <c r="AK175" s="48"/>
      <c r="AL175" s="487" t="s">
        <v>151</v>
      </c>
      <c r="AM175" s="489" t="s">
        <v>152</v>
      </c>
      <c r="AN175" s="267" t="s">
        <v>172</v>
      </c>
      <c r="AO175" s="492" t="s">
        <v>153</v>
      </c>
      <c r="AP175" s="495" t="s">
        <v>174</v>
      </c>
      <c r="AR175" s="498" t="s">
        <v>37</v>
      </c>
      <c r="AS175" s="499"/>
      <c r="AT175" s="500"/>
      <c r="AU175" s="498" t="s">
        <v>40</v>
      </c>
      <c r="AV175" s="499"/>
      <c r="AW175" s="500"/>
      <c r="AY175" s="485"/>
    </row>
    <row r="176" spans="1:53" ht="18" customHeight="1" x14ac:dyDescent="0.55000000000000004">
      <c r="A176" s="1">
        <v>18</v>
      </c>
      <c r="C176" s="539"/>
      <c r="D176" s="516" t="s">
        <v>6</v>
      </c>
      <c r="E176" s="516"/>
      <c r="F176" s="67">
        <f t="shared" ref="F176:AI176" si="24">F175</f>
        <v>45658</v>
      </c>
      <c r="G176" s="67">
        <f t="shared" si="24"/>
        <v>45659</v>
      </c>
      <c r="H176" s="67">
        <f t="shared" si="24"/>
        <v>45660</v>
      </c>
      <c r="I176" s="77">
        <f t="shared" si="24"/>
        <v>45661</v>
      </c>
      <c r="J176" s="78">
        <f t="shared" si="24"/>
        <v>45662</v>
      </c>
      <c r="K176" s="16">
        <f t="shared" si="24"/>
        <v>45663</v>
      </c>
      <c r="L176" s="16">
        <f t="shared" si="24"/>
        <v>45664</v>
      </c>
      <c r="M176" s="16">
        <f t="shared" si="24"/>
        <v>45665</v>
      </c>
      <c r="N176" s="16">
        <f t="shared" si="24"/>
        <v>45666</v>
      </c>
      <c r="O176" s="16">
        <f t="shared" si="24"/>
        <v>45667</v>
      </c>
      <c r="P176" s="77">
        <f t="shared" si="24"/>
        <v>45668</v>
      </c>
      <c r="Q176" s="78">
        <f t="shared" si="24"/>
        <v>45669</v>
      </c>
      <c r="R176" s="20">
        <f t="shared" si="24"/>
        <v>45670</v>
      </c>
      <c r="S176" s="16">
        <f t="shared" si="24"/>
        <v>45671</v>
      </c>
      <c r="T176" s="16">
        <f t="shared" si="24"/>
        <v>45672</v>
      </c>
      <c r="U176" s="16">
        <f t="shared" si="24"/>
        <v>45673</v>
      </c>
      <c r="V176" s="16">
        <f t="shared" si="24"/>
        <v>45674</v>
      </c>
      <c r="W176" s="77">
        <f t="shared" si="24"/>
        <v>45675</v>
      </c>
      <c r="X176" s="78">
        <f t="shared" si="24"/>
        <v>45676</v>
      </c>
      <c r="Y176" s="16">
        <f t="shared" si="24"/>
        <v>45677</v>
      </c>
      <c r="Z176" s="16">
        <f t="shared" si="24"/>
        <v>45678</v>
      </c>
      <c r="AA176" s="16">
        <f t="shared" si="24"/>
        <v>45679</v>
      </c>
      <c r="AB176" s="16">
        <f t="shared" si="24"/>
        <v>45680</v>
      </c>
      <c r="AC176" s="16">
        <f t="shared" si="24"/>
        <v>45681</v>
      </c>
      <c r="AD176" s="77">
        <f t="shared" si="24"/>
        <v>45682</v>
      </c>
      <c r="AE176" s="78">
        <f t="shared" si="24"/>
        <v>45683</v>
      </c>
      <c r="AF176" s="16">
        <f t="shared" si="24"/>
        <v>45684</v>
      </c>
      <c r="AG176" s="16">
        <f t="shared" si="24"/>
        <v>45685</v>
      </c>
      <c r="AH176" s="16">
        <f t="shared" si="24"/>
        <v>45686</v>
      </c>
      <c r="AI176" s="16">
        <f t="shared" si="24"/>
        <v>45687</v>
      </c>
      <c r="AJ176" s="16">
        <f t="shared" ref="AJ176" si="25">AJ175</f>
        <v>45688</v>
      </c>
      <c r="AK176" s="50"/>
      <c r="AL176" s="488"/>
      <c r="AM176" s="490"/>
      <c r="AN176" s="268"/>
      <c r="AO176" s="493"/>
      <c r="AP176" s="496"/>
      <c r="AR176" s="501" t="s">
        <v>155</v>
      </c>
      <c r="AS176" s="504" t="s">
        <v>108</v>
      </c>
      <c r="AT176" s="465" t="s">
        <v>42</v>
      </c>
      <c r="AU176" s="501" t="s">
        <v>157</v>
      </c>
      <c r="AV176" s="504" t="s">
        <v>109</v>
      </c>
      <c r="AW176" s="465" t="s">
        <v>43</v>
      </c>
      <c r="AY176" s="485"/>
    </row>
    <row r="177" spans="1:55" ht="18" customHeight="1" x14ac:dyDescent="0.55000000000000004">
      <c r="A177" s="1">
        <v>18</v>
      </c>
      <c r="C177" s="539"/>
      <c r="D177" s="516" t="s">
        <v>12</v>
      </c>
      <c r="E177" s="516"/>
      <c r="F177" s="68" t="s">
        <v>100</v>
      </c>
      <c r="G177" s="68" t="s">
        <v>102</v>
      </c>
      <c r="H177" s="68" t="s">
        <v>100</v>
      </c>
      <c r="I177" s="79" t="s">
        <v>100</v>
      </c>
      <c r="J177" s="80" t="s">
        <v>100</v>
      </c>
      <c r="K177" s="4" t="s">
        <v>100</v>
      </c>
      <c r="L177" s="4" t="s">
        <v>102</v>
      </c>
      <c r="M177" s="4" t="s">
        <v>100</v>
      </c>
      <c r="N177" s="4" t="s">
        <v>102</v>
      </c>
      <c r="O177" s="4" t="s">
        <v>102</v>
      </c>
      <c r="P177" s="79" t="s">
        <v>100</v>
      </c>
      <c r="Q177" s="80" t="s">
        <v>102</v>
      </c>
      <c r="R177" s="27" t="s">
        <v>102</v>
      </c>
      <c r="S177" s="4" t="s">
        <v>102</v>
      </c>
      <c r="T177" s="4" t="s">
        <v>100</v>
      </c>
      <c r="U177" s="4" t="s">
        <v>102</v>
      </c>
      <c r="V177" s="4" t="s">
        <v>102</v>
      </c>
      <c r="W177" s="79" t="s">
        <v>102</v>
      </c>
      <c r="X177" s="80" t="s">
        <v>100</v>
      </c>
      <c r="Y177" s="4" t="s">
        <v>100</v>
      </c>
      <c r="Z177" s="4" t="s">
        <v>100</v>
      </c>
      <c r="AA177" s="4" t="s">
        <v>102</v>
      </c>
      <c r="AB177" s="4" t="s">
        <v>47</v>
      </c>
      <c r="AC177" s="4" t="s">
        <v>102</v>
      </c>
      <c r="AD177" s="79" t="s">
        <v>117</v>
      </c>
      <c r="AE177" s="80" t="s">
        <v>102</v>
      </c>
      <c r="AF177" s="4" t="s">
        <v>117</v>
      </c>
      <c r="AG177" s="4" t="s">
        <v>117</v>
      </c>
      <c r="AH177" s="4" t="s">
        <v>102</v>
      </c>
      <c r="AI177" s="4" t="s">
        <v>102</v>
      </c>
      <c r="AJ177" s="4" t="s">
        <v>100</v>
      </c>
      <c r="AK177" s="3"/>
      <c r="AL177" s="488"/>
      <c r="AM177" s="490"/>
      <c r="AN177" s="268"/>
      <c r="AO177" s="493"/>
      <c r="AP177" s="496"/>
      <c r="AR177" s="502"/>
      <c r="AS177" s="505"/>
      <c r="AT177" s="466"/>
      <c r="AU177" s="502"/>
      <c r="AV177" s="505"/>
      <c r="AW177" s="466"/>
      <c r="AY177" s="485"/>
    </row>
    <row r="178" spans="1:55" ht="18" customHeight="1" x14ac:dyDescent="0.55000000000000004">
      <c r="A178" s="1">
        <v>18</v>
      </c>
      <c r="B178" s="1">
        <v>1</v>
      </c>
      <c r="C178" s="539"/>
      <c r="D178" s="515" t="s">
        <v>11</v>
      </c>
      <c r="E178" s="515"/>
      <c r="F178" s="468" t="s">
        <v>185</v>
      </c>
      <c r="G178" s="468" t="s">
        <v>186</v>
      </c>
      <c r="H178" s="468" t="s">
        <v>187</v>
      </c>
      <c r="I178" s="480" t="s">
        <v>190</v>
      </c>
      <c r="J178" s="511" t="s">
        <v>191</v>
      </c>
      <c r="K178" s="477"/>
      <c r="L178" s="477"/>
      <c r="M178" s="477"/>
      <c r="N178" s="477"/>
      <c r="O178" s="477"/>
      <c r="P178" s="480"/>
      <c r="Q178" s="511"/>
      <c r="R178" s="557" t="s">
        <v>27</v>
      </c>
      <c r="S178" s="477"/>
      <c r="T178" s="477"/>
      <c r="U178" s="477"/>
      <c r="V178" s="477"/>
      <c r="W178" s="480"/>
      <c r="X178" s="511"/>
      <c r="Y178" s="477"/>
      <c r="Z178" s="477"/>
      <c r="AA178" s="477"/>
      <c r="AB178" s="477" t="s">
        <v>90</v>
      </c>
      <c r="AC178" s="477"/>
      <c r="AD178" s="480"/>
      <c r="AE178" s="511"/>
      <c r="AF178" s="477" t="s">
        <v>118</v>
      </c>
      <c r="AG178" s="477" t="s">
        <v>119</v>
      </c>
      <c r="AH178" s="477"/>
      <c r="AI178" s="477"/>
      <c r="AJ178" s="477"/>
      <c r="AK178" s="51"/>
      <c r="AL178" s="488"/>
      <c r="AM178" s="490"/>
      <c r="AN178" s="268"/>
      <c r="AO178" s="493"/>
      <c r="AP178" s="496"/>
      <c r="AR178" s="502"/>
      <c r="AS178" s="505"/>
      <c r="AT178" s="466"/>
      <c r="AU178" s="502"/>
      <c r="AV178" s="505"/>
      <c r="AW178" s="466"/>
      <c r="AY178" s="485"/>
    </row>
    <row r="179" spans="1:55" ht="18" customHeight="1" x14ac:dyDescent="0.55000000000000004">
      <c r="A179" s="1">
        <v>18</v>
      </c>
      <c r="B179" s="1">
        <v>2</v>
      </c>
      <c r="C179" s="539"/>
      <c r="D179" s="515"/>
      <c r="E179" s="515"/>
      <c r="F179" s="469"/>
      <c r="G179" s="469"/>
      <c r="H179" s="469"/>
      <c r="I179" s="481"/>
      <c r="J179" s="512"/>
      <c r="K179" s="478"/>
      <c r="L179" s="478"/>
      <c r="M179" s="478"/>
      <c r="N179" s="478"/>
      <c r="O179" s="478"/>
      <c r="P179" s="481"/>
      <c r="Q179" s="512"/>
      <c r="R179" s="558"/>
      <c r="S179" s="478"/>
      <c r="T179" s="478"/>
      <c r="U179" s="478"/>
      <c r="V179" s="478"/>
      <c r="W179" s="481"/>
      <c r="X179" s="512"/>
      <c r="Y179" s="478"/>
      <c r="Z179" s="478"/>
      <c r="AA179" s="478"/>
      <c r="AB179" s="478"/>
      <c r="AC179" s="478"/>
      <c r="AD179" s="481"/>
      <c r="AE179" s="512"/>
      <c r="AF179" s="478"/>
      <c r="AG179" s="478"/>
      <c r="AH179" s="478"/>
      <c r="AI179" s="478"/>
      <c r="AJ179" s="478"/>
      <c r="AK179" s="51"/>
      <c r="AL179" s="488"/>
      <c r="AM179" s="490"/>
      <c r="AN179" s="268"/>
      <c r="AO179" s="493"/>
      <c r="AP179" s="496"/>
      <c r="AR179" s="502"/>
      <c r="AS179" s="505"/>
      <c r="AT179" s="65">
        <v>0.28499999999999998</v>
      </c>
      <c r="AU179" s="502"/>
      <c r="AV179" s="505"/>
      <c r="AW179" s="466"/>
      <c r="AY179" s="485"/>
    </row>
    <row r="180" spans="1:55" ht="18" customHeight="1" x14ac:dyDescent="0.55000000000000004">
      <c r="A180" s="1">
        <v>18</v>
      </c>
      <c r="B180" s="1">
        <v>3</v>
      </c>
      <c r="C180" s="539"/>
      <c r="D180" s="515"/>
      <c r="E180" s="515"/>
      <c r="F180" s="469"/>
      <c r="G180" s="469"/>
      <c r="H180" s="469"/>
      <c r="I180" s="481"/>
      <c r="J180" s="512"/>
      <c r="K180" s="478"/>
      <c r="L180" s="478"/>
      <c r="M180" s="478"/>
      <c r="N180" s="478"/>
      <c r="O180" s="478"/>
      <c r="P180" s="481"/>
      <c r="Q180" s="512"/>
      <c r="R180" s="558"/>
      <c r="S180" s="478"/>
      <c r="T180" s="478"/>
      <c r="U180" s="478"/>
      <c r="V180" s="478"/>
      <c r="W180" s="481"/>
      <c r="X180" s="512"/>
      <c r="Y180" s="478"/>
      <c r="Z180" s="478"/>
      <c r="AA180" s="478"/>
      <c r="AB180" s="478"/>
      <c r="AC180" s="478"/>
      <c r="AD180" s="481"/>
      <c r="AE180" s="512"/>
      <c r="AF180" s="478"/>
      <c r="AG180" s="478"/>
      <c r="AH180" s="478"/>
      <c r="AI180" s="478"/>
      <c r="AJ180" s="478"/>
      <c r="AK180" s="51"/>
      <c r="AL180" s="488"/>
      <c r="AM180" s="490"/>
      <c r="AN180" s="268"/>
      <c r="AO180" s="493"/>
      <c r="AP180" s="496"/>
      <c r="AR180" s="502"/>
      <c r="AS180" s="505"/>
      <c r="AT180" s="467" t="s">
        <v>41</v>
      </c>
      <c r="AU180" s="502"/>
      <c r="AV180" s="505"/>
      <c r="AW180" s="466"/>
      <c r="AY180" s="485"/>
    </row>
    <row r="181" spans="1:55" ht="18" customHeight="1" x14ac:dyDescent="0.55000000000000004">
      <c r="A181" s="1">
        <v>18</v>
      </c>
      <c r="B181" s="1">
        <v>4</v>
      </c>
      <c r="C181" s="539"/>
      <c r="D181" s="515"/>
      <c r="E181" s="515"/>
      <c r="F181" s="469"/>
      <c r="G181" s="469"/>
      <c r="H181" s="469"/>
      <c r="I181" s="481"/>
      <c r="J181" s="512"/>
      <c r="K181" s="478"/>
      <c r="L181" s="478"/>
      <c r="M181" s="478"/>
      <c r="N181" s="478"/>
      <c r="O181" s="478"/>
      <c r="P181" s="481"/>
      <c r="Q181" s="512"/>
      <c r="R181" s="558"/>
      <c r="S181" s="478"/>
      <c r="T181" s="478"/>
      <c r="U181" s="478"/>
      <c r="V181" s="478"/>
      <c r="W181" s="481"/>
      <c r="X181" s="512"/>
      <c r="Y181" s="478"/>
      <c r="Z181" s="478"/>
      <c r="AA181" s="478"/>
      <c r="AB181" s="478"/>
      <c r="AC181" s="478"/>
      <c r="AD181" s="481"/>
      <c r="AE181" s="512"/>
      <c r="AF181" s="478"/>
      <c r="AG181" s="478"/>
      <c r="AH181" s="478"/>
      <c r="AI181" s="478"/>
      <c r="AJ181" s="478"/>
      <c r="AK181" s="51"/>
      <c r="AL181" s="488"/>
      <c r="AM181" s="490"/>
      <c r="AN181" s="268"/>
      <c r="AO181" s="493"/>
      <c r="AP181" s="496"/>
      <c r="AR181" s="502"/>
      <c r="AS181" s="505"/>
      <c r="AT181" s="467"/>
      <c r="AU181" s="502"/>
      <c r="AV181" s="505"/>
      <c r="AW181" s="65">
        <v>0.28499999999999998</v>
      </c>
      <c r="AY181" s="485"/>
    </row>
    <row r="182" spans="1:55" ht="18" customHeight="1" x14ac:dyDescent="0.55000000000000004">
      <c r="A182" s="1">
        <v>18</v>
      </c>
      <c r="B182" s="1">
        <v>5</v>
      </c>
      <c r="C182" s="539"/>
      <c r="D182" s="515"/>
      <c r="E182" s="515"/>
      <c r="F182" s="469"/>
      <c r="G182" s="469"/>
      <c r="H182" s="469"/>
      <c r="I182" s="481"/>
      <c r="J182" s="512"/>
      <c r="K182" s="478"/>
      <c r="L182" s="478"/>
      <c r="M182" s="478"/>
      <c r="N182" s="478"/>
      <c r="O182" s="478"/>
      <c r="P182" s="481"/>
      <c r="Q182" s="512"/>
      <c r="R182" s="558"/>
      <c r="S182" s="478"/>
      <c r="T182" s="478"/>
      <c r="U182" s="478"/>
      <c r="V182" s="478"/>
      <c r="W182" s="481"/>
      <c r="X182" s="512"/>
      <c r="Y182" s="478"/>
      <c r="Z182" s="478"/>
      <c r="AA182" s="478"/>
      <c r="AB182" s="478"/>
      <c r="AC182" s="478"/>
      <c r="AD182" s="481"/>
      <c r="AE182" s="512"/>
      <c r="AF182" s="478"/>
      <c r="AG182" s="478"/>
      <c r="AH182" s="478"/>
      <c r="AI182" s="478"/>
      <c r="AJ182" s="478"/>
      <c r="AK182" s="51"/>
      <c r="AL182" s="488"/>
      <c r="AM182" s="490"/>
      <c r="AN182" s="268"/>
      <c r="AO182" s="493"/>
      <c r="AP182" s="496"/>
      <c r="AR182" s="502"/>
      <c r="AS182" s="505"/>
      <c r="AT182" s="467"/>
      <c r="AU182" s="502"/>
      <c r="AV182" s="505"/>
      <c r="AW182" s="467" t="s">
        <v>41</v>
      </c>
      <c r="AY182" s="485"/>
    </row>
    <row r="183" spans="1:55" ht="18" customHeight="1" x14ac:dyDescent="0.55000000000000004">
      <c r="A183" s="1">
        <v>18</v>
      </c>
      <c r="B183" s="1">
        <v>6</v>
      </c>
      <c r="C183" s="539"/>
      <c r="D183" s="515"/>
      <c r="E183" s="515"/>
      <c r="F183" s="470" t="s">
        <v>113</v>
      </c>
      <c r="G183" s="471"/>
      <c r="H183" s="472"/>
      <c r="I183" s="481"/>
      <c r="J183" s="512"/>
      <c r="K183" s="478"/>
      <c r="L183" s="478"/>
      <c r="M183" s="478"/>
      <c r="N183" s="478"/>
      <c r="O183" s="478"/>
      <c r="P183" s="481"/>
      <c r="Q183" s="512"/>
      <c r="R183" s="558"/>
      <c r="S183" s="478"/>
      <c r="T183" s="478"/>
      <c r="U183" s="478"/>
      <c r="V183" s="478"/>
      <c r="W183" s="481"/>
      <c r="X183" s="512"/>
      <c r="Y183" s="478"/>
      <c r="Z183" s="478"/>
      <c r="AA183" s="478"/>
      <c r="AB183" s="478"/>
      <c r="AC183" s="478"/>
      <c r="AD183" s="481"/>
      <c r="AE183" s="512"/>
      <c r="AF183" s="478"/>
      <c r="AG183" s="478"/>
      <c r="AH183" s="478"/>
      <c r="AI183" s="478"/>
      <c r="AJ183" s="478"/>
      <c r="AK183" s="51"/>
      <c r="AL183" s="488"/>
      <c r="AM183" s="490"/>
      <c r="AN183" s="268"/>
      <c r="AO183" s="493"/>
      <c r="AP183" s="496"/>
      <c r="AR183" s="502"/>
      <c r="AS183" s="505"/>
      <c r="AT183" s="467"/>
      <c r="AU183" s="502"/>
      <c r="AV183" s="505"/>
      <c r="AW183" s="467"/>
      <c r="AY183" s="485"/>
    </row>
    <row r="184" spans="1:55" ht="18" customHeight="1" x14ac:dyDescent="0.55000000000000004">
      <c r="A184" s="1">
        <v>18</v>
      </c>
      <c r="B184" s="1">
        <v>7</v>
      </c>
      <c r="C184" s="539"/>
      <c r="D184" s="515"/>
      <c r="E184" s="515"/>
      <c r="F184" s="473"/>
      <c r="G184" s="471"/>
      <c r="H184" s="472"/>
      <c r="I184" s="481"/>
      <c r="J184" s="512"/>
      <c r="K184" s="478"/>
      <c r="L184" s="478"/>
      <c r="M184" s="478"/>
      <c r="N184" s="478"/>
      <c r="O184" s="478"/>
      <c r="P184" s="481"/>
      <c r="Q184" s="512"/>
      <c r="R184" s="558"/>
      <c r="S184" s="478"/>
      <c r="T184" s="478"/>
      <c r="U184" s="478"/>
      <c r="V184" s="478"/>
      <c r="W184" s="481"/>
      <c r="X184" s="512"/>
      <c r="Y184" s="478"/>
      <c r="Z184" s="478"/>
      <c r="AA184" s="478"/>
      <c r="AB184" s="478"/>
      <c r="AC184" s="478"/>
      <c r="AD184" s="481"/>
      <c r="AE184" s="512"/>
      <c r="AF184" s="478"/>
      <c r="AG184" s="478"/>
      <c r="AH184" s="478"/>
      <c r="AI184" s="478"/>
      <c r="AJ184" s="478"/>
      <c r="AK184" s="51"/>
      <c r="AL184" s="488"/>
      <c r="AM184" s="490"/>
      <c r="AN184" s="268"/>
      <c r="AO184" s="493"/>
      <c r="AP184" s="496"/>
      <c r="AR184" s="502"/>
      <c r="AS184" s="505"/>
      <c r="AT184" s="467"/>
      <c r="AU184" s="502"/>
      <c r="AV184" s="505"/>
      <c r="AW184" s="467"/>
      <c r="AY184" s="485"/>
      <c r="BC184" s="1">
        <v>8</v>
      </c>
    </row>
    <row r="185" spans="1:55" ht="18" customHeight="1" thickBot="1" x14ac:dyDescent="0.6">
      <c r="A185" s="1">
        <v>18</v>
      </c>
      <c r="B185" s="1">
        <v>8</v>
      </c>
      <c r="C185" s="539"/>
      <c r="D185" s="515"/>
      <c r="E185" s="515"/>
      <c r="F185" s="474"/>
      <c r="G185" s="475"/>
      <c r="H185" s="476"/>
      <c r="I185" s="482"/>
      <c r="J185" s="513"/>
      <c r="K185" s="479"/>
      <c r="L185" s="479"/>
      <c r="M185" s="479"/>
      <c r="N185" s="479"/>
      <c r="O185" s="479"/>
      <c r="P185" s="482"/>
      <c r="Q185" s="513"/>
      <c r="R185" s="559"/>
      <c r="S185" s="479"/>
      <c r="T185" s="479"/>
      <c r="U185" s="479"/>
      <c r="V185" s="479"/>
      <c r="W185" s="482"/>
      <c r="X185" s="513"/>
      <c r="Y185" s="479"/>
      <c r="Z185" s="479"/>
      <c r="AA185" s="479"/>
      <c r="AB185" s="479"/>
      <c r="AC185" s="479"/>
      <c r="AD185" s="482"/>
      <c r="AE185" s="513"/>
      <c r="AF185" s="479"/>
      <c r="AG185" s="479"/>
      <c r="AH185" s="479"/>
      <c r="AI185" s="479"/>
      <c r="AJ185" s="479"/>
      <c r="AK185" s="51"/>
      <c r="AL185" s="488"/>
      <c r="AM185" s="491"/>
      <c r="AN185" s="269"/>
      <c r="AO185" s="494"/>
      <c r="AP185" s="497"/>
      <c r="AR185" s="503"/>
      <c r="AS185" s="506"/>
      <c r="AT185" s="467"/>
      <c r="AU185" s="503"/>
      <c r="AV185" s="506"/>
      <c r="AW185" s="535"/>
      <c r="AY185" s="486"/>
      <c r="BC185" s="1">
        <v>28</v>
      </c>
    </row>
    <row r="186" spans="1:55" ht="18" customHeight="1" thickBot="1" x14ac:dyDescent="0.6">
      <c r="A186" s="1">
        <v>18</v>
      </c>
      <c r="C186" s="539"/>
      <c r="D186" s="517" t="s">
        <v>7</v>
      </c>
      <c r="E186" s="517"/>
      <c r="F186" s="68" t="s">
        <v>66</v>
      </c>
      <c r="G186" s="68" t="s">
        <v>66</v>
      </c>
      <c r="H186" s="68" t="s">
        <v>66</v>
      </c>
      <c r="I186" s="223" t="s">
        <v>66</v>
      </c>
      <c r="J186" s="224" t="s">
        <v>66</v>
      </c>
      <c r="K186" s="4"/>
      <c r="L186" s="4"/>
      <c r="M186" s="4"/>
      <c r="N186" s="4"/>
      <c r="O186" s="4"/>
      <c r="P186" s="25" t="s">
        <v>9</v>
      </c>
      <c r="Q186" s="26" t="s">
        <v>9</v>
      </c>
      <c r="R186" s="27" t="s">
        <v>56</v>
      </c>
      <c r="S186" s="4"/>
      <c r="T186" s="4"/>
      <c r="U186" s="4"/>
      <c r="V186" s="4"/>
      <c r="W186" s="25" t="s">
        <v>9</v>
      </c>
      <c r="X186" s="26" t="s">
        <v>9</v>
      </c>
      <c r="Y186" s="4"/>
      <c r="Z186" s="4"/>
      <c r="AA186" s="4"/>
      <c r="AB186" s="29"/>
      <c r="AC186" s="4"/>
      <c r="AD186" s="25" t="s">
        <v>9</v>
      </c>
      <c r="AE186" s="26" t="s">
        <v>9</v>
      </c>
      <c r="AF186" s="4"/>
      <c r="AG186" s="4"/>
      <c r="AH186" s="4"/>
      <c r="AI186" s="4"/>
      <c r="AJ186" s="4"/>
      <c r="AK186" s="3"/>
      <c r="AL186" s="130">
        <f>COUNTIF(F186:AJ186,"○")</f>
        <v>6</v>
      </c>
      <c r="AM186" s="132"/>
      <c r="AN186" s="129"/>
      <c r="AO186" s="104"/>
      <c r="AP186" s="103"/>
      <c r="AR186" s="136"/>
      <c r="AS186" s="131"/>
      <c r="AT186" s="133">
        <f>ROUNDDOWN(AL186/AY186,3)</f>
        <v>0.214</v>
      </c>
      <c r="AU186" s="132"/>
      <c r="AV186" s="90"/>
      <c r="AW186" s="62"/>
      <c r="AY186" s="76">
        <f>31-3</f>
        <v>28</v>
      </c>
      <c r="BA186" s="1" t="s">
        <v>79</v>
      </c>
      <c r="BC186" s="118">
        <f>+BC184/BC185</f>
        <v>0.2857142857142857</v>
      </c>
    </row>
    <row r="187" spans="1:55" ht="18" customHeight="1" thickBot="1" x14ac:dyDescent="0.6">
      <c r="A187" s="1">
        <v>18</v>
      </c>
      <c r="C187" s="539"/>
      <c r="D187" s="517" t="s">
        <v>8</v>
      </c>
      <c r="E187" s="517"/>
      <c r="F187" s="68" t="s">
        <v>66</v>
      </c>
      <c r="G187" s="68" t="s">
        <v>66</v>
      </c>
      <c r="H187" s="68" t="s">
        <v>66</v>
      </c>
      <c r="I187" s="225" t="s">
        <v>66</v>
      </c>
      <c r="J187" s="226" t="s">
        <v>66</v>
      </c>
      <c r="K187" s="4" t="s">
        <v>33</v>
      </c>
      <c r="L187" s="4" t="s">
        <v>33</v>
      </c>
      <c r="M187" s="4" t="s">
        <v>33</v>
      </c>
      <c r="N187" s="4" t="s">
        <v>33</v>
      </c>
      <c r="O187" s="4" t="s">
        <v>33</v>
      </c>
      <c r="P187" s="81" t="s">
        <v>10</v>
      </c>
      <c r="Q187" s="82" t="s">
        <v>10</v>
      </c>
      <c r="R187" s="27" t="s">
        <v>53</v>
      </c>
      <c r="S187" s="4" t="s">
        <v>33</v>
      </c>
      <c r="T187" s="4" t="s">
        <v>33</v>
      </c>
      <c r="U187" s="4" t="s">
        <v>33</v>
      </c>
      <c r="V187" s="4" t="s">
        <v>33</v>
      </c>
      <c r="W187" s="81" t="s">
        <v>10</v>
      </c>
      <c r="X187" s="82" t="s">
        <v>10</v>
      </c>
      <c r="Y187" s="4" t="s">
        <v>33</v>
      </c>
      <c r="Z187" s="4" t="s">
        <v>33</v>
      </c>
      <c r="AA187" s="4" t="s">
        <v>33</v>
      </c>
      <c r="AB187" s="29" t="s">
        <v>54</v>
      </c>
      <c r="AC187" s="4" t="s">
        <v>33</v>
      </c>
      <c r="AD187" s="81" t="s">
        <v>10</v>
      </c>
      <c r="AE187" s="82" t="s">
        <v>10</v>
      </c>
      <c r="AF187" s="4" t="s">
        <v>33</v>
      </c>
      <c r="AG187" s="4" t="s">
        <v>33</v>
      </c>
      <c r="AH187" s="4" t="s">
        <v>33</v>
      </c>
      <c r="AI187" s="4" t="s">
        <v>33</v>
      </c>
      <c r="AJ187" s="4" t="s">
        <v>33</v>
      </c>
      <c r="AK187" s="3"/>
      <c r="AL187" s="134"/>
      <c r="AM187" s="7">
        <f>COUNTIF(F187:AJ187,"●")</f>
        <v>6</v>
      </c>
      <c r="AN187" s="130">
        <f>COUNTIF(F187:AJ187,"◎")</f>
        <v>0</v>
      </c>
      <c r="AO187" s="128">
        <f>SUM(AM187:AN187)</f>
        <v>6</v>
      </c>
      <c r="AP187" s="133">
        <f>ROUNDDOWN(AO187/AL186,3)</f>
        <v>1</v>
      </c>
      <c r="AR187" s="130">
        <f>COUNTIF(F187:AJ187,"●")+COUNTIF(F187:AJ187,"★")+COUNTIF(F187:AJ187,"◎")</f>
        <v>7</v>
      </c>
      <c r="AS187" s="135">
        <f>COUNTIF(F187:AJ187,"◇")</f>
        <v>18</v>
      </c>
      <c r="AT187" s="137">
        <f>ROUNDDOWN(AR187/AY186,3)</f>
        <v>0.25</v>
      </c>
      <c r="AU187" s="5">
        <f>AU169+COUNTIF(F187:AJ187,"●")+COUNTIF(F187:AJ187,"★")+COUNTIF(F187:AJ187,"■")+COUNTIF(F187:AJ187,"◎")</f>
        <v>116</v>
      </c>
      <c r="AV187" s="99">
        <f>AV169+COUNTIF(F187:AJ187,"◇")</f>
        <v>153</v>
      </c>
      <c r="AW187" s="75">
        <f>ROUNDDOWN(AU187/AY187,3)</f>
        <v>0.42799999999999999</v>
      </c>
      <c r="AY187" s="4">
        <f>+AY169+AY186</f>
        <v>271</v>
      </c>
    </row>
    <row r="188" spans="1:55" ht="15" customHeight="1" x14ac:dyDescent="0.55000000000000004">
      <c r="A188" s="1">
        <v>15</v>
      </c>
      <c r="C188" s="539"/>
      <c r="D188" s="529" t="s">
        <v>0</v>
      </c>
      <c r="E188" s="530"/>
      <c r="F188" s="520"/>
      <c r="G188" s="521"/>
      <c r="H188" s="521"/>
      <c r="I188" s="521"/>
      <c r="J188" s="521"/>
      <c r="K188" s="521"/>
      <c r="L188" s="521"/>
      <c r="M188" s="521"/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521"/>
      <c r="AC188" s="521"/>
      <c r="AD188" s="521"/>
      <c r="AE188" s="521"/>
      <c r="AF188" s="521"/>
      <c r="AG188" s="521"/>
      <c r="AH188" s="521"/>
      <c r="AI188" s="521"/>
      <c r="AJ188" s="522"/>
      <c r="AL188" s="100" t="s">
        <v>69</v>
      </c>
      <c r="AM188" s="84" t="s">
        <v>70</v>
      </c>
      <c r="AN188" s="87" t="s">
        <v>71</v>
      </c>
      <c r="AO188" s="105" t="s">
        <v>85</v>
      </c>
      <c r="AP188" s="70" t="s">
        <v>86</v>
      </c>
      <c r="AQ188" s="3"/>
      <c r="AR188" s="94" t="s">
        <v>72</v>
      </c>
      <c r="AS188" s="92" t="s">
        <v>73</v>
      </c>
      <c r="AT188" s="93" t="s">
        <v>74</v>
      </c>
      <c r="AU188" s="91" t="s">
        <v>75</v>
      </c>
      <c r="AV188" s="92" t="s">
        <v>76</v>
      </c>
      <c r="AW188" s="93" t="s">
        <v>77</v>
      </c>
      <c r="AX188" s="60"/>
      <c r="AY188" s="71" t="s">
        <v>78</v>
      </c>
    </row>
    <row r="189" spans="1:55" ht="15" customHeight="1" x14ac:dyDescent="0.55000000000000004">
      <c r="A189" s="1">
        <v>15</v>
      </c>
      <c r="C189" s="539"/>
      <c r="D189" s="531"/>
      <c r="E189" s="532"/>
      <c r="F189" s="523"/>
      <c r="G189" s="524"/>
      <c r="H189" s="524"/>
      <c r="I189" s="524"/>
      <c r="J189" s="524"/>
      <c r="K189" s="524"/>
      <c r="L189" s="524"/>
      <c r="M189" s="524"/>
      <c r="N189" s="524"/>
      <c r="O189" s="524"/>
      <c r="P189" s="524"/>
      <c r="Q189" s="524"/>
      <c r="R189" s="524"/>
      <c r="S189" s="524"/>
      <c r="T189" s="524"/>
      <c r="U189" s="524"/>
      <c r="V189" s="524"/>
      <c r="W189" s="524"/>
      <c r="X189" s="524"/>
      <c r="Y189" s="524"/>
      <c r="Z189" s="524"/>
      <c r="AA189" s="524"/>
      <c r="AB189" s="524"/>
      <c r="AC189" s="524"/>
      <c r="AD189" s="524"/>
      <c r="AE189" s="524"/>
      <c r="AF189" s="524"/>
      <c r="AG189" s="524"/>
      <c r="AH189" s="524"/>
      <c r="AI189" s="524"/>
      <c r="AJ189" s="525"/>
      <c r="AL189" s="101"/>
      <c r="AM189" s="86"/>
      <c r="AN189" s="87"/>
      <c r="AO189" s="85"/>
      <c r="AP189" s="70" t="str">
        <f>IF(AP187&gt;=1,"達成","未達成")</f>
        <v>達成</v>
      </c>
      <c r="AQ189" s="3"/>
      <c r="AR189" s="94"/>
      <c r="AS189" s="95"/>
      <c r="AT189" s="93" t="s">
        <v>91</v>
      </c>
      <c r="AU189" s="94"/>
      <c r="AV189" s="95"/>
      <c r="AW189" s="93"/>
      <c r="AX189" s="60"/>
      <c r="AY189" s="72"/>
    </row>
    <row r="190" spans="1:55" ht="15" customHeight="1" x14ac:dyDescent="0.55000000000000004">
      <c r="A190" s="1">
        <v>15</v>
      </c>
      <c r="C190" s="539"/>
      <c r="D190" s="533"/>
      <c r="E190" s="534"/>
      <c r="F190" s="526" t="s">
        <v>173</v>
      </c>
      <c r="G190" s="527"/>
      <c r="H190" s="527"/>
      <c r="I190" s="527"/>
      <c r="J190" s="527"/>
      <c r="K190" s="527"/>
      <c r="L190" s="527"/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  <c r="Y190" s="527"/>
      <c r="Z190" s="527"/>
      <c r="AA190" s="527"/>
      <c r="AB190" s="527"/>
      <c r="AC190" s="527"/>
      <c r="AD190" s="527"/>
      <c r="AE190" s="527"/>
      <c r="AF190" s="527"/>
      <c r="AG190" s="527"/>
      <c r="AH190" s="527"/>
      <c r="AI190" s="527"/>
      <c r="AJ190" s="528"/>
      <c r="AL190" s="102"/>
      <c r="AM190" s="88"/>
      <c r="AN190" s="89"/>
      <c r="AO190" s="64" t="s">
        <v>84</v>
      </c>
      <c r="AP190" s="69" t="s">
        <v>83</v>
      </c>
      <c r="AQ190" s="3"/>
      <c r="AR190" s="96"/>
      <c r="AS190" s="97"/>
      <c r="AT190" s="98" t="s">
        <v>92</v>
      </c>
      <c r="AU190" s="96"/>
      <c r="AV190" s="97"/>
      <c r="AW190" s="98" t="s">
        <v>93</v>
      </c>
      <c r="AX190" s="60"/>
      <c r="AY190" s="61"/>
    </row>
    <row r="191" spans="1:55" ht="18" customHeight="1" x14ac:dyDescent="0.55000000000000004">
      <c r="A191" s="1">
        <v>18</v>
      </c>
      <c r="C191" s="53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8"/>
      <c r="AC191" s="3"/>
      <c r="AD191" s="3"/>
      <c r="AE191" s="3"/>
      <c r="AF191" s="3"/>
      <c r="AG191" s="3"/>
      <c r="AH191" s="3"/>
      <c r="AI191" s="3"/>
      <c r="AJ191" s="3"/>
    </row>
    <row r="192" spans="1:55" ht="25" customHeight="1" thickBot="1" x14ac:dyDescent="0.6">
      <c r="A192" s="1">
        <v>25</v>
      </c>
      <c r="C192" s="539"/>
      <c r="D192" s="516" t="s">
        <v>4</v>
      </c>
      <c r="E192" s="516"/>
      <c r="F192" s="519" t="s">
        <v>98</v>
      </c>
      <c r="G192" s="519"/>
      <c r="H192" s="519"/>
      <c r="I192" s="519"/>
      <c r="J192" s="519"/>
      <c r="K192" s="519"/>
      <c r="L192" s="519"/>
      <c r="M192" s="519"/>
      <c r="N192" s="519"/>
      <c r="O192" s="519"/>
      <c r="P192" s="519"/>
      <c r="Q192" s="519"/>
      <c r="R192" s="519"/>
      <c r="S192" s="519"/>
      <c r="T192" s="519"/>
      <c r="U192" s="519"/>
      <c r="V192" s="519"/>
      <c r="W192" s="519"/>
      <c r="X192" s="519"/>
      <c r="Y192" s="519"/>
      <c r="Z192" s="519"/>
      <c r="AA192" s="519"/>
      <c r="AB192" s="519"/>
      <c r="AC192" s="519"/>
      <c r="AD192" s="519"/>
      <c r="AE192" s="519"/>
      <c r="AF192" s="519"/>
      <c r="AG192" s="519"/>
      <c r="AH192" s="519"/>
      <c r="AI192" s="519"/>
      <c r="AJ192" s="519"/>
      <c r="AK192" s="46"/>
      <c r="AL192" s="536" t="s">
        <v>39</v>
      </c>
      <c r="AM192" s="537"/>
      <c r="AN192" s="537"/>
      <c r="AO192" s="537"/>
      <c r="AP192" s="538"/>
      <c r="AR192" s="540" t="s">
        <v>38</v>
      </c>
      <c r="AS192" s="541"/>
      <c r="AT192" s="541"/>
      <c r="AU192" s="541"/>
      <c r="AV192" s="541"/>
      <c r="AW192" s="542"/>
      <c r="AY192" s="484" t="s">
        <v>156</v>
      </c>
    </row>
    <row r="193" spans="1:53" ht="18" customHeight="1" x14ac:dyDescent="0.55000000000000004">
      <c r="A193" s="1">
        <v>18</v>
      </c>
      <c r="C193" s="539"/>
      <c r="D193" s="516" t="s">
        <v>5</v>
      </c>
      <c r="E193" s="516"/>
      <c r="F193" s="10">
        <f>+AJ175+1</f>
        <v>45689</v>
      </c>
      <c r="G193" s="11">
        <f t="shared" ref="G193:AG193" si="26">+F193+1</f>
        <v>45690</v>
      </c>
      <c r="H193" s="40">
        <f t="shared" si="26"/>
        <v>45691</v>
      </c>
      <c r="I193" s="40">
        <f t="shared" si="26"/>
        <v>45692</v>
      </c>
      <c r="J193" s="40">
        <f t="shared" si="26"/>
        <v>45693</v>
      </c>
      <c r="K193" s="40">
        <f t="shared" si="26"/>
        <v>45694</v>
      </c>
      <c r="L193" s="109">
        <f t="shared" si="26"/>
        <v>45695</v>
      </c>
      <c r="M193" s="10">
        <f t="shared" si="26"/>
        <v>45696</v>
      </c>
      <c r="N193" s="11">
        <f t="shared" si="26"/>
        <v>45697</v>
      </c>
      <c r="O193" s="40">
        <f t="shared" si="26"/>
        <v>45698</v>
      </c>
      <c r="P193" s="53">
        <f t="shared" si="26"/>
        <v>45699</v>
      </c>
      <c r="Q193" s="40">
        <f t="shared" si="26"/>
        <v>45700</v>
      </c>
      <c r="R193" s="40">
        <f t="shared" si="26"/>
        <v>45701</v>
      </c>
      <c r="S193" s="109">
        <f t="shared" si="26"/>
        <v>45702</v>
      </c>
      <c r="T193" s="10">
        <f t="shared" si="26"/>
        <v>45703</v>
      </c>
      <c r="U193" s="11">
        <f t="shared" si="26"/>
        <v>45704</v>
      </c>
      <c r="V193" s="40">
        <f t="shared" si="26"/>
        <v>45705</v>
      </c>
      <c r="W193" s="40">
        <f t="shared" si="26"/>
        <v>45706</v>
      </c>
      <c r="X193" s="40">
        <f t="shared" si="26"/>
        <v>45707</v>
      </c>
      <c r="Y193" s="40">
        <f t="shared" si="26"/>
        <v>45708</v>
      </c>
      <c r="Z193" s="40">
        <f t="shared" si="26"/>
        <v>45709</v>
      </c>
      <c r="AA193" s="10">
        <f t="shared" si="26"/>
        <v>45710</v>
      </c>
      <c r="AB193" s="11">
        <f t="shared" si="26"/>
        <v>45711</v>
      </c>
      <c r="AC193" s="40">
        <f t="shared" si="26"/>
        <v>45712</v>
      </c>
      <c r="AD193" s="40">
        <f t="shared" si="26"/>
        <v>45713</v>
      </c>
      <c r="AE193" s="40">
        <f t="shared" si="26"/>
        <v>45714</v>
      </c>
      <c r="AF193" s="40">
        <f t="shared" si="26"/>
        <v>45715</v>
      </c>
      <c r="AG193" s="40">
        <f t="shared" si="26"/>
        <v>45716</v>
      </c>
      <c r="AH193" s="47"/>
      <c r="AI193" s="47"/>
      <c r="AJ193" s="47"/>
      <c r="AK193" s="48"/>
      <c r="AL193" s="487" t="s">
        <v>151</v>
      </c>
      <c r="AM193" s="489" t="s">
        <v>152</v>
      </c>
      <c r="AN193" s="267" t="s">
        <v>172</v>
      </c>
      <c r="AO193" s="492" t="s">
        <v>153</v>
      </c>
      <c r="AP193" s="495" t="s">
        <v>174</v>
      </c>
      <c r="AR193" s="498" t="s">
        <v>37</v>
      </c>
      <c r="AS193" s="499"/>
      <c r="AT193" s="500"/>
      <c r="AU193" s="498" t="s">
        <v>40</v>
      </c>
      <c r="AV193" s="499"/>
      <c r="AW193" s="500"/>
      <c r="AY193" s="485"/>
    </row>
    <row r="194" spans="1:53" ht="18" customHeight="1" x14ac:dyDescent="0.55000000000000004">
      <c r="A194" s="1">
        <v>18</v>
      </c>
      <c r="C194" s="539"/>
      <c r="D194" s="516" t="s">
        <v>6</v>
      </c>
      <c r="E194" s="516"/>
      <c r="F194" s="77">
        <f t="shared" ref="F194:AG194" si="27">F193</f>
        <v>45689</v>
      </c>
      <c r="G194" s="78">
        <f t="shared" si="27"/>
        <v>45690</v>
      </c>
      <c r="H194" s="16">
        <f t="shared" si="27"/>
        <v>45691</v>
      </c>
      <c r="I194" s="16">
        <f t="shared" si="27"/>
        <v>45692</v>
      </c>
      <c r="J194" s="16">
        <f t="shared" si="27"/>
        <v>45693</v>
      </c>
      <c r="K194" s="16">
        <f t="shared" si="27"/>
        <v>45694</v>
      </c>
      <c r="L194" s="21">
        <f t="shared" si="27"/>
        <v>45695</v>
      </c>
      <c r="M194" s="77">
        <f t="shared" si="27"/>
        <v>45696</v>
      </c>
      <c r="N194" s="78">
        <f t="shared" si="27"/>
        <v>45697</v>
      </c>
      <c r="O194" s="16">
        <f t="shared" si="27"/>
        <v>45698</v>
      </c>
      <c r="P194" s="20">
        <f t="shared" si="27"/>
        <v>45699</v>
      </c>
      <c r="Q194" s="16">
        <f t="shared" si="27"/>
        <v>45700</v>
      </c>
      <c r="R194" s="16">
        <f t="shared" si="27"/>
        <v>45701</v>
      </c>
      <c r="S194" s="21">
        <f t="shared" si="27"/>
        <v>45702</v>
      </c>
      <c r="T194" s="77">
        <f t="shared" si="27"/>
        <v>45703</v>
      </c>
      <c r="U194" s="78">
        <f t="shared" si="27"/>
        <v>45704</v>
      </c>
      <c r="V194" s="16">
        <f t="shared" si="27"/>
        <v>45705</v>
      </c>
      <c r="W194" s="16">
        <f t="shared" si="27"/>
        <v>45706</v>
      </c>
      <c r="X194" s="16">
        <f t="shared" si="27"/>
        <v>45707</v>
      </c>
      <c r="Y194" s="16">
        <f t="shared" si="27"/>
        <v>45708</v>
      </c>
      <c r="Z194" s="16">
        <f t="shared" si="27"/>
        <v>45709</v>
      </c>
      <c r="AA194" s="77">
        <f t="shared" si="27"/>
        <v>45710</v>
      </c>
      <c r="AB194" s="78">
        <f t="shared" si="27"/>
        <v>45711</v>
      </c>
      <c r="AC194" s="16">
        <f t="shared" si="27"/>
        <v>45712</v>
      </c>
      <c r="AD194" s="16">
        <f t="shared" si="27"/>
        <v>45713</v>
      </c>
      <c r="AE194" s="16">
        <f t="shared" si="27"/>
        <v>45714</v>
      </c>
      <c r="AF194" s="16">
        <f t="shared" si="27"/>
        <v>45715</v>
      </c>
      <c r="AG194" s="16">
        <f t="shared" si="27"/>
        <v>45716</v>
      </c>
      <c r="AH194" s="49"/>
      <c r="AI194" s="49"/>
      <c r="AJ194" s="49"/>
      <c r="AK194" s="50"/>
      <c r="AL194" s="488"/>
      <c r="AM194" s="490"/>
      <c r="AN194" s="268"/>
      <c r="AO194" s="493"/>
      <c r="AP194" s="496"/>
      <c r="AR194" s="501" t="s">
        <v>155</v>
      </c>
      <c r="AS194" s="504" t="s">
        <v>108</v>
      </c>
      <c r="AT194" s="465" t="s">
        <v>42</v>
      </c>
      <c r="AU194" s="501" t="s">
        <v>157</v>
      </c>
      <c r="AV194" s="504" t="s">
        <v>109</v>
      </c>
      <c r="AW194" s="465" t="s">
        <v>43</v>
      </c>
      <c r="AY194" s="485"/>
    </row>
    <row r="195" spans="1:53" ht="18" customHeight="1" x14ac:dyDescent="0.55000000000000004">
      <c r="A195" s="1">
        <v>18</v>
      </c>
      <c r="C195" s="539"/>
      <c r="D195" s="516" t="s">
        <v>12</v>
      </c>
      <c r="E195" s="516"/>
      <c r="F195" s="79" t="s">
        <v>102</v>
      </c>
      <c r="G195" s="80" t="s">
        <v>102</v>
      </c>
      <c r="H195" s="4" t="s">
        <v>100</v>
      </c>
      <c r="I195" s="4" t="s">
        <v>100</v>
      </c>
      <c r="J195" s="4" t="s">
        <v>100</v>
      </c>
      <c r="K195" s="4" t="s">
        <v>102</v>
      </c>
      <c r="L195" s="28" t="s">
        <v>102</v>
      </c>
      <c r="M195" s="79" t="s">
        <v>100</v>
      </c>
      <c r="N195" s="80" t="s">
        <v>100</v>
      </c>
      <c r="O195" s="4" t="s">
        <v>101</v>
      </c>
      <c r="P195" s="27" t="s">
        <v>102</v>
      </c>
      <c r="Q195" s="4" t="s">
        <v>102</v>
      </c>
      <c r="R195" s="4" t="s">
        <v>100</v>
      </c>
      <c r="S195" s="28" t="s">
        <v>100</v>
      </c>
      <c r="T195" s="79"/>
      <c r="U195" s="80"/>
      <c r="V195" s="4"/>
      <c r="W195" s="4"/>
      <c r="X195" s="4"/>
      <c r="Y195" s="4"/>
      <c r="Z195" s="4"/>
      <c r="AA195" s="79"/>
      <c r="AB195" s="80"/>
      <c r="AC195" s="4"/>
      <c r="AD195" s="4"/>
      <c r="AE195" s="4"/>
      <c r="AF195" s="4"/>
      <c r="AG195" s="4"/>
      <c r="AH195" s="23"/>
      <c r="AI195" s="23"/>
      <c r="AJ195" s="23"/>
      <c r="AK195" s="3"/>
      <c r="AL195" s="488"/>
      <c r="AM195" s="490"/>
      <c r="AN195" s="268"/>
      <c r="AO195" s="493"/>
      <c r="AP195" s="496"/>
      <c r="AR195" s="502"/>
      <c r="AS195" s="505"/>
      <c r="AT195" s="466"/>
      <c r="AU195" s="502"/>
      <c r="AV195" s="505"/>
      <c r="AW195" s="466"/>
      <c r="AY195" s="485"/>
    </row>
    <row r="196" spans="1:53" ht="18" customHeight="1" x14ac:dyDescent="0.55000000000000004">
      <c r="A196" s="1">
        <v>18</v>
      </c>
      <c r="B196" s="1">
        <v>1</v>
      </c>
      <c r="C196" s="539"/>
      <c r="D196" s="515" t="s">
        <v>11</v>
      </c>
      <c r="E196" s="515"/>
      <c r="F196" s="480"/>
      <c r="G196" s="511"/>
      <c r="H196" s="477"/>
      <c r="I196" s="477"/>
      <c r="J196" s="477"/>
      <c r="K196" s="477"/>
      <c r="L196" s="560" t="s">
        <v>158</v>
      </c>
      <c r="M196" s="480" t="s">
        <v>120</v>
      </c>
      <c r="N196" s="511" t="s">
        <v>120</v>
      </c>
      <c r="O196" s="477" t="s">
        <v>120</v>
      </c>
      <c r="P196" s="557" t="s">
        <v>28</v>
      </c>
      <c r="Q196" s="477" t="s">
        <v>120</v>
      </c>
      <c r="R196" s="477" t="s">
        <v>120</v>
      </c>
      <c r="S196" s="560" t="s">
        <v>110</v>
      </c>
      <c r="T196" s="480"/>
      <c r="U196" s="511"/>
      <c r="V196" s="477"/>
      <c r="W196" s="477"/>
      <c r="X196" s="477"/>
      <c r="Y196" s="477"/>
      <c r="Z196" s="477"/>
      <c r="AA196" s="480"/>
      <c r="AB196" s="511" t="s">
        <v>29</v>
      </c>
      <c r="AC196" s="477" t="s">
        <v>20</v>
      </c>
      <c r="AD196" s="477"/>
      <c r="AE196" s="477"/>
      <c r="AF196" s="477"/>
      <c r="AG196" s="477"/>
      <c r="AH196" s="563"/>
      <c r="AI196" s="563"/>
      <c r="AJ196" s="563"/>
      <c r="AK196" s="51"/>
      <c r="AL196" s="488"/>
      <c r="AM196" s="490"/>
      <c r="AN196" s="268"/>
      <c r="AO196" s="493"/>
      <c r="AP196" s="496"/>
      <c r="AR196" s="502"/>
      <c r="AS196" s="505"/>
      <c r="AT196" s="466"/>
      <c r="AU196" s="502"/>
      <c r="AV196" s="505"/>
      <c r="AW196" s="466"/>
      <c r="AY196" s="485"/>
    </row>
    <row r="197" spans="1:53" ht="18" customHeight="1" x14ac:dyDescent="0.55000000000000004">
      <c r="A197" s="1">
        <v>18</v>
      </c>
      <c r="B197" s="1">
        <v>2</v>
      </c>
      <c r="C197" s="539"/>
      <c r="D197" s="515"/>
      <c r="E197" s="515"/>
      <c r="F197" s="481"/>
      <c r="G197" s="512"/>
      <c r="H197" s="478"/>
      <c r="I197" s="478"/>
      <c r="J197" s="478"/>
      <c r="K197" s="478"/>
      <c r="L197" s="561"/>
      <c r="M197" s="481"/>
      <c r="N197" s="512"/>
      <c r="O197" s="478"/>
      <c r="P197" s="558"/>
      <c r="Q197" s="478"/>
      <c r="R197" s="478"/>
      <c r="S197" s="561"/>
      <c r="T197" s="481"/>
      <c r="U197" s="512"/>
      <c r="V197" s="478"/>
      <c r="W197" s="478"/>
      <c r="X197" s="478"/>
      <c r="Y197" s="478"/>
      <c r="Z197" s="478"/>
      <c r="AA197" s="481"/>
      <c r="AB197" s="512"/>
      <c r="AC197" s="478"/>
      <c r="AD197" s="478"/>
      <c r="AE197" s="478"/>
      <c r="AF197" s="478"/>
      <c r="AG197" s="478"/>
      <c r="AH197" s="564"/>
      <c r="AI197" s="564"/>
      <c r="AJ197" s="564"/>
      <c r="AK197" s="51"/>
      <c r="AL197" s="488"/>
      <c r="AM197" s="490"/>
      <c r="AN197" s="268"/>
      <c r="AO197" s="493"/>
      <c r="AP197" s="496"/>
      <c r="AR197" s="502"/>
      <c r="AS197" s="505"/>
      <c r="AT197" s="65">
        <v>0.28499999999999998</v>
      </c>
      <c r="AU197" s="502"/>
      <c r="AV197" s="505"/>
      <c r="AW197" s="466"/>
      <c r="AY197" s="485"/>
    </row>
    <row r="198" spans="1:53" ht="18" customHeight="1" x14ac:dyDescent="0.55000000000000004">
      <c r="A198" s="1">
        <v>18</v>
      </c>
      <c r="B198" s="1">
        <v>3</v>
      </c>
      <c r="C198" s="539"/>
      <c r="D198" s="515"/>
      <c r="E198" s="515"/>
      <c r="F198" s="481"/>
      <c r="G198" s="512"/>
      <c r="H198" s="478"/>
      <c r="I198" s="478"/>
      <c r="J198" s="478"/>
      <c r="K198" s="478"/>
      <c r="L198" s="561"/>
      <c r="M198" s="481"/>
      <c r="N198" s="512"/>
      <c r="O198" s="478"/>
      <c r="P198" s="558"/>
      <c r="Q198" s="478"/>
      <c r="R198" s="478"/>
      <c r="S198" s="561"/>
      <c r="T198" s="481"/>
      <c r="U198" s="512"/>
      <c r="V198" s="478"/>
      <c r="W198" s="478"/>
      <c r="X198" s="478"/>
      <c r="Y198" s="478"/>
      <c r="Z198" s="478"/>
      <c r="AA198" s="481"/>
      <c r="AB198" s="512"/>
      <c r="AC198" s="478"/>
      <c r="AD198" s="478"/>
      <c r="AE198" s="478"/>
      <c r="AF198" s="478"/>
      <c r="AG198" s="478"/>
      <c r="AH198" s="564"/>
      <c r="AI198" s="564"/>
      <c r="AJ198" s="564"/>
      <c r="AK198" s="51"/>
      <c r="AL198" s="488"/>
      <c r="AM198" s="490"/>
      <c r="AN198" s="268"/>
      <c r="AO198" s="493"/>
      <c r="AP198" s="496"/>
      <c r="AR198" s="502"/>
      <c r="AS198" s="505"/>
      <c r="AT198" s="467" t="s">
        <v>41</v>
      </c>
      <c r="AU198" s="502"/>
      <c r="AV198" s="505"/>
      <c r="AW198" s="466"/>
      <c r="AY198" s="485"/>
    </row>
    <row r="199" spans="1:53" ht="18" customHeight="1" x14ac:dyDescent="0.55000000000000004">
      <c r="A199" s="1">
        <v>18</v>
      </c>
      <c r="B199" s="1">
        <v>4</v>
      </c>
      <c r="C199" s="539"/>
      <c r="D199" s="515"/>
      <c r="E199" s="515"/>
      <c r="F199" s="481"/>
      <c r="G199" s="512"/>
      <c r="H199" s="478"/>
      <c r="I199" s="478"/>
      <c r="J199" s="478"/>
      <c r="K199" s="478"/>
      <c r="L199" s="561"/>
      <c r="M199" s="481"/>
      <c r="N199" s="512"/>
      <c r="O199" s="478"/>
      <c r="P199" s="558"/>
      <c r="Q199" s="478"/>
      <c r="R199" s="478"/>
      <c r="S199" s="561"/>
      <c r="T199" s="481"/>
      <c r="U199" s="512"/>
      <c r="V199" s="478"/>
      <c r="W199" s="478"/>
      <c r="X199" s="478"/>
      <c r="Y199" s="478"/>
      <c r="Z199" s="478"/>
      <c r="AA199" s="481"/>
      <c r="AB199" s="512"/>
      <c r="AC199" s="478"/>
      <c r="AD199" s="478"/>
      <c r="AE199" s="478"/>
      <c r="AF199" s="478"/>
      <c r="AG199" s="478"/>
      <c r="AH199" s="564"/>
      <c r="AI199" s="564"/>
      <c r="AJ199" s="564"/>
      <c r="AK199" s="51"/>
      <c r="AL199" s="488"/>
      <c r="AM199" s="490"/>
      <c r="AN199" s="268"/>
      <c r="AO199" s="493"/>
      <c r="AP199" s="496"/>
      <c r="AR199" s="502"/>
      <c r="AS199" s="505"/>
      <c r="AT199" s="467"/>
      <c r="AU199" s="502"/>
      <c r="AV199" s="505"/>
      <c r="AW199" s="65">
        <v>0.28499999999999998</v>
      </c>
      <c r="AY199" s="485"/>
    </row>
    <row r="200" spans="1:53" ht="18" customHeight="1" x14ac:dyDescent="0.55000000000000004">
      <c r="A200" s="1">
        <v>18</v>
      </c>
      <c r="B200" s="1">
        <v>5</v>
      </c>
      <c r="C200" s="539"/>
      <c r="D200" s="515"/>
      <c r="E200" s="515"/>
      <c r="F200" s="481"/>
      <c r="G200" s="512"/>
      <c r="H200" s="478"/>
      <c r="I200" s="478"/>
      <c r="J200" s="478"/>
      <c r="K200" s="478"/>
      <c r="L200" s="561"/>
      <c r="M200" s="481"/>
      <c r="N200" s="512"/>
      <c r="O200" s="478"/>
      <c r="P200" s="558"/>
      <c r="Q200" s="478"/>
      <c r="R200" s="478"/>
      <c r="S200" s="561"/>
      <c r="T200" s="481"/>
      <c r="U200" s="512"/>
      <c r="V200" s="478"/>
      <c r="W200" s="478"/>
      <c r="X200" s="478"/>
      <c r="Y200" s="478"/>
      <c r="Z200" s="478"/>
      <c r="AA200" s="481"/>
      <c r="AB200" s="512"/>
      <c r="AC200" s="478"/>
      <c r="AD200" s="478"/>
      <c r="AE200" s="478"/>
      <c r="AF200" s="478"/>
      <c r="AG200" s="478"/>
      <c r="AH200" s="564"/>
      <c r="AI200" s="564"/>
      <c r="AJ200" s="564"/>
      <c r="AK200" s="51"/>
      <c r="AL200" s="488"/>
      <c r="AM200" s="490"/>
      <c r="AN200" s="268"/>
      <c r="AO200" s="493"/>
      <c r="AP200" s="496"/>
      <c r="AR200" s="502"/>
      <c r="AS200" s="505"/>
      <c r="AT200" s="467"/>
      <c r="AU200" s="502"/>
      <c r="AV200" s="505"/>
      <c r="AW200" s="467" t="s">
        <v>41</v>
      </c>
      <c r="AY200" s="485"/>
    </row>
    <row r="201" spans="1:53" ht="18" customHeight="1" x14ac:dyDescent="0.55000000000000004">
      <c r="A201" s="1">
        <v>18</v>
      </c>
      <c r="B201" s="1">
        <v>6</v>
      </c>
      <c r="C201" s="539"/>
      <c r="D201" s="515"/>
      <c r="E201" s="515"/>
      <c r="F201" s="481"/>
      <c r="G201" s="512"/>
      <c r="H201" s="478"/>
      <c r="I201" s="478"/>
      <c r="J201" s="478"/>
      <c r="K201" s="478"/>
      <c r="L201" s="561"/>
      <c r="M201" s="481"/>
      <c r="N201" s="512"/>
      <c r="O201" s="478"/>
      <c r="P201" s="558"/>
      <c r="Q201" s="478"/>
      <c r="R201" s="478"/>
      <c r="S201" s="561"/>
      <c r="T201" s="481"/>
      <c r="U201" s="512"/>
      <c r="V201" s="478"/>
      <c r="W201" s="478"/>
      <c r="X201" s="478"/>
      <c r="Y201" s="478"/>
      <c r="Z201" s="478"/>
      <c r="AA201" s="481"/>
      <c r="AB201" s="512"/>
      <c r="AC201" s="478"/>
      <c r="AD201" s="478"/>
      <c r="AE201" s="478"/>
      <c r="AF201" s="478"/>
      <c r="AG201" s="478"/>
      <c r="AH201" s="564"/>
      <c r="AI201" s="564"/>
      <c r="AJ201" s="564"/>
      <c r="AK201" s="51"/>
      <c r="AL201" s="488"/>
      <c r="AM201" s="490"/>
      <c r="AN201" s="268"/>
      <c r="AO201" s="493"/>
      <c r="AP201" s="496"/>
      <c r="AR201" s="502"/>
      <c r="AS201" s="505"/>
      <c r="AT201" s="467"/>
      <c r="AU201" s="502"/>
      <c r="AV201" s="505"/>
      <c r="AW201" s="467"/>
      <c r="AY201" s="485"/>
    </row>
    <row r="202" spans="1:53" ht="18" customHeight="1" x14ac:dyDescent="0.55000000000000004">
      <c r="A202" s="1">
        <v>18</v>
      </c>
      <c r="B202" s="1">
        <v>7</v>
      </c>
      <c r="C202" s="539"/>
      <c r="D202" s="515"/>
      <c r="E202" s="515"/>
      <c r="F202" s="481"/>
      <c r="G202" s="512"/>
      <c r="H202" s="478"/>
      <c r="I202" s="478"/>
      <c r="J202" s="478"/>
      <c r="K202" s="478"/>
      <c r="L202" s="561"/>
      <c r="M202" s="481"/>
      <c r="N202" s="512"/>
      <c r="O202" s="478"/>
      <c r="P202" s="558"/>
      <c r="Q202" s="478"/>
      <c r="R202" s="478"/>
      <c r="S202" s="561"/>
      <c r="T202" s="481"/>
      <c r="U202" s="512"/>
      <c r="V202" s="478"/>
      <c r="W202" s="478"/>
      <c r="X202" s="478"/>
      <c r="Y202" s="478"/>
      <c r="Z202" s="478"/>
      <c r="AA202" s="481"/>
      <c r="AB202" s="512"/>
      <c r="AC202" s="478"/>
      <c r="AD202" s="478"/>
      <c r="AE202" s="478"/>
      <c r="AF202" s="478"/>
      <c r="AG202" s="478"/>
      <c r="AH202" s="564"/>
      <c r="AI202" s="564"/>
      <c r="AJ202" s="564"/>
      <c r="AK202" s="51"/>
      <c r="AL202" s="488"/>
      <c r="AM202" s="490"/>
      <c r="AN202" s="268"/>
      <c r="AO202" s="493"/>
      <c r="AP202" s="496"/>
      <c r="AR202" s="502"/>
      <c r="AS202" s="505"/>
      <c r="AT202" s="467"/>
      <c r="AU202" s="502"/>
      <c r="AV202" s="505"/>
      <c r="AW202" s="467"/>
      <c r="AY202" s="485"/>
    </row>
    <row r="203" spans="1:53" ht="18" customHeight="1" thickBot="1" x14ac:dyDescent="0.6">
      <c r="A203" s="1">
        <v>18</v>
      </c>
      <c r="B203" s="1">
        <v>8</v>
      </c>
      <c r="C203" s="539"/>
      <c r="D203" s="515"/>
      <c r="E203" s="515"/>
      <c r="F203" s="482"/>
      <c r="G203" s="513"/>
      <c r="H203" s="479"/>
      <c r="I203" s="479"/>
      <c r="J203" s="479"/>
      <c r="K203" s="479"/>
      <c r="L203" s="562"/>
      <c r="M203" s="482"/>
      <c r="N203" s="513"/>
      <c r="O203" s="479"/>
      <c r="P203" s="559"/>
      <c r="Q203" s="479"/>
      <c r="R203" s="479"/>
      <c r="S203" s="562"/>
      <c r="T203" s="482"/>
      <c r="U203" s="513"/>
      <c r="V203" s="479"/>
      <c r="W203" s="479"/>
      <c r="X203" s="479"/>
      <c r="Y203" s="479"/>
      <c r="Z203" s="479"/>
      <c r="AA203" s="482"/>
      <c r="AB203" s="513"/>
      <c r="AC203" s="479"/>
      <c r="AD203" s="479"/>
      <c r="AE203" s="479"/>
      <c r="AF203" s="479"/>
      <c r="AG203" s="479"/>
      <c r="AH203" s="565"/>
      <c r="AI203" s="565"/>
      <c r="AJ203" s="565"/>
      <c r="AK203" s="51"/>
      <c r="AL203" s="488"/>
      <c r="AM203" s="491"/>
      <c r="AN203" s="269"/>
      <c r="AO203" s="494"/>
      <c r="AP203" s="497"/>
      <c r="AR203" s="503"/>
      <c r="AS203" s="506"/>
      <c r="AT203" s="467"/>
      <c r="AU203" s="503"/>
      <c r="AV203" s="506"/>
      <c r="AW203" s="535"/>
      <c r="AY203" s="486"/>
    </row>
    <row r="204" spans="1:53" ht="18" customHeight="1" thickBot="1" x14ac:dyDescent="0.6">
      <c r="A204" s="1">
        <v>18</v>
      </c>
      <c r="C204" s="539"/>
      <c r="D204" s="517" t="s">
        <v>7</v>
      </c>
      <c r="E204" s="517"/>
      <c r="F204" s="25" t="s">
        <v>9</v>
      </c>
      <c r="G204" s="26" t="s">
        <v>9</v>
      </c>
      <c r="H204" s="4"/>
      <c r="I204" s="4"/>
      <c r="J204" s="4"/>
      <c r="K204" s="4"/>
      <c r="L204" s="28"/>
      <c r="M204" s="25" t="s">
        <v>66</v>
      </c>
      <c r="N204" s="26" t="s">
        <v>66</v>
      </c>
      <c r="O204" s="4" t="s">
        <v>66</v>
      </c>
      <c r="P204" s="27" t="s">
        <v>66</v>
      </c>
      <c r="Q204" s="4" t="s">
        <v>66</v>
      </c>
      <c r="R204" s="4" t="s">
        <v>66</v>
      </c>
      <c r="S204" s="28" t="s">
        <v>66</v>
      </c>
      <c r="T204" s="25" t="s">
        <v>66</v>
      </c>
      <c r="U204" s="26" t="s">
        <v>66</v>
      </c>
      <c r="V204" s="4" t="s">
        <v>66</v>
      </c>
      <c r="W204" s="4" t="s">
        <v>66</v>
      </c>
      <c r="X204" s="4" t="s">
        <v>66</v>
      </c>
      <c r="Y204" s="4" t="s">
        <v>66</v>
      </c>
      <c r="Z204" s="4" t="s">
        <v>66</v>
      </c>
      <c r="AA204" s="25" t="s">
        <v>66</v>
      </c>
      <c r="AB204" s="26" t="s">
        <v>66</v>
      </c>
      <c r="AC204" s="4" t="s">
        <v>66</v>
      </c>
      <c r="AD204" s="4" t="s">
        <v>66</v>
      </c>
      <c r="AE204" s="4" t="s">
        <v>66</v>
      </c>
      <c r="AF204" s="4" t="s">
        <v>66</v>
      </c>
      <c r="AG204" s="4" t="s">
        <v>66</v>
      </c>
      <c r="AH204" s="23"/>
      <c r="AI204" s="23"/>
      <c r="AJ204" s="23"/>
      <c r="AK204" s="3"/>
      <c r="AL204" s="130">
        <f>COUNTIF(F204:AJ204,"○")</f>
        <v>2</v>
      </c>
      <c r="AM204" s="132"/>
      <c r="AN204" s="129"/>
      <c r="AO204" s="104"/>
      <c r="AP204" s="103"/>
      <c r="AR204" s="136"/>
      <c r="AS204" s="131"/>
      <c r="AT204" s="133">
        <f>ROUNDDOWN(AL204/AY204,3)</f>
        <v>0.28499999999999998</v>
      </c>
      <c r="AU204" s="132"/>
      <c r="AV204" s="90"/>
      <c r="AW204" s="62"/>
      <c r="AY204" s="4">
        <f>14-7</f>
        <v>7</v>
      </c>
      <c r="BA204" s="1" t="s">
        <v>79</v>
      </c>
    </row>
    <row r="205" spans="1:53" ht="18" customHeight="1" thickBot="1" x14ac:dyDescent="0.6">
      <c r="A205" s="1">
        <v>18</v>
      </c>
      <c r="C205" s="539"/>
      <c r="D205" s="517" t="s">
        <v>8</v>
      </c>
      <c r="E205" s="517"/>
      <c r="F205" s="106" t="s">
        <v>10</v>
      </c>
      <c r="G205" s="107" t="s">
        <v>10</v>
      </c>
      <c r="H205" s="4" t="s">
        <v>33</v>
      </c>
      <c r="I205" s="4" t="s">
        <v>33</v>
      </c>
      <c r="J205" s="4" t="s">
        <v>33</v>
      </c>
      <c r="K205" s="4" t="s">
        <v>33</v>
      </c>
      <c r="L205" s="28" t="s">
        <v>33</v>
      </c>
      <c r="M205" s="106" t="s">
        <v>66</v>
      </c>
      <c r="N205" s="107" t="s">
        <v>66</v>
      </c>
      <c r="O205" s="4" t="s">
        <v>66</v>
      </c>
      <c r="P205" s="27" t="s">
        <v>66</v>
      </c>
      <c r="Q205" s="4" t="s">
        <v>66</v>
      </c>
      <c r="R205" s="4" t="s">
        <v>66</v>
      </c>
      <c r="S205" s="28" t="s">
        <v>66</v>
      </c>
      <c r="T205" s="106" t="s">
        <v>66</v>
      </c>
      <c r="U205" s="107" t="s">
        <v>66</v>
      </c>
      <c r="V205" s="4" t="s">
        <v>66</v>
      </c>
      <c r="W205" s="4" t="s">
        <v>66</v>
      </c>
      <c r="X205" s="4" t="s">
        <v>66</v>
      </c>
      <c r="Y205" s="4" t="s">
        <v>66</v>
      </c>
      <c r="Z205" s="4" t="s">
        <v>66</v>
      </c>
      <c r="AA205" s="106" t="s">
        <v>66</v>
      </c>
      <c r="AB205" s="108" t="s">
        <v>66</v>
      </c>
      <c r="AC205" s="4" t="s">
        <v>66</v>
      </c>
      <c r="AD205" s="4" t="s">
        <v>66</v>
      </c>
      <c r="AE205" s="4" t="s">
        <v>66</v>
      </c>
      <c r="AF205" s="4" t="s">
        <v>66</v>
      </c>
      <c r="AG205" s="4" t="s">
        <v>66</v>
      </c>
      <c r="AH205" s="23"/>
      <c r="AI205" s="23"/>
      <c r="AJ205" s="23"/>
      <c r="AK205" s="3"/>
      <c r="AL205" s="134"/>
      <c r="AM205" s="7">
        <f>COUNTIF(F205:AJ205,"●")</f>
        <v>2</v>
      </c>
      <c r="AN205" s="130">
        <f>COUNTIF(F205:AJ205,"◎")</f>
        <v>0</v>
      </c>
      <c r="AO205" s="128">
        <f>SUM(AM205:AN205)</f>
        <v>2</v>
      </c>
      <c r="AP205" s="133">
        <f>ROUNDDOWN(AO205/AL204,3)</f>
        <v>1</v>
      </c>
      <c r="AR205" s="130">
        <f>COUNTIF(F205:AJ205,"●")+COUNTIF(F205:AJ205,"★")+COUNTIF(F205:AJ205,"◎")</f>
        <v>2</v>
      </c>
      <c r="AS205" s="135">
        <f>COUNTIF(F205:AJ205,"◇")</f>
        <v>5</v>
      </c>
      <c r="AT205" s="137">
        <f>ROUNDDOWN(AR205/AY204,3)</f>
        <v>0.28499999999999998</v>
      </c>
      <c r="AU205" s="5">
        <f>AU187+COUNTIF(F205:AJ205,"●")+COUNTIF(F205:AJ205,"★")+COUNTIF(F205:AJ205,"■")+COUNTIF(F205:AJ205,"◎")</f>
        <v>118</v>
      </c>
      <c r="AV205" s="99">
        <f>AV187+COUNTIF(F205:AJ205,"◇")</f>
        <v>158</v>
      </c>
      <c r="AW205" s="75">
        <f>ROUNDDOWN(AU205/AY205,3)</f>
        <v>0.42399999999999999</v>
      </c>
      <c r="AY205" s="4">
        <f>+AY187+AY204</f>
        <v>278</v>
      </c>
    </row>
    <row r="206" spans="1:53" ht="15" customHeight="1" x14ac:dyDescent="0.55000000000000004">
      <c r="A206" s="1">
        <v>15</v>
      </c>
      <c r="C206" s="539"/>
      <c r="D206" s="529" t="s">
        <v>0</v>
      </c>
      <c r="E206" s="530"/>
      <c r="F206" s="520"/>
      <c r="G206" s="521"/>
      <c r="H206" s="521"/>
      <c r="I206" s="521"/>
      <c r="J206" s="521"/>
      <c r="K206" s="521"/>
      <c r="L206" s="521"/>
      <c r="M206" s="521"/>
      <c r="N206" s="521"/>
      <c r="O206" s="521"/>
      <c r="P206" s="521"/>
      <c r="Q206" s="521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521"/>
      <c r="AC206" s="521"/>
      <c r="AD206" s="521"/>
      <c r="AE206" s="521"/>
      <c r="AF206" s="521"/>
      <c r="AG206" s="521"/>
      <c r="AH206" s="521"/>
      <c r="AI206" s="521"/>
      <c r="AJ206" s="522"/>
      <c r="AL206" s="100" t="s">
        <v>69</v>
      </c>
      <c r="AM206" s="84" t="s">
        <v>70</v>
      </c>
      <c r="AN206" s="87" t="s">
        <v>71</v>
      </c>
      <c r="AO206" s="105" t="s">
        <v>85</v>
      </c>
      <c r="AP206" s="70" t="s">
        <v>86</v>
      </c>
      <c r="AQ206" s="3"/>
      <c r="AR206" s="94" t="s">
        <v>72</v>
      </c>
      <c r="AS206" s="92" t="s">
        <v>73</v>
      </c>
      <c r="AT206" s="93" t="s">
        <v>74</v>
      </c>
      <c r="AU206" s="91" t="s">
        <v>75</v>
      </c>
      <c r="AV206" s="92" t="s">
        <v>76</v>
      </c>
      <c r="AW206" s="93" t="s">
        <v>77</v>
      </c>
      <c r="AX206" s="60"/>
      <c r="AY206" s="71" t="s">
        <v>78</v>
      </c>
    </row>
    <row r="207" spans="1:53" ht="15" customHeight="1" x14ac:dyDescent="0.55000000000000004">
      <c r="A207" s="1">
        <v>15</v>
      </c>
      <c r="C207" s="539"/>
      <c r="D207" s="531"/>
      <c r="E207" s="532"/>
      <c r="F207" s="523"/>
      <c r="G207" s="524"/>
      <c r="H207" s="524"/>
      <c r="I207" s="524"/>
      <c r="J207" s="524"/>
      <c r="K207" s="524"/>
      <c r="L207" s="524"/>
      <c r="M207" s="524"/>
      <c r="N207" s="524"/>
      <c r="O207" s="524"/>
      <c r="P207" s="524"/>
      <c r="Q207" s="524"/>
      <c r="R207" s="524"/>
      <c r="S207" s="524"/>
      <c r="T207" s="524"/>
      <c r="U207" s="524"/>
      <c r="V207" s="524"/>
      <c r="W207" s="524"/>
      <c r="X207" s="524"/>
      <c r="Y207" s="524"/>
      <c r="Z207" s="524"/>
      <c r="AA207" s="524"/>
      <c r="AB207" s="524"/>
      <c r="AC207" s="524"/>
      <c r="AD207" s="524"/>
      <c r="AE207" s="524"/>
      <c r="AF207" s="524"/>
      <c r="AG207" s="524"/>
      <c r="AH207" s="524"/>
      <c r="AI207" s="524"/>
      <c r="AJ207" s="525"/>
      <c r="AL207" s="101"/>
      <c r="AM207" s="86"/>
      <c r="AN207" s="87"/>
      <c r="AO207" s="85"/>
      <c r="AP207" s="70" t="str">
        <f>IF(AP205&gt;=1,"達成","未達成")</f>
        <v>達成</v>
      </c>
      <c r="AQ207" s="3"/>
      <c r="AR207" s="94"/>
      <c r="AS207" s="95"/>
      <c r="AT207" s="93" t="s">
        <v>91</v>
      </c>
      <c r="AU207" s="94"/>
      <c r="AV207" s="95"/>
      <c r="AW207" s="93"/>
      <c r="AX207" s="60"/>
      <c r="AY207" s="72"/>
    </row>
    <row r="208" spans="1:53" ht="15" customHeight="1" x14ac:dyDescent="0.55000000000000004">
      <c r="A208" s="1">
        <v>15</v>
      </c>
      <c r="C208" s="539"/>
      <c r="D208" s="533"/>
      <c r="E208" s="534"/>
      <c r="F208" s="526" t="s">
        <v>173</v>
      </c>
      <c r="G208" s="527"/>
      <c r="H208" s="527"/>
      <c r="I208" s="527"/>
      <c r="J208" s="527"/>
      <c r="K208" s="527"/>
      <c r="L208" s="527"/>
      <c r="M208" s="527"/>
      <c r="N208" s="527"/>
      <c r="O208" s="527"/>
      <c r="P208" s="527"/>
      <c r="Q208" s="527"/>
      <c r="R208" s="527"/>
      <c r="S208" s="527"/>
      <c r="T208" s="527"/>
      <c r="U208" s="527"/>
      <c r="V208" s="527"/>
      <c r="W208" s="527"/>
      <c r="X208" s="527"/>
      <c r="Y208" s="527"/>
      <c r="Z208" s="527"/>
      <c r="AA208" s="527"/>
      <c r="AB208" s="527"/>
      <c r="AC208" s="527"/>
      <c r="AD208" s="527"/>
      <c r="AE208" s="527"/>
      <c r="AF208" s="527"/>
      <c r="AG208" s="527"/>
      <c r="AH208" s="527"/>
      <c r="AI208" s="527"/>
      <c r="AJ208" s="528"/>
      <c r="AL208" s="102"/>
      <c r="AM208" s="88"/>
      <c r="AN208" s="89"/>
      <c r="AO208" s="64" t="s">
        <v>84</v>
      </c>
      <c r="AP208" s="69" t="s">
        <v>83</v>
      </c>
      <c r="AQ208" s="3"/>
      <c r="AR208" s="96"/>
      <c r="AS208" s="97"/>
      <c r="AT208" s="98" t="s">
        <v>92</v>
      </c>
      <c r="AU208" s="96"/>
      <c r="AV208" s="97"/>
      <c r="AW208" s="98" t="s">
        <v>93</v>
      </c>
      <c r="AX208" s="60"/>
      <c r="AY208" s="61"/>
    </row>
    <row r="209" spans="1:53" ht="18" customHeight="1" x14ac:dyDescent="0.55000000000000004">
      <c r="A209" s="1">
        <v>18</v>
      </c>
      <c r="C209" s="53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8"/>
      <c r="AC209" s="3"/>
      <c r="AD209" s="3"/>
      <c r="AE209" s="3"/>
      <c r="AF209" s="3"/>
      <c r="AG209" s="3"/>
      <c r="AH209" s="3"/>
      <c r="AI209" s="3"/>
      <c r="AJ209" s="3"/>
    </row>
    <row r="210" spans="1:53" ht="25" customHeight="1" thickBot="1" x14ac:dyDescent="0.6">
      <c r="A210" s="1">
        <v>25</v>
      </c>
      <c r="C210" s="539"/>
      <c r="D210" s="516" t="s">
        <v>4</v>
      </c>
      <c r="E210" s="516"/>
      <c r="F210" s="519" t="s">
        <v>99</v>
      </c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  <c r="W210" s="519"/>
      <c r="X210" s="519"/>
      <c r="Y210" s="519"/>
      <c r="Z210" s="519"/>
      <c r="AA210" s="519"/>
      <c r="AB210" s="519"/>
      <c r="AC210" s="519"/>
      <c r="AD210" s="519"/>
      <c r="AE210" s="519"/>
      <c r="AF210" s="519"/>
      <c r="AG210" s="519"/>
      <c r="AH210" s="519"/>
      <c r="AI210" s="519"/>
      <c r="AJ210" s="519"/>
      <c r="AK210" s="46"/>
      <c r="AL210" s="536" t="s">
        <v>39</v>
      </c>
      <c r="AM210" s="537"/>
      <c r="AN210" s="537"/>
      <c r="AO210" s="537"/>
      <c r="AP210" s="538"/>
      <c r="AR210" s="540" t="s">
        <v>38</v>
      </c>
      <c r="AS210" s="541"/>
      <c r="AT210" s="541"/>
      <c r="AU210" s="541"/>
      <c r="AV210" s="541"/>
      <c r="AW210" s="542"/>
      <c r="AY210" s="484" t="s">
        <v>156</v>
      </c>
    </row>
    <row r="211" spans="1:53" ht="18" customHeight="1" x14ac:dyDescent="0.55000000000000004">
      <c r="A211" s="1">
        <v>18</v>
      </c>
      <c r="C211" s="539"/>
      <c r="D211" s="516" t="s">
        <v>5</v>
      </c>
      <c r="E211" s="516"/>
      <c r="F211" s="39">
        <f>+AG193+1</f>
        <v>45717</v>
      </c>
      <c r="G211" s="39">
        <f t="shared" ref="G211:AJ211" si="28">+F211+1</f>
        <v>45718</v>
      </c>
      <c r="H211" s="40">
        <f t="shared" si="28"/>
        <v>45719</v>
      </c>
      <c r="I211" s="40">
        <f t="shared" si="28"/>
        <v>45720</v>
      </c>
      <c r="J211" s="40">
        <f t="shared" si="28"/>
        <v>45721</v>
      </c>
      <c r="K211" s="40">
        <f t="shared" si="28"/>
        <v>45722</v>
      </c>
      <c r="L211" s="40">
        <f t="shared" si="28"/>
        <v>45723</v>
      </c>
      <c r="M211" s="39">
        <f t="shared" si="28"/>
        <v>45724</v>
      </c>
      <c r="N211" s="39">
        <f t="shared" si="28"/>
        <v>45725</v>
      </c>
      <c r="O211" s="40">
        <f t="shared" si="28"/>
        <v>45726</v>
      </c>
      <c r="P211" s="40">
        <f t="shared" si="28"/>
        <v>45727</v>
      </c>
      <c r="Q211" s="40">
        <f t="shared" si="28"/>
        <v>45728</v>
      </c>
      <c r="R211" s="40">
        <f t="shared" si="28"/>
        <v>45729</v>
      </c>
      <c r="S211" s="40">
        <f t="shared" si="28"/>
        <v>45730</v>
      </c>
      <c r="T211" s="39">
        <f t="shared" si="28"/>
        <v>45731</v>
      </c>
      <c r="U211" s="39">
        <f t="shared" si="28"/>
        <v>45732</v>
      </c>
      <c r="V211" s="40">
        <f t="shared" si="28"/>
        <v>45733</v>
      </c>
      <c r="W211" s="40">
        <f t="shared" si="28"/>
        <v>45734</v>
      </c>
      <c r="X211" s="40">
        <f t="shared" si="28"/>
        <v>45735</v>
      </c>
      <c r="Y211" s="40">
        <f t="shared" si="28"/>
        <v>45736</v>
      </c>
      <c r="Z211" s="40">
        <f t="shared" si="28"/>
        <v>45737</v>
      </c>
      <c r="AA211" s="39">
        <f t="shared" si="28"/>
        <v>45738</v>
      </c>
      <c r="AB211" s="39">
        <f t="shared" si="28"/>
        <v>45739</v>
      </c>
      <c r="AC211" s="40">
        <f t="shared" si="28"/>
        <v>45740</v>
      </c>
      <c r="AD211" s="40">
        <f t="shared" si="28"/>
        <v>45741</v>
      </c>
      <c r="AE211" s="40">
        <f t="shared" si="28"/>
        <v>45742</v>
      </c>
      <c r="AF211" s="40">
        <f t="shared" si="28"/>
        <v>45743</v>
      </c>
      <c r="AG211" s="40">
        <f t="shared" si="28"/>
        <v>45744</v>
      </c>
      <c r="AH211" s="39">
        <f t="shared" si="28"/>
        <v>45745</v>
      </c>
      <c r="AI211" s="39">
        <f t="shared" si="28"/>
        <v>45746</v>
      </c>
      <c r="AJ211" s="40">
        <f t="shared" si="28"/>
        <v>45747</v>
      </c>
      <c r="AK211" s="48"/>
      <c r="AL211" s="487" t="s">
        <v>151</v>
      </c>
      <c r="AM211" s="489" t="s">
        <v>152</v>
      </c>
      <c r="AN211" s="267" t="s">
        <v>172</v>
      </c>
      <c r="AO211" s="492" t="s">
        <v>153</v>
      </c>
      <c r="AP211" s="495" t="s">
        <v>174</v>
      </c>
      <c r="AR211" s="498" t="s">
        <v>37</v>
      </c>
      <c r="AS211" s="499"/>
      <c r="AT211" s="500"/>
      <c r="AU211" s="498" t="s">
        <v>40</v>
      </c>
      <c r="AV211" s="499"/>
      <c r="AW211" s="500"/>
      <c r="AY211" s="485"/>
    </row>
    <row r="212" spans="1:53" ht="18" customHeight="1" x14ac:dyDescent="0.55000000000000004">
      <c r="A212" s="1">
        <v>18</v>
      </c>
      <c r="C212" s="539"/>
      <c r="D212" s="516" t="s">
        <v>6</v>
      </c>
      <c r="E212" s="516"/>
      <c r="F212" s="41">
        <f t="shared" ref="F212:AI212" si="29">F211</f>
        <v>45717</v>
      </c>
      <c r="G212" s="41">
        <f t="shared" si="29"/>
        <v>45718</v>
      </c>
      <c r="H212" s="16">
        <f t="shared" si="29"/>
        <v>45719</v>
      </c>
      <c r="I212" s="16">
        <f t="shared" si="29"/>
        <v>45720</v>
      </c>
      <c r="J212" s="16">
        <f t="shared" si="29"/>
        <v>45721</v>
      </c>
      <c r="K212" s="16">
        <f t="shared" si="29"/>
        <v>45722</v>
      </c>
      <c r="L212" s="16">
        <f t="shared" si="29"/>
        <v>45723</v>
      </c>
      <c r="M212" s="41">
        <f t="shared" si="29"/>
        <v>45724</v>
      </c>
      <c r="N212" s="41">
        <f t="shared" si="29"/>
        <v>45725</v>
      </c>
      <c r="O212" s="16">
        <f t="shared" si="29"/>
        <v>45726</v>
      </c>
      <c r="P212" s="16">
        <f t="shared" si="29"/>
        <v>45727</v>
      </c>
      <c r="Q212" s="16">
        <f t="shared" si="29"/>
        <v>45728</v>
      </c>
      <c r="R212" s="16">
        <f t="shared" si="29"/>
        <v>45729</v>
      </c>
      <c r="S212" s="16">
        <f t="shared" si="29"/>
        <v>45730</v>
      </c>
      <c r="T212" s="41">
        <f t="shared" si="29"/>
        <v>45731</v>
      </c>
      <c r="U212" s="41">
        <f t="shared" si="29"/>
        <v>45732</v>
      </c>
      <c r="V212" s="16">
        <f t="shared" si="29"/>
        <v>45733</v>
      </c>
      <c r="W212" s="16">
        <f t="shared" si="29"/>
        <v>45734</v>
      </c>
      <c r="X212" s="16">
        <f t="shared" si="29"/>
        <v>45735</v>
      </c>
      <c r="Y212" s="16">
        <f t="shared" si="29"/>
        <v>45736</v>
      </c>
      <c r="Z212" s="16">
        <f t="shared" si="29"/>
        <v>45737</v>
      </c>
      <c r="AA212" s="41">
        <f t="shared" si="29"/>
        <v>45738</v>
      </c>
      <c r="AB212" s="41">
        <f t="shared" si="29"/>
        <v>45739</v>
      </c>
      <c r="AC212" s="16">
        <f t="shared" si="29"/>
        <v>45740</v>
      </c>
      <c r="AD212" s="16">
        <f t="shared" si="29"/>
        <v>45741</v>
      </c>
      <c r="AE212" s="16">
        <f t="shared" si="29"/>
        <v>45742</v>
      </c>
      <c r="AF212" s="16">
        <f t="shared" si="29"/>
        <v>45743</v>
      </c>
      <c r="AG212" s="16">
        <f t="shared" si="29"/>
        <v>45744</v>
      </c>
      <c r="AH212" s="41">
        <f t="shared" si="29"/>
        <v>45745</v>
      </c>
      <c r="AI212" s="41">
        <f t="shared" si="29"/>
        <v>45746</v>
      </c>
      <c r="AJ212" s="16">
        <f t="shared" ref="AJ212" si="30">AJ211</f>
        <v>45747</v>
      </c>
      <c r="AK212" s="50"/>
      <c r="AL212" s="488"/>
      <c r="AM212" s="490"/>
      <c r="AN212" s="268"/>
      <c r="AO212" s="493"/>
      <c r="AP212" s="496"/>
      <c r="AR212" s="501" t="s">
        <v>155</v>
      </c>
      <c r="AS212" s="504" t="s">
        <v>108</v>
      </c>
      <c r="AT212" s="465" t="s">
        <v>42</v>
      </c>
      <c r="AU212" s="501" t="s">
        <v>157</v>
      </c>
      <c r="AV212" s="504" t="s">
        <v>109</v>
      </c>
      <c r="AW212" s="465" t="s">
        <v>43</v>
      </c>
      <c r="AY212" s="485"/>
    </row>
    <row r="213" spans="1:53" ht="18" customHeight="1" x14ac:dyDescent="0.55000000000000004">
      <c r="A213" s="1">
        <v>18</v>
      </c>
      <c r="C213" s="539"/>
      <c r="D213" s="516" t="s">
        <v>12</v>
      </c>
      <c r="E213" s="516"/>
      <c r="F213" s="42"/>
      <c r="G213" s="42"/>
      <c r="H213" s="4"/>
      <c r="I213" s="4"/>
      <c r="J213" s="4"/>
      <c r="K213" s="4"/>
      <c r="L213" s="4"/>
      <c r="M213" s="42"/>
      <c r="N213" s="42"/>
      <c r="O213" s="4"/>
      <c r="P213" s="4"/>
      <c r="Q213" s="4"/>
      <c r="R213" s="4"/>
      <c r="S213" s="4"/>
      <c r="T213" s="42"/>
      <c r="U213" s="42"/>
      <c r="V213" s="4"/>
      <c r="W213" s="4"/>
      <c r="X213" s="4"/>
      <c r="Y213" s="4"/>
      <c r="Z213" s="4"/>
      <c r="AA213" s="42"/>
      <c r="AB213" s="42"/>
      <c r="AC213" s="4"/>
      <c r="AD213" s="4"/>
      <c r="AE213" s="4"/>
      <c r="AF213" s="4"/>
      <c r="AG213" s="4"/>
      <c r="AH213" s="42"/>
      <c r="AI213" s="42"/>
      <c r="AJ213" s="4"/>
      <c r="AK213" s="3"/>
      <c r="AL213" s="488"/>
      <c r="AM213" s="490"/>
      <c r="AN213" s="268"/>
      <c r="AO213" s="493"/>
      <c r="AP213" s="496"/>
      <c r="AR213" s="502"/>
      <c r="AS213" s="505"/>
      <c r="AT213" s="466"/>
      <c r="AU213" s="502"/>
      <c r="AV213" s="505"/>
      <c r="AW213" s="466"/>
      <c r="AY213" s="485"/>
    </row>
    <row r="214" spans="1:53" ht="18" customHeight="1" x14ac:dyDescent="0.55000000000000004">
      <c r="A214" s="1">
        <v>18</v>
      </c>
      <c r="B214" s="1">
        <v>1</v>
      </c>
      <c r="C214" s="539"/>
      <c r="D214" s="515" t="s">
        <v>11</v>
      </c>
      <c r="E214" s="515"/>
      <c r="F214" s="554"/>
      <c r="G214" s="554"/>
      <c r="H214" s="477"/>
      <c r="I214" s="477"/>
      <c r="J214" s="477"/>
      <c r="K214" s="477"/>
      <c r="L214" s="477"/>
      <c r="M214" s="554"/>
      <c r="N214" s="554"/>
      <c r="O214" s="477"/>
      <c r="P214" s="477"/>
      <c r="Q214" s="477"/>
      <c r="R214" s="477"/>
      <c r="S214" s="477"/>
      <c r="T214" s="554"/>
      <c r="U214" s="554"/>
      <c r="V214" s="477"/>
      <c r="W214" s="477"/>
      <c r="X214" s="477"/>
      <c r="Y214" s="477" t="s">
        <v>30</v>
      </c>
      <c r="Z214" s="477"/>
      <c r="AA214" s="554"/>
      <c r="AB214" s="554"/>
      <c r="AC214" s="477"/>
      <c r="AD214" s="477"/>
      <c r="AE214" s="477"/>
      <c r="AF214" s="477"/>
      <c r="AG214" s="477"/>
      <c r="AH214" s="554"/>
      <c r="AI214" s="554"/>
      <c r="AJ214" s="477"/>
      <c r="AK214" s="51"/>
      <c r="AL214" s="488"/>
      <c r="AM214" s="490"/>
      <c r="AN214" s="268"/>
      <c r="AO214" s="493"/>
      <c r="AP214" s="496"/>
      <c r="AR214" s="502"/>
      <c r="AS214" s="505"/>
      <c r="AT214" s="466"/>
      <c r="AU214" s="502"/>
      <c r="AV214" s="505"/>
      <c r="AW214" s="466"/>
      <c r="AY214" s="485"/>
    </row>
    <row r="215" spans="1:53" ht="18" customHeight="1" x14ac:dyDescent="0.55000000000000004">
      <c r="A215" s="1">
        <v>18</v>
      </c>
      <c r="B215" s="1">
        <v>2</v>
      </c>
      <c r="C215" s="539"/>
      <c r="D215" s="515"/>
      <c r="E215" s="515"/>
      <c r="F215" s="555"/>
      <c r="G215" s="555"/>
      <c r="H215" s="478"/>
      <c r="I215" s="478"/>
      <c r="J215" s="478"/>
      <c r="K215" s="478"/>
      <c r="L215" s="478"/>
      <c r="M215" s="555"/>
      <c r="N215" s="555"/>
      <c r="O215" s="478"/>
      <c r="P215" s="478"/>
      <c r="Q215" s="478"/>
      <c r="R215" s="478"/>
      <c r="S215" s="478"/>
      <c r="T215" s="555"/>
      <c r="U215" s="555"/>
      <c r="V215" s="478"/>
      <c r="W215" s="478"/>
      <c r="X215" s="478"/>
      <c r="Y215" s="478"/>
      <c r="Z215" s="478"/>
      <c r="AA215" s="555"/>
      <c r="AB215" s="555"/>
      <c r="AC215" s="478"/>
      <c r="AD215" s="478"/>
      <c r="AE215" s="478"/>
      <c r="AF215" s="478"/>
      <c r="AG215" s="478"/>
      <c r="AH215" s="555"/>
      <c r="AI215" s="555"/>
      <c r="AJ215" s="478"/>
      <c r="AK215" s="51"/>
      <c r="AL215" s="488"/>
      <c r="AM215" s="490"/>
      <c r="AN215" s="268"/>
      <c r="AO215" s="493"/>
      <c r="AP215" s="496"/>
      <c r="AR215" s="502"/>
      <c r="AS215" s="505"/>
      <c r="AT215" s="65">
        <v>0.28499999999999998</v>
      </c>
      <c r="AU215" s="502"/>
      <c r="AV215" s="505"/>
      <c r="AW215" s="466"/>
      <c r="AY215" s="485"/>
    </row>
    <row r="216" spans="1:53" ht="18" customHeight="1" x14ac:dyDescent="0.55000000000000004">
      <c r="A216" s="1">
        <v>18</v>
      </c>
      <c r="B216" s="1">
        <v>3</v>
      </c>
      <c r="C216" s="539"/>
      <c r="D216" s="515"/>
      <c r="E216" s="515"/>
      <c r="F216" s="555"/>
      <c r="G216" s="555"/>
      <c r="H216" s="478"/>
      <c r="I216" s="478"/>
      <c r="J216" s="478"/>
      <c r="K216" s="478"/>
      <c r="L216" s="478"/>
      <c r="M216" s="555"/>
      <c r="N216" s="555"/>
      <c r="O216" s="478"/>
      <c r="P216" s="478"/>
      <c r="Q216" s="478"/>
      <c r="R216" s="478"/>
      <c r="S216" s="478"/>
      <c r="T216" s="555"/>
      <c r="U216" s="555"/>
      <c r="V216" s="478"/>
      <c r="W216" s="478"/>
      <c r="X216" s="478"/>
      <c r="Y216" s="478"/>
      <c r="Z216" s="478"/>
      <c r="AA216" s="555"/>
      <c r="AB216" s="555"/>
      <c r="AC216" s="478"/>
      <c r="AD216" s="478"/>
      <c r="AE216" s="478"/>
      <c r="AF216" s="478"/>
      <c r="AG216" s="478"/>
      <c r="AH216" s="555"/>
      <c r="AI216" s="555"/>
      <c r="AJ216" s="478"/>
      <c r="AK216" s="51"/>
      <c r="AL216" s="488"/>
      <c r="AM216" s="490"/>
      <c r="AN216" s="268"/>
      <c r="AO216" s="493"/>
      <c r="AP216" s="496"/>
      <c r="AR216" s="502"/>
      <c r="AS216" s="505"/>
      <c r="AT216" s="467" t="s">
        <v>41</v>
      </c>
      <c r="AU216" s="502"/>
      <c r="AV216" s="505"/>
      <c r="AW216" s="466"/>
      <c r="AY216" s="485"/>
    </row>
    <row r="217" spans="1:53" ht="18" customHeight="1" x14ac:dyDescent="0.55000000000000004">
      <c r="A217" s="1">
        <v>18</v>
      </c>
      <c r="B217" s="1">
        <v>4</v>
      </c>
      <c r="C217" s="539"/>
      <c r="D217" s="515"/>
      <c r="E217" s="515"/>
      <c r="F217" s="555"/>
      <c r="G217" s="555"/>
      <c r="H217" s="478"/>
      <c r="I217" s="478"/>
      <c r="J217" s="478"/>
      <c r="K217" s="478"/>
      <c r="L217" s="478"/>
      <c r="M217" s="555"/>
      <c r="N217" s="555"/>
      <c r="O217" s="478"/>
      <c r="P217" s="478"/>
      <c r="Q217" s="478"/>
      <c r="R217" s="478"/>
      <c r="S217" s="478"/>
      <c r="T217" s="555"/>
      <c r="U217" s="555"/>
      <c r="V217" s="478"/>
      <c r="W217" s="478"/>
      <c r="X217" s="478"/>
      <c r="Y217" s="478"/>
      <c r="Z217" s="478"/>
      <c r="AA217" s="555"/>
      <c r="AB217" s="555"/>
      <c r="AC217" s="478"/>
      <c r="AD217" s="478"/>
      <c r="AE217" s="478"/>
      <c r="AF217" s="478"/>
      <c r="AG217" s="478"/>
      <c r="AH217" s="555"/>
      <c r="AI217" s="555"/>
      <c r="AJ217" s="478"/>
      <c r="AK217" s="51"/>
      <c r="AL217" s="488"/>
      <c r="AM217" s="490"/>
      <c r="AN217" s="268"/>
      <c r="AO217" s="493"/>
      <c r="AP217" s="496"/>
      <c r="AR217" s="502"/>
      <c r="AS217" s="505"/>
      <c r="AT217" s="467"/>
      <c r="AU217" s="502"/>
      <c r="AV217" s="505"/>
      <c r="AW217" s="65">
        <v>0.28499999999999998</v>
      </c>
      <c r="AY217" s="485"/>
    </row>
    <row r="218" spans="1:53" ht="18" customHeight="1" x14ac:dyDescent="0.55000000000000004">
      <c r="A218" s="1">
        <v>18</v>
      </c>
      <c r="B218" s="1">
        <v>5</v>
      </c>
      <c r="C218" s="539"/>
      <c r="D218" s="515"/>
      <c r="E218" s="515"/>
      <c r="F218" s="555"/>
      <c r="G218" s="555"/>
      <c r="H218" s="478"/>
      <c r="I218" s="478"/>
      <c r="J218" s="478"/>
      <c r="K218" s="478"/>
      <c r="L218" s="478"/>
      <c r="M218" s="555"/>
      <c r="N218" s="555"/>
      <c r="O218" s="478"/>
      <c r="P218" s="478"/>
      <c r="Q218" s="478"/>
      <c r="R218" s="478"/>
      <c r="S218" s="478"/>
      <c r="T218" s="555"/>
      <c r="U218" s="555"/>
      <c r="V218" s="478"/>
      <c r="W218" s="478"/>
      <c r="X218" s="478"/>
      <c r="Y218" s="478"/>
      <c r="Z218" s="478"/>
      <c r="AA218" s="555"/>
      <c r="AB218" s="555"/>
      <c r="AC218" s="478"/>
      <c r="AD218" s="478"/>
      <c r="AE218" s="478"/>
      <c r="AF218" s="478"/>
      <c r="AG218" s="478"/>
      <c r="AH218" s="555"/>
      <c r="AI218" s="555"/>
      <c r="AJ218" s="478"/>
      <c r="AK218" s="51"/>
      <c r="AL218" s="488"/>
      <c r="AM218" s="490"/>
      <c r="AN218" s="268"/>
      <c r="AO218" s="493"/>
      <c r="AP218" s="496"/>
      <c r="AR218" s="502"/>
      <c r="AS218" s="505"/>
      <c r="AT218" s="467"/>
      <c r="AU218" s="502"/>
      <c r="AV218" s="505"/>
      <c r="AW218" s="467" t="s">
        <v>41</v>
      </c>
      <c r="AY218" s="485"/>
    </row>
    <row r="219" spans="1:53" ht="18" customHeight="1" x14ac:dyDescent="0.55000000000000004">
      <c r="A219" s="1">
        <v>18</v>
      </c>
      <c r="B219" s="1">
        <v>6</v>
      </c>
      <c r="C219" s="539"/>
      <c r="D219" s="515"/>
      <c r="E219" s="515"/>
      <c r="F219" s="555"/>
      <c r="G219" s="555"/>
      <c r="H219" s="478"/>
      <c r="I219" s="478"/>
      <c r="J219" s="478"/>
      <c r="K219" s="478"/>
      <c r="L219" s="478"/>
      <c r="M219" s="555"/>
      <c r="N219" s="555"/>
      <c r="O219" s="478"/>
      <c r="P219" s="478"/>
      <c r="Q219" s="478"/>
      <c r="R219" s="478"/>
      <c r="S219" s="478"/>
      <c r="T219" s="555"/>
      <c r="U219" s="555"/>
      <c r="V219" s="478"/>
      <c r="W219" s="478"/>
      <c r="X219" s="478"/>
      <c r="Y219" s="478"/>
      <c r="Z219" s="478"/>
      <c r="AA219" s="555"/>
      <c r="AB219" s="555"/>
      <c r="AC219" s="478"/>
      <c r="AD219" s="478"/>
      <c r="AE219" s="478"/>
      <c r="AF219" s="478"/>
      <c r="AG219" s="478"/>
      <c r="AH219" s="555"/>
      <c r="AI219" s="555"/>
      <c r="AJ219" s="478"/>
      <c r="AK219" s="51"/>
      <c r="AL219" s="488"/>
      <c r="AM219" s="490"/>
      <c r="AN219" s="268"/>
      <c r="AO219" s="493"/>
      <c r="AP219" s="496"/>
      <c r="AR219" s="502"/>
      <c r="AS219" s="505"/>
      <c r="AT219" s="467"/>
      <c r="AU219" s="502"/>
      <c r="AV219" s="505"/>
      <c r="AW219" s="467"/>
      <c r="AY219" s="485"/>
    </row>
    <row r="220" spans="1:53" ht="18" customHeight="1" x14ac:dyDescent="0.55000000000000004">
      <c r="A220" s="1">
        <v>18</v>
      </c>
      <c r="B220" s="1">
        <v>7</v>
      </c>
      <c r="C220" s="539"/>
      <c r="D220" s="515"/>
      <c r="E220" s="515"/>
      <c r="F220" s="555"/>
      <c r="G220" s="555"/>
      <c r="H220" s="478"/>
      <c r="I220" s="478"/>
      <c r="J220" s="478"/>
      <c r="K220" s="478"/>
      <c r="L220" s="478"/>
      <c r="M220" s="555"/>
      <c r="N220" s="555"/>
      <c r="O220" s="478"/>
      <c r="P220" s="478"/>
      <c r="Q220" s="478"/>
      <c r="R220" s="478"/>
      <c r="S220" s="478"/>
      <c r="T220" s="555"/>
      <c r="U220" s="555"/>
      <c r="V220" s="478"/>
      <c r="W220" s="478"/>
      <c r="X220" s="478"/>
      <c r="Y220" s="478"/>
      <c r="Z220" s="478"/>
      <c r="AA220" s="555"/>
      <c r="AB220" s="555"/>
      <c r="AC220" s="478"/>
      <c r="AD220" s="478"/>
      <c r="AE220" s="478"/>
      <c r="AF220" s="478"/>
      <c r="AG220" s="478"/>
      <c r="AH220" s="555"/>
      <c r="AI220" s="555"/>
      <c r="AJ220" s="478"/>
      <c r="AK220" s="51"/>
      <c r="AL220" s="488"/>
      <c r="AM220" s="490"/>
      <c r="AN220" s="268"/>
      <c r="AO220" s="493"/>
      <c r="AP220" s="496"/>
      <c r="AR220" s="502"/>
      <c r="AS220" s="505"/>
      <c r="AT220" s="467"/>
      <c r="AU220" s="502"/>
      <c r="AV220" s="505"/>
      <c r="AW220" s="467"/>
      <c r="AY220" s="485"/>
    </row>
    <row r="221" spans="1:53" ht="18" customHeight="1" thickBot="1" x14ac:dyDescent="0.6">
      <c r="A221" s="1">
        <v>18</v>
      </c>
      <c r="B221" s="1">
        <v>8</v>
      </c>
      <c r="C221" s="539"/>
      <c r="D221" s="515"/>
      <c r="E221" s="515"/>
      <c r="F221" s="556"/>
      <c r="G221" s="556"/>
      <c r="H221" s="479"/>
      <c r="I221" s="479"/>
      <c r="J221" s="479"/>
      <c r="K221" s="479"/>
      <c r="L221" s="479"/>
      <c r="M221" s="556"/>
      <c r="N221" s="556"/>
      <c r="O221" s="479"/>
      <c r="P221" s="479"/>
      <c r="Q221" s="479"/>
      <c r="R221" s="479"/>
      <c r="S221" s="479"/>
      <c r="T221" s="556"/>
      <c r="U221" s="556"/>
      <c r="V221" s="479"/>
      <c r="W221" s="479"/>
      <c r="X221" s="479"/>
      <c r="Y221" s="479"/>
      <c r="Z221" s="479"/>
      <c r="AA221" s="556"/>
      <c r="AB221" s="556"/>
      <c r="AC221" s="479"/>
      <c r="AD221" s="479"/>
      <c r="AE221" s="479"/>
      <c r="AF221" s="479"/>
      <c r="AG221" s="479"/>
      <c r="AH221" s="556"/>
      <c r="AI221" s="556"/>
      <c r="AJ221" s="479"/>
      <c r="AK221" s="51"/>
      <c r="AL221" s="488"/>
      <c r="AM221" s="491"/>
      <c r="AN221" s="269"/>
      <c r="AO221" s="494"/>
      <c r="AP221" s="497"/>
      <c r="AR221" s="503"/>
      <c r="AS221" s="506"/>
      <c r="AT221" s="467"/>
      <c r="AU221" s="503"/>
      <c r="AV221" s="506"/>
      <c r="AW221" s="535"/>
      <c r="AY221" s="486"/>
    </row>
    <row r="222" spans="1:53" ht="18" customHeight="1" thickBot="1" x14ac:dyDescent="0.6">
      <c r="A222" s="1">
        <v>18</v>
      </c>
      <c r="C222" s="539"/>
      <c r="D222" s="517" t="s">
        <v>7</v>
      </c>
      <c r="E222" s="517"/>
      <c r="F222" s="43"/>
      <c r="G222" s="43"/>
      <c r="H222" s="4"/>
      <c r="I222" s="4"/>
      <c r="J222" s="4"/>
      <c r="K222" s="4"/>
      <c r="L222" s="4"/>
      <c r="M222" s="43"/>
      <c r="N222" s="43"/>
      <c r="O222" s="4"/>
      <c r="P222" s="4"/>
      <c r="Q222" s="4"/>
      <c r="R222" s="4"/>
      <c r="S222" s="4"/>
      <c r="T222" s="43"/>
      <c r="U222" s="43"/>
      <c r="V222" s="4"/>
      <c r="W222" s="4"/>
      <c r="X222" s="4"/>
      <c r="Y222" s="4"/>
      <c r="Z222" s="4"/>
      <c r="AA222" s="43"/>
      <c r="AB222" s="43"/>
      <c r="AC222" s="4"/>
      <c r="AD222" s="4"/>
      <c r="AE222" s="4"/>
      <c r="AF222" s="4"/>
      <c r="AG222" s="4"/>
      <c r="AH222" s="43"/>
      <c r="AI222" s="43"/>
      <c r="AJ222" s="4"/>
      <c r="AK222" s="3"/>
      <c r="AL222" s="130">
        <f>COUNTIF(F222:AJ222,"○")</f>
        <v>0</v>
      </c>
      <c r="AM222" s="132"/>
      <c r="AN222" s="129"/>
      <c r="AO222" s="104"/>
      <c r="AP222" s="103"/>
      <c r="AR222" s="136"/>
      <c r="AS222" s="131"/>
      <c r="AT222" s="133" t="e">
        <f>ROUNDDOWN(AL222/AY222,3)</f>
        <v>#DIV/0!</v>
      </c>
      <c r="AU222" s="132"/>
      <c r="AV222" s="90"/>
      <c r="AW222" s="62"/>
      <c r="AY222" s="4">
        <v>0</v>
      </c>
      <c r="BA222" s="1" t="s">
        <v>79</v>
      </c>
    </row>
    <row r="223" spans="1:53" ht="18" customHeight="1" thickBot="1" x14ac:dyDescent="0.6">
      <c r="A223" s="1">
        <v>18</v>
      </c>
      <c r="C223" s="539"/>
      <c r="D223" s="517" t="s">
        <v>8</v>
      </c>
      <c r="E223" s="517"/>
      <c r="F223" s="42"/>
      <c r="G223" s="42"/>
      <c r="H223" s="4"/>
      <c r="I223" s="4"/>
      <c r="J223" s="4"/>
      <c r="K223" s="4"/>
      <c r="L223" s="4"/>
      <c r="M223" s="42"/>
      <c r="N223" s="42"/>
      <c r="O223" s="4"/>
      <c r="P223" s="4"/>
      <c r="Q223" s="4"/>
      <c r="R223" s="4"/>
      <c r="S223" s="4"/>
      <c r="T223" s="42"/>
      <c r="U223" s="42"/>
      <c r="V223" s="4"/>
      <c r="W223" s="4"/>
      <c r="X223" s="4"/>
      <c r="Y223" s="4"/>
      <c r="Z223" s="4"/>
      <c r="AA223" s="42"/>
      <c r="AB223" s="55"/>
      <c r="AC223" s="4"/>
      <c r="AD223" s="4"/>
      <c r="AE223" s="4"/>
      <c r="AF223" s="4"/>
      <c r="AG223" s="4"/>
      <c r="AH223" s="42"/>
      <c r="AI223" s="42"/>
      <c r="AJ223" s="4"/>
      <c r="AK223" s="3"/>
      <c r="AL223" s="134"/>
      <c r="AM223" s="7">
        <f>COUNTIF(F223:AJ223,"●")</f>
        <v>0</v>
      </c>
      <c r="AN223" s="130">
        <f>COUNTIF(F223:AJ223,"◎")</f>
        <v>0</v>
      </c>
      <c r="AO223" s="128">
        <f>SUM(AM223:AN223)</f>
        <v>0</v>
      </c>
      <c r="AP223" s="133" t="e">
        <f>ROUNDDOWN(AO223/AL222,3)</f>
        <v>#DIV/0!</v>
      </c>
      <c r="AR223" s="130">
        <f>COUNTIF(F223:AJ223,"●")+COUNTIF(F223:AJ223,"★")+COUNTIF(F223:AJ223,"◎")</f>
        <v>0</v>
      </c>
      <c r="AS223" s="135">
        <f>COUNTIF(F223:AJ223,"◇")</f>
        <v>0</v>
      </c>
      <c r="AT223" s="137" t="e">
        <f>ROUNDDOWN(AR223/AY222,3)</f>
        <v>#DIV/0!</v>
      </c>
      <c r="AU223" s="5">
        <f>AU205+COUNTIF(F223:AJ223,"●")+COUNTIF(F223:AJ223,"★")+COUNTIF(F223:AJ223,"■")+COUNTIF(F223:AJ223,"◎")</f>
        <v>118</v>
      </c>
      <c r="AV223" s="99">
        <f>AV205+COUNTIF(F223:AJ223,"◇")</f>
        <v>158</v>
      </c>
      <c r="AW223" s="75">
        <f>ROUNDDOWN(AU223/AY223,3)</f>
        <v>0.42399999999999999</v>
      </c>
      <c r="AY223" s="4">
        <f>+AY205+AY222</f>
        <v>278</v>
      </c>
    </row>
    <row r="224" spans="1:53" ht="15" customHeight="1" x14ac:dyDescent="0.55000000000000004">
      <c r="A224" s="1">
        <v>15</v>
      </c>
      <c r="C224" s="539"/>
      <c r="D224" s="529" t="s">
        <v>0</v>
      </c>
      <c r="E224" s="530"/>
      <c r="F224" s="520"/>
      <c r="G224" s="521"/>
      <c r="H224" s="521"/>
      <c r="I224" s="521"/>
      <c r="J224" s="521"/>
      <c r="K224" s="521"/>
      <c r="L224" s="521"/>
      <c r="M224" s="521"/>
      <c r="N224" s="521"/>
      <c r="O224" s="521"/>
      <c r="P224" s="521"/>
      <c r="Q224" s="521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  <c r="AE224" s="521"/>
      <c r="AF224" s="521"/>
      <c r="AG224" s="521"/>
      <c r="AH224" s="521"/>
      <c r="AI224" s="521"/>
      <c r="AJ224" s="522"/>
      <c r="AL224" s="100" t="s">
        <v>69</v>
      </c>
      <c r="AM224" s="84" t="s">
        <v>70</v>
      </c>
      <c r="AN224" s="87" t="s">
        <v>71</v>
      </c>
      <c r="AO224" s="105" t="s">
        <v>85</v>
      </c>
      <c r="AP224" s="70" t="s">
        <v>86</v>
      </c>
      <c r="AQ224" s="3"/>
      <c r="AR224" s="94" t="s">
        <v>72</v>
      </c>
      <c r="AS224" s="92" t="s">
        <v>73</v>
      </c>
      <c r="AT224" s="93" t="s">
        <v>74</v>
      </c>
      <c r="AU224" s="91" t="s">
        <v>75</v>
      </c>
      <c r="AV224" s="92" t="s">
        <v>76</v>
      </c>
      <c r="AW224" s="93" t="s">
        <v>77</v>
      </c>
      <c r="AX224" s="60"/>
      <c r="AY224" s="71" t="s">
        <v>78</v>
      </c>
    </row>
    <row r="225" spans="1:51" ht="15" customHeight="1" x14ac:dyDescent="0.55000000000000004">
      <c r="A225" s="1">
        <v>15</v>
      </c>
      <c r="C225" s="539"/>
      <c r="D225" s="531"/>
      <c r="E225" s="532"/>
      <c r="F225" s="523"/>
      <c r="G225" s="524"/>
      <c r="H225" s="524"/>
      <c r="I225" s="524"/>
      <c r="J225" s="524"/>
      <c r="K225" s="524"/>
      <c r="L225" s="524"/>
      <c r="M225" s="524"/>
      <c r="N225" s="524"/>
      <c r="O225" s="524"/>
      <c r="P225" s="524"/>
      <c r="Q225" s="524"/>
      <c r="R225" s="524"/>
      <c r="S225" s="524"/>
      <c r="T225" s="524"/>
      <c r="U225" s="524"/>
      <c r="V225" s="524"/>
      <c r="W225" s="524"/>
      <c r="X225" s="524"/>
      <c r="Y225" s="524"/>
      <c r="Z225" s="524"/>
      <c r="AA225" s="524"/>
      <c r="AB225" s="524"/>
      <c r="AC225" s="524"/>
      <c r="AD225" s="524"/>
      <c r="AE225" s="524"/>
      <c r="AF225" s="524"/>
      <c r="AG225" s="524"/>
      <c r="AH225" s="524"/>
      <c r="AI225" s="524"/>
      <c r="AJ225" s="525"/>
      <c r="AL225" s="101"/>
      <c r="AM225" s="86"/>
      <c r="AN225" s="87"/>
      <c r="AO225" s="85"/>
      <c r="AP225" s="70" t="e">
        <f>IF(AP223&gt;=1,"達成","未達成")</f>
        <v>#DIV/0!</v>
      </c>
      <c r="AQ225" s="3"/>
      <c r="AR225" s="94"/>
      <c r="AS225" s="95"/>
      <c r="AT225" s="93" t="s">
        <v>91</v>
      </c>
      <c r="AU225" s="94"/>
      <c r="AV225" s="95"/>
      <c r="AW225" s="93"/>
      <c r="AX225" s="60"/>
      <c r="AY225" s="72"/>
    </row>
    <row r="226" spans="1:51" ht="15" customHeight="1" x14ac:dyDescent="0.55000000000000004">
      <c r="A226" s="1">
        <v>15</v>
      </c>
      <c r="C226" s="539"/>
      <c r="D226" s="533"/>
      <c r="E226" s="534"/>
      <c r="F226" s="526" t="s">
        <v>173</v>
      </c>
      <c r="G226" s="527"/>
      <c r="H226" s="527"/>
      <c r="I226" s="527"/>
      <c r="J226" s="527"/>
      <c r="K226" s="527"/>
      <c r="L226" s="527"/>
      <c r="M226" s="527"/>
      <c r="N226" s="527"/>
      <c r="O226" s="527"/>
      <c r="P226" s="527"/>
      <c r="Q226" s="527"/>
      <c r="R226" s="527"/>
      <c r="S226" s="527"/>
      <c r="T226" s="527"/>
      <c r="U226" s="527"/>
      <c r="V226" s="527"/>
      <c r="W226" s="527"/>
      <c r="X226" s="527"/>
      <c r="Y226" s="527"/>
      <c r="Z226" s="527"/>
      <c r="AA226" s="527"/>
      <c r="AB226" s="527"/>
      <c r="AC226" s="527"/>
      <c r="AD226" s="527"/>
      <c r="AE226" s="527"/>
      <c r="AF226" s="527"/>
      <c r="AG226" s="527"/>
      <c r="AH226" s="527"/>
      <c r="AI226" s="527"/>
      <c r="AJ226" s="528"/>
      <c r="AL226" s="102"/>
      <c r="AM226" s="88"/>
      <c r="AN226" s="89"/>
      <c r="AO226" s="64" t="s">
        <v>84</v>
      </c>
      <c r="AP226" s="69" t="s">
        <v>83</v>
      </c>
      <c r="AQ226" s="3"/>
      <c r="AR226" s="96"/>
      <c r="AS226" s="97"/>
      <c r="AT226" s="98" t="s">
        <v>92</v>
      </c>
      <c r="AU226" s="96"/>
      <c r="AV226" s="97"/>
      <c r="AW226" s="98" t="s">
        <v>93</v>
      </c>
      <c r="AX226" s="60"/>
      <c r="AY226" s="61"/>
    </row>
    <row r="227" spans="1:51" ht="18" customHeight="1" x14ac:dyDescent="0.55000000000000004">
      <c r="A227" s="1">
        <v>18</v>
      </c>
      <c r="C227" s="53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8"/>
      <c r="AC227" s="3"/>
      <c r="AD227" s="3"/>
      <c r="AE227" s="3"/>
      <c r="AF227" s="3"/>
      <c r="AG227" s="3"/>
      <c r="AH227" s="3"/>
      <c r="AI227" s="3"/>
      <c r="AJ227" s="3"/>
    </row>
  </sheetData>
  <mergeCells count="772">
    <mergeCell ref="R93:T94"/>
    <mergeCell ref="AL66:AP66"/>
    <mergeCell ref="AR66:AW66"/>
    <mergeCell ref="AY66:AY77"/>
    <mergeCell ref="AL67:AL77"/>
    <mergeCell ref="AM67:AM77"/>
    <mergeCell ref="AN67:AN77"/>
    <mergeCell ref="AO67:AO77"/>
    <mergeCell ref="AP67:AP77"/>
    <mergeCell ref="AR67:AT67"/>
    <mergeCell ref="AU67:AW67"/>
    <mergeCell ref="AR68:AR77"/>
    <mergeCell ref="AS68:AS77"/>
    <mergeCell ref="AT68:AT70"/>
    <mergeCell ref="AU68:AU77"/>
    <mergeCell ref="AV68:AV77"/>
    <mergeCell ref="AW68:AW72"/>
    <mergeCell ref="AT72:AT77"/>
    <mergeCell ref="AW74:AW77"/>
    <mergeCell ref="R70:R77"/>
    <mergeCell ref="S70:S77"/>
    <mergeCell ref="AW92:AW95"/>
    <mergeCell ref="AU86:AU95"/>
    <mergeCell ref="AV86:AV95"/>
    <mergeCell ref="D3:AY3"/>
    <mergeCell ref="U10:Z10"/>
    <mergeCell ref="AL48:AP48"/>
    <mergeCell ref="AR48:AW48"/>
    <mergeCell ref="AY48:AY59"/>
    <mergeCell ref="AL49:AL59"/>
    <mergeCell ref="AM49:AM59"/>
    <mergeCell ref="AN49:AN59"/>
    <mergeCell ref="AO49:AO59"/>
    <mergeCell ref="AP49:AP59"/>
    <mergeCell ref="AR49:AT49"/>
    <mergeCell ref="AU49:AW49"/>
    <mergeCell ref="AR50:AR59"/>
    <mergeCell ref="AS50:AS59"/>
    <mergeCell ref="AT50:AT52"/>
    <mergeCell ref="AL30:AP30"/>
    <mergeCell ref="AU50:AU59"/>
    <mergeCell ref="AV50:AV59"/>
    <mergeCell ref="AW50:AW54"/>
    <mergeCell ref="AT54:AT59"/>
    <mergeCell ref="AW56:AW59"/>
    <mergeCell ref="AR30:AW30"/>
    <mergeCell ref="AY30:AY41"/>
    <mergeCell ref="AL31:AL41"/>
    <mergeCell ref="AN31:AN41"/>
    <mergeCell ref="AO31:AO41"/>
    <mergeCell ref="AP31:AP41"/>
    <mergeCell ref="AR31:AT31"/>
    <mergeCell ref="AU31:AW31"/>
    <mergeCell ref="AR32:AR41"/>
    <mergeCell ref="AS32:AS41"/>
    <mergeCell ref="AT32:AT34"/>
    <mergeCell ref="AU32:AU41"/>
    <mergeCell ref="AV32:AV41"/>
    <mergeCell ref="AW32:AW36"/>
    <mergeCell ref="AT36:AT41"/>
    <mergeCell ref="AW38:AW41"/>
    <mergeCell ref="AJ16:AJ23"/>
    <mergeCell ref="AG16:AG23"/>
    <mergeCell ref="AH16:AH23"/>
    <mergeCell ref="AI16:AI23"/>
    <mergeCell ref="X16:X23"/>
    <mergeCell ref="Y16:Y23"/>
    <mergeCell ref="Z16:Z23"/>
    <mergeCell ref="AA16:AA23"/>
    <mergeCell ref="AM31:AM41"/>
    <mergeCell ref="AA34:AA41"/>
    <mergeCell ref="AB34:AB41"/>
    <mergeCell ref="AC34:AC41"/>
    <mergeCell ref="AD34:AD41"/>
    <mergeCell ref="AE34:AE41"/>
    <mergeCell ref="AF34:AF41"/>
    <mergeCell ref="X34:X41"/>
    <mergeCell ref="Y34:Y41"/>
    <mergeCell ref="Z34:Z41"/>
    <mergeCell ref="AG34:AG41"/>
    <mergeCell ref="AH34:AH41"/>
    <mergeCell ref="BA12:BC12"/>
    <mergeCell ref="BA13:BC13"/>
    <mergeCell ref="BA14:BC14"/>
    <mergeCell ref="BA15:BC15"/>
    <mergeCell ref="BA16:BC16"/>
    <mergeCell ref="AU13:AW13"/>
    <mergeCell ref="AV14:AV23"/>
    <mergeCell ref="AU14:AU23"/>
    <mergeCell ref="AW14:AW18"/>
    <mergeCell ref="AR12:AW12"/>
    <mergeCell ref="AY12:AY23"/>
    <mergeCell ref="AW20:AW23"/>
    <mergeCell ref="AR13:AT13"/>
    <mergeCell ref="AT14:AT16"/>
    <mergeCell ref="AT18:AT23"/>
    <mergeCell ref="D12:E12"/>
    <mergeCell ref="D13:E13"/>
    <mergeCell ref="D14:E14"/>
    <mergeCell ref="D15:E15"/>
    <mergeCell ref="D24:E24"/>
    <mergeCell ref="D25:E25"/>
    <mergeCell ref="W16:W23"/>
    <mergeCell ref="L16:L23"/>
    <mergeCell ref="M16:M23"/>
    <mergeCell ref="N16:N23"/>
    <mergeCell ref="O16:O23"/>
    <mergeCell ref="P16:P23"/>
    <mergeCell ref="Q16:Q23"/>
    <mergeCell ref="F16:F23"/>
    <mergeCell ref="G16:G23"/>
    <mergeCell ref="D16:E23"/>
    <mergeCell ref="H16:H23"/>
    <mergeCell ref="U16:U23"/>
    <mergeCell ref="D31:E31"/>
    <mergeCell ref="D32:E32"/>
    <mergeCell ref="D33:E33"/>
    <mergeCell ref="D34:E41"/>
    <mergeCell ref="AD16:AD23"/>
    <mergeCell ref="AE16:AE23"/>
    <mergeCell ref="AF16:AF23"/>
    <mergeCell ref="AF142:AF149"/>
    <mergeCell ref="AG142:AG149"/>
    <mergeCell ref="T34:T41"/>
    <mergeCell ref="U34:U41"/>
    <mergeCell ref="V34:V41"/>
    <mergeCell ref="W34:W41"/>
    <mergeCell ref="D44:E46"/>
    <mergeCell ref="F44:AJ44"/>
    <mergeCell ref="F45:AJ45"/>
    <mergeCell ref="F46:AJ46"/>
    <mergeCell ref="L34:L41"/>
    <mergeCell ref="M34:M41"/>
    <mergeCell ref="N34:N41"/>
    <mergeCell ref="O34:O41"/>
    <mergeCell ref="P34:P41"/>
    <mergeCell ref="Q34:Q41"/>
    <mergeCell ref="F34:F41"/>
    <mergeCell ref="AH142:AH149"/>
    <mergeCell ref="AF124:AF131"/>
    <mergeCell ref="AG124:AG131"/>
    <mergeCell ref="AH124:AH131"/>
    <mergeCell ref="AH160:AH164"/>
    <mergeCell ref="I16:I23"/>
    <mergeCell ref="J16:J23"/>
    <mergeCell ref="K16:K23"/>
    <mergeCell ref="AF106:AF113"/>
    <mergeCell ref="AG106:AG113"/>
    <mergeCell ref="AH106:AH113"/>
    <mergeCell ref="AF88:AF95"/>
    <mergeCell ref="AG88:AG95"/>
    <mergeCell ref="AH88:AH95"/>
    <mergeCell ref="AF70:AF77"/>
    <mergeCell ref="AG70:AG77"/>
    <mergeCell ref="AH70:AH77"/>
    <mergeCell ref="AB16:AB23"/>
    <mergeCell ref="AC16:AC23"/>
    <mergeCell ref="R16:R23"/>
    <mergeCell ref="S16:S23"/>
    <mergeCell ref="T16:T23"/>
    <mergeCell ref="R34:R41"/>
    <mergeCell ref="S34:S41"/>
    <mergeCell ref="AF214:AF221"/>
    <mergeCell ref="AG214:AG221"/>
    <mergeCell ref="AH214:AH221"/>
    <mergeCell ref="AF196:AF203"/>
    <mergeCell ref="AG196:AG203"/>
    <mergeCell ref="AH196:AH203"/>
    <mergeCell ref="AF178:AF185"/>
    <mergeCell ref="AG178:AG185"/>
    <mergeCell ref="AH178:AH185"/>
    <mergeCell ref="F188:AJ188"/>
    <mergeCell ref="F189:AJ189"/>
    <mergeCell ref="F190:AJ190"/>
    <mergeCell ref="AI178:AI185"/>
    <mergeCell ref="AJ178:AJ185"/>
    <mergeCell ref="H196:H203"/>
    <mergeCell ref="I196:I203"/>
    <mergeCell ref="J196:J203"/>
    <mergeCell ref="K196:K203"/>
    <mergeCell ref="L196:L203"/>
    <mergeCell ref="M196:M203"/>
    <mergeCell ref="I214:I221"/>
    <mergeCell ref="J214:J221"/>
    <mergeCell ref="K214:K221"/>
    <mergeCell ref="L214:L221"/>
    <mergeCell ref="D42:E42"/>
    <mergeCell ref="D43:E43"/>
    <mergeCell ref="AF52:AF59"/>
    <mergeCell ref="AG52:AG59"/>
    <mergeCell ref="AH52:AH59"/>
    <mergeCell ref="D48:E48"/>
    <mergeCell ref="F48:AJ48"/>
    <mergeCell ref="R52:R59"/>
    <mergeCell ref="S52:S59"/>
    <mergeCell ref="H52:H59"/>
    <mergeCell ref="I52:I59"/>
    <mergeCell ref="J52:J59"/>
    <mergeCell ref="K52:K59"/>
    <mergeCell ref="L52:L59"/>
    <mergeCell ref="M52:M59"/>
    <mergeCell ref="D49:E49"/>
    <mergeCell ref="D50:E50"/>
    <mergeCell ref="D51:E51"/>
    <mergeCell ref="D52:E59"/>
    <mergeCell ref="F52:F59"/>
    <mergeCell ref="G52:G59"/>
    <mergeCell ref="D66:E66"/>
    <mergeCell ref="F66:AJ66"/>
    <mergeCell ref="Z52:Z59"/>
    <mergeCell ref="AA52:AA59"/>
    <mergeCell ref="AB52:AB59"/>
    <mergeCell ref="AC52:AC59"/>
    <mergeCell ref="AD52:AD59"/>
    <mergeCell ref="AE52:AE59"/>
    <mergeCell ref="T52:T59"/>
    <mergeCell ref="U52:U59"/>
    <mergeCell ref="V52:V59"/>
    <mergeCell ref="W52:W59"/>
    <mergeCell ref="X52:X59"/>
    <mergeCell ref="Y52:Y59"/>
    <mergeCell ref="N52:N59"/>
    <mergeCell ref="O52:O59"/>
    <mergeCell ref="P52:P59"/>
    <mergeCell ref="Q52:Q59"/>
    <mergeCell ref="F84:AJ84"/>
    <mergeCell ref="Z70:Z77"/>
    <mergeCell ref="AA70:AA77"/>
    <mergeCell ref="AB70:AB77"/>
    <mergeCell ref="AC70:AC77"/>
    <mergeCell ref="AD70:AD77"/>
    <mergeCell ref="AE70:AE77"/>
    <mergeCell ref="T70:T77"/>
    <mergeCell ref="U70:U77"/>
    <mergeCell ref="V70:V77"/>
    <mergeCell ref="W70:W77"/>
    <mergeCell ref="X70:X77"/>
    <mergeCell ref="Y70:Y77"/>
    <mergeCell ref="N70:N77"/>
    <mergeCell ref="O70:O77"/>
    <mergeCell ref="P70:P77"/>
    <mergeCell ref="Q70:Q77"/>
    <mergeCell ref="H70:H77"/>
    <mergeCell ref="I70:I77"/>
    <mergeCell ref="J70:J77"/>
    <mergeCell ref="K70:K77"/>
    <mergeCell ref="D103:E103"/>
    <mergeCell ref="D104:E104"/>
    <mergeCell ref="D105:E105"/>
    <mergeCell ref="D106:E113"/>
    <mergeCell ref="F106:F113"/>
    <mergeCell ref="G106:G113"/>
    <mergeCell ref="D102:E102"/>
    <mergeCell ref="F102:AJ102"/>
    <mergeCell ref="Z88:Z95"/>
    <mergeCell ref="AA88:AA95"/>
    <mergeCell ref="AB88:AB95"/>
    <mergeCell ref="AC88:AC95"/>
    <mergeCell ref="AD88:AD95"/>
    <mergeCell ref="AE88:AE95"/>
    <mergeCell ref="U88:U95"/>
    <mergeCell ref="V88:V95"/>
    <mergeCell ref="W88:W95"/>
    <mergeCell ref="X88:X95"/>
    <mergeCell ref="Y88:Y95"/>
    <mergeCell ref="N88:N95"/>
    <mergeCell ref="O88:O95"/>
    <mergeCell ref="P88:P95"/>
    <mergeCell ref="Q88:Q95"/>
    <mergeCell ref="H88:H95"/>
    <mergeCell ref="N106:N113"/>
    <mergeCell ref="O106:O113"/>
    <mergeCell ref="P106:P113"/>
    <mergeCell ref="Q106:Q113"/>
    <mergeCell ref="R106:R113"/>
    <mergeCell ref="S106:S113"/>
    <mergeCell ref="H106:H113"/>
    <mergeCell ref="I106:I113"/>
    <mergeCell ref="J106:J113"/>
    <mergeCell ref="K106:K113"/>
    <mergeCell ref="L106:L113"/>
    <mergeCell ref="M106:M113"/>
    <mergeCell ref="D121:E121"/>
    <mergeCell ref="D122:E122"/>
    <mergeCell ref="D123:E123"/>
    <mergeCell ref="D124:E131"/>
    <mergeCell ref="F124:F131"/>
    <mergeCell ref="G124:G131"/>
    <mergeCell ref="AI106:AI113"/>
    <mergeCell ref="AJ106:AJ113"/>
    <mergeCell ref="D114:E114"/>
    <mergeCell ref="D115:E115"/>
    <mergeCell ref="D120:E120"/>
    <mergeCell ref="F120:AJ120"/>
    <mergeCell ref="Z106:Z113"/>
    <mergeCell ref="AA106:AA113"/>
    <mergeCell ref="AB106:AB113"/>
    <mergeCell ref="AC106:AC113"/>
    <mergeCell ref="AD106:AD113"/>
    <mergeCell ref="AE106:AE113"/>
    <mergeCell ref="T106:T113"/>
    <mergeCell ref="U106:U113"/>
    <mergeCell ref="V106:V113"/>
    <mergeCell ref="W106:W113"/>
    <mergeCell ref="X106:X113"/>
    <mergeCell ref="Y106:Y113"/>
    <mergeCell ref="N124:N131"/>
    <mergeCell ref="O124:O131"/>
    <mergeCell ref="P124:P131"/>
    <mergeCell ref="Q124:Q131"/>
    <mergeCell ref="R124:R131"/>
    <mergeCell ref="S124:S131"/>
    <mergeCell ref="H124:H131"/>
    <mergeCell ref="I124:I131"/>
    <mergeCell ref="J124:J131"/>
    <mergeCell ref="K124:K131"/>
    <mergeCell ref="L124:L131"/>
    <mergeCell ref="M124:M131"/>
    <mergeCell ref="D139:E139"/>
    <mergeCell ref="D140:E140"/>
    <mergeCell ref="D141:E141"/>
    <mergeCell ref="D142:E149"/>
    <mergeCell ref="F142:F149"/>
    <mergeCell ref="G142:G149"/>
    <mergeCell ref="AI124:AI131"/>
    <mergeCell ref="AJ124:AJ131"/>
    <mergeCell ref="D132:E132"/>
    <mergeCell ref="D133:E133"/>
    <mergeCell ref="D138:E138"/>
    <mergeCell ref="F138:AJ138"/>
    <mergeCell ref="Z124:Z131"/>
    <mergeCell ref="AA124:AA131"/>
    <mergeCell ref="AB124:AB131"/>
    <mergeCell ref="AC124:AC131"/>
    <mergeCell ref="AD124:AD131"/>
    <mergeCell ref="AE124:AE131"/>
    <mergeCell ref="T124:T131"/>
    <mergeCell ref="U124:U131"/>
    <mergeCell ref="V124:V131"/>
    <mergeCell ref="W124:W131"/>
    <mergeCell ref="X124:X131"/>
    <mergeCell ref="Y124:Y131"/>
    <mergeCell ref="N142:N149"/>
    <mergeCell ref="O142:O149"/>
    <mergeCell ref="P142:P149"/>
    <mergeCell ref="Q142:Q149"/>
    <mergeCell ref="R142:R149"/>
    <mergeCell ref="S142:S149"/>
    <mergeCell ref="H142:H149"/>
    <mergeCell ref="I142:I149"/>
    <mergeCell ref="J142:J149"/>
    <mergeCell ref="K142:K149"/>
    <mergeCell ref="L142:L149"/>
    <mergeCell ref="M142:M149"/>
    <mergeCell ref="D157:E157"/>
    <mergeCell ref="D158:E158"/>
    <mergeCell ref="D159:E159"/>
    <mergeCell ref="D160:E167"/>
    <mergeCell ref="F160:F167"/>
    <mergeCell ref="G160:G167"/>
    <mergeCell ref="AI142:AI149"/>
    <mergeCell ref="AJ142:AJ149"/>
    <mergeCell ref="D150:E150"/>
    <mergeCell ref="D151:E151"/>
    <mergeCell ref="D156:E156"/>
    <mergeCell ref="F156:AJ156"/>
    <mergeCell ref="Z142:Z149"/>
    <mergeCell ref="AA142:AA149"/>
    <mergeCell ref="AB142:AB149"/>
    <mergeCell ref="AC142:AC149"/>
    <mergeCell ref="AD142:AD149"/>
    <mergeCell ref="AE142:AE149"/>
    <mergeCell ref="T142:T149"/>
    <mergeCell ref="U142:U149"/>
    <mergeCell ref="V142:V149"/>
    <mergeCell ref="W142:W149"/>
    <mergeCell ref="X142:X149"/>
    <mergeCell ref="Y142:Y149"/>
    <mergeCell ref="D192:E192"/>
    <mergeCell ref="F192:AJ192"/>
    <mergeCell ref="Z178:Z185"/>
    <mergeCell ref="AA178:AA185"/>
    <mergeCell ref="AB178:AB185"/>
    <mergeCell ref="AC178:AC185"/>
    <mergeCell ref="AD178:AD185"/>
    <mergeCell ref="AE178:AE185"/>
    <mergeCell ref="T178:T185"/>
    <mergeCell ref="U178:U185"/>
    <mergeCell ref="V178:V185"/>
    <mergeCell ref="W178:W185"/>
    <mergeCell ref="X178:X185"/>
    <mergeCell ref="Y178:Y185"/>
    <mergeCell ref="N178:N185"/>
    <mergeCell ref="O178:O185"/>
    <mergeCell ref="P178:P185"/>
    <mergeCell ref="Q178:Q185"/>
    <mergeCell ref="R178:R185"/>
    <mergeCell ref="S178:S185"/>
    <mergeCell ref="I178:I185"/>
    <mergeCell ref="J178:J185"/>
    <mergeCell ref="K178:K185"/>
    <mergeCell ref="D188:E190"/>
    <mergeCell ref="D193:E193"/>
    <mergeCell ref="D194:E194"/>
    <mergeCell ref="D195:E195"/>
    <mergeCell ref="D196:E203"/>
    <mergeCell ref="F196:F203"/>
    <mergeCell ref="G196:G203"/>
    <mergeCell ref="AI196:AI203"/>
    <mergeCell ref="AJ196:AJ203"/>
    <mergeCell ref="D204:E204"/>
    <mergeCell ref="D210:E210"/>
    <mergeCell ref="F210:AJ210"/>
    <mergeCell ref="Z196:Z203"/>
    <mergeCell ref="AA196:AA203"/>
    <mergeCell ref="AB196:AB203"/>
    <mergeCell ref="AC196:AC203"/>
    <mergeCell ref="AD196:AD203"/>
    <mergeCell ref="AE196:AE203"/>
    <mergeCell ref="T196:T203"/>
    <mergeCell ref="U196:U203"/>
    <mergeCell ref="V196:V203"/>
    <mergeCell ref="W196:W203"/>
    <mergeCell ref="X196:X203"/>
    <mergeCell ref="Y196:Y203"/>
    <mergeCell ref="N196:N203"/>
    <mergeCell ref="O196:O203"/>
    <mergeCell ref="P196:P203"/>
    <mergeCell ref="Q196:Q203"/>
    <mergeCell ref="R196:R203"/>
    <mergeCell ref="S196:S203"/>
    <mergeCell ref="D211:E211"/>
    <mergeCell ref="D212:E212"/>
    <mergeCell ref="D213:E213"/>
    <mergeCell ref="D214:E221"/>
    <mergeCell ref="F214:F221"/>
    <mergeCell ref="G214:G221"/>
    <mergeCell ref="AR14:AR23"/>
    <mergeCell ref="AS14:AS23"/>
    <mergeCell ref="AI214:AI221"/>
    <mergeCell ref="AJ214:AJ221"/>
    <mergeCell ref="AR156:AW156"/>
    <mergeCell ref="AL174:AP174"/>
    <mergeCell ref="AR174:AW174"/>
    <mergeCell ref="AL192:AP192"/>
    <mergeCell ref="AR192:AW192"/>
    <mergeCell ref="AL210:AP210"/>
    <mergeCell ref="AR210:AW210"/>
    <mergeCell ref="D206:E208"/>
    <mergeCell ref="F206:AJ206"/>
    <mergeCell ref="F207:AJ207"/>
    <mergeCell ref="F208:AJ208"/>
    <mergeCell ref="D178:E185"/>
    <mergeCell ref="AI160:AI164"/>
    <mergeCell ref="D205:E205"/>
    <mergeCell ref="D222:E222"/>
    <mergeCell ref="D223:E223"/>
    <mergeCell ref="Z214:Z221"/>
    <mergeCell ref="AA214:AA221"/>
    <mergeCell ref="AB214:AB221"/>
    <mergeCell ref="AC214:AC221"/>
    <mergeCell ref="AD214:AD221"/>
    <mergeCell ref="AE214:AE221"/>
    <mergeCell ref="T214:T221"/>
    <mergeCell ref="U214:U221"/>
    <mergeCell ref="V214:V221"/>
    <mergeCell ref="W214:W221"/>
    <mergeCell ref="X214:X221"/>
    <mergeCell ref="Y214:Y221"/>
    <mergeCell ref="N214:N221"/>
    <mergeCell ref="O214:O221"/>
    <mergeCell ref="P214:P221"/>
    <mergeCell ref="M214:M221"/>
    <mergeCell ref="D5:G5"/>
    <mergeCell ref="D6:G6"/>
    <mergeCell ref="I5:AP5"/>
    <mergeCell ref="I6:Q6"/>
    <mergeCell ref="U6:AC6"/>
    <mergeCell ref="AI34:AI41"/>
    <mergeCell ref="AJ34:AJ41"/>
    <mergeCell ref="H34:H41"/>
    <mergeCell ref="I34:I41"/>
    <mergeCell ref="J34:J41"/>
    <mergeCell ref="K34:K41"/>
    <mergeCell ref="F27:AJ27"/>
    <mergeCell ref="F28:AJ28"/>
    <mergeCell ref="AL13:AL23"/>
    <mergeCell ref="AL12:AP12"/>
    <mergeCell ref="AP13:AP23"/>
    <mergeCell ref="AO13:AO23"/>
    <mergeCell ref="AN13:AN23"/>
    <mergeCell ref="AM13:AM23"/>
    <mergeCell ref="G34:G41"/>
    <mergeCell ref="V16:V23"/>
    <mergeCell ref="F12:AJ12"/>
    <mergeCell ref="D30:E30"/>
    <mergeCell ref="F30:AJ30"/>
    <mergeCell ref="C84:C101"/>
    <mergeCell ref="D26:E28"/>
    <mergeCell ref="F26:AJ26"/>
    <mergeCell ref="D9:E10"/>
    <mergeCell ref="N10:S10"/>
    <mergeCell ref="N9:S9"/>
    <mergeCell ref="AB10:AG10"/>
    <mergeCell ref="U9:Z9"/>
    <mergeCell ref="AB9:AG9"/>
    <mergeCell ref="G10:L10"/>
    <mergeCell ref="G9:L9"/>
    <mergeCell ref="AI88:AI95"/>
    <mergeCell ref="AJ88:AJ95"/>
    <mergeCell ref="D96:E96"/>
    <mergeCell ref="D97:E97"/>
    <mergeCell ref="D85:E85"/>
    <mergeCell ref="D86:E86"/>
    <mergeCell ref="D87:E87"/>
    <mergeCell ref="F88:F95"/>
    <mergeCell ref="G88:G95"/>
    <mergeCell ref="AI70:AI77"/>
    <mergeCell ref="AJ70:AJ77"/>
    <mergeCell ref="D78:E78"/>
    <mergeCell ref="D79:E79"/>
    <mergeCell ref="C12:C29"/>
    <mergeCell ref="C30:C47"/>
    <mergeCell ref="C48:C65"/>
    <mergeCell ref="D62:E64"/>
    <mergeCell ref="F62:AJ62"/>
    <mergeCell ref="F63:AJ63"/>
    <mergeCell ref="F64:AJ64"/>
    <mergeCell ref="D80:E82"/>
    <mergeCell ref="F80:AJ80"/>
    <mergeCell ref="F81:AJ81"/>
    <mergeCell ref="F82:AJ82"/>
    <mergeCell ref="C66:C83"/>
    <mergeCell ref="L70:L77"/>
    <mergeCell ref="M70:M77"/>
    <mergeCell ref="D67:E67"/>
    <mergeCell ref="D68:E68"/>
    <mergeCell ref="D69:E69"/>
    <mergeCell ref="D70:E77"/>
    <mergeCell ref="F70:F77"/>
    <mergeCell ref="G70:G77"/>
    <mergeCell ref="AI52:AI59"/>
    <mergeCell ref="AJ52:AJ59"/>
    <mergeCell ref="D60:E60"/>
    <mergeCell ref="D61:E61"/>
    <mergeCell ref="C102:C119"/>
    <mergeCell ref="C120:C137"/>
    <mergeCell ref="C138:C155"/>
    <mergeCell ref="C156:C173"/>
    <mergeCell ref="C174:C191"/>
    <mergeCell ref="C192:C209"/>
    <mergeCell ref="C210:C227"/>
    <mergeCell ref="AL84:AP84"/>
    <mergeCell ref="AR84:AW84"/>
    <mergeCell ref="D98:E100"/>
    <mergeCell ref="F98:AJ98"/>
    <mergeCell ref="F99:AJ99"/>
    <mergeCell ref="F100:AJ100"/>
    <mergeCell ref="AL102:AP102"/>
    <mergeCell ref="AR102:AW102"/>
    <mergeCell ref="D116:E118"/>
    <mergeCell ref="F116:AJ116"/>
    <mergeCell ref="F117:AJ117"/>
    <mergeCell ref="F118:AJ118"/>
    <mergeCell ref="AL120:AP120"/>
    <mergeCell ref="AR120:AW120"/>
    <mergeCell ref="AL138:AP138"/>
    <mergeCell ref="AR138:AW138"/>
    <mergeCell ref="D224:E226"/>
    <mergeCell ref="AY102:AY113"/>
    <mergeCell ref="AL103:AL113"/>
    <mergeCell ref="AM103:AM113"/>
    <mergeCell ref="AN103:AN113"/>
    <mergeCell ref="AO103:AO113"/>
    <mergeCell ref="AP103:AP113"/>
    <mergeCell ref="AR103:AT103"/>
    <mergeCell ref="AU103:AW103"/>
    <mergeCell ref="AR104:AR113"/>
    <mergeCell ref="AS104:AS113"/>
    <mergeCell ref="AT104:AT106"/>
    <mergeCell ref="AU104:AU113"/>
    <mergeCell ref="AV104:AV113"/>
    <mergeCell ref="AW104:AW108"/>
    <mergeCell ref="AT108:AT113"/>
    <mergeCell ref="AW110:AW113"/>
    <mergeCell ref="AY120:AY131"/>
    <mergeCell ref="AL121:AL131"/>
    <mergeCell ref="AM121:AM131"/>
    <mergeCell ref="AN121:AN131"/>
    <mergeCell ref="AO121:AO131"/>
    <mergeCell ref="AP121:AP131"/>
    <mergeCell ref="AR121:AT121"/>
    <mergeCell ref="AU121:AW121"/>
    <mergeCell ref="AR122:AR131"/>
    <mergeCell ref="AS122:AS131"/>
    <mergeCell ref="AT122:AT124"/>
    <mergeCell ref="AU122:AU131"/>
    <mergeCell ref="AV122:AV131"/>
    <mergeCell ref="AW122:AW126"/>
    <mergeCell ref="AT126:AT131"/>
    <mergeCell ref="AW128:AW131"/>
    <mergeCell ref="AW164:AW167"/>
    <mergeCell ref="AL156:AP156"/>
    <mergeCell ref="AY138:AY149"/>
    <mergeCell ref="AL139:AL149"/>
    <mergeCell ref="AM139:AM149"/>
    <mergeCell ref="AN139:AN149"/>
    <mergeCell ref="AO139:AO149"/>
    <mergeCell ref="AP139:AP149"/>
    <mergeCell ref="AR139:AT139"/>
    <mergeCell ref="AU139:AW139"/>
    <mergeCell ref="AR140:AR149"/>
    <mergeCell ref="AS140:AS149"/>
    <mergeCell ref="AT140:AT142"/>
    <mergeCell ref="AU140:AU149"/>
    <mergeCell ref="AV140:AV149"/>
    <mergeCell ref="AW140:AW144"/>
    <mergeCell ref="AT144:AT149"/>
    <mergeCell ref="AW146:AW149"/>
    <mergeCell ref="AY174:AY185"/>
    <mergeCell ref="AL175:AL185"/>
    <mergeCell ref="AM175:AM185"/>
    <mergeCell ref="AN175:AN185"/>
    <mergeCell ref="AO175:AO185"/>
    <mergeCell ref="AP175:AP185"/>
    <mergeCell ref="AR175:AT175"/>
    <mergeCell ref="AU175:AW175"/>
    <mergeCell ref="AR176:AR185"/>
    <mergeCell ref="AS176:AS185"/>
    <mergeCell ref="AT176:AT178"/>
    <mergeCell ref="AU176:AU185"/>
    <mergeCell ref="AV176:AV185"/>
    <mergeCell ref="AW176:AW180"/>
    <mergeCell ref="AT180:AT185"/>
    <mergeCell ref="AW182:AW185"/>
    <mergeCell ref="AY192:AY203"/>
    <mergeCell ref="AL193:AL203"/>
    <mergeCell ref="AM193:AM203"/>
    <mergeCell ref="AN193:AN203"/>
    <mergeCell ref="AO193:AO203"/>
    <mergeCell ref="AP193:AP203"/>
    <mergeCell ref="AR193:AT193"/>
    <mergeCell ref="AU193:AW193"/>
    <mergeCell ref="AR194:AR203"/>
    <mergeCell ref="AS194:AS203"/>
    <mergeCell ref="AT194:AT196"/>
    <mergeCell ref="AU194:AU203"/>
    <mergeCell ref="AV194:AV203"/>
    <mergeCell ref="AW194:AW198"/>
    <mergeCell ref="AT198:AT203"/>
    <mergeCell ref="AW200:AW203"/>
    <mergeCell ref="AY210:AY221"/>
    <mergeCell ref="AL211:AL221"/>
    <mergeCell ref="AM211:AM221"/>
    <mergeCell ref="AN211:AN221"/>
    <mergeCell ref="AO211:AO221"/>
    <mergeCell ref="AP211:AP221"/>
    <mergeCell ref="AR211:AT211"/>
    <mergeCell ref="AU211:AW211"/>
    <mergeCell ref="AR212:AR221"/>
    <mergeCell ref="AS212:AS221"/>
    <mergeCell ref="AT212:AT214"/>
    <mergeCell ref="AU212:AU221"/>
    <mergeCell ref="AV212:AV221"/>
    <mergeCell ref="AW212:AW216"/>
    <mergeCell ref="AT216:AT221"/>
    <mergeCell ref="AW218:AW221"/>
    <mergeCell ref="F224:AJ224"/>
    <mergeCell ref="F225:AJ225"/>
    <mergeCell ref="F226:AJ226"/>
    <mergeCell ref="D134:E136"/>
    <mergeCell ref="F134:AJ134"/>
    <mergeCell ref="F135:AJ135"/>
    <mergeCell ref="F136:AJ136"/>
    <mergeCell ref="D152:E154"/>
    <mergeCell ref="F152:AJ152"/>
    <mergeCell ref="F153:AJ153"/>
    <mergeCell ref="F154:AJ154"/>
    <mergeCell ref="D170:E172"/>
    <mergeCell ref="F170:AJ170"/>
    <mergeCell ref="F171:AJ171"/>
    <mergeCell ref="F172:AJ172"/>
    <mergeCell ref="Q214:Q221"/>
    <mergeCell ref="R214:R221"/>
    <mergeCell ref="S214:S221"/>
    <mergeCell ref="H214:H221"/>
    <mergeCell ref="D186:E186"/>
    <mergeCell ref="D187:E187"/>
    <mergeCell ref="L178:L185"/>
    <mergeCell ref="M178:M185"/>
    <mergeCell ref="F178:F182"/>
    <mergeCell ref="G178:G182"/>
    <mergeCell ref="H178:H182"/>
    <mergeCell ref="F183:H185"/>
    <mergeCell ref="D176:E176"/>
    <mergeCell ref="D177:E177"/>
    <mergeCell ref="AB160:AB167"/>
    <mergeCell ref="AC160:AC167"/>
    <mergeCell ref="AD160:AD167"/>
    <mergeCell ref="T160:T167"/>
    <mergeCell ref="U160:U167"/>
    <mergeCell ref="V160:V167"/>
    <mergeCell ref="W160:W167"/>
    <mergeCell ref="X160:X167"/>
    <mergeCell ref="Y160:Y167"/>
    <mergeCell ref="K160:K167"/>
    <mergeCell ref="L160:L167"/>
    <mergeCell ref="M160:M167"/>
    <mergeCell ref="D175:E175"/>
    <mergeCell ref="D168:E168"/>
    <mergeCell ref="D169:E169"/>
    <mergeCell ref="D174:E174"/>
    <mergeCell ref="F174:AJ174"/>
    <mergeCell ref="Z160:Z167"/>
    <mergeCell ref="AA160:AA167"/>
    <mergeCell ref="N160:N167"/>
    <mergeCell ref="O160:O167"/>
    <mergeCell ref="P160:P167"/>
    <mergeCell ref="Q160:Q167"/>
    <mergeCell ref="R160:R167"/>
    <mergeCell ref="S160:S167"/>
    <mergeCell ref="H160:H167"/>
    <mergeCell ref="I160:I167"/>
    <mergeCell ref="J160:J167"/>
    <mergeCell ref="D7:G7"/>
    <mergeCell ref="I7:Q7"/>
    <mergeCell ref="U7:AC7"/>
    <mergeCell ref="T88:T92"/>
    <mergeCell ref="S88:S92"/>
    <mergeCell ref="R88:R92"/>
    <mergeCell ref="AY84:AY95"/>
    <mergeCell ref="AL85:AL95"/>
    <mergeCell ref="AM85:AM95"/>
    <mergeCell ref="AN85:AN95"/>
    <mergeCell ref="AO85:AO95"/>
    <mergeCell ref="AP85:AP95"/>
    <mergeCell ref="AR85:AT85"/>
    <mergeCell ref="AU85:AW85"/>
    <mergeCell ref="AR86:AR95"/>
    <mergeCell ref="AS86:AS95"/>
    <mergeCell ref="AT86:AT88"/>
    <mergeCell ref="I88:I95"/>
    <mergeCell ref="J88:J95"/>
    <mergeCell ref="K88:K95"/>
    <mergeCell ref="L88:L95"/>
    <mergeCell ref="M88:M95"/>
    <mergeCell ref="D88:E95"/>
    <mergeCell ref="D84:E84"/>
    <mergeCell ref="AW86:AW90"/>
    <mergeCell ref="AT90:AT95"/>
    <mergeCell ref="AJ160:AJ164"/>
    <mergeCell ref="AH165:AJ167"/>
    <mergeCell ref="AE160:AE167"/>
    <mergeCell ref="AF160:AF167"/>
    <mergeCell ref="AG160:AG167"/>
    <mergeCell ref="AV2:AY2"/>
    <mergeCell ref="U8:AC8"/>
    <mergeCell ref="AY156:AY167"/>
    <mergeCell ref="AL157:AL167"/>
    <mergeCell ref="AM157:AM167"/>
    <mergeCell ref="AN157:AN167"/>
    <mergeCell ref="AO157:AO167"/>
    <mergeCell ref="AP157:AP167"/>
    <mergeCell ref="AR157:AT157"/>
    <mergeCell ref="AU157:AW157"/>
    <mergeCell ref="AR158:AR167"/>
    <mergeCell ref="AS158:AS167"/>
    <mergeCell ref="AT158:AT160"/>
    <mergeCell ref="AU158:AU167"/>
    <mergeCell ref="AV158:AV167"/>
    <mergeCell ref="AW158:AW162"/>
    <mergeCell ref="AT162:AT167"/>
  </mergeCells>
  <phoneticPr fontId="1"/>
  <dataValidations count="4">
    <dataValidation type="list" allowBlank="1" showInputMessage="1" showErrorMessage="1" sqref="AK186 AK204 AK60 AK168 AK222 AK78 AK132 AK114 AK150" xr:uid="{605D0AF1-7B9F-45CF-AFEE-B80246393653}">
      <formula1>"○"</formula1>
    </dataValidation>
    <dataValidation type="list" allowBlank="1" showInputMessage="1" showErrorMessage="1" sqref="AK205 AK223 AK79 AK61 AK115 AK133 AK151 AK169 AK187" xr:uid="{8ACB0B0A-42FE-4B83-803C-CEBB7FC219F6}">
      <formula1>"●"</formula1>
    </dataValidation>
    <dataValidation type="list" allowBlank="1" showInputMessage="1" showErrorMessage="1" sqref="F24:AJ25 F42:AJ43 F204:AJ205 F114:AJ115 F222:AJ223 F78:AJ79 F132:AJ133 F168:AJ169 F60:AJ61 F186:AJ187 F150:AJ151 F96:AJ97" xr:uid="{C3891495-2FF0-4ED5-9712-31BF0DA89B76}">
      <formula1>"○,☆,●,★,◎,■,◇,─,"</formula1>
    </dataValidation>
    <dataValidation type="list" allowBlank="1" showInputMessage="1" showErrorMessage="1" sqref="F15:AJ15 F33:AJ33 F213:AJ213 F51:AJ51 F87:AJ87 F105:AJ105 F123:AJ123 F69:AJ69 F141:AJ141 F177:AJ177 F159:AJ159 F195:AJ195" xr:uid="{A353C5C7-F729-4847-BDE5-30F0B56907FB}">
      <formula1>"晴,曇,雨,雪,"</formula1>
    </dataValidation>
  </dataValidations>
  <printOptions horizontalCentered="1"/>
  <pageMargins left="0.98425196850393704" right="0.98425196850393704" top="0.39370078740157483" bottom="0.39370078740157483" header="0.31496062992125984" footer="0.31496062992125984"/>
  <pageSetup paperSize="8" scale="52" orientation="landscape" r:id="rId1"/>
  <rowBreaks count="2" manualBreakCount="2">
    <brk id="83" min="2" max="63" man="1"/>
    <brk id="155" min="2" max="6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170B-8CEA-45EF-BE38-1BC70BF95459}">
  <sheetPr>
    <tabColor rgb="FF0066FF"/>
    <pageSetUpPr fitToPage="1"/>
  </sheetPr>
  <dimension ref="B2:AF53"/>
  <sheetViews>
    <sheetView showGridLines="0" zoomScale="73" zoomScaleNormal="90" zoomScaleSheetLayoutView="100" workbookViewId="0">
      <selection activeCell="AA18" sqref="AA18:AD18"/>
    </sheetView>
  </sheetViews>
  <sheetFormatPr defaultColWidth="9" defaultRowHeight="13" x14ac:dyDescent="0.55000000000000004"/>
  <cols>
    <col min="1" max="1" width="2.08203125" style="120" customWidth="1"/>
    <col min="2" max="5" width="3.25" style="119" customWidth="1"/>
    <col min="6" max="32" width="3.25" style="120" customWidth="1"/>
    <col min="33" max="33" width="4.25" style="120" bestFit="1" customWidth="1"/>
    <col min="34" max="16384" width="9" style="120"/>
  </cols>
  <sheetData>
    <row r="2" spans="2:32" ht="18" customHeight="1" x14ac:dyDescent="0.55000000000000004">
      <c r="AA2" s="348" t="s">
        <v>213</v>
      </c>
      <c r="AB2" s="348"/>
      <c r="AC2" s="348"/>
      <c r="AD2" s="348"/>
      <c r="AE2" s="348"/>
      <c r="AF2" s="348"/>
    </row>
    <row r="3" spans="2:32" ht="25" customHeight="1" x14ac:dyDescent="0.55000000000000004">
      <c r="B3" s="349" t="s">
        <v>160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</row>
    <row r="4" spans="2:32" x14ac:dyDescent="0.55000000000000004">
      <c r="B4" s="123"/>
      <c r="C4" s="123"/>
      <c r="D4" s="123"/>
      <c r="E4" s="123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</row>
    <row r="5" spans="2:32" ht="25.15" customHeight="1" x14ac:dyDescent="0.55000000000000004">
      <c r="B5" s="350" t="s">
        <v>121</v>
      </c>
      <c r="C5" s="351"/>
      <c r="D5" s="351"/>
      <c r="E5" s="352"/>
      <c r="F5" s="353" t="s">
        <v>159</v>
      </c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5"/>
    </row>
    <row r="6" spans="2:32" ht="25.15" customHeight="1" x14ac:dyDescent="0.55000000000000004">
      <c r="B6" s="350" t="s">
        <v>105</v>
      </c>
      <c r="C6" s="351"/>
      <c r="D6" s="351"/>
      <c r="E6" s="352"/>
      <c r="F6" s="356">
        <v>45390</v>
      </c>
      <c r="G6" s="357"/>
      <c r="H6" s="357"/>
      <c r="I6" s="357"/>
      <c r="J6" s="357"/>
      <c r="K6" s="357"/>
      <c r="L6" s="357"/>
      <c r="M6" s="357"/>
      <c r="N6" s="357"/>
      <c r="O6" s="231"/>
      <c r="P6" s="231" t="s">
        <v>2</v>
      </c>
      <c r="Q6" s="232"/>
      <c r="R6" s="357">
        <v>45702</v>
      </c>
      <c r="S6" s="357"/>
      <c r="T6" s="357"/>
      <c r="U6" s="357"/>
      <c r="V6" s="357"/>
      <c r="W6" s="357"/>
      <c r="X6" s="357"/>
      <c r="Y6" s="357"/>
      <c r="Z6" s="357"/>
      <c r="AA6" s="233"/>
      <c r="AB6" s="233"/>
      <c r="AC6" s="233"/>
      <c r="AD6" s="233"/>
      <c r="AE6" s="233"/>
      <c r="AF6" s="234"/>
    </row>
    <row r="7" spans="2:32" ht="25.15" customHeight="1" x14ac:dyDescent="0.55000000000000004">
      <c r="B7" s="350" t="s">
        <v>122</v>
      </c>
      <c r="C7" s="351"/>
      <c r="D7" s="351"/>
      <c r="E7" s="352"/>
      <c r="F7" s="356">
        <v>45696</v>
      </c>
      <c r="G7" s="357"/>
      <c r="H7" s="357"/>
      <c r="I7" s="357"/>
      <c r="J7" s="357"/>
      <c r="K7" s="357"/>
      <c r="L7" s="357"/>
      <c r="M7" s="357"/>
      <c r="N7" s="357"/>
      <c r="O7" s="235"/>
      <c r="P7" s="604" t="s">
        <v>163</v>
      </c>
      <c r="Q7" s="604"/>
      <c r="R7" s="604"/>
      <c r="S7" s="604"/>
      <c r="T7" s="604"/>
      <c r="U7" s="604"/>
      <c r="V7" s="604"/>
      <c r="W7" s="235"/>
      <c r="X7" s="235"/>
      <c r="Y7" s="235"/>
      <c r="Z7" s="235"/>
      <c r="AA7" s="235"/>
      <c r="AB7" s="235"/>
      <c r="AC7" s="235"/>
      <c r="AD7" s="235"/>
      <c r="AE7" s="232"/>
      <c r="AF7" s="236"/>
    </row>
    <row r="8" spans="2:32" ht="13.5" thickBot="1" x14ac:dyDescent="0.6">
      <c r="B8" s="121"/>
      <c r="C8" s="121"/>
      <c r="D8" s="121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W8" s="122"/>
      <c r="X8" s="122"/>
      <c r="Y8" s="122"/>
      <c r="Z8" s="122"/>
    </row>
    <row r="9" spans="2:32" ht="25.15" customHeight="1" thickBot="1" x14ac:dyDescent="0.6">
      <c r="B9" s="359" t="s">
        <v>129</v>
      </c>
      <c r="C9" s="360"/>
      <c r="D9" s="365" t="s">
        <v>123</v>
      </c>
      <c r="E9" s="366"/>
      <c r="F9" s="366"/>
      <c r="G9" s="366"/>
      <c r="H9" s="366"/>
      <c r="I9" s="366"/>
      <c r="J9" s="366"/>
      <c r="K9" s="366"/>
      <c r="L9" s="367"/>
      <c r="M9" s="368" t="s">
        <v>127</v>
      </c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70"/>
    </row>
    <row r="10" spans="2:32" ht="30" customHeight="1" x14ac:dyDescent="0.55000000000000004">
      <c r="B10" s="361"/>
      <c r="C10" s="362"/>
      <c r="D10" s="371" t="s">
        <v>139</v>
      </c>
      <c r="E10" s="372"/>
      <c r="F10" s="372"/>
      <c r="G10" s="372"/>
      <c r="H10" s="372" t="s">
        <v>175</v>
      </c>
      <c r="I10" s="372"/>
      <c r="J10" s="372"/>
      <c r="K10" s="372"/>
      <c r="L10" s="373"/>
      <c r="M10" s="374" t="s">
        <v>37</v>
      </c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6"/>
      <c r="AA10" s="374" t="s">
        <v>40</v>
      </c>
      <c r="AB10" s="375"/>
      <c r="AC10" s="375"/>
      <c r="AD10" s="375"/>
      <c r="AE10" s="375"/>
      <c r="AF10" s="376"/>
    </row>
    <row r="11" spans="2:32" ht="57" customHeight="1" thickBot="1" x14ac:dyDescent="0.6">
      <c r="B11" s="363"/>
      <c r="C11" s="364"/>
      <c r="D11" s="385" t="s">
        <v>148</v>
      </c>
      <c r="E11" s="381"/>
      <c r="F11" s="378" t="s">
        <v>200</v>
      </c>
      <c r="G11" s="379"/>
      <c r="H11" s="386" t="s">
        <v>140</v>
      </c>
      <c r="I11" s="377"/>
      <c r="J11" s="377"/>
      <c r="K11" s="378" t="s">
        <v>201</v>
      </c>
      <c r="L11" s="387"/>
      <c r="M11" s="388" t="s">
        <v>128</v>
      </c>
      <c r="N11" s="389"/>
      <c r="O11" s="389"/>
      <c r="P11" s="377" t="s">
        <v>136</v>
      </c>
      <c r="Q11" s="377"/>
      <c r="R11" s="377" t="s">
        <v>147</v>
      </c>
      <c r="S11" s="377"/>
      <c r="T11" s="378" t="s">
        <v>202</v>
      </c>
      <c r="U11" s="379"/>
      <c r="V11" s="380" t="s">
        <v>138</v>
      </c>
      <c r="W11" s="381"/>
      <c r="X11" s="381"/>
      <c r="Y11" s="378" t="s">
        <v>203</v>
      </c>
      <c r="Z11" s="382"/>
      <c r="AA11" s="383" t="s">
        <v>137</v>
      </c>
      <c r="AB11" s="384"/>
      <c r="AC11" s="384"/>
      <c r="AD11" s="384"/>
      <c r="AE11" s="378" t="s">
        <v>204</v>
      </c>
      <c r="AF11" s="382"/>
    </row>
    <row r="12" spans="2:32" ht="22.9" customHeight="1" thickTop="1" x14ac:dyDescent="0.55000000000000004">
      <c r="B12" s="412" t="s">
        <v>61</v>
      </c>
      <c r="C12" s="413"/>
      <c r="D12" s="414">
        <f>+'休工計画（実施）表（別紙様式１（作成事例）'!AN25</f>
        <v>0</v>
      </c>
      <c r="E12" s="406"/>
      <c r="F12" s="395" t="str">
        <f>IF(D12&gt;2,"×",IF(D12="","","○"))</f>
        <v>○</v>
      </c>
      <c r="G12" s="396"/>
      <c r="H12" s="407">
        <f>+'休工計画（実施）表（別紙様式１（作成事例）'!AP25</f>
        <v>1</v>
      </c>
      <c r="I12" s="408"/>
      <c r="J12" s="408"/>
      <c r="K12" s="400" t="str">
        <f>IF(H12&gt;=1,"○",IF(H12="","","×"))</f>
        <v>○</v>
      </c>
      <c r="L12" s="401"/>
      <c r="M12" s="605">
        <f>+'休工計画（実施）表（別紙様式１（作成事例）'!AT24</f>
        <v>0.222</v>
      </c>
      <c r="N12" s="606"/>
      <c r="O12" s="606"/>
      <c r="P12" s="406">
        <f>+'休工計画（実施）表（別紙様式１（作成事例）'!AL24</f>
        <v>2</v>
      </c>
      <c r="Q12" s="406"/>
      <c r="R12" s="406">
        <f>+'休工計画（実施）表（別紙様式１（作成事例）'!AR25</f>
        <v>4</v>
      </c>
      <c r="S12" s="406"/>
      <c r="T12" s="404" t="str">
        <f>IF(M12=0,"",IF(M12&gt;=0.285,"",IF(R12&gt;=P12,"○","×")))</f>
        <v>○</v>
      </c>
      <c r="U12" s="405"/>
      <c r="V12" s="407">
        <f>+'休工計画（実施）表（別紙様式１（作成事例）'!AT25</f>
        <v>0.44400000000000001</v>
      </c>
      <c r="W12" s="408"/>
      <c r="X12" s="408"/>
      <c r="Y12" s="400" t="str">
        <f>IF(V12&gt;=0.285,"○","")</f>
        <v>○</v>
      </c>
      <c r="Z12" s="401"/>
      <c r="AA12" s="409">
        <f>+'休工計画（実施）表（別紙様式１（作成事例）'!AW25</f>
        <v>0.55500000000000005</v>
      </c>
      <c r="AB12" s="410"/>
      <c r="AC12" s="410"/>
      <c r="AD12" s="411"/>
      <c r="AE12" s="390" t="str">
        <f>IF(AA12="","",IF(AA13&gt;0,"―",IF(AA12&gt;=0.285,"○","")))</f>
        <v>―</v>
      </c>
      <c r="AF12" s="391"/>
    </row>
    <row r="13" spans="2:32" ht="22.9" customHeight="1" x14ac:dyDescent="0.55000000000000004">
      <c r="B13" s="392" t="s">
        <v>62</v>
      </c>
      <c r="C13" s="351"/>
      <c r="D13" s="393">
        <f>+'休工計画（実施）表（別紙様式１（作成事例）'!AN43</f>
        <v>0</v>
      </c>
      <c r="E13" s="394"/>
      <c r="F13" s="395" t="str">
        <f t="shared" ref="F13:F24" si="0">IF(D13&gt;2,"×",IF(D13="","","○"))</f>
        <v>○</v>
      </c>
      <c r="G13" s="396"/>
      <c r="H13" s="416">
        <f>+'休工計画（実施）表（別紙様式１（作成事例）'!AP43</f>
        <v>1</v>
      </c>
      <c r="I13" s="403"/>
      <c r="J13" s="403"/>
      <c r="K13" s="400" t="str">
        <f t="shared" ref="K13:K24" si="1">IF(H13&gt;=1,"○",IF(H13="","","×"))</f>
        <v>○</v>
      </c>
      <c r="L13" s="401"/>
      <c r="M13" s="594">
        <f>+'休工計画（実施）表（別紙様式１（作成事例）'!AT42</f>
        <v>0.25800000000000001</v>
      </c>
      <c r="N13" s="595"/>
      <c r="O13" s="595"/>
      <c r="P13" s="394">
        <f>+'休工計画（実施）表（別紙様式１（作成事例）'!AL42</f>
        <v>8</v>
      </c>
      <c r="Q13" s="394"/>
      <c r="R13" s="394">
        <f>+'休工計画（実施）表（別紙様式１（作成事例）'!AR43</f>
        <v>12</v>
      </c>
      <c r="S13" s="394"/>
      <c r="T13" s="404" t="str">
        <f t="shared" ref="T13:T24" si="2">IF(M13=0,"",IF(M13&gt;=0.285,"",IF(R13&gt;=P13,"○","×")))</f>
        <v>○</v>
      </c>
      <c r="U13" s="405"/>
      <c r="V13" s="416">
        <f>+'休工計画（実施）表（別紙様式１（作成事例）'!AT43</f>
        <v>0.38700000000000001</v>
      </c>
      <c r="W13" s="403"/>
      <c r="X13" s="403"/>
      <c r="Y13" s="400" t="str">
        <f t="shared" ref="Y13:Y24" si="3">IF(V13&gt;=0.285,"○","")</f>
        <v>○</v>
      </c>
      <c r="Z13" s="401"/>
      <c r="AA13" s="417">
        <f>+'休工計画（実施）表（別紙様式１（作成事例）'!AW43</f>
        <v>0.5</v>
      </c>
      <c r="AB13" s="398"/>
      <c r="AC13" s="398"/>
      <c r="AD13" s="418"/>
      <c r="AE13" s="390" t="str">
        <f t="shared" ref="AE13:AE24" si="4">IF(AA13="","",IF(AA14&gt;0,"―",IF(AA13&gt;=0.285,"○","")))</f>
        <v>―</v>
      </c>
      <c r="AF13" s="391"/>
    </row>
    <row r="14" spans="2:32" ht="22.9" customHeight="1" x14ac:dyDescent="0.55000000000000004">
      <c r="B14" s="392" t="s">
        <v>144</v>
      </c>
      <c r="C14" s="351"/>
      <c r="D14" s="393">
        <f>+'休工計画（実施）表（別紙様式１（作成事例）'!AN61</f>
        <v>0</v>
      </c>
      <c r="E14" s="394"/>
      <c r="F14" s="395" t="str">
        <f t="shared" si="0"/>
        <v>○</v>
      </c>
      <c r="G14" s="396"/>
      <c r="H14" s="416">
        <f>+'休工計画（実施）表（別紙様式１（作成事例）'!AP61</f>
        <v>1</v>
      </c>
      <c r="I14" s="403"/>
      <c r="J14" s="403"/>
      <c r="K14" s="400" t="str">
        <f t="shared" si="1"/>
        <v>○</v>
      </c>
      <c r="L14" s="401"/>
      <c r="M14" s="402">
        <f>+'休工計画（実施）表（別紙様式１（作成事例）'!AT60</f>
        <v>0.33300000000000002</v>
      </c>
      <c r="N14" s="403"/>
      <c r="O14" s="403"/>
      <c r="P14" s="394">
        <f>+'休工計画（実施）表（別紙様式１（作成事例）'!AL60</f>
        <v>10</v>
      </c>
      <c r="Q14" s="394"/>
      <c r="R14" s="394">
        <f>+'休工計画（実施）表（別紙様式１（作成事例）'!AR61</f>
        <v>10</v>
      </c>
      <c r="S14" s="394"/>
      <c r="T14" s="404" t="str">
        <f t="shared" si="2"/>
        <v/>
      </c>
      <c r="U14" s="405"/>
      <c r="V14" s="416">
        <f>+'休工計画（実施）表（別紙様式１（作成事例）'!AT61</f>
        <v>0.33300000000000002</v>
      </c>
      <c r="W14" s="403"/>
      <c r="X14" s="403"/>
      <c r="Y14" s="400" t="str">
        <f t="shared" si="3"/>
        <v>○</v>
      </c>
      <c r="Z14" s="401"/>
      <c r="AA14" s="417">
        <f>+'休工計画（実施）表（別紙様式１（作成事例）'!AW61</f>
        <v>0.51400000000000001</v>
      </c>
      <c r="AB14" s="398"/>
      <c r="AC14" s="398"/>
      <c r="AD14" s="418"/>
      <c r="AE14" s="390" t="str">
        <f t="shared" si="4"/>
        <v>―</v>
      </c>
      <c r="AF14" s="391"/>
    </row>
    <row r="15" spans="2:32" ht="22.9" customHeight="1" x14ac:dyDescent="0.55000000000000004">
      <c r="B15" s="392" t="s">
        <v>124</v>
      </c>
      <c r="C15" s="351"/>
      <c r="D15" s="393">
        <f>+'休工計画（実施）表（別紙様式１（作成事例）'!AN79</f>
        <v>1</v>
      </c>
      <c r="E15" s="394"/>
      <c r="F15" s="395" t="str">
        <f t="shared" si="0"/>
        <v>○</v>
      </c>
      <c r="G15" s="396"/>
      <c r="H15" s="416">
        <f>+'休工計画（実施）表（別紙様式１（作成事例）'!AP79</f>
        <v>1</v>
      </c>
      <c r="I15" s="403"/>
      <c r="J15" s="403"/>
      <c r="K15" s="400" t="str">
        <f t="shared" si="1"/>
        <v>○</v>
      </c>
      <c r="L15" s="401"/>
      <c r="M15" s="594">
        <f>+'休工計画（実施）表（別紙様式１（作成事例）'!AT78</f>
        <v>0.25800000000000001</v>
      </c>
      <c r="N15" s="595"/>
      <c r="O15" s="595"/>
      <c r="P15" s="394">
        <f>+'休工計画（実施）表（別紙様式１（作成事例）'!AL78</f>
        <v>8</v>
      </c>
      <c r="Q15" s="394"/>
      <c r="R15" s="394">
        <f>+'休工計画（実施）表（別紙様式１（作成事例）'!AR79</f>
        <v>9</v>
      </c>
      <c r="S15" s="394"/>
      <c r="T15" s="404" t="str">
        <f t="shared" si="2"/>
        <v>○</v>
      </c>
      <c r="U15" s="405"/>
      <c r="V15" s="416">
        <f>+'休工計画（実施）表（別紙様式１（作成事例）'!AT79</f>
        <v>0.28999999999999998</v>
      </c>
      <c r="W15" s="403"/>
      <c r="X15" s="403"/>
      <c r="Y15" s="400" t="str">
        <f t="shared" si="3"/>
        <v>○</v>
      </c>
      <c r="Z15" s="401"/>
      <c r="AA15" s="417">
        <f>+'休工計画（実施）表（別紙様式１（作成事例）'!AW79</f>
        <v>0.47499999999999998</v>
      </c>
      <c r="AB15" s="398"/>
      <c r="AC15" s="398"/>
      <c r="AD15" s="418"/>
      <c r="AE15" s="390" t="str">
        <f t="shared" si="4"/>
        <v>―</v>
      </c>
      <c r="AF15" s="391"/>
    </row>
    <row r="16" spans="2:32" ht="22.9" customHeight="1" x14ac:dyDescent="0.55000000000000004">
      <c r="B16" s="392" t="s">
        <v>125</v>
      </c>
      <c r="C16" s="351"/>
      <c r="D16" s="393">
        <f>+'休工計画（実施）表（別紙様式１（作成事例）'!AN97</f>
        <v>0</v>
      </c>
      <c r="E16" s="394"/>
      <c r="F16" s="395" t="str">
        <f t="shared" si="0"/>
        <v>○</v>
      </c>
      <c r="G16" s="396"/>
      <c r="H16" s="416">
        <f>+'休工計画（実施）表（別紙様式１（作成事例）'!AP97</f>
        <v>1</v>
      </c>
      <c r="I16" s="403"/>
      <c r="J16" s="403"/>
      <c r="K16" s="400" t="str">
        <f t="shared" si="1"/>
        <v>○</v>
      </c>
      <c r="L16" s="401"/>
      <c r="M16" s="594">
        <f>+'休工計画（実施）表（別紙様式１（作成事例）'!AT96</f>
        <v>0.20799999999999999</v>
      </c>
      <c r="N16" s="595"/>
      <c r="O16" s="595"/>
      <c r="P16" s="394">
        <f>+'休工計画（実施）表（別紙様式１（作成事例）'!AL96</f>
        <v>5</v>
      </c>
      <c r="Q16" s="394"/>
      <c r="R16" s="394">
        <f>+'休工計画（実施）表（別紙様式１（作成事例）'!AR97</f>
        <v>7</v>
      </c>
      <c r="S16" s="394"/>
      <c r="T16" s="404" t="str">
        <f t="shared" si="2"/>
        <v>○</v>
      </c>
      <c r="U16" s="405"/>
      <c r="V16" s="416">
        <f>+'休工計画（実施）表（別紙様式１（作成事例）'!AT97</f>
        <v>0.29099999999999998</v>
      </c>
      <c r="W16" s="403"/>
      <c r="X16" s="403"/>
      <c r="Y16" s="400" t="str">
        <f t="shared" si="3"/>
        <v>○</v>
      </c>
      <c r="Z16" s="401"/>
      <c r="AA16" s="417">
        <f>+'休工計画（実施）表（別紙様式１（作成事例）'!AW97</f>
        <v>0.47199999999999998</v>
      </c>
      <c r="AB16" s="398"/>
      <c r="AC16" s="398"/>
      <c r="AD16" s="418"/>
      <c r="AE16" s="390" t="str">
        <f t="shared" si="4"/>
        <v>―</v>
      </c>
      <c r="AF16" s="391"/>
    </row>
    <row r="17" spans="2:32" ht="22.9" customHeight="1" x14ac:dyDescent="0.55000000000000004">
      <c r="B17" s="392" t="s">
        <v>126</v>
      </c>
      <c r="C17" s="351"/>
      <c r="D17" s="393">
        <f>+'休工計画（実施）表（別紙様式１（作成事例）'!AN115</f>
        <v>2</v>
      </c>
      <c r="E17" s="394"/>
      <c r="F17" s="395" t="str">
        <f t="shared" si="0"/>
        <v>○</v>
      </c>
      <c r="G17" s="396"/>
      <c r="H17" s="416">
        <f>+'休工計画（実施）表（別紙様式１（作成事例）'!AP115</f>
        <v>1</v>
      </c>
      <c r="I17" s="403"/>
      <c r="J17" s="403"/>
      <c r="K17" s="400" t="str">
        <f t="shared" si="1"/>
        <v>○</v>
      </c>
      <c r="L17" s="401"/>
      <c r="M17" s="402">
        <f>+'休工計画（実施）表（別紙様式１（作成事例）'!AT114</f>
        <v>0.3</v>
      </c>
      <c r="N17" s="403"/>
      <c r="O17" s="403"/>
      <c r="P17" s="394">
        <f>+'休工計画（実施）表（別紙様式１（作成事例）'!AL114</f>
        <v>9</v>
      </c>
      <c r="Q17" s="394"/>
      <c r="R17" s="394">
        <f>+'休工計画（実施）表（別紙様式１（作成事例）'!AR115</f>
        <v>11</v>
      </c>
      <c r="S17" s="394"/>
      <c r="T17" s="404" t="str">
        <f t="shared" si="2"/>
        <v/>
      </c>
      <c r="U17" s="405"/>
      <c r="V17" s="416">
        <f>+'休工計画（実施）表（別紙様式１（作成事例）'!AT115</f>
        <v>0.36599999999999999</v>
      </c>
      <c r="W17" s="403"/>
      <c r="X17" s="403"/>
      <c r="Y17" s="400" t="str">
        <f t="shared" si="3"/>
        <v>○</v>
      </c>
      <c r="Z17" s="401"/>
      <c r="AA17" s="417">
        <f>+'休工計画（実施）表（別紙様式１（作成事例）'!AW115</f>
        <v>0.48299999999999998</v>
      </c>
      <c r="AB17" s="398"/>
      <c r="AC17" s="398"/>
      <c r="AD17" s="418"/>
      <c r="AE17" s="390" t="str">
        <f t="shared" si="4"/>
        <v>―</v>
      </c>
      <c r="AF17" s="391"/>
    </row>
    <row r="18" spans="2:32" ht="22.9" customHeight="1" x14ac:dyDescent="0.55000000000000004">
      <c r="B18" s="392" t="s">
        <v>141</v>
      </c>
      <c r="C18" s="351"/>
      <c r="D18" s="393">
        <f>+'休工計画（実施）表（別紙様式１（作成事例）'!AN133</f>
        <v>0</v>
      </c>
      <c r="E18" s="394"/>
      <c r="F18" s="395" t="str">
        <f t="shared" si="0"/>
        <v>○</v>
      </c>
      <c r="G18" s="396"/>
      <c r="H18" s="416">
        <f>+'休工計画（実施）表（別紙様式１（作成事例）'!AP133</f>
        <v>1</v>
      </c>
      <c r="I18" s="403"/>
      <c r="J18" s="403"/>
      <c r="K18" s="400" t="str">
        <f t="shared" si="1"/>
        <v>○</v>
      </c>
      <c r="L18" s="401"/>
      <c r="M18" s="594">
        <f>+'休工計画（実施）表（別紙様式１（作成事例）'!AT132</f>
        <v>0.25800000000000001</v>
      </c>
      <c r="N18" s="595"/>
      <c r="O18" s="595"/>
      <c r="P18" s="394">
        <f>+'休工計画（実施）表（別紙様式１（作成事例）'!AL132</f>
        <v>8</v>
      </c>
      <c r="Q18" s="394"/>
      <c r="R18" s="394">
        <f>+'休工計画（実施）表（別紙様式１（作成事例）'!AR133</f>
        <v>9</v>
      </c>
      <c r="S18" s="394"/>
      <c r="T18" s="404" t="str">
        <f t="shared" si="2"/>
        <v>○</v>
      </c>
      <c r="U18" s="405"/>
      <c r="V18" s="416">
        <f>+'休工計画（実施）表（別紙様式１（作成事例）'!AT133</f>
        <v>0.28999999999999998</v>
      </c>
      <c r="W18" s="403"/>
      <c r="X18" s="403"/>
      <c r="Y18" s="400" t="str">
        <f t="shared" si="3"/>
        <v>○</v>
      </c>
      <c r="Z18" s="401"/>
      <c r="AA18" s="417">
        <f>+'休工計画（実施）表（別紙様式１（作成事例）'!AW133</f>
        <v>0.47299999999999998</v>
      </c>
      <c r="AB18" s="398"/>
      <c r="AC18" s="398"/>
      <c r="AD18" s="418"/>
      <c r="AE18" s="390" t="str">
        <f t="shared" si="4"/>
        <v>―</v>
      </c>
      <c r="AF18" s="391"/>
    </row>
    <row r="19" spans="2:32" ht="22.9" customHeight="1" x14ac:dyDescent="0.55000000000000004">
      <c r="B19" s="392" t="s">
        <v>142</v>
      </c>
      <c r="C19" s="351"/>
      <c r="D19" s="419">
        <f>+'休工計画（実施）表（別紙様式１（作成事例）'!AN151</f>
        <v>0</v>
      </c>
      <c r="E19" s="420"/>
      <c r="F19" s="395" t="str">
        <f t="shared" si="0"/>
        <v>○</v>
      </c>
      <c r="G19" s="396"/>
      <c r="H19" s="416">
        <f>+'休工計画（実施）表（別紙様式１（作成事例）'!AP151</f>
        <v>1</v>
      </c>
      <c r="I19" s="403"/>
      <c r="J19" s="403"/>
      <c r="K19" s="400" t="str">
        <f t="shared" si="1"/>
        <v>○</v>
      </c>
      <c r="L19" s="401"/>
      <c r="M19" s="402">
        <f>+'休工計画（実施）表（別紙様式１（作成事例）'!AT150</f>
        <v>0.3</v>
      </c>
      <c r="N19" s="403"/>
      <c r="O19" s="403"/>
      <c r="P19" s="394">
        <f>+'休工計画（実施）表（別紙様式１（作成事例）'!AL150</f>
        <v>9</v>
      </c>
      <c r="Q19" s="394"/>
      <c r="R19" s="394">
        <f>+'休工計画（実施）表（別紙様式１（作成事例）'!AR151</f>
        <v>10</v>
      </c>
      <c r="S19" s="394"/>
      <c r="T19" s="404" t="str">
        <f t="shared" si="2"/>
        <v/>
      </c>
      <c r="U19" s="405"/>
      <c r="V19" s="416">
        <f>+'休工計画（実施）表（別紙様式１（作成事例）'!AT151</f>
        <v>0.33300000000000002</v>
      </c>
      <c r="W19" s="403"/>
      <c r="X19" s="403"/>
      <c r="Y19" s="400" t="str">
        <f t="shared" si="3"/>
        <v>○</v>
      </c>
      <c r="Z19" s="401"/>
      <c r="AA19" s="417">
        <f>+'休工計画（実施）表（別紙様式１（作成事例）'!AW151</f>
        <v>0.46200000000000002</v>
      </c>
      <c r="AB19" s="398"/>
      <c r="AC19" s="398"/>
      <c r="AD19" s="418"/>
      <c r="AE19" s="390" t="str">
        <f t="shared" si="4"/>
        <v>―</v>
      </c>
      <c r="AF19" s="391"/>
    </row>
    <row r="20" spans="2:32" ht="22.9" customHeight="1" x14ac:dyDescent="0.55000000000000004">
      <c r="B20" s="392" t="s">
        <v>143</v>
      </c>
      <c r="C20" s="351"/>
      <c r="D20" s="419">
        <f>+'休工計画（実施）表（別紙様式１（作成事例）'!AN169</f>
        <v>0</v>
      </c>
      <c r="E20" s="420"/>
      <c r="F20" s="395" t="str">
        <f t="shared" si="0"/>
        <v>○</v>
      </c>
      <c r="G20" s="396"/>
      <c r="H20" s="416">
        <f>+'休工計画（実施）表（別紙様式１（作成事例）'!AP169</f>
        <v>1</v>
      </c>
      <c r="I20" s="403"/>
      <c r="J20" s="403"/>
      <c r="K20" s="400" t="str">
        <f t="shared" si="1"/>
        <v>○</v>
      </c>
      <c r="L20" s="401"/>
      <c r="M20" s="594">
        <f>+'休工計画（実施）表（別紙様式１（作成事例）'!AT168</f>
        <v>0.25900000000000001</v>
      </c>
      <c r="N20" s="595"/>
      <c r="O20" s="595"/>
      <c r="P20" s="394">
        <f>+'休工計画（実施）表（別紙様式１（作成事例）'!AL168</f>
        <v>7</v>
      </c>
      <c r="Q20" s="394"/>
      <c r="R20" s="394">
        <f>+'休工計画（実施）表（別紙様式１（作成事例）'!AR169</f>
        <v>7</v>
      </c>
      <c r="S20" s="394"/>
      <c r="T20" s="404" t="str">
        <f t="shared" si="2"/>
        <v>○</v>
      </c>
      <c r="U20" s="405"/>
      <c r="V20" s="416">
        <f>+'休工計画（実施）表（別紙様式１（作成事例）'!AT169</f>
        <v>0.25900000000000001</v>
      </c>
      <c r="W20" s="403"/>
      <c r="X20" s="403"/>
      <c r="Y20" s="400" t="str">
        <f t="shared" si="3"/>
        <v/>
      </c>
      <c r="Z20" s="401"/>
      <c r="AA20" s="417">
        <f>+'休工計画（実施）表（別紙様式１（作成事例）'!AW169</f>
        <v>0.44400000000000001</v>
      </c>
      <c r="AB20" s="398"/>
      <c r="AC20" s="398"/>
      <c r="AD20" s="418"/>
      <c r="AE20" s="390" t="str">
        <f t="shared" si="4"/>
        <v>―</v>
      </c>
      <c r="AF20" s="391"/>
    </row>
    <row r="21" spans="2:32" ht="22.9" customHeight="1" x14ac:dyDescent="0.55000000000000004">
      <c r="B21" s="392" t="s">
        <v>145</v>
      </c>
      <c r="C21" s="351"/>
      <c r="D21" s="419">
        <f>+'休工計画（実施）表（別紙様式１（作成事例）'!AN187</f>
        <v>0</v>
      </c>
      <c r="E21" s="420"/>
      <c r="F21" s="395" t="str">
        <f t="shared" si="0"/>
        <v>○</v>
      </c>
      <c r="G21" s="396"/>
      <c r="H21" s="416">
        <f>+'休工計画（実施）表（別紙様式１（作成事例）'!AP187</f>
        <v>1</v>
      </c>
      <c r="I21" s="403"/>
      <c r="J21" s="403"/>
      <c r="K21" s="400" t="str">
        <f t="shared" si="1"/>
        <v>○</v>
      </c>
      <c r="L21" s="401"/>
      <c r="M21" s="594">
        <f>+'休工計画（実施）表（別紙様式１（作成事例）'!AT186</f>
        <v>0.214</v>
      </c>
      <c r="N21" s="595"/>
      <c r="O21" s="595"/>
      <c r="P21" s="394">
        <f>+'休工計画（実施）表（別紙様式１（作成事例）'!AL186</f>
        <v>6</v>
      </c>
      <c r="Q21" s="394"/>
      <c r="R21" s="394">
        <f>+'休工計画（実施）表（別紙様式１（作成事例）'!AR187</f>
        <v>7</v>
      </c>
      <c r="S21" s="394"/>
      <c r="T21" s="404" t="str">
        <f t="shared" si="2"/>
        <v>○</v>
      </c>
      <c r="U21" s="405"/>
      <c r="V21" s="416">
        <f>+'休工計画（実施）表（別紙様式１（作成事例）'!AT187</f>
        <v>0.25</v>
      </c>
      <c r="W21" s="403"/>
      <c r="X21" s="403"/>
      <c r="Y21" s="400" t="str">
        <f t="shared" si="3"/>
        <v/>
      </c>
      <c r="Z21" s="401"/>
      <c r="AA21" s="417">
        <f>+'休工計画（実施）表（別紙様式１（作成事例）'!AW187</f>
        <v>0.42799999999999999</v>
      </c>
      <c r="AB21" s="398"/>
      <c r="AC21" s="398"/>
      <c r="AD21" s="418"/>
      <c r="AE21" s="390" t="str">
        <f t="shared" si="4"/>
        <v>―</v>
      </c>
      <c r="AF21" s="391"/>
    </row>
    <row r="22" spans="2:32" ht="22.9" customHeight="1" x14ac:dyDescent="0.55000000000000004">
      <c r="B22" s="392" t="s">
        <v>146</v>
      </c>
      <c r="C22" s="351"/>
      <c r="D22" s="419">
        <f>+'休工計画（実施）表（別紙様式１（作成事例）'!AN205</f>
        <v>0</v>
      </c>
      <c r="E22" s="420"/>
      <c r="F22" s="395" t="str">
        <f t="shared" si="0"/>
        <v>○</v>
      </c>
      <c r="G22" s="396"/>
      <c r="H22" s="416">
        <f>+'休工計画（実施）表（別紙様式１（作成事例）'!AP205</f>
        <v>1</v>
      </c>
      <c r="I22" s="403"/>
      <c r="J22" s="403"/>
      <c r="K22" s="400" t="str">
        <f t="shared" si="1"/>
        <v>○</v>
      </c>
      <c r="L22" s="401"/>
      <c r="M22" s="402">
        <f>+'休工計画（実施）表（別紙様式１（作成事例）'!AT204</f>
        <v>0.28499999999999998</v>
      </c>
      <c r="N22" s="403"/>
      <c r="O22" s="403"/>
      <c r="P22" s="394">
        <f>+'休工計画（実施）表（別紙様式１（作成事例）'!AL204</f>
        <v>2</v>
      </c>
      <c r="Q22" s="394"/>
      <c r="R22" s="394">
        <f>+'休工計画（実施）表（別紙様式１（作成事例）'!AR205</f>
        <v>2</v>
      </c>
      <c r="S22" s="394"/>
      <c r="T22" s="404" t="str">
        <f t="shared" si="2"/>
        <v/>
      </c>
      <c r="U22" s="405"/>
      <c r="V22" s="416">
        <f>+'休工計画（実施）表（別紙様式１（作成事例）'!AT205</f>
        <v>0.28499999999999998</v>
      </c>
      <c r="W22" s="403"/>
      <c r="X22" s="403"/>
      <c r="Y22" s="400" t="str">
        <f t="shared" si="3"/>
        <v>○</v>
      </c>
      <c r="Z22" s="401"/>
      <c r="AA22" s="417">
        <f>+'休工計画（実施）表（別紙様式１（作成事例）'!AW205</f>
        <v>0.42399999999999999</v>
      </c>
      <c r="AB22" s="398"/>
      <c r="AC22" s="398"/>
      <c r="AD22" s="418"/>
      <c r="AE22" s="390" t="str">
        <f t="shared" si="4"/>
        <v>○</v>
      </c>
      <c r="AF22" s="391"/>
    </row>
    <row r="23" spans="2:32" ht="22.9" customHeight="1" x14ac:dyDescent="0.55000000000000004">
      <c r="B23" s="392"/>
      <c r="C23" s="351"/>
      <c r="D23" s="393"/>
      <c r="E23" s="394"/>
      <c r="F23" s="395" t="str">
        <f t="shared" si="0"/>
        <v/>
      </c>
      <c r="G23" s="396"/>
      <c r="H23" s="416"/>
      <c r="I23" s="403"/>
      <c r="J23" s="403"/>
      <c r="K23" s="400" t="str">
        <f t="shared" si="1"/>
        <v/>
      </c>
      <c r="L23" s="401"/>
      <c r="M23" s="402"/>
      <c r="N23" s="403"/>
      <c r="O23" s="403"/>
      <c r="P23" s="394"/>
      <c r="Q23" s="394"/>
      <c r="R23" s="394"/>
      <c r="S23" s="394"/>
      <c r="T23" s="404" t="str">
        <f t="shared" si="2"/>
        <v/>
      </c>
      <c r="U23" s="405"/>
      <c r="V23" s="416"/>
      <c r="W23" s="403"/>
      <c r="X23" s="403"/>
      <c r="Y23" s="400" t="str">
        <f t="shared" si="3"/>
        <v/>
      </c>
      <c r="Z23" s="401"/>
      <c r="AA23" s="417"/>
      <c r="AB23" s="398"/>
      <c r="AC23" s="398"/>
      <c r="AD23" s="418"/>
      <c r="AE23" s="390" t="str">
        <f t="shared" si="4"/>
        <v/>
      </c>
      <c r="AF23" s="391"/>
    </row>
    <row r="24" spans="2:32" ht="22.9" customHeight="1" thickBot="1" x14ac:dyDescent="0.6">
      <c r="B24" s="421"/>
      <c r="C24" s="422"/>
      <c r="D24" s="423"/>
      <c r="E24" s="424"/>
      <c r="F24" s="395" t="str">
        <f t="shared" si="0"/>
        <v/>
      </c>
      <c r="G24" s="396"/>
      <c r="H24" s="449"/>
      <c r="I24" s="429"/>
      <c r="J24" s="429"/>
      <c r="K24" s="400" t="str">
        <f t="shared" si="1"/>
        <v/>
      </c>
      <c r="L24" s="401"/>
      <c r="M24" s="428"/>
      <c r="N24" s="429"/>
      <c r="O24" s="429"/>
      <c r="P24" s="424"/>
      <c r="Q24" s="424"/>
      <c r="R24" s="424"/>
      <c r="S24" s="424"/>
      <c r="T24" s="404" t="str">
        <f t="shared" si="2"/>
        <v/>
      </c>
      <c r="U24" s="405"/>
      <c r="V24" s="449"/>
      <c r="W24" s="429"/>
      <c r="X24" s="429"/>
      <c r="Y24" s="400" t="str">
        <f t="shared" si="3"/>
        <v/>
      </c>
      <c r="Z24" s="401"/>
      <c r="AA24" s="450"/>
      <c r="AB24" s="426"/>
      <c r="AC24" s="426"/>
      <c r="AD24" s="451"/>
      <c r="AE24" s="390" t="str">
        <f t="shared" si="4"/>
        <v/>
      </c>
      <c r="AF24" s="391"/>
    </row>
    <row r="25" spans="2:32" ht="30" customHeight="1" thickTop="1" x14ac:dyDescent="0.55000000000000004">
      <c r="B25" s="432" t="s">
        <v>150</v>
      </c>
      <c r="C25" s="433"/>
      <c r="D25" s="591"/>
      <c r="E25" s="592"/>
      <c r="F25" s="592"/>
      <c r="G25" s="592"/>
      <c r="H25" s="592"/>
      <c r="I25" s="592"/>
      <c r="J25" s="592"/>
      <c r="K25" s="592"/>
      <c r="L25" s="592"/>
      <c r="M25" s="591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1"/>
      <c r="AB25" s="592"/>
      <c r="AC25" s="592"/>
      <c r="AD25" s="592"/>
      <c r="AE25" s="592"/>
      <c r="AF25" s="593"/>
    </row>
    <row r="26" spans="2:32" x14ac:dyDescent="0.55000000000000004">
      <c r="B26" s="434"/>
      <c r="C26" s="433"/>
      <c r="D26" s="443" t="s">
        <v>205</v>
      </c>
      <c r="E26" s="585"/>
      <c r="F26" s="585"/>
      <c r="G26" s="585"/>
      <c r="H26" s="585"/>
      <c r="I26" s="585"/>
      <c r="J26" s="585"/>
      <c r="K26" s="585"/>
      <c r="L26" s="585"/>
      <c r="M26" s="443" t="s">
        <v>206</v>
      </c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443" t="s">
        <v>207</v>
      </c>
      <c r="AB26" s="585"/>
      <c r="AC26" s="585"/>
      <c r="AD26" s="585"/>
      <c r="AE26" s="585"/>
      <c r="AF26" s="589"/>
    </row>
    <row r="27" spans="2:32" x14ac:dyDescent="0.55000000000000004">
      <c r="B27" s="434"/>
      <c r="C27" s="433"/>
      <c r="D27" s="586"/>
      <c r="E27" s="585"/>
      <c r="F27" s="585"/>
      <c r="G27" s="585"/>
      <c r="H27" s="585"/>
      <c r="I27" s="585"/>
      <c r="J27" s="585"/>
      <c r="K27" s="585"/>
      <c r="L27" s="585"/>
      <c r="M27" s="586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6"/>
      <c r="AB27" s="585"/>
      <c r="AC27" s="585"/>
      <c r="AD27" s="585"/>
      <c r="AE27" s="585"/>
      <c r="AF27" s="589"/>
    </row>
    <row r="28" spans="2:32" x14ac:dyDescent="0.55000000000000004">
      <c r="B28" s="434"/>
      <c r="C28" s="433"/>
      <c r="D28" s="586"/>
      <c r="E28" s="585"/>
      <c r="F28" s="585"/>
      <c r="G28" s="585"/>
      <c r="H28" s="585"/>
      <c r="I28" s="585"/>
      <c r="J28" s="585"/>
      <c r="K28" s="585"/>
      <c r="L28" s="585"/>
      <c r="M28" s="58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6"/>
      <c r="AB28" s="585"/>
      <c r="AC28" s="585"/>
      <c r="AD28" s="585"/>
      <c r="AE28" s="585"/>
      <c r="AF28" s="589"/>
    </row>
    <row r="29" spans="2:32" x14ac:dyDescent="0.55000000000000004">
      <c r="B29" s="434"/>
      <c r="C29" s="433"/>
      <c r="D29" s="586"/>
      <c r="E29" s="585"/>
      <c r="F29" s="585"/>
      <c r="G29" s="585"/>
      <c r="H29" s="585"/>
      <c r="I29" s="585"/>
      <c r="J29" s="585"/>
      <c r="K29" s="585"/>
      <c r="L29" s="585"/>
      <c r="M29" s="586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6"/>
      <c r="AB29" s="585"/>
      <c r="AC29" s="585"/>
      <c r="AD29" s="585"/>
      <c r="AE29" s="585"/>
      <c r="AF29" s="589"/>
    </row>
    <row r="30" spans="2:32" x14ac:dyDescent="0.55000000000000004">
      <c r="B30" s="434"/>
      <c r="C30" s="433"/>
      <c r="D30" s="586"/>
      <c r="E30" s="585"/>
      <c r="F30" s="585"/>
      <c r="G30" s="585"/>
      <c r="H30" s="585"/>
      <c r="I30" s="585"/>
      <c r="J30" s="585"/>
      <c r="K30" s="585"/>
      <c r="L30" s="585"/>
      <c r="M30" s="586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6"/>
      <c r="AB30" s="585"/>
      <c r="AC30" s="585"/>
      <c r="AD30" s="585"/>
      <c r="AE30" s="585"/>
      <c r="AF30" s="589"/>
    </row>
    <row r="31" spans="2:32" x14ac:dyDescent="0.55000000000000004">
      <c r="B31" s="434"/>
      <c r="C31" s="433"/>
      <c r="D31" s="586"/>
      <c r="E31" s="585"/>
      <c r="F31" s="585"/>
      <c r="G31" s="585"/>
      <c r="H31" s="585"/>
      <c r="I31" s="585"/>
      <c r="J31" s="585"/>
      <c r="K31" s="585"/>
      <c r="L31" s="585"/>
      <c r="M31" s="586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6"/>
      <c r="AB31" s="585"/>
      <c r="AC31" s="585"/>
      <c r="AD31" s="585"/>
      <c r="AE31" s="585"/>
      <c r="AF31" s="589"/>
    </row>
    <row r="32" spans="2:32" x14ac:dyDescent="0.55000000000000004">
      <c r="B32" s="434"/>
      <c r="C32" s="433"/>
      <c r="D32" s="586"/>
      <c r="E32" s="585"/>
      <c r="F32" s="585"/>
      <c r="G32" s="585"/>
      <c r="H32" s="585"/>
      <c r="I32" s="585"/>
      <c r="J32" s="585"/>
      <c r="K32" s="585"/>
      <c r="L32" s="585"/>
      <c r="M32" s="586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6"/>
      <c r="AB32" s="585"/>
      <c r="AC32" s="585"/>
      <c r="AD32" s="585"/>
      <c r="AE32" s="585"/>
      <c r="AF32" s="589"/>
    </row>
    <row r="33" spans="2:32" x14ac:dyDescent="0.55000000000000004">
      <c r="B33" s="434"/>
      <c r="C33" s="433"/>
      <c r="D33" s="586"/>
      <c r="E33" s="585"/>
      <c r="F33" s="585"/>
      <c r="G33" s="585"/>
      <c r="H33" s="585"/>
      <c r="I33" s="585"/>
      <c r="J33" s="585"/>
      <c r="K33" s="585"/>
      <c r="L33" s="585"/>
      <c r="M33" s="586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  <c r="Y33" s="585"/>
      <c r="Z33" s="585"/>
      <c r="AA33" s="586"/>
      <c r="AB33" s="585"/>
      <c r="AC33" s="585"/>
      <c r="AD33" s="585"/>
      <c r="AE33" s="585"/>
      <c r="AF33" s="589"/>
    </row>
    <row r="34" spans="2:32" x14ac:dyDescent="0.55000000000000004">
      <c r="B34" s="434"/>
      <c r="C34" s="433"/>
      <c r="D34" s="586"/>
      <c r="E34" s="585"/>
      <c r="F34" s="585"/>
      <c r="G34" s="585"/>
      <c r="H34" s="585"/>
      <c r="I34" s="585"/>
      <c r="J34" s="585"/>
      <c r="K34" s="585"/>
      <c r="L34" s="585"/>
      <c r="M34" s="586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6"/>
      <c r="AB34" s="585"/>
      <c r="AC34" s="585"/>
      <c r="AD34" s="585"/>
      <c r="AE34" s="585"/>
      <c r="AF34" s="589"/>
    </row>
    <row r="35" spans="2:32" x14ac:dyDescent="0.55000000000000004">
      <c r="B35" s="434"/>
      <c r="C35" s="433"/>
      <c r="D35" s="586"/>
      <c r="E35" s="585"/>
      <c r="F35" s="585"/>
      <c r="G35" s="585"/>
      <c r="H35" s="585"/>
      <c r="I35" s="585"/>
      <c r="J35" s="585"/>
      <c r="K35" s="585"/>
      <c r="L35" s="585"/>
      <c r="M35" s="586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6"/>
      <c r="AB35" s="585"/>
      <c r="AC35" s="585"/>
      <c r="AD35" s="585"/>
      <c r="AE35" s="585"/>
      <c r="AF35" s="589"/>
    </row>
    <row r="36" spans="2:32" ht="13.5" thickBot="1" x14ac:dyDescent="0.6">
      <c r="B36" s="435"/>
      <c r="C36" s="436"/>
      <c r="D36" s="587"/>
      <c r="E36" s="588"/>
      <c r="F36" s="588"/>
      <c r="G36" s="588"/>
      <c r="H36" s="588"/>
      <c r="I36" s="588"/>
      <c r="J36" s="588"/>
      <c r="K36" s="588"/>
      <c r="L36" s="588"/>
      <c r="M36" s="587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7"/>
      <c r="AB36" s="588"/>
      <c r="AC36" s="588"/>
      <c r="AD36" s="588"/>
      <c r="AE36" s="588"/>
      <c r="AF36" s="590"/>
    </row>
    <row r="37" spans="2:32" ht="15" customHeight="1" x14ac:dyDescent="0.55000000000000004">
      <c r="B37" s="430" t="s">
        <v>208</v>
      </c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</row>
    <row r="38" spans="2:32" ht="15" customHeight="1" x14ac:dyDescent="0.55000000000000004">
      <c r="B38" s="431" t="s">
        <v>149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</row>
    <row r="39" spans="2:32" ht="15" customHeight="1" x14ac:dyDescent="0.55000000000000004">
      <c r="B39" s="452" t="s">
        <v>192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</row>
    <row r="40" spans="2:32" ht="15" customHeight="1" x14ac:dyDescent="0.55000000000000004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</row>
    <row r="41" spans="2:32" ht="15" customHeight="1" x14ac:dyDescent="0.55000000000000004"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</row>
    <row r="42" spans="2:32" ht="15" customHeight="1" thickBot="1" x14ac:dyDescent="0.6"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</row>
    <row r="43" spans="2:32" x14ac:dyDescent="0.55000000000000004">
      <c r="B43" s="120"/>
      <c r="C43" s="120"/>
      <c r="D43" s="120"/>
      <c r="F43" s="119"/>
      <c r="G43" s="459" t="s">
        <v>131</v>
      </c>
      <c r="H43" s="460"/>
      <c r="I43" s="460"/>
      <c r="J43" s="460"/>
      <c r="K43" s="460" t="s">
        <v>132</v>
      </c>
      <c r="L43" s="460"/>
      <c r="M43" s="460"/>
      <c r="N43" s="460"/>
      <c r="O43" s="460" t="s">
        <v>134</v>
      </c>
      <c r="P43" s="460"/>
      <c r="Q43" s="460"/>
      <c r="R43" s="460"/>
      <c r="S43" s="460" t="s">
        <v>135</v>
      </c>
      <c r="T43" s="460"/>
      <c r="U43" s="460"/>
      <c r="V43" s="463"/>
      <c r="X43" s="459" t="s">
        <v>130</v>
      </c>
      <c r="Y43" s="460"/>
      <c r="Z43" s="460"/>
      <c r="AA43" s="460"/>
      <c r="AB43" s="460" t="s">
        <v>133</v>
      </c>
      <c r="AC43" s="460"/>
      <c r="AD43" s="460"/>
      <c r="AE43" s="463"/>
    </row>
    <row r="44" spans="2:32" ht="13.15" customHeight="1" x14ac:dyDescent="0.55000000000000004">
      <c r="B44" s="120"/>
      <c r="C44" s="120"/>
      <c r="D44" s="120"/>
      <c r="F44" s="119"/>
      <c r="G44" s="461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4"/>
      <c r="X44" s="461"/>
      <c r="Y44" s="462"/>
      <c r="Z44" s="462"/>
      <c r="AA44" s="462"/>
      <c r="AB44" s="462"/>
      <c r="AC44" s="462"/>
      <c r="AD44" s="462"/>
      <c r="AE44" s="464"/>
    </row>
    <row r="45" spans="2:32" x14ac:dyDescent="0.55000000000000004">
      <c r="B45" s="120"/>
      <c r="C45" s="120"/>
      <c r="D45" s="120"/>
      <c r="F45" s="119"/>
      <c r="G45" s="461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4"/>
      <c r="X45" s="461"/>
      <c r="Y45" s="462"/>
      <c r="Z45" s="462"/>
      <c r="AA45" s="462"/>
      <c r="AB45" s="462"/>
      <c r="AC45" s="462"/>
      <c r="AD45" s="462"/>
      <c r="AE45" s="464"/>
    </row>
    <row r="46" spans="2:32" x14ac:dyDescent="0.55000000000000004">
      <c r="B46" s="120"/>
      <c r="C46" s="120"/>
      <c r="D46" s="120"/>
      <c r="F46" s="119"/>
      <c r="G46" s="600" t="s">
        <v>166</v>
      </c>
      <c r="H46" s="596"/>
      <c r="I46" s="596"/>
      <c r="J46" s="601"/>
      <c r="K46" s="596" t="s">
        <v>167</v>
      </c>
      <c r="L46" s="596"/>
      <c r="M46" s="596"/>
      <c r="N46" s="596"/>
      <c r="O46" s="596" t="s">
        <v>168</v>
      </c>
      <c r="P46" s="596"/>
      <c r="Q46" s="596"/>
      <c r="R46" s="596"/>
      <c r="S46" s="596" t="s">
        <v>169</v>
      </c>
      <c r="T46" s="596"/>
      <c r="U46" s="596"/>
      <c r="V46" s="597"/>
      <c r="X46" s="600" t="s">
        <v>170</v>
      </c>
      <c r="Y46" s="596"/>
      <c r="Z46" s="596"/>
      <c r="AA46" s="601"/>
      <c r="AB46" s="596" t="s">
        <v>171</v>
      </c>
      <c r="AC46" s="596"/>
      <c r="AD46" s="596"/>
      <c r="AE46" s="597"/>
    </row>
    <row r="47" spans="2:32" x14ac:dyDescent="0.55000000000000004">
      <c r="B47" s="120"/>
      <c r="C47" s="120"/>
      <c r="D47" s="120"/>
      <c r="F47" s="119"/>
      <c r="G47" s="600"/>
      <c r="H47" s="596"/>
      <c r="I47" s="596"/>
      <c r="J47" s="601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7"/>
      <c r="X47" s="600"/>
      <c r="Y47" s="596"/>
      <c r="Z47" s="596"/>
      <c r="AA47" s="601"/>
      <c r="AB47" s="596"/>
      <c r="AC47" s="596"/>
      <c r="AD47" s="596"/>
      <c r="AE47" s="597"/>
    </row>
    <row r="48" spans="2:32" x14ac:dyDescent="0.55000000000000004">
      <c r="B48" s="120"/>
      <c r="C48" s="120"/>
      <c r="D48" s="120"/>
      <c r="F48" s="119"/>
      <c r="G48" s="600"/>
      <c r="H48" s="596"/>
      <c r="I48" s="596"/>
      <c r="J48" s="601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7"/>
      <c r="X48" s="600"/>
      <c r="Y48" s="596"/>
      <c r="Z48" s="596"/>
      <c r="AA48" s="601"/>
      <c r="AB48" s="596"/>
      <c r="AC48" s="596"/>
      <c r="AD48" s="596"/>
      <c r="AE48" s="597"/>
    </row>
    <row r="49" spans="2:31" x14ac:dyDescent="0.55000000000000004">
      <c r="B49" s="120"/>
      <c r="C49" s="120"/>
      <c r="D49" s="120"/>
      <c r="F49" s="119"/>
      <c r="G49" s="600"/>
      <c r="H49" s="596"/>
      <c r="I49" s="596"/>
      <c r="J49" s="601"/>
      <c r="K49" s="596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7"/>
      <c r="X49" s="600"/>
      <c r="Y49" s="596"/>
      <c r="Z49" s="596"/>
      <c r="AA49" s="601"/>
      <c r="AB49" s="596"/>
      <c r="AC49" s="596"/>
      <c r="AD49" s="596"/>
      <c r="AE49" s="597"/>
    </row>
    <row r="50" spans="2:31" ht="13.5" thickBot="1" x14ac:dyDescent="0.6">
      <c r="B50" s="120"/>
      <c r="C50" s="120"/>
      <c r="D50" s="120"/>
      <c r="F50" s="119"/>
      <c r="G50" s="602"/>
      <c r="H50" s="598"/>
      <c r="I50" s="598"/>
      <c r="J50" s="603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9"/>
      <c r="X50" s="602"/>
      <c r="Y50" s="598"/>
      <c r="Z50" s="598"/>
      <c r="AA50" s="603"/>
      <c r="AB50" s="598"/>
      <c r="AC50" s="598"/>
      <c r="AD50" s="598"/>
      <c r="AE50" s="599"/>
    </row>
    <row r="51" spans="2:31" x14ac:dyDescent="0.55000000000000004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55000000000000004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55000000000000004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2">
    <mergeCell ref="AA2:AF2"/>
    <mergeCell ref="H14:J14"/>
    <mergeCell ref="D9:L9"/>
    <mergeCell ref="B3:AD3"/>
    <mergeCell ref="F6:N6"/>
    <mergeCell ref="B18:C18"/>
    <mergeCell ref="B5:E5"/>
    <mergeCell ref="B6:E6"/>
    <mergeCell ref="B7:E7"/>
    <mergeCell ref="B14:C14"/>
    <mergeCell ref="B15:C15"/>
    <mergeCell ref="B16:C16"/>
    <mergeCell ref="B17:C17"/>
    <mergeCell ref="R6:Z6"/>
    <mergeCell ref="B12:C12"/>
    <mergeCell ref="B13:C13"/>
    <mergeCell ref="M11:O11"/>
    <mergeCell ref="M12:O12"/>
    <mergeCell ref="M13:O13"/>
    <mergeCell ref="M14:O14"/>
    <mergeCell ref="AA11:AD11"/>
    <mergeCell ref="B9:C11"/>
    <mergeCell ref="F5:AF5"/>
    <mergeCell ref="AA10:AF10"/>
    <mergeCell ref="D22:E22"/>
    <mergeCell ref="D23:E23"/>
    <mergeCell ref="D15:E15"/>
    <mergeCell ref="D16:E16"/>
    <mergeCell ref="D17:E17"/>
    <mergeCell ref="D18:E18"/>
    <mergeCell ref="D19:E19"/>
    <mergeCell ref="D20:E20"/>
    <mergeCell ref="D10:G10"/>
    <mergeCell ref="D12:E12"/>
    <mergeCell ref="D13:E13"/>
    <mergeCell ref="D14:E14"/>
    <mergeCell ref="F16:G16"/>
    <mergeCell ref="F17:G17"/>
    <mergeCell ref="F18:G18"/>
    <mergeCell ref="F19:G19"/>
    <mergeCell ref="D21:E21"/>
    <mergeCell ref="D11:E11"/>
    <mergeCell ref="F11:G11"/>
    <mergeCell ref="B41:AF41"/>
    <mergeCell ref="Y15:Z15"/>
    <mergeCell ref="Y16:Z16"/>
    <mergeCell ref="P21:Q21"/>
    <mergeCell ref="P22:Q22"/>
    <mergeCell ref="P23:Q23"/>
    <mergeCell ref="R21:S21"/>
    <mergeCell ref="P20:Q20"/>
    <mergeCell ref="R18:S18"/>
    <mergeCell ref="R19:S19"/>
    <mergeCell ref="R20:S20"/>
    <mergeCell ref="R17:S17"/>
    <mergeCell ref="K19:L19"/>
    <mergeCell ref="K20:L20"/>
    <mergeCell ref="K21:L21"/>
    <mergeCell ref="K22:L22"/>
    <mergeCell ref="M21:O21"/>
    <mergeCell ref="M22:O22"/>
    <mergeCell ref="M23:O23"/>
    <mergeCell ref="M15:O15"/>
    <mergeCell ref="M16:O16"/>
    <mergeCell ref="M17:O17"/>
    <mergeCell ref="M18:O18"/>
    <mergeCell ref="M19:O19"/>
    <mergeCell ref="B42:AF42"/>
    <mergeCell ref="AB43:AE45"/>
    <mergeCell ref="P7:V7"/>
    <mergeCell ref="B19:C19"/>
    <mergeCell ref="B20:C20"/>
    <mergeCell ref="B21:C21"/>
    <mergeCell ref="B22:C22"/>
    <mergeCell ref="B23:C23"/>
    <mergeCell ref="F7:N7"/>
    <mergeCell ref="K17:L17"/>
    <mergeCell ref="K18:L18"/>
    <mergeCell ref="H20:J20"/>
    <mergeCell ref="F20:G20"/>
    <mergeCell ref="F21:G21"/>
    <mergeCell ref="F22:G22"/>
    <mergeCell ref="F23:G23"/>
    <mergeCell ref="H11:J11"/>
    <mergeCell ref="H12:J12"/>
    <mergeCell ref="H13:J13"/>
    <mergeCell ref="F12:G12"/>
    <mergeCell ref="F13:G13"/>
    <mergeCell ref="F14:G14"/>
    <mergeCell ref="F15:G15"/>
    <mergeCell ref="Y14:Z14"/>
    <mergeCell ref="AB46:AE50"/>
    <mergeCell ref="X43:AA45"/>
    <mergeCell ref="G46:J50"/>
    <mergeCell ref="K46:N50"/>
    <mergeCell ref="O46:R50"/>
    <mergeCell ref="S46:V50"/>
    <mergeCell ref="X46:AA50"/>
    <mergeCell ref="G43:J45"/>
    <mergeCell ref="K43:N45"/>
    <mergeCell ref="O43:R45"/>
    <mergeCell ref="S43:V45"/>
    <mergeCell ref="K11:L11"/>
    <mergeCell ref="K12:L12"/>
    <mergeCell ref="K13:L13"/>
    <mergeCell ref="K14:L14"/>
    <mergeCell ref="K15:L15"/>
    <mergeCell ref="K16:L16"/>
    <mergeCell ref="Y17:Z17"/>
    <mergeCell ref="Y11:Z11"/>
    <mergeCell ref="Y12:Z12"/>
    <mergeCell ref="Y13:Z13"/>
    <mergeCell ref="V17:X17"/>
    <mergeCell ref="V11:X11"/>
    <mergeCell ref="V12:X12"/>
    <mergeCell ref="V13:X13"/>
    <mergeCell ref="V14:X14"/>
    <mergeCell ref="V15:X15"/>
    <mergeCell ref="V16:X16"/>
    <mergeCell ref="K23:L23"/>
    <mergeCell ref="H10:L10"/>
    <mergeCell ref="H21:J21"/>
    <mergeCell ref="H22:J22"/>
    <mergeCell ref="H23:J23"/>
    <mergeCell ref="H18:J18"/>
    <mergeCell ref="H19:J19"/>
    <mergeCell ref="M20:O20"/>
    <mergeCell ref="P11:Q11"/>
    <mergeCell ref="P12:Q12"/>
    <mergeCell ref="P13:Q13"/>
    <mergeCell ref="P14:Q14"/>
    <mergeCell ref="P15:Q15"/>
    <mergeCell ref="P16:Q16"/>
    <mergeCell ref="M10:Z10"/>
    <mergeCell ref="H15:J15"/>
    <mergeCell ref="H16:J16"/>
    <mergeCell ref="H17:J17"/>
    <mergeCell ref="P17:Q17"/>
    <mergeCell ref="P18:Q18"/>
    <mergeCell ref="P19:Q19"/>
    <mergeCell ref="T19:U19"/>
    <mergeCell ref="T20:U20"/>
    <mergeCell ref="T21:U21"/>
    <mergeCell ref="M9:AF9"/>
    <mergeCell ref="R22:S22"/>
    <mergeCell ref="R23:S23"/>
    <mergeCell ref="T11:U11"/>
    <mergeCell ref="T12:U12"/>
    <mergeCell ref="T13:U13"/>
    <mergeCell ref="T14:U14"/>
    <mergeCell ref="T15:U15"/>
    <mergeCell ref="T16:U16"/>
    <mergeCell ref="T17:U17"/>
    <mergeCell ref="T18:U18"/>
    <mergeCell ref="R11:S11"/>
    <mergeCell ref="R12:S12"/>
    <mergeCell ref="R13:S13"/>
    <mergeCell ref="R14:S14"/>
    <mergeCell ref="R15:S15"/>
    <mergeCell ref="R16:S16"/>
    <mergeCell ref="V23:X23"/>
    <mergeCell ref="AA21:AD21"/>
    <mergeCell ref="AA22:AD22"/>
    <mergeCell ref="AA23:AD23"/>
    <mergeCell ref="AA18:AD18"/>
    <mergeCell ref="V21:X21"/>
    <mergeCell ref="AA17:AD17"/>
    <mergeCell ref="AE17:AF17"/>
    <mergeCell ref="AE12:AF12"/>
    <mergeCell ref="AE13:AF13"/>
    <mergeCell ref="AE14:AF14"/>
    <mergeCell ref="AE15:AF15"/>
    <mergeCell ref="AE16:AF16"/>
    <mergeCell ref="AA12:AD12"/>
    <mergeCell ref="AA13:AD13"/>
    <mergeCell ref="AA14:AD14"/>
    <mergeCell ref="AA15:AD15"/>
    <mergeCell ref="AA16:AD16"/>
    <mergeCell ref="R24:S24"/>
    <mergeCell ref="T24:U24"/>
    <mergeCell ref="V24:X24"/>
    <mergeCell ref="Y24:Z24"/>
    <mergeCell ref="AA24:AD24"/>
    <mergeCell ref="AA19:AD19"/>
    <mergeCell ref="AA20:AD20"/>
    <mergeCell ref="AE18:AF18"/>
    <mergeCell ref="T23:U23"/>
    <mergeCell ref="V22:X22"/>
    <mergeCell ref="Y23:Z23"/>
    <mergeCell ref="Y18:Z18"/>
    <mergeCell ref="Y19:Z19"/>
    <mergeCell ref="Y20:Z20"/>
    <mergeCell ref="Y21:Z21"/>
    <mergeCell ref="Y22:Z22"/>
    <mergeCell ref="V18:X18"/>
    <mergeCell ref="V19:X19"/>
    <mergeCell ref="V20:X20"/>
    <mergeCell ref="T22:U22"/>
    <mergeCell ref="B39:AF40"/>
    <mergeCell ref="AE11:AF11"/>
    <mergeCell ref="M26:Z36"/>
    <mergeCell ref="D26:L36"/>
    <mergeCell ref="B38:AF38"/>
    <mergeCell ref="B37:AF37"/>
    <mergeCell ref="B25:C36"/>
    <mergeCell ref="AA26:AF36"/>
    <mergeCell ref="AE24:AF24"/>
    <mergeCell ref="B24:C24"/>
    <mergeCell ref="D24:E24"/>
    <mergeCell ref="F24:G24"/>
    <mergeCell ref="H24:J24"/>
    <mergeCell ref="K24:L24"/>
    <mergeCell ref="M24:O24"/>
    <mergeCell ref="AE19:AF19"/>
    <mergeCell ref="AE20:AF20"/>
    <mergeCell ref="AE21:AF21"/>
    <mergeCell ref="AE22:AF22"/>
    <mergeCell ref="AE23:AF23"/>
    <mergeCell ref="AA25:AF25"/>
    <mergeCell ref="M25:Z25"/>
    <mergeCell ref="D25:L25"/>
    <mergeCell ref="P24:Q24"/>
  </mergeCells>
  <phoneticPr fontId="1"/>
  <printOptions horizontalCentered="1"/>
  <pageMargins left="1.1811023622047245" right="0.78740157480314965" top="0.55118110236220474" bottom="0.55118110236220474" header="0.31496062992125984" footer="0.31496062992125984"/>
  <pageSetup paperSize="8"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2F62538-B4D5-4C75-A39B-B5416C810C2F}">
          <x14:formula1>
            <xm:f>Sheet1!$B$4:$B$5</xm:f>
          </x14:formula1>
          <xm:sqref>D25:L25</xm:sqref>
        </x14:dataValidation>
        <x14:dataValidation type="list" allowBlank="1" showInputMessage="1" showErrorMessage="1" xr:uid="{911E7829-8CF4-439C-939A-F98862F422FB}">
          <x14:formula1>
            <xm:f>Sheet1!$C$4:$C$5</xm:f>
          </x14:formula1>
          <xm:sqref>M25:Z25</xm:sqref>
        </x14:dataValidation>
        <x14:dataValidation type="list" allowBlank="1" showInputMessage="1" showErrorMessage="1" xr:uid="{4F45B19F-1B50-4CD0-B122-0BA297153BD8}">
          <x14:formula1>
            <xm:f>Sheet1!$D$4:$D$5</xm:f>
          </x14:formula1>
          <xm:sqref>AA25:AF25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2B8C-65F0-4D02-8C11-F2D62489FC70}">
  <dimension ref="B2:D5"/>
  <sheetViews>
    <sheetView workbookViewId="0">
      <selection activeCell="D14" sqref="D14"/>
    </sheetView>
  </sheetViews>
  <sheetFormatPr defaultRowHeight="18" x14ac:dyDescent="0.55000000000000004"/>
  <cols>
    <col min="2" max="2" width="10.58203125" customWidth="1"/>
    <col min="3" max="4" width="12.33203125" bestFit="1" customWidth="1"/>
    <col min="5" max="6" width="10.58203125" customWidth="1"/>
  </cols>
  <sheetData>
    <row r="2" spans="2:4" x14ac:dyDescent="0.55000000000000004">
      <c r="B2" s="607" t="s">
        <v>194</v>
      </c>
      <c r="C2" s="607"/>
      <c r="D2" s="607"/>
    </row>
    <row r="3" spans="2:4" x14ac:dyDescent="0.55000000000000004">
      <c r="B3" s="227" t="s">
        <v>195</v>
      </c>
      <c r="C3" s="227" t="s">
        <v>196</v>
      </c>
      <c r="D3" s="227" t="s">
        <v>193</v>
      </c>
    </row>
    <row r="4" spans="2:4" x14ac:dyDescent="0.55000000000000004">
      <c r="B4" s="227" t="s">
        <v>197</v>
      </c>
      <c r="C4" s="227" t="s">
        <v>199</v>
      </c>
      <c r="D4" s="227" t="s">
        <v>199</v>
      </c>
    </row>
    <row r="5" spans="2:4" x14ac:dyDescent="0.55000000000000004">
      <c r="B5" s="227" t="s">
        <v>198</v>
      </c>
      <c r="C5" s="227" t="s">
        <v>198</v>
      </c>
      <c r="D5" s="227" t="s">
        <v>198</v>
      </c>
    </row>
  </sheetData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　休工計画（実施）表（別紙様式１号）</vt:lpstr>
      <vt:lpstr>休工状況報告書（別紙様式２号）</vt:lpstr>
      <vt:lpstr>記入例　⇒</vt:lpstr>
      <vt:lpstr>休工計画（実施）表（別紙様式１（作成事例）</vt:lpstr>
      <vt:lpstr>休工状況報告書（別紙様式２号）（作成事例）</vt:lpstr>
      <vt:lpstr>Sheet1</vt:lpstr>
      <vt:lpstr>'　休工計画（実施）表（別紙様式１号）'!Print_Area</vt:lpstr>
      <vt:lpstr>'休工計画（実施）表（別紙様式１（作成事例）'!Print_Area</vt:lpstr>
      <vt:lpstr>'休工状況報告書（別紙様式２号）'!Print_Area</vt:lpstr>
      <vt:lpstr>'休工状況報告書（別紙様式２号）（作成事例）'!Print_Area</vt:lpstr>
      <vt:lpstr>'　休工計画（実施）表（別紙様式１号）'!Print_Titles</vt:lpstr>
      <vt:lpstr>'休工計画（実施）表（別紙様式１（作成事例）'!Print_Titles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坂上　直子</cp:lastModifiedBy>
  <cp:lastPrinted>2024-09-03T06:17:02Z</cp:lastPrinted>
  <dcterms:created xsi:type="dcterms:W3CDTF">2024-01-04T02:08:43Z</dcterms:created>
  <dcterms:modified xsi:type="dcterms:W3CDTF">2024-09-03T06:18:05Z</dcterms:modified>
</cp:coreProperties>
</file>