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71522386-A3AE-4574-AEA9-EBE0B4E5FA2A}" xr6:coauthVersionLast="47" xr6:coauthVersionMax="47" xr10:uidLastSave="{00000000-0000-0000-0000-000000000000}"/>
  <workbookProtection workbookAlgorithmName="SHA-512" workbookHashValue="lS+0NG6Bf20K/KkK1xWduqGDvuRqWlRIUHjZrOcpoErPyVOr2d1caoUolJ1jy+8SIB3vR+6ihOXBFryMHT+7Ig==" workbookSaltValue="afK6tIlHg3eubuZgxbrSXA==" workbookSpinCount="100000" lockStructure="1"/>
  <bookViews>
    <workbookView xWindow="-108" yWindow="-108" windowWidth="23256" windowHeight="13896" xr2:uid="{00000000-000D-0000-FFFF-FFFF00000000}"/>
  </bookViews>
  <sheets>
    <sheet name="報告別紙" sheetId="3" r:id="rId1"/>
    <sheet name="様式第４号" sheetId="1" r:id="rId2"/>
    <sheet name="大阪府作業用シート" sheetId="7" r:id="rId3"/>
  </sheets>
  <externalReferences>
    <externalReference r:id="rId4"/>
  </externalReference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0">報告別紙!$A$1:$AF$83</definedName>
    <definedName name="_xlnm.Print_Area" localSheetId="1">様式第４号!$A$1:$T$40</definedName>
    <definedName name="あああ" hidden="1">#REF!</definedName>
    <definedName name="いいい"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1" l="1"/>
  <c r="AG6" i="3"/>
  <c r="AG3" i="3" s="1"/>
  <c r="AG5" i="3"/>
  <c r="AG2" i="3"/>
  <c r="K6" i="7"/>
  <c r="J6" i="7"/>
  <c r="E6" i="7"/>
  <c r="L26" i="1"/>
  <c r="O19" i="1"/>
  <c r="B19" i="1"/>
  <c r="K11" i="1"/>
  <c r="K10" i="1"/>
  <c r="S4" i="1"/>
  <c r="Q4" i="1"/>
  <c r="O4" i="1"/>
  <c r="O6" i="7"/>
  <c r="I6" i="7"/>
  <c r="H6" i="7"/>
  <c r="G6" i="7"/>
  <c r="F6" i="7"/>
  <c r="D6" i="7"/>
  <c r="C6" i="7"/>
  <c r="B6" i="7"/>
  <c r="A6" i="7"/>
  <c r="N12" i="3"/>
  <c r="B26" i="1" s="1"/>
  <c r="N13" i="3"/>
  <c r="N14" i="3"/>
  <c r="AH5" i="3" l="1"/>
  <c r="AI5" i="3" s="1"/>
  <c r="AE27" i="3" s="1"/>
  <c r="B14" i="1"/>
  <c r="I55" i="3"/>
  <c r="Y15" i="3"/>
  <c r="AH2" i="3" s="1"/>
  <c r="AI2" i="3" s="1"/>
  <c r="AE3" i="3" s="1"/>
  <c r="AG19" i="3"/>
  <c r="I33" i="3"/>
  <c r="Q6" i="7" s="1"/>
  <c r="R46" i="3"/>
  <c r="R47" i="3"/>
  <c r="R48" i="3"/>
  <c r="R49" i="3"/>
  <c r="R50" i="3"/>
  <c r="R51" i="3"/>
  <c r="R52" i="3"/>
  <c r="R53" i="3"/>
  <c r="R54" i="3"/>
  <c r="L55" i="3"/>
  <c r="O55" i="3"/>
  <c r="AD67" i="3"/>
  <c r="AD68" i="3"/>
  <c r="AD69" i="3"/>
  <c r="AD70" i="3"/>
  <c r="AD71" i="3"/>
  <c r="AD72" i="3"/>
  <c r="AD73" i="3"/>
  <c r="AD74" i="3"/>
  <c r="AD75" i="3"/>
  <c r="I76" i="3"/>
  <c r="R6" i="7" s="1"/>
  <c r="L76" i="3"/>
  <c r="O76" i="3"/>
  <c r="R76" i="3"/>
  <c r="T6" i="7" s="1"/>
  <c r="U76" i="3"/>
  <c r="X76" i="3"/>
  <c r="AA76" i="3"/>
  <c r="U6" i="7"/>
  <c r="S6" i="7"/>
  <c r="P6" i="7"/>
  <c r="F21" i="7"/>
  <c r="F20" i="7"/>
  <c r="F19" i="7"/>
  <c r="F18" i="7"/>
  <c r="F15" i="7"/>
  <c r="F16" i="7"/>
  <c r="F17" i="7"/>
  <c r="F14" i="7"/>
  <c r="C38" i="1"/>
  <c r="C37" i="1"/>
  <c r="C33" i="1"/>
  <c r="L27" i="1"/>
  <c r="L28" i="1"/>
  <c r="B27" i="1"/>
  <c r="B28" i="1"/>
  <c r="AA39" i="3" l="1"/>
  <c r="M6" i="7"/>
  <c r="AD76" i="3"/>
  <c r="R55" i="3"/>
  <c r="AA58" i="3" s="1"/>
  <c r="H10" i="7"/>
  <c r="G10" i="7"/>
  <c r="K19" i="7"/>
  <c r="L6" i="7"/>
  <c r="I21" i="7"/>
  <c r="H21" i="7"/>
  <c r="I20" i="7"/>
  <c r="H20" i="7"/>
  <c r="I19" i="7"/>
  <c r="H19" i="7"/>
  <c r="I18" i="7"/>
  <c r="I17" i="7"/>
  <c r="I16" i="7"/>
  <c r="I14" i="7"/>
  <c r="AA81" i="3" l="1"/>
  <c r="V6" i="7"/>
  <c r="W6" i="7" s="1"/>
  <c r="K20" i="7"/>
  <c r="I10" i="7"/>
  <c r="K21" i="7" l="1"/>
  <c r="N6" i="7" l="1"/>
  <c r="J10" i="7"/>
  <c r="G32" i="1"/>
  <c r="B39" i="1" l="1"/>
  <c r="B38" i="1"/>
  <c r="B37" i="1"/>
</calcChain>
</file>

<file path=xl/sharedStrings.xml><?xml version="1.0" encoding="utf-8"?>
<sst xmlns="http://schemas.openxmlformats.org/spreadsheetml/2006/main" count="250" uniqueCount="186">
  <si>
    <t>金</t>
    <rPh sb="0" eb="1">
      <t>キン</t>
    </rPh>
    <phoneticPr fontId="6"/>
  </si>
  <si>
    <t>　円</t>
    <phoneticPr fontId="6"/>
  </si>
  <si>
    <t>２　消費税及び地方消費税の申告により確定した消費税及び地方消費税に係る</t>
    <phoneticPr fontId="5"/>
  </si>
  <si>
    <t>３　添付書類</t>
  </si>
  <si>
    <t>大阪府知事　殿</t>
    <rPh sb="0" eb="2">
      <t>オオサカ</t>
    </rPh>
    <rPh sb="2" eb="5">
      <t>フチジ</t>
    </rPh>
    <rPh sb="6" eb="7">
      <t>ドノ</t>
    </rPh>
    <phoneticPr fontId="4"/>
  </si>
  <si>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</si>
  <si>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</si>
  <si>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</si>
  <si>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</si>
  <si>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</si>
  <si>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</si>
  <si>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</si>
  <si>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</si>
  <si>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</si>
  <si>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③</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</si>
  <si>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</si>
  <si>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</si>
  <si>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</si>
  <si>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</si>
  <si>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</si>
  <si>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【仕入控除税額（返還額）がある場合】</t>
    <phoneticPr fontId="6"/>
  </si>
  <si>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</si>
  <si>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</si>
  <si>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</si>
  <si>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</si>
  <si>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</si>
  <si>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</si>
  <si>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</si>
  <si>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</si>
  <si>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</si>
  <si>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</si>
  <si>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①課税売上割合が９５％以上かつ課税売上高が５億円以下の法人等の場合</t>
    <phoneticPr fontId="6"/>
  </si>
  <si>
    <t>確定申告書の写し</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</si>
  <si>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</si>
  <si>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</si>
  <si>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</si>
  <si>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</si>
  <si>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</si>
  <si>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</si>
  <si>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</si>
  <si>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</si>
  <si>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</si>
  <si>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</si>
  <si>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</si>
  <si>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</si>
  <si>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</si>
  <si>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</si>
  <si>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</si>
  <si>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</si>
  <si>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</si>
  <si>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</si>
  <si>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</si>
  <si>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</si>
  <si>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</si>
  <si>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</si>
  <si>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</si>
  <si>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</si>
  <si>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</si>
  <si>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</si>
  <si>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</si>
  <si>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</si>
  <si>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賃金・報酬</t>
    <rPh sb="0" eb="2">
      <t>チンギン</t>
    </rPh>
    <rPh sb="3" eb="5">
      <t>ホウシュウ</t>
    </rPh>
    <phoneticPr fontId="4"/>
  </si>
  <si>
    <t>謝金</t>
    <rPh sb="0" eb="2">
      <t>シャキン</t>
    </rPh>
    <phoneticPr fontId="4"/>
  </si>
  <si>
    <t>会議費</t>
    <rPh sb="0" eb="3">
      <t>カイギヒ</t>
    </rPh>
    <phoneticPr fontId="4"/>
  </si>
  <si>
    <t>旅費</t>
    <rPh sb="0" eb="2">
      <t>リョヒ</t>
    </rPh>
    <phoneticPr fontId="4"/>
  </si>
  <si>
    <t>需用費</t>
    <rPh sb="0" eb="3">
      <t>ジュヨウヒ</t>
    </rPh>
    <phoneticPr fontId="4"/>
  </si>
  <si>
    <t>役務費</t>
    <rPh sb="0" eb="3">
      <t>エキムヒ</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</si>
  <si>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</si>
  <si>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</si>
  <si>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4">
      <t>コウニュウ</t>
    </rPh>
    <rPh sb="4" eb="5">
      <t>ヒ</t>
    </rPh>
    <phoneticPr fontId="4"/>
  </si>
  <si>
    <t>特定収入割合の計算表の写し</t>
    <rPh sb="0" eb="2">
      <t>トクテイ</t>
    </rPh>
    <rPh sb="2" eb="4">
      <t>シュウニュウ</t>
    </rPh>
    <rPh sb="4" eb="6">
      <t>ワリアイ</t>
    </rPh>
    <rPh sb="7" eb="9">
      <t>ケイサン</t>
    </rPh>
    <rPh sb="9" eb="10">
      <t>ヒョウ</t>
    </rPh>
    <rPh sb="11" eb="12">
      <t>ウツ</t>
    </rPh>
    <phoneticPr fontId="4"/>
  </si>
  <si>
    <t>　　仕入控除税額（要補助金返還相当額）</t>
    <rPh sb="10" eb="13">
      <t>ホジョキン</t>
    </rPh>
    <phoneticPr fontId="5"/>
  </si>
  <si>
    <t>１　大阪府補助金交付規則第13条の規定による確定額又は事業実績報告による精算額</t>
    <rPh sb="2" eb="5">
      <t>オオサカフ</t>
    </rPh>
    <rPh sb="5" eb="8">
      <t>ホジョキン</t>
    </rPh>
    <rPh sb="8" eb="10">
      <t>コウフ</t>
    </rPh>
    <rPh sb="10" eb="12">
      <t>キソク</t>
    </rPh>
    <phoneticPr fontId="5"/>
  </si>
  <si>
    <t>郵便番号</t>
    <rPh sb="0" eb="4">
      <t>ユウビンバンゴウ</t>
    </rPh>
    <phoneticPr fontId="4"/>
  </si>
  <si>
    <t>（報告様式２）</t>
    <rPh sb="1" eb="5">
      <t>ホウコクヨウシキ</t>
    </rPh>
    <phoneticPr fontId="4"/>
  </si>
  <si>
    <t>令和</t>
    <rPh sb="0" eb="2">
      <t>レイワ</t>
    </rPh>
    <phoneticPr fontId="4"/>
  </si>
  <si>
    <t>年</t>
    <rPh sb="0" eb="1">
      <t>ネン</t>
    </rPh>
    <phoneticPr fontId="4"/>
  </si>
  <si>
    <t>月</t>
    <rPh sb="0" eb="1">
      <t>ガツ</t>
    </rPh>
    <phoneticPr fontId="4"/>
  </si>
  <si>
    <t>日</t>
    <rPh sb="0" eb="1">
      <t>ニチ</t>
    </rPh>
    <phoneticPr fontId="4"/>
  </si>
  <si>
    <t>月</t>
    <rPh sb="0" eb="1">
      <t>ガツ</t>
    </rPh>
    <phoneticPr fontId="4"/>
  </si>
  <si>
    <t>年</t>
    <rPh sb="0" eb="1">
      <t>ネン</t>
    </rPh>
    <phoneticPr fontId="4"/>
  </si>
  <si>
    <t>令和</t>
    <rPh sb="0" eb="2">
      <t>レイワ</t>
    </rPh>
    <phoneticPr fontId="4"/>
  </si>
  <si>
    <t>消費税の確定申告書の写し</t>
    <rPh sb="0" eb="3">
      <t>ショウヒゼイ</t>
    </rPh>
    <rPh sb="4" eb="6">
      <t>カクテイ</t>
    </rPh>
    <rPh sb="6" eb="8">
      <t>シンコク</t>
    </rPh>
    <rPh sb="8" eb="9">
      <t>ショ</t>
    </rPh>
    <rPh sb="10" eb="11">
      <t>ウツ</t>
    </rPh>
    <phoneticPr fontId="4"/>
  </si>
  <si>
    <t>消費税の確定申告書の写し</t>
    <rPh sb="0" eb="3">
      <t>ショウヒゼイ</t>
    </rPh>
    <phoneticPr fontId="6"/>
  </si>
  <si>
    <t>消費税の確定申告書の写し</t>
    <rPh sb="0" eb="3">
      <t>ショウヒゼイ</t>
    </rPh>
    <rPh sb="4" eb="6">
      <t>カクテイ</t>
    </rPh>
    <phoneticPr fontId="6"/>
  </si>
  <si>
    <t>公益法人等であって、特定収入割合が５％を超えている(医療法人社団及び医療法人財団を除く)</t>
    <phoneticPr fontId="6"/>
  </si>
  <si>
    <t>基準期間における課税売上高（税抜）</t>
    <phoneticPr fontId="4"/>
  </si>
  <si>
    <t>○</t>
  </si>
  <si>
    <t>所在地</t>
    <rPh sb="0" eb="3">
      <t>ショザイチ</t>
    </rPh>
    <phoneticPr fontId="19"/>
  </si>
  <si>
    <t>代表者</t>
    <rPh sb="0" eb="3">
      <t>ダイヒョウシャ</t>
    </rPh>
    <phoneticPr fontId="19"/>
  </si>
  <si>
    <t>〒</t>
    <phoneticPr fontId="4"/>
  </si>
  <si>
    <t>住所</t>
    <rPh sb="0" eb="2">
      <t>ジュウショ</t>
    </rPh>
    <phoneticPr fontId="4"/>
  </si>
  <si>
    <t>宛名</t>
    <rPh sb="0" eb="2">
      <t>アテナ</t>
    </rPh>
    <phoneticPr fontId="4"/>
  </si>
  <si>
    <t>（様式第４号）</t>
    <rPh sb="1" eb="3">
      <t>ヨウシキ</t>
    </rPh>
    <rPh sb="3" eb="4">
      <t>ダイ</t>
    </rPh>
    <rPh sb="5" eb="6">
      <t>ゴウ</t>
    </rPh>
    <phoneticPr fontId="4"/>
  </si>
  <si>
    <t>法人名
医療機関名</t>
    <rPh sb="0" eb="2">
      <t>ホウジン</t>
    </rPh>
    <rPh sb="2" eb="3">
      <t>メイ</t>
    </rPh>
    <rPh sb="4" eb="9">
      <t>イリョウキカンメイ</t>
    </rPh>
    <phoneticPr fontId="19"/>
  </si>
  <si>
    <t>交付決定日付・文書番号</t>
    <rPh sb="0" eb="6">
      <t>コウフケッテイヒヅケ</t>
    </rPh>
    <rPh sb="7" eb="11">
      <t>ブンショバンゴウ</t>
    </rPh>
    <phoneticPr fontId="4"/>
  </si>
  <si>
    <t>号</t>
    <rPh sb="0" eb="1">
      <t>ゴウ</t>
    </rPh>
    <phoneticPr fontId="4"/>
  </si>
  <si>
    <t>確定額
（精算額）</t>
    <rPh sb="0" eb="3">
      <t>カクテイガク</t>
    </rPh>
    <rPh sb="5" eb="8">
      <t>セイサンガク</t>
    </rPh>
    <phoneticPr fontId="4"/>
  </si>
  <si>
    <t>金</t>
    <rPh sb="0" eb="1">
      <t>キン</t>
    </rPh>
    <phoneticPr fontId="4"/>
  </si>
  <si>
    <t>円</t>
    <rPh sb="0" eb="1">
      <t>エン</t>
    </rPh>
    <phoneticPr fontId="4"/>
  </si>
  <si>
    <t>　</t>
    <phoneticPr fontId="4"/>
  </si>
  <si>
    <t>について、当該交付要綱第８条の（６）の規定に基づき、次のとおり報告する。</t>
    <phoneticPr fontId="4"/>
  </si>
  <si>
    <t>申請内容</t>
    <rPh sb="0" eb="4">
      <t>シンセイナイヨウ</t>
    </rPh>
    <phoneticPr fontId="4"/>
  </si>
  <si>
    <t>補助金</t>
    <phoneticPr fontId="4"/>
  </si>
  <si>
    <t>確定額（精算額）</t>
    <rPh sb="0" eb="3">
      <t>カクテイガク</t>
    </rPh>
    <rPh sb="4" eb="7">
      <t>セイサンガク</t>
    </rPh>
    <phoneticPr fontId="4"/>
  </si>
  <si>
    <t>事業名</t>
    <rPh sb="0" eb="2">
      <t>ジギョウ</t>
    </rPh>
    <rPh sb="2" eb="3">
      <t>メイ</t>
    </rPh>
    <phoneticPr fontId="4"/>
  </si>
  <si>
    <t>提出日</t>
    <rPh sb="0" eb="3">
      <t>テイシュツビ</t>
    </rPh>
    <phoneticPr fontId="4"/>
  </si>
  <si>
    <t>法人所在地</t>
    <rPh sb="0" eb="2">
      <t>ホウジン</t>
    </rPh>
    <rPh sb="2" eb="5">
      <t>ショザイチ</t>
    </rPh>
    <phoneticPr fontId="4"/>
  </si>
  <si>
    <t>法人名</t>
    <rPh sb="0" eb="3">
      <t>ホウジンメイ</t>
    </rPh>
    <phoneticPr fontId="4"/>
  </si>
  <si>
    <t>納付書送付先</t>
    <rPh sb="0" eb="3">
      <t>ノウフショ</t>
    </rPh>
    <rPh sb="3" eb="6">
      <t>ソウフサキ</t>
    </rPh>
    <phoneticPr fontId="4"/>
  </si>
  <si>
    <t>施設名等</t>
    <rPh sb="0" eb="3">
      <t>シセツメイ</t>
    </rPh>
    <rPh sb="3" eb="4">
      <t>トウ</t>
    </rPh>
    <phoneticPr fontId="4"/>
  </si>
  <si>
    <t>返還の有無等</t>
    <rPh sb="0" eb="2">
      <t>ヘンカン</t>
    </rPh>
    <rPh sb="3" eb="5">
      <t>ウム</t>
    </rPh>
    <rPh sb="5" eb="6">
      <t>トウ</t>
    </rPh>
    <phoneticPr fontId="4"/>
  </si>
  <si>
    <t>仕入控除税額
（返還額）</t>
    <rPh sb="0" eb="2">
      <t>シイレ</t>
    </rPh>
    <rPh sb="2" eb="4">
      <t>コウジョ</t>
    </rPh>
    <rPh sb="4" eb="6">
      <t>ゼイガク</t>
    </rPh>
    <rPh sb="8" eb="11">
      <t>ヘンカンガク</t>
    </rPh>
    <phoneticPr fontId="4"/>
  </si>
  <si>
    <t>返還あり（一括比例配分方式、個別対応方式の場合）</t>
    <rPh sb="0" eb="2">
      <t>ヘンカン</t>
    </rPh>
    <rPh sb="21" eb="23">
      <t>バアイ</t>
    </rPh>
    <phoneticPr fontId="4"/>
  </si>
  <si>
    <t>課税売上割合</t>
    <rPh sb="0" eb="2">
      <t>カゼイ</t>
    </rPh>
    <rPh sb="2" eb="4">
      <t>ウリア</t>
    </rPh>
    <rPh sb="4" eb="6">
      <t>ワリアイ</t>
    </rPh>
    <phoneticPr fontId="4"/>
  </si>
  <si>
    <t>補助対象経費の課税仕入の割合（10％分）</t>
    <rPh sb="0" eb="2">
      <t>ホジョ</t>
    </rPh>
    <rPh sb="2" eb="4">
      <t>タイショウ</t>
    </rPh>
    <rPh sb="4" eb="6">
      <t>ケイヒ</t>
    </rPh>
    <rPh sb="7" eb="9">
      <t>カゼイ</t>
    </rPh>
    <rPh sb="9" eb="11">
      <t>シイ</t>
    </rPh>
    <rPh sb="12" eb="14">
      <t>ワリアイ</t>
    </rPh>
    <rPh sb="18" eb="19">
      <t>ブン</t>
    </rPh>
    <phoneticPr fontId="4"/>
  </si>
  <si>
    <t>補助対象経費の課税仕入の割合（８％分）</t>
    <rPh sb="0" eb="2">
      <t>ホジョ</t>
    </rPh>
    <rPh sb="2" eb="4">
      <t>タイショウ</t>
    </rPh>
    <rPh sb="4" eb="6">
      <t>ケイヒ</t>
    </rPh>
    <rPh sb="7" eb="9">
      <t>カゼイ</t>
    </rPh>
    <rPh sb="9" eb="11">
      <t>シイ</t>
    </rPh>
    <rPh sb="12" eb="14">
      <t>ワリアイ</t>
    </rPh>
    <rPh sb="17" eb="18">
      <t>ブン</t>
    </rPh>
    <phoneticPr fontId="4"/>
  </si>
  <si>
    <t>対象経費の総額</t>
    <rPh sb="0" eb="2">
      <t>タイショウ</t>
    </rPh>
    <rPh sb="2" eb="4">
      <t>ケイヒ</t>
    </rPh>
    <rPh sb="5" eb="7">
      <t>ソウガク</t>
    </rPh>
    <phoneticPr fontId="4"/>
  </si>
  <si>
    <t>あて先</t>
    <rPh sb="2" eb="3">
      <t>サキ</t>
    </rPh>
    <phoneticPr fontId="4"/>
  </si>
  <si>
    <t>課税対象売上</t>
    <rPh sb="0" eb="2">
      <t>カゼイ</t>
    </rPh>
    <rPh sb="2" eb="4">
      <t>タイショウ</t>
    </rPh>
    <rPh sb="4" eb="6">
      <t>ウリアゲ</t>
    </rPh>
    <phoneticPr fontId="16"/>
  </si>
  <si>
    <t>総売上</t>
    <rPh sb="0" eb="3">
      <t>ソウウリアゲ</t>
    </rPh>
    <phoneticPr fontId="16"/>
  </si>
  <si>
    <t>割合</t>
    <rPh sb="0" eb="2">
      <t>ワリアイ</t>
    </rPh>
    <phoneticPr fontId="4"/>
  </si>
  <si>
    <t>一括：課税仕入
個別：課税売上対応分</t>
    <rPh sb="0" eb="2">
      <t>イッカツ</t>
    </rPh>
    <rPh sb="3" eb="5">
      <t>カゼイ</t>
    </rPh>
    <rPh sb="5" eb="7">
      <t>シイ</t>
    </rPh>
    <rPh sb="8" eb="10">
      <t>コベツ</t>
    </rPh>
    <rPh sb="11" eb="13">
      <t>カゼイ</t>
    </rPh>
    <rPh sb="13" eb="15">
      <t>ウリアゲ</t>
    </rPh>
    <rPh sb="15" eb="17">
      <t>タイオウ</t>
    </rPh>
    <rPh sb="17" eb="18">
      <t>ブン</t>
    </rPh>
    <phoneticPr fontId="4"/>
  </si>
  <si>
    <t>個別：共通対応分</t>
    <rPh sb="0" eb="2">
      <t>コベツ</t>
    </rPh>
    <rPh sb="3" eb="5">
      <t>キョウツウ</t>
    </rPh>
    <rPh sb="5" eb="7">
      <t>タイオウ</t>
    </rPh>
    <rPh sb="7" eb="8">
      <t>ブン</t>
    </rPh>
    <phoneticPr fontId="4"/>
  </si>
  <si>
    <t>一括：課税仕入
個別：課税仕入対応分</t>
    <rPh sb="0" eb="2">
      <t>イッカツ</t>
    </rPh>
    <rPh sb="3" eb="5">
      <t>カゼイ</t>
    </rPh>
    <rPh sb="5" eb="7">
      <t>シイ</t>
    </rPh>
    <rPh sb="8" eb="10">
      <t>コベツ</t>
    </rPh>
    <rPh sb="11" eb="13">
      <t>カゼイ</t>
    </rPh>
    <rPh sb="13" eb="15">
      <t>シイ</t>
    </rPh>
    <rPh sb="15" eb="17">
      <t>タイオウ</t>
    </rPh>
    <rPh sb="17" eb="18">
      <t>ブン</t>
    </rPh>
    <phoneticPr fontId="4"/>
  </si>
  <si>
    <t>ａ</t>
    <phoneticPr fontId="4"/>
  </si>
  <si>
    <t>ｂ</t>
    <phoneticPr fontId="4"/>
  </si>
  <si>
    <t>ｃ</t>
    <phoneticPr fontId="4"/>
  </si>
  <si>
    <t>ｄ or ｇ</t>
    <phoneticPr fontId="4"/>
  </si>
  <si>
    <t>h</t>
    <phoneticPr fontId="4"/>
  </si>
  <si>
    <t>ｅ or i</t>
    <phoneticPr fontId="4"/>
  </si>
  <si>
    <t>j</t>
    <phoneticPr fontId="4"/>
  </si>
  <si>
    <t>ｆorｋ</t>
    <phoneticPr fontId="4"/>
  </si>
  <si>
    <t>理由</t>
    <rPh sb="0" eb="2">
      <t>リユウ</t>
    </rPh>
    <phoneticPr fontId="19"/>
  </si>
  <si>
    <t>特記事項</t>
    <rPh sb="0" eb="2">
      <t>トッキ</t>
    </rPh>
    <rPh sb="2" eb="4">
      <t>ジコウ</t>
    </rPh>
    <phoneticPr fontId="19"/>
  </si>
  <si>
    <t>添付書類</t>
    <rPh sb="0" eb="2">
      <t>テンプ</t>
    </rPh>
    <rPh sb="2" eb="4">
      <t>ショルイ</t>
    </rPh>
    <phoneticPr fontId="19"/>
  </si>
  <si>
    <t>返還額</t>
    <rPh sb="0" eb="3">
      <t>ヘンカンガク</t>
    </rPh>
    <phoneticPr fontId="4"/>
  </si>
  <si>
    <t>該当</t>
    <rPh sb="0" eb="2">
      <t>ガイトウ</t>
    </rPh>
    <phoneticPr fontId="4"/>
  </si>
  <si>
    <t>理由</t>
    <rPh sb="0" eb="2">
      <t>リユウ</t>
    </rPh>
    <phoneticPr fontId="4"/>
  </si>
  <si>
    <t>返還なし（消費税の申告義務がない）</t>
  </si>
  <si>
    <t>消費税の申告義務がないため</t>
    <rPh sb="0" eb="3">
      <t>ショウヒゼイ</t>
    </rPh>
    <rPh sb="4" eb="6">
      <t>シンコク</t>
    </rPh>
    <rPh sb="6" eb="8">
      <t>ギム</t>
    </rPh>
    <phoneticPr fontId="19"/>
  </si>
  <si>
    <t>なし</t>
    <phoneticPr fontId="19"/>
  </si>
  <si>
    <t>返還なし（簡易課税方式による申告）</t>
  </si>
  <si>
    <t>簡易課税方式で申告をしているため</t>
    <rPh sb="0" eb="2">
      <t>カンイ</t>
    </rPh>
    <rPh sb="2" eb="4">
      <t>カゼイ</t>
    </rPh>
    <rPh sb="4" eb="6">
      <t>ホウシキ</t>
    </rPh>
    <rPh sb="7" eb="9">
      <t>シンコク</t>
    </rPh>
    <phoneticPr fontId="19"/>
  </si>
  <si>
    <t>〇確定申告書（第３－（３）号様式）の写し</t>
    <rPh sb="1" eb="3">
      <t>カクテイ</t>
    </rPh>
    <rPh sb="3" eb="5">
      <t>シンコク</t>
    </rPh>
    <rPh sb="5" eb="6">
      <t>ショ</t>
    </rPh>
    <rPh sb="7" eb="8">
      <t>ダイ</t>
    </rPh>
    <rPh sb="13" eb="14">
      <t>ゴウ</t>
    </rPh>
    <rPh sb="14" eb="16">
      <t>ヨウシキ</t>
    </rPh>
    <rPh sb="18" eb="19">
      <t>ウツ</t>
    </rPh>
    <phoneticPr fontId="19"/>
  </si>
  <si>
    <t>返還なし（特定収入割合が５％超）</t>
  </si>
  <si>
    <t>公益法人等であって、特定収入割合が５％を超えるため</t>
    <rPh sb="0" eb="2">
      <t>コウエキ</t>
    </rPh>
    <rPh sb="2" eb="4">
      <t>ホウジン</t>
    </rPh>
    <rPh sb="4" eb="5">
      <t>トウ</t>
    </rPh>
    <rPh sb="10" eb="12">
      <t>トクテイ</t>
    </rPh>
    <rPh sb="12" eb="14">
      <t>シュウニュウ</t>
    </rPh>
    <rPh sb="14" eb="16">
      <t>ワリアイ</t>
    </rPh>
    <rPh sb="20" eb="21">
      <t>コ</t>
    </rPh>
    <phoneticPr fontId="19"/>
  </si>
  <si>
    <t>補助対象経費にかかる消費税を個別対応方式において「非課税売上のみに要するもの」として申告しているため</t>
    <phoneticPr fontId="4"/>
  </si>
  <si>
    <t>返還あり（課税売上割合95％以上・課税売上高５億円以下）</t>
  </si>
  <si>
    <t>返還あり（一括比例配分方式）</t>
  </si>
  <si>
    <t>返還あり（個別対応方式）</t>
  </si>
  <si>
    <t>府補助額
（確定額）</t>
    <rPh sb="0" eb="1">
      <t>フ</t>
    </rPh>
    <rPh sb="1" eb="4">
      <t>ホジョガク</t>
    </rPh>
    <rPh sb="6" eb="8">
      <t>カクテイ</t>
    </rPh>
    <rPh sb="8" eb="9">
      <t>ガク</t>
    </rPh>
    <phoneticPr fontId="4"/>
  </si>
  <si>
    <t>消費税及び地方消費税に係る仕入控除税額報告書</t>
  </si>
  <si>
    <t>補助対象経費が人件費等の非課税仕入となっている</t>
    <phoneticPr fontId="4"/>
  </si>
  <si>
    <t>返還なし（個別対応方式で非課税売上のみ）</t>
    <phoneticPr fontId="4"/>
  </si>
  <si>
    <t>返還なし（補助対象が非課税のみ）</t>
    <phoneticPr fontId="4"/>
  </si>
  <si>
    <t>〇特定収入割合の計算過程が分かる書類</t>
    <phoneticPr fontId="19"/>
  </si>
  <si>
    <t>〇確定申告書（第３－（１）号様式）の写し
〇課税売上割合・控除対象仕入税額等の計算書の写し</t>
    <phoneticPr fontId="19"/>
  </si>
  <si>
    <t>補助金を充てた経費は消費税非課税の経費に対してのみであるため</t>
    <phoneticPr fontId="4"/>
  </si>
  <si>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</si>
  <si>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</si>
  <si>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</si>
  <si>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</si>
  <si>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</si>
  <si>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</si>
  <si>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本報告書に関する問い合わせ先</t>
    <rPh sb="0" eb="4">
      <t>ホンホウコクショ</t>
    </rPh>
    <rPh sb="5" eb="6">
      <t>カン</t>
    </rPh>
    <rPh sb="8" eb="9">
      <t>ト</t>
    </rPh>
    <rPh sb="10" eb="11">
      <t>ア</t>
    </rPh>
    <rPh sb="13" eb="14">
      <t>サキ</t>
    </rPh>
    <phoneticPr fontId="4"/>
  </si>
  <si>
    <t>返還額がある場合の納入通知書の送付先</t>
    <rPh sb="0" eb="3">
      <t>ヘンカンガク</t>
    </rPh>
    <rPh sb="6" eb="8">
      <t>バアイ</t>
    </rPh>
    <rPh sb="9" eb="14">
      <t>ノウニュウツウチショ</t>
    </rPh>
    <rPh sb="15" eb="18">
      <t>ソウフサキ</t>
    </rPh>
    <phoneticPr fontId="4"/>
  </si>
  <si>
    <t>※報告書に修正等あれば連絡しますので、
　報告書について分かる方の連絡先を記入してください。</t>
    <phoneticPr fontId="4"/>
  </si>
  <si>
    <t>※返還額がある場合、こちらに記入のあて先に納入通知書を送付します。誤りがないよう、入力してください。</t>
    <rPh sb="1" eb="4">
      <t>ヘンカンガク</t>
    </rPh>
    <rPh sb="7" eb="9">
      <t>バアイ</t>
    </rPh>
    <rPh sb="14" eb="16">
      <t>キニュウ</t>
    </rPh>
    <rPh sb="19" eb="20">
      <t>サキ</t>
    </rPh>
    <rPh sb="21" eb="26">
      <t>ノウニュウツウチショ</t>
    </rPh>
    <rPh sb="27" eb="29">
      <t>ソウフ</t>
    </rPh>
    <rPh sb="33" eb="34">
      <t>アヤマ</t>
    </rPh>
    <rPh sb="41" eb="43">
      <t>ニュウリョク</t>
    </rPh>
    <phoneticPr fontId="4"/>
  </si>
  <si>
    <t>所属</t>
    <rPh sb="0" eb="2">
      <t>ショゾク</t>
    </rPh>
    <phoneticPr fontId="4"/>
  </si>
  <si>
    <t>医療機関所在地</t>
    <rPh sb="0" eb="4">
      <t>イリョウキカン</t>
    </rPh>
    <rPh sb="4" eb="7">
      <t>ショザイチ</t>
    </rPh>
    <phoneticPr fontId="6"/>
  </si>
  <si>
    <t>担当者名</t>
    <rPh sb="0" eb="4">
      <t>タントウシャメイ</t>
    </rPh>
    <phoneticPr fontId="4"/>
  </si>
  <si>
    <t>医療機関名称</t>
    <rPh sb="0" eb="6">
      <t>イリョウキカンメイショウ</t>
    </rPh>
    <phoneticPr fontId="6"/>
  </si>
  <si>
    <t>電話番号</t>
    <rPh sb="0" eb="4">
      <t>デンワバンゴウ</t>
    </rPh>
    <phoneticPr fontId="4"/>
  </si>
  <si>
    <t>法人所在地</t>
    <rPh sb="2" eb="5">
      <t>ショザイチ</t>
    </rPh>
    <phoneticPr fontId="6"/>
  </si>
  <si>
    <t>法人名称</t>
    <rPh sb="0" eb="2">
      <t>ホウジン</t>
    </rPh>
    <rPh sb="2" eb="4">
      <t>メイショウ</t>
    </rPh>
    <phoneticPr fontId="6"/>
  </si>
  <si>
    <t>付け大阪府指令感対第</t>
  </si>
  <si>
    <t>選択してください</t>
  </si>
  <si>
    <t>付け大阪府指令医感第</t>
    <rPh sb="7" eb="8">
      <t>イ</t>
    </rPh>
    <rPh sb="8" eb="9">
      <t>カン</t>
    </rPh>
    <rPh sb="9" eb="10">
      <t>ダイ</t>
    </rPh>
    <phoneticPr fontId="4"/>
  </si>
  <si>
    <t>※施設整備と設備整備を両方受けている場合はまとめて報告できます。
　その場合は、「施設整備及び設備整備」を選択してください。</t>
    <rPh sb="1" eb="3">
      <t>シセツ</t>
    </rPh>
    <rPh sb="3" eb="5">
      <t>セイビ</t>
    </rPh>
    <rPh sb="6" eb="8">
      <t>セツビ</t>
    </rPh>
    <rPh sb="8" eb="10">
      <t>セイビ</t>
    </rPh>
    <rPh sb="11" eb="13">
      <t>リョウホウ</t>
    </rPh>
    <rPh sb="13" eb="14">
      <t>ウ</t>
    </rPh>
    <rPh sb="18" eb="20">
      <t>バアイ</t>
    </rPh>
    <rPh sb="25" eb="27">
      <t>ホウコク</t>
    </rPh>
    <rPh sb="36" eb="38">
      <t>バアイ</t>
    </rPh>
    <rPh sb="41" eb="43">
      <t>シセツ</t>
    </rPh>
    <rPh sb="43" eb="45">
      <t>セイビ</t>
    </rPh>
    <rPh sb="45" eb="46">
      <t>オヨ</t>
    </rPh>
    <rPh sb="47" eb="51">
      <t>セツビセイビ</t>
    </rPh>
    <rPh sb="53" eb="55">
      <t>センタク</t>
    </rPh>
    <phoneticPr fontId="4"/>
  </si>
  <si>
    <t>年度</t>
    <rPh sb="0" eb="1">
      <t>ネン</t>
    </rPh>
    <rPh sb="1" eb="2">
      <t>ド</t>
    </rPh>
    <phoneticPr fontId="4"/>
  </si>
  <si>
    <t>施設所在地</t>
    <rPh sb="0" eb="2">
      <t>シセツ</t>
    </rPh>
    <rPh sb="2" eb="5">
      <t>ショザイチ</t>
    </rPh>
    <phoneticPr fontId="4"/>
  </si>
  <si>
    <t>代表者氏名</t>
    <rPh sb="0" eb="3">
      <t>ダイヒョウシャ</t>
    </rPh>
    <rPh sb="3" eb="5">
      <t>シメイ</t>
    </rPh>
    <phoneticPr fontId="6"/>
  </si>
  <si>
    <t>複数選択不可</t>
  </si>
  <si>
    <t>↓返還なしの場合</t>
    <rPh sb="1" eb="3">
      <t>ヘンカン</t>
    </rPh>
    <rPh sb="6" eb="8">
      <t>バアイ</t>
    </rPh>
    <phoneticPr fontId="4"/>
  </si>
  <si>
    <t>交付決定日付・文書番号</t>
    <rPh sb="0" eb="4">
      <t>コウフケッテイ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</si>
</sst>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quot;金&quot;#,##0&quot;円&quot;"/>
  </numFmts>
  <fonts count="34"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sz val="11"/>
      <color theme="1"/>
      <name val="ＭＳ 明朝"/>
      <family val="1"/>
      <charset val="128"/>
    </font>
    <font>
      <strike/>
      <sz val="12"/>
      <color theme="1"/>
      <name val="ＭＳ 明朝"/>
      <family val="1"/>
      <charset val="128"/>
    </font>
    <font>
      <b/>
      <sz val="11"/>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b/>
      <sz val="13"/>
      <color theme="1"/>
      <name val="游ゴシック"/>
      <family val="3"/>
      <charset val="128"/>
      <scheme val="minor"/>
    </font>
    <font>
      <sz val="13"/>
      <color theme="1"/>
      <name val="游ゴシック"/>
      <family val="2"/>
      <charset val="128"/>
      <scheme val="minor"/>
    </font>
    <font>
      <sz val="13"/>
      <color theme="1"/>
      <name val="ＭＳ 明朝"/>
      <family val="1"/>
      <charset val="128"/>
    </font>
    <font>
      <b/>
      <sz val="16"/>
      <color theme="1"/>
      <name val="游ゴシック"/>
      <family val="3"/>
      <charset val="128"/>
      <scheme val="minor"/>
    </font>
    <font>
      <sz val="11"/>
      <color rgb="FF006100"/>
      <name val="游ゴシック"/>
      <family val="2"/>
      <charset val="128"/>
      <scheme val="minor"/>
    </font>
    <font>
      <sz val="11"/>
      <color rgb="FFFF0000"/>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游ゴシック"/>
      <family val="3"/>
      <charset val="128"/>
      <scheme val="minor"/>
    </font>
    <font>
      <b/>
      <sz val="12"/>
      <color rgb="FFFF0000"/>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rgb="FFFF0000"/>
      <name val="游ゴシック"/>
      <family val="3"/>
      <charset val="128"/>
      <scheme val="minor"/>
    </font>
    <font>
      <sz val="8"/>
      <color theme="1"/>
      <name val="游ゴシック"/>
      <family val="2"/>
      <charset val="128"/>
      <scheme val="minor"/>
    </font>
    <font>
      <sz val="11"/>
      <name val="游ゴシック"/>
      <family val="2"/>
      <scheme val="minor"/>
    </font>
    <font>
      <sz val="10"/>
      <name val="ＭＳ 明朝"/>
      <family val="1"/>
      <charset val="128"/>
    </font>
    <font>
      <sz val="10"/>
      <color theme="1"/>
      <name val="游ゴシック"/>
      <family val="2"/>
      <scheme val="minor"/>
    </font>
    <font>
      <sz val="10"/>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8" fillId="0" borderId="0"/>
    <xf numFmtId="0" fontId="23" fillId="0" borderId="0"/>
  </cellStyleXfs>
  <cellXfs count="244">
    <xf numFmtId="0" fontId="0" fillId="0" borderId="0" xfId="0">
      <alignment vertical="center"/>
    </xf>
    <xf numFmtId="0" fontId="3" fillId="0" borderId="0" xfId="2" applyFont="1" applyAlignment="1">
      <alignment vertical="center"/>
    </xf>
    <xf numFmtId="0" fontId="3" fillId="0" borderId="0" xfId="2" applyFont="1" applyFill="1" applyAlignment="1">
      <alignment vertical="center"/>
    </xf>
    <xf numFmtId="0" fontId="7" fillId="0" borderId="0" xfId="2" applyFont="1" applyFill="1" applyAlignment="1">
      <alignment vertical="center"/>
    </xf>
    <xf numFmtId="0" fontId="8" fillId="0" borderId="0" xfId="2" applyFont="1" applyFill="1" applyAlignment="1">
      <alignment vertical="center"/>
    </xf>
    <xf numFmtId="0" fontId="7" fillId="0" borderId="0" xfId="2" applyFont="1" applyFill="1" applyAlignment="1">
      <alignment horizontal="right" vertical="center"/>
    </xf>
    <xf numFmtId="0" fontId="3" fillId="0" borderId="0" xfId="2" applyFont="1" applyFill="1" applyAlignment="1">
      <alignment vertical="center" wrapText="1"/>
    </xf>
    <xf numFmtId="0" fontId="3" fillId="0" borderId="0" xfId="2" applyFont="1" applyFill="1" applyAlignment="1">
      <alignment horizontal="center" vertical="center" shrinkToFit="1"/>
    </xf>
    <xf numFmtId="0" fontId="3" fillId="0" borderId="0" xfId="2" applyFont="1" applyFill="1" applyAlignment="1">
      <alignment horizontal="left" vertical="top" wrapText="1"/>
    </xf>
    <xf numFmtId="0" fontId="3" fillId="0" borderId="0" xfId="2" applyFont="1" applyFill="1" applyAlignment="1">
      <alignment vertical="top" wrapText="1"/>
    </xf>
    <xf numFmtId="0" fontId="3" fillId="0" borderId="0" xfId="2" applyFont="1" applyAlignment="1">
      <alignment horizontal="center" vertical="center"/>
    </xf>
    <xf numFmtId="0" fontId="8" fillId="0" borderId="0" xfId="2" applyFont="1" applyFill="1" applyAlignment="1">
      <alignment horizontal="center" vertical="center"/>
    </xf>
    <xf numFmtId="0" fontId="3" fillId="0" borderId="0" xfId="2" applyFont="1" applyFill="1" applyAlignment="1">
      <alignment vertical="center" shrinkToFi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3" fillId="0" borderId="0" xfId="2" applyFont="1" applyFill="1" applyAlignment="1">
      <alignment vertical="top"/>
    </xf>
    <xf numFmtId="0" fontId="7" fillId="0" borderId="0" xfId="0" applyFont="1" applyAlignment="1">
      <alignment horizontal="left" vertical="center"/>
    </xf>
    <xf numFmtId="0" fontId="3" fillId="0" borderId="0" xfId="2" applyFont="1" applyFill="1" applyAlignment="1">
      <alignment horizontal="center" vertical="center"/>
    </xf>
    <xf numFmtId="0" fontId="0" fillId="0" borderId="0" xfId="0" applyAlignment="1">
      <alignment horizontal="center" vertical="center"/>
    </xf>
    <xf numFmtId="0" fontId="13" fillId="3" borderId="4"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vertical="center"/>
      <protection locked="0"/>
    </xf>
    <xf numFmtId="0" fontId="11" fillId="3" borderId="6"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26" fillId="0" borderId="0" xfId="0" applyFont="1" applyAlignment="1">
      <alignment horizontal="center" vertical="center"/>
    </xf>
    <xf numFmtId="38" fontId="26" fillId="2" borderId="4" xfId="1" applyFont="1" applyFill="1" applyBorder="1" applyAlignment="1">
      <alignment horizontal="center" vertical="center"/>
    </xf>
    <xf numFmtId="0" fontId="26" fillId="2" borderId="4" xfId="0" applyFont="1" applyFill="1" applyBorder="1" applyAlignment="1">
      <alignment horizontal="center" vertical="center"/>
    </xf>
    <xf numFmtId="38" fontId="26" fillId="2" borderId="4" xfId="1" applyFont="1" applyFill="1" applyBorder="1" applyAlignment="1">
      <alignment horizontal="center" vertical="center" wrapText="1"/>
    </xf>
    <xf numFmtId="38" fontId="28" fillId="2" borderId="4" xfId="1" applyFont="1" applyFill="1" applyBorder="1" applyAlignment="1">
      <alignment horizontal="center" vertical="center"/>
    </xf>
    <xf numFmtId="0" fontId="28" fillId="2" borderId="4" xfId="0" applyFont="1" applyFill="1" applyBorder="1" applyAlignment="1">
      <alignment horizontal="center" vertical="center"/>
    </xf>
    <xf numFmtId="0" fontId="26" fillId="0" borderId="4" xfId="0" quotePrefix="1" applyFont="1" applyBorder="1" applyAlignment="1">
      <alignment horizontal="center" vertical="center"/>
    </xf>
    <xf numFmtId="0" fontId="26" fillId="0" borderId="4" xfId="0" applyFont="1" applyBorder="1" applyAlignment="1">
      <alignment horizontal="center" vertical="center"/>
    </xf>
    <xf numFmtId="38" fontId="26" fillId="0" borderId="4" xfId="0" applyNumberFormat="1" applyFont="1" applyBorder="1" applyAlignment="1">
      <alignment horizontal="center" vertical="center"/>
    </xf>
    <xf numFmtId="0" fontId="0" fillId="0" borderId="4" xfId="0" applyBorder="1" applyAlignment="1">
      <alignment horizontal="center" vertical="center"/>
    </xf>
    <xf numFmtId="0" fontId="17" fillId="0" borderId="0" xfId="0" applyFont="1" applyAlignment="1">
      <alignment horizontal="center" vertical="center"/>
    </xf>
    <xf numFmtId="0" fontId="29" fillId="0" borderId="4" xfId="0" applyFont="1" applyBorder="1" applyAlignment="1">
      <alignment horizontal="center" vertical="center"/>
    </xf>
    <xf numFmtId="0" fontId="26" fillId="0" borderId="4" xfId="0" applyFont="1" applyBorder="1" applyAlignment="1">
      <alignment horizontal="center" vertical="center" shrinkToFit="1"/>
    </xf>
    <xf numFmtId="0" fontId="0" fillId="0" borderId="4" xfId="0" applyBorder="1" applyAlignment="1">
      <alignment horizontal="center" vertical="center" shrinkToFit="1"/>
    </xf>
    <xf numFmtId="0" fontId="25" fillId="0" borderId="4" xfId="0" applyFont="1" applyBorder="1" applyAlignment="1">
      <alignment horizontal="center" vertical="center" shrinkToFit="1"/>
    </xf>
    <xf numFmtId="0" fontId="25" fillId="0" borderId="4" xfId="0" applyFont="1" applyBorder="1" applyAlignment="1">
      <alignment horizontal="center" vertical="center" wrapText="1" shrinkToFit="1"/>
    </xf>
    <xf numFmtId="0" fontId="7" fillId="5" borderId="0" xfId="0" applyFont="1" applyFill="1">
      <alignment vertical="center"/>
    </xf>
    <xf numFmtId="0" fontId="7" fillId="5" borderId="0" xfId="0" applyFont="1" applyFill="1" applyAlignment="1">
      <alignment horizontal="center" vertical="center"/>
    </xf>
    <xf numFmtId="0" fontId="7" fillId="5" borderId="0" xfId="2" applyFont="1" applyFill="1" applyAlignment="1">
      <alignment horizontal="right" vertical="center"/>
    </xf>
    <xf numFmtId="0" fontId="7" fillId="5" borderId="0" xfId="2" applyFont="1" applyFill="1" applyAlignment="1">
      <alignment vertical="center"/>
    </xf>
    <xf numFmtId="38" fontId="17" fillId="0" borderId="0" xfId="1" applyFont="1" applyAlignment="1">
      <alignment horizontal="center" vertical="center"/>
    </xf>
    <xf numFmtId="0" fontId="26" fillId="0" borderId="4" xfId="0" applyFont="1" applyBorder="1" applyAlignment="1">
      <alignment horizontal="center" vertical="center" wrapText="1" shrinkToFit="1"/>
    </xf>
    <xf numFmtId="0" fontId="0" fillId="0" borderId="0" xfId="0" applyProtection="1">
      <alignment vertical="center"/>
    </xf>
    <xf numFmtId="0" fontId="23" fillId="0" borderId="0" xfId="4" applyAlignment="1" applyProtection="1">
      <alignment vertical="center"/>
    </xf>
    <xf numFmtId="0" fontId="0" fillId="0" borderId="0" xfId="0"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center" vertical="center"/>
    </xf>
    <xf numFmtId="0" fontId="13" fillId="0" borderId="7" xfId="0" applyFont="1" applyBorder="1" applyAlignment="1" applyProtection="1">
      <alignment horizontal="center" vertical="center"/>
    </xf>
    <xf numFmtId="0" fontId="13" fillId="0" borderId="0" xfId="0" applyFont="1" applyAlignment="1" applyProtection="1">
      <alignment horizontal="right" vertical="center"/>
    </xf>
    <xf numFmtId="176" fontId="13" fillId="0" borderId="0" xfId="1" applyNumberFormat="1" applyFont="1" applyFill="1" applyBorder="1" applyAlignment="1" applyProtection="1">
      <alignment vertical="center"/>
    </xf>
    <xf numFmtId="0" fontId="0" fillId="0" borderId="0" xfId="0" applyBorder="1" applyProtection="1">
      <alignment vertical="center"/>
    </xf>
    <xf numFmtId="0" fontId="11" fillId="0" borderId="0" xfId="0" applyFont="1" applyAlignment="1" applyProtection="1">
      <alignment vertical="center"/>
    </xf>
    <xf numFmtId="0" fontId="11" fillId="0" borderId="7" xfId="0" applyFont="1" applyBorder="1" applyAlignment="1" applyProtection="1">
      <alignment horizontal="center" vertical="center"/>
    </xf>
    <xf numFmtId="0" fontId="10" fillId="0" borderId="0" xfId="0" applyFont="1" applyAlignment="1" applyProtection="1">
      <alignment vertical="center"/>
    </xf>
    <xf numFmtId="0" fontId="11" fillId="0" borderId="0" xfId="0" applyFont="1" applyBorder="1" applyAlignment="1" applyProtection="1">
      <alignment horizontal="center" vertical="center"/>
    </xf>
    <xf numFmtId="0" fontId="3" fillId="0" borderId="0" xfId="2" applyFont="1" applyFill="1" applyAlignment="1">
      <alignment horizontal="left"/>
    </xf>
    <xf numFmtId="0" fontId="3" fillId="0" borderId="0" xfId="2" applyFont="1" applyFill="1" applyAlignment="1">
      <alignment wrapText="1"/>
    </xf>
    <xf numFmtId="0" fontId="3" fillId="0" borderId="0" xfId="2" applyFont="1" applyFill="1" applyAlignment="1">
      <alignment horizontal="center" wrapText="1"/>
    </xf>
    <xf numFmtId="0" fontId="3" fillId="0" borderId="0" xfId="2" applyFont="1" applyFill="1" applyAlignment="1"/>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23" fillId="0" borderId="0" xfId="4" applyAlignment="1">
      <alignment vertical="center"/>
    </xf>
    <xf numFmtId="0" fontId="23" fillId="0" borderId="0" xfId="4" applyAlignment="1" applyProtection="1">
      <alignment vertical="center"/>
      <protection locked="0"/>
    </xf>
    <xf numFmtId="0" fontId="23" fillId="0" borderId="6" xfId="4" applyBorder="1" applyAlignment="1" applyProtection="1">
      <alignment horizontal="center" vertical="center"/>
      <protection locked="0"/>
    </xf>
    <xf numFmtId="0" fontId="23" fillId="0" borderId="7" xfId="4" applyBorder="1" applyAlignment="1" applyProtection="1">
      <alignment horizontal="center" vertical="center"/>
      <protection locked="0"/>
    </xf>
    <xf numFmtId="0" fontId="32" fillId="0" borderId="30" xfId="4" applyFont="1" applyBorder="1" applyAlignment="1" applyProtection="1">
      <alignment horizontal="center" vertical="center"/>
      <protection locked="0"/>
    </xf>
    <xf numFmtId="0" fontId="23" fillId="3" borderId="6" xfId="4" applyFill="1" applyBorder="1" applyAlignment="1" applyProtection="1">
      <alignment vertical="center"/>
      <protection locked="0"/>
    </xf>
    <xf numFmtId="0" fontId="23" fillId="0" borderId="0" xfId="4" applyBorder="1" applyAlignment="1" applyProtection="1">
      <alignment vertical="center"/>
    </xf>
    <xf numFmtId="0" fontId="23" fillId="0" borderId="4" xfId="4" applyBorder="1" applyAlignment="1" applyProtection="1">
      <alignment horizontal="center" vertical="center"/>
    </xf>
    <xf numFmtId="0" fontId="23" fillId="0" borderId="4" xfId="4" applyBorder="1" applyAlignment="1" applyProtection="1">
      <alignment vertical="center"/>
    </xf>
    <xf numFmtId="0" fontId="23" fillId="3" borderId="4" xfId="4" applyNumberFormat="1" applyFill="1" applyBorder="1" applyAlignment="1" applyProtection="1">
      <alignment horizontal="center" vertical="center"/>
      <protection locked="0"/>
    </xf>
    <xf numFmtId="177" fontId="23" fillId="3" borderId="4" xfId="4" applyNumberFormat="1" applyFill="1" applyBorder="1" applyAlignment="1" applyProtection="1">
      <alignment horizontal="center" vertical="center"/>
      <protection locked="0"/>
    </xf>
    <xf numFmtId="0" fontId="9" fillId="0" borderId="0" xfId="4" applyFont="1" applyAlignment="1">
      <alignment vertical="center"/>
    </xf>
    <xf numFmtId="0" fontId="22" fillId="0" borderId="0" xfId="4" applyFont="1" applyAlignment="1" applyProtection="1">
      <alignment horizontal="right" vertical="center"/>
      <protection locked="0"/>
    </xf>
    <xf numFmtId="0" fontId="22" fillId="0" borderId="0" xfId="0" applyFont="1" applyAlignment="1" applyProtection="1">
      <alignment horizontal="right" vertical="center"/>
    </xf>
    <xf numFmtId="38" fontId="11" fillId="3" borderId="4" xfId="1" applyFont="1" applyFill="1" applyBorder="1" applyAlignment="1" applyProtection="1">
      <alignment vertical="center"/>
      <protection locked="0"/>
    </xf>
    <xf numFmtId="38" fontId="11" fillId="4" borderId="4" xfId="1" applyFont="1" applyFill="1" applyBorder="1" applyAlignment="1" applyProtection="1">
      <alignment vertical="center"/>
      <protection locked="0"/>
    </xf>
    <xf numFmtId="176" fontId="13" fillId="3" borderId="5" xfId="1" applyNumberFormat="1" applyFont="1" applyFill="1" applyBorder="1" applyAlignment="1" applyProtection="1">
      <alignment horizontal="center" vertical="center"/>
      <protection locked="0"/>
    </xf>
    <xf numFmtId="176" fontId="13" fillId="3" borderId="6" xfId="1" applyNumberFormat="1" applyFont="1" applyFill="1" applyBorder="1" applyAlignment="1" applyProtection="1">
      <alignment horizontal="center" vertical="center"/>
      <protection locked="0"/>
    </xf>
    <xf numFmtId="38" fontId="11" fillId="3" borderId="5" xfId="1" applyFont="1" applyFill="1" applyBorder="1" applyAlignment="1" applyProtection="1">
      <alignment horizontal="center" vertical="center"/>
      <protection locked="0"/>
    </xf>
    <xf numFmtId="38" fontId="11" fillId="3" borderId="6" xfId="1" applyFont="1" applyFill="1" applyBorder="1" applyAlignment="1" applyProtection="1">
      <alignment horizontal="center" vertical="center"/>
      <protection locked="0"/>
    </xf>
    <xf numFmtId="38" fontId="11" fillId="3" borderId="7" xfId="1" applyFont="1" applyFill="1" applyBorder="1" applyAlignment="1" applyProtection="1">
      <alignment horizontal="center" vertical="center"/>
      <protection locked="0"/>
    </xf>
    <xf numFmtId="38" fontId="11" fillId="4" borderId="5" xfId="1" applyFont="1" applyFill="1" applyBorder="1" applyAlignment="1" applyProtection="1">
      <alignment horizontal="center" vertical="center"/>
      <protection locked="0"/>
    </xf>
    <xf numFmtId="38" fontId="11" fillId="4" borderId="6" xfId="1" applyFont="1" applyFill="1" applyBorder="1" applyAlignment="1" applyProtection="1">
      <alignment horizontal="center" vertical="center"/>
      <protection locked="0"/>
    </xf>
    <xf numFmtId="38" fontId="11" fillId="4" borderId="7" xfId="1" applyFont="1" applyFill="1" applyBorder="1" applyAlignment="1" applyProtection="1">
      <alignment horizontal="center" vertical="center"/>
      <protection locked="0"/>
    </xf>
    <xf numFmtId="38" fontId="11" fillId="4" borderId="5" xfId="1" applyFont="1" applyFill="1" applyBorder="1" applyAlignment="1" applyProtection="1">
      <alignment vertical="center"/>
      <protection locked="0"/>
    </xf>
    <xf numFmtId="38" fontId="11" fillId="4" borderId="6" xfId="1" applyFont="1" applyFill="1" applyBorder="1" applyAlignment="1" applyProtection="1">
      <alignment vertical="center"/>
      <protection locked="0"/>
    </xf>
    <xf numFmtId="38" fontId="11" fillId="4" borderId="7" xfId="1" applyFont="1" applyFill="1" applyBorder="1" applyAlignment="1" applyProtection="1">
      <alignment vertical="center"/>
      <protection locked="0"/>
    </xf>
    <xf numFmtId="38" fontId="11" fillId="3" borderId="5" xfId="1" applyFont="1" applyFill="1" applyBorder="1" applyAlignment="1" applyProtection="1">
      <alignment vertical="center"/>
      <protection locked="0"/>
    </xf>
    <xf numFmtId="38" fontId="11" fillId="3" borderId="6" xfId="1" applyFont="1" applyFill="1" applyBorder="1" applyAlignment="1" applyProtection="1">
      <alignment vertical="center"/>
      <protection locked="0"/>
    </xf>
    <xf numFmtId="38" fontId="11" fillId="3" borderId="7" xfId="1" applyFont="1" applyFill="1" applyBorder="1" applyAlignment="1" applyProtection="1">
      <alignment vertical="center"/>
      <protection locked="0"/>
    </xf>
    <xf numFmtId="38" fontId="11" fillId="0" borderId="4" xfId="1" applyFont="1" applyBorder="1" applyAlignment="1" applyProtection="1">
      <alignment vertical="center"/>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3" borderId="3" xfId="0" applyFont="1" applyFill="1" applyBorder="1" applyAlignment="1" applyProtection="1">
      <alignment horizontal="right" vertical="center"/>
      <protection locked="0"/>
    </xf>
    <xf numFmtId="0" fontId="11"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1" fillId="4" borderId="4"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xf>
    <xf numFmtId="38" fontId="15" fillId="0" borderId="17"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8" fontId="15" fillId="0" borderId="18" xfId="1" applyFont="1" applyFill="1" applyBorder="1" applyAlignment="1" applyProtection="1">
      <alignment horizontal="center" vertical="center"/>
    </xf>
    <xf numFmtId="38" fontId="15" fillId="0" borderId="19" xfId="1" applyFont="1" applyFill="1" applyBorder="1" applyAlignment="1" applyProtection="1">
      <alignment horizontal="center" vertical="center"/>
    </xf>
    <xf numFmtId="38" fontId="15" fillId="0" borderId="20" xfId="1" applyFont="1" applyFill="1" applyBorder="1" applyAlignment="1" applyProtection="1">
      <alignment horizontal="center" vertical="center"/>
    </xf>
    <xf numFmtId="38" fontId="15" fillId="0" borderId="21" xfId="1"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38" fontId="11" fillId="0" borderId="5" xfId="1" applyFont="1" applyBorder="1" applyAlignment="1" applyProtection="1">
      <alignment vertical="center"/>
    </xf>
    <xf numFmtId="38" fontId="11" fillId="0" borderId="6" xfId="1" applyFont="1" applyBorder="1" applyAlignment="1" applyProtection="1">
      <alignment vertical="center"/>
    </xf>
    <xf numFmtId="38" fontId="11" fillId="0" borderId="7" xfId="1" applyFont="1" applyBorder="1" applyAlignment="1" applyProtection="1">
      <alignment vertical="center"/>
    </xf>
    <xf numFmtId="38" fontId="11" fillId="4" borderId="5" xfId="1" applyFont="1" applyFill="1" applyBorder="1" applyAlignment="1" applyProtection="1">
      <alignment vertical="center"/>
    </xf>
    <xf numFmtId="38" fontId="11" fillId="4" borderId="6" xfId="1" applyFont="1" applyFill="1" applyBorder="1" applyAlignment="1" applyProtection="1">
      <alignment vertical="center"/>
    </xf>
    <xf numFmtId="38" fontId="11" fillId="4" borderId="7" xfId="1" applyFont="1" applyFill="1" applyBorder="1" applyAlignment="1" applyProtection="1">
      <alignment vertical="center"/>
    </xf>
    <xf numFmtId="0" fontId="11" fillId="0" borderId="9" xfId="0" applyFont="1" applyBorder="1" applyAlignment="1" applyProtection="1">
      <alignment horizontal="center" vertical="center"/>
    </xf>
    <xf numFmtId="0" fontId="11" fillId="3" borderId="5" xfId="0" applyFont="1" applyFill="1" applyBorder="1" applyAlignment="1" applyProtection="1">
      <alignment vertical="center"/>
      <protection locked="0"/>
    </xf>
    <xf numFmtId="0" fontId="11" fillId="3" borderId="6"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5"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24" fillId="0" borderId="4" xfId="4" applyFont="1" applyBorder="1" applyAlignment="1" applyProtection="1">
      <alignment horizontal="center" vertical="center" wrapText="1"/>
    </xf>
    <xf numFmtId="38" fontId="23" fillId="3" borderId="4" xfId="1" applyFont="1" applyFill="1" applyBorder="1" applyAlignment="1" applyProtection="1">
      <alignment horizontal="right" vertical="center"/>
      <protection locked="0"/>
    </xf>
    <xf numFmtId="38" fontId="30" fillId="0" borderId="0" xfId="4" applyNumberFormat="1" applyFont="1" applyBorder="1" applyAlignment="1" applyProtection="1">
      <alignment horizontal="right" vertical="center"/>
    </xf>
    <xf numFmtId="0" fontId="23" fillId="0" borderId="4" xfId="4"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3" fillId="0" borderId="0" xfId="0" applyFont="1" applyAlignment="1" applyProtection="1">
      <alignment horizontal="right" vertical="center"/>
    </xf>
    <xf numFmtId="0" fontId="13" fillId="0" borderId="8" xfId="0" applyFont="1" applyBorder="1" applyAlignment="1" applyProtection="1">
      <alignment horizontal="right" vertical="center"/>
    </xf>
    <xf numFmtId="38" fontId="13" fillId="3" borderId="5" xfId="1" applyFont="1" applyFill="1" applyBorder="1" applyAlignment="1" applyProtection="1">
      <alignment vertical="center"/>
      <protection locked="0"/>
    </xf>
    <xf numFmtId="38" fontId="13" fillId="3" borderId="6" xfId="1" applyFont="1" applyFill="1" applyBorder="1" applyAlignment="1" applyProtection="1">
      <alignment vertical="center"/>
      <protection locked="0"/>
    </xf>
    <xf numFmtId="38" fontId="11" fillId="3" borderId="5" xfId="1" applyFont="1" applyFill="1" applyBorder="1" applyAlignment="1" applyProtection="1">
      <alignment horizontal="right" vertical="center"/>
      <protection locked="0"/>
    </xf>
    <xf numFmtId="38" fontId="11" fillId="3" borderId="6" xfId="1" applyFont="1" applyFill="1" applyBorder="1" applyAlignment="1" applyProtection="1">
      <alignment horizontal="right" vertical="center"/>
      <protection locked="0"/>
    </xf>
    <xf numFmtId="38" fontId="11" fillId="0" borderId="4" xfId="1" applyFont="1" applyFill="1" applyBorder="1" applyAlignment="1" applyProtection="1">
      <alignment vertical="center"/>
    </xf>
    <xf numFmtId="38" fontId="11" fillId="4" borderId="4" xfId="1" applyFont="1" applyFill="1" applyBorder="1" applyAlignment="1" applyProtection="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9" fillId="2" borderId="1"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3" xfId="4" applyFont="1" applyFill="1" applyBorder="1" applyAlignment="1">
      <alignment horizontal="center" vertical="center"/>
    </xf>
    <xf numFmtId="0" fontId="23" fillId="0" borderId="5" xfId="4" applyBorder="1" applyAlignment="1" applyProtection="1">
      <alignment horizontal="center" vertical="center"/>
      <protection locked="0"/>
    </xf>
    <xf numFmtId="0" fontId="23" fillId="0" borderId="6" xfId="4" applyBorder="1" applyAlignment="1" applyProtection="1">
      <alignment horizontal="center" vertical="center"/>
      <protection locked="0"/>
    </xf>
    <xf numFmtId="0" fontId="23" fillId="0" borderId="7" xfId="4" applyBorder="1" applyAlignment="1" applyProtection="1">
      <alignment horizontal="center" vertical="center"/>
      <protection locked="0"/>
    </xf>
    <xf numFmtId="0" fontId="23" fillId="0" borderId="25" xfId="4" applyBorder="1" applyAlignment="1" applyProtection="1">
      <alignment horizontal="center" vertical="center" wrapText="1" shrinkToFit="1"/>
      <protection locked="0"/>
    </xf>
    <xf numFmtId="0" fontId="23" fillId="0" borderId="23" xfId="4" applyBorder="1" applyAlignment="1" applyProtection="1">
      <alignment horizontal="center" vertical="center" wrapText="1" shrinkToFit="1"/>
      <protection locked="0"/>
    </xf>
    <xf numFmtId="0" fontId="23" fillId="0" borderId="26" xfId="4" applyBorder="1" applyAlignment="1" applyProtection="1">
      <alignment horizontal="center" vertical="center" wrapText="1" shrinkToFit="1"/>
      <protection locked="0"/>
    </xf>
    <xf numFmtId="0" fontId="23" fillId="0" borderId="25" xfId="4" applyBorder="1" applyAlignment="1" applyProtection="1">
      <alignment horizontal="center" vertical="center"/>
      <protection locked="0"/>
    </xf>
    <xf numFmtId="0" fontId="23" fillId="0" borderId="23" xfId="4" applyBorder="1" applyAlignment="1" applyProtection="1">
      <alignment horizontal="center" vertical="center"/>
      <protection locked="0"/>
    </xf>
    <xf numFmtId="0" fontId="23" fillId="0" borderId="26" xfId="4" applyBorder="1" applyAlignment="1" applyProtection="1">
      <alignment horizontal="center" vertical="center"/>
      <protection locked="0"/>
    </xf>
    <xf numFmtId="0" fontId="23" fillId="5" borderId="5" xfId="4" applyFill="1" applyBorder="1" applyAlignment="1" applyProtection="1">
      <alignment vertical="center" wrapText="1" shrinkToFit="1"/>
      <protection locked="0"/>
    </xf>
    <xf numFmtId="0" fontId="23" fillId="5" borderId="6" xfId="4" applyFill="1" applyBorder="1" applyAlignment="1" applyProtection="1">
      <alignment vertical="center" wrapText="1" shrinkToFit="1"/>
      <protection locked="0"/>
    </xf>
    <xf numFmtId="0" fontId="23" fillId="5" borderId="7" xfId="4" applyFill="1" applyBorder="1" applyAlignment="1" applyProtection="1">
      <alignment vertical="center" wrapText="1" shrinkToFit="1"/>
      <protection locked="0"/>
    </xf>
    <xf numFmtId="0" fontId="26" fillId="0" borderId="31" xfId="4" applyFont="1" applyBorder="1" applyAlignment="1" applyProtection="1">
      <alignment horizontal="left" vertical="center" wrapText="1" shrinkToFit="1"/>
      <protection locked="0"/>
    </xf>
    <xf numFmtId="0" fontId="26" fillId="0" borderId="29" xfId="4" applyFont="1" applyBorder="1" applyAlignment="1" applyProtection="1">
      <alignment horizontal="left" vertical="center" wrapText="1" shrinkToFit="1"/>
      <protection locked="0"/>
    </xf>
    <xf numFmtId="0" fontId="26" fillId="0" borderId="32" xfId="4" applyFont="1" applyBorder="1" applyAlignment="1" applyProtection="1">
      <alignment horizontal="left" vertical="center" wrapText="1" shrinkToFit="1"/>
      <protection locked="0"/>
    </xf>
    <xf numFmtId="0" fontId="26" fillId="0" borderId="33" xfId="4" applyFont="1" applyBorder="1" applyAlignment="1" applyProtection="1">
      <alignment horizontal="left" vertical="center" wrapText="1" shrinkToFit="1"/>
      <protection locked="0"/>
    </xf>
    <xf numFmtId="0" fontId="26" fillId="0" borderId="22" xfId="4" applyFont="1" applyBorder="1" applyAlignment="1" applyProtection="1">
      <alignment horizontal="left" vertical="center" wrapText="1" shrinkToFit="1"/>
      <protection locked="0"/>
    </xf>
    <xf numFmtId="0" fontId="26" fillId="0" borderId="34" xfId="4" applyFont="1" applyBorder="1" applyAlignment="1" applyProtection="1">
      <alignment horizontal="left" vertical="center" wrapText="1" shrinkToFit="1"/>
      <protection locked="0"/>
    </xf>
    <xf numFmtId="0" fontId="26" fillId="0" borderId="31" xfId="4" applyFont="1" applyBorder="1" applyAlignment="1" applyProtection="1">
      <alignment horizontal="left" vertical="center" wrapText="1"/>
      <protection locked="0"/>
    </xf>
    <xf numFmtId="0" fontId="26" fillId="0" borderId="29" xfId="4" applyFont="1" applyBorder="1" applyAlignment="1" applyProtection="1">
      <alignment horizontal="left" vertical="center" wrapText="1"/>
      <protection locked="0"/>
    </xf>
    <xf numFmtId="0" fontId="26" fillId="0" borderId="32" xfId="4" applyFont="1" applyBorder="1" applyAlignment="1" applyProtection="1">
      <alignment horizontal="left" vertical="center" wrapText="1"/>
      <protection locked="0"/>
    </xf>
    <xf numFmtId="0" fontId="26" fillId="0" borderId="33" xfId="4" applyFont="1" applyBorder="1" applyAlignment="1" applyProtection="1">
      <alignment horizontal="left" vertical="center" wrapText="1"/>
      <protection locked="0"/>
    </xf>
    <xf numFmtId="0" fontId="26" fillId="0" borderId="22" xfId="4" applyFont="1" applyBorder="1" applyAlignment="1" applyProtection="1">
      <alignment horizontal="left" vertical="center" wrapText="1"/>
      <protection locked="0"/>
    </xf>
    <xf numFmtId="0" fontId="26" fillId="0" borderId="34" xfId="4" applyFont="1" applyBorder="1" applyAlignment="1" applyProtection="1">
      <alignment horizontal="left" vertical="center" wrapText="1"/>
      <protection locked="0"/>
    </xf>
    <xf numFmtId="0" fontId="23" fillId="3" borderId="5" xfId="4" applyFill="1" applyBorder="1" applyAlignment="1" applyProtection="1">
      <alignment vertical="center" wrapText="1" shrinkToFit="1"/>
      <protection locked="0"/>
    </xf>
    <xf numFmtId="0" fontId="23" fillId="3" borderId="6" xfId="4" applyFill="1" applyBorder="1" applyAlignment="1" applyProtection="1">
      <alignment vertical="center" wrapText="1" shrinkToFit="1"/>
      <protection locked="0"/>
    </xf>
    <xf numFmtId="0" fontId="23" fillId="3" borderId="7" xfId="4" applyFill="1" applyBorder="1" applyAlignment="1" applyProtection="1">
      <alignment vertical="center" wrapText="1" shrinkToFit="1"/>
      <protection locked="0"/>
    </xf>
    <xf numFmtId="0" fontId="32" fillId="3" borderId="25" xfId="4" applyFont="1" applyFill="1" applyBorder="1" applyAlignment="1" applyProtection="1">
      <alignment horizontal="center" vertical="center" wrapText="1"/>
      <protection locked="0"/>
    </xf>
    <xf numFmtId="0" fontId="32" fillId="3" borderId="23" xfId="4" applyFont="1" applyFill="1" applyBorder="1" applyAlignment="1" applyProtection="1">
      <alignment horizontal="center" vertical="center" wrapText="1"/>
      <protection locked="0"/>
    </xf>
    <xf numFmtId="0" fontId="32" fillId="3" borderId="26" xfId="4" applyFont="1" applyFill="1" applyBorder="1" applyAlignment="1" applyProtection="1">
      <alignment horizontal="center" vertical="center" wrapText="1"/>
      <protection locked="0"/>
    </xf>
    <xf numFmtId="0" fontId="33" fillId="5" borderId="25" xfId="4" applyFont="1" applyFill="1" applyBorder="1" applyAlignment="1" applyProtection="1">
      <alignment horizontal="center" vertical="center"/>
      <protection locked="0"/>
    </xf>
    <xf numFmtId="0" fontId="33" fillId="5" borderId="23" xfId="4" applyFont="1" applyFill="1" applyBorder="1" applyAlignment="1" applyProtection="1">
      <alignment horizontal="center" vertical="center"/>
      <protection locked="0"/>
    </xf>
    <xf numFmtId="0" fontId="33" fillId="5" borderId="26" xfId="4" applyFont="1" applyFill="1" applyBorder="1" applyAlignment="1" applyProtection="1">
      <alignment horizontal="center" vertical="center"/>
      <protection locked="0"/>
    </xf>
    <xf numFmtId="0" fontId="33" fillId="5" borderId="25" xfId="4" applyFont="1" applyFill="1" applyBorder="1" applyAlignment="1" applyProtection="1">
      <alignment horizontal="center" vertical="center" wrapText="1"/>
      <protection locked="0"/>
    </xf>
    <xf numFmtId="0" fontId="33" fillId="5" borderId="23" xfId="4" applyFont="1" applyFill="1" applyBorder="1" applyAlignment="1" applyProtection="1">
      <alignment horizontal="center" vertical="center" wrapText="1"/>
      <protection locked="0"/>
    </xf>
    <xf numFmtId="0" fontId="33" fillId="5" borderId="26" xfId="4" applyFont="1" applyFill="1" applyBorder="1" applyAlignment="1" applyProtection="1">
      <alignment horizontal="center" vertical="center" wrapText="1"/>
      <protection locked="0"/>
    </xf>
    <xf numFmtId="0" fontId="23" fillId="3" borderId="4" xfId="4" applyNumberFormat="1" applyFill="1" applyBorder="1" applyAlignment="1" applyProtection="1">
      <alignment horizontal="center" vertical="center"/>
      <protection locked="0"/>
    </xf>
    <xf numFmtId="49" fontId="23" fillId="3" borderId="4" xfId="4" applyNumberFormat="1" applyFill="1" applyBorder="1" applyAlignment="1" applyProtection="1">
      <alignment horizontal="center" vertical="center"/>
      <protection locked="0"/>
    </xf>
    <xf numFmtId="0" fontId="21" fillId="0" borderId="5" xfId="3" applyFont="1" applyFill="1" applyBorder="1" applyAlignment="1" applyProtection="1">
      <alignment horizontal="center" vertical="center" shrinkToFit="1"/>
      <protection locked="0"/>
    </xf>
    <xf numFmtId="0" fontId="21" fillId="0" borderId="6" xfId="3" applyFont="1" applyFill="1" applyBorder="1" applyAlignment="1" applyProtection="1">
      <alignment horizontal="center" vertical="center" shrinkToFit="1"/>
      <protection locked="0"/>
    </xf>
    <xf numFmtId="0" fontId="21" fillId="0" borderId="7" xfId="3" applyFont="1" applyFill="1" applyBorder="1" applyAlignment="1" applyProtection="1">
      <alignment horizontal="center" vertical="center" shrinkToFit="1"/>
      <protection locked="0"/>
    </xf>
    <xf numFmtId="0" fontId="32" fillId="0" borderId="0" xfId="4" applyFont="1" applyBorder="1" applyAlignment="1" applyProtection="1">
      <alignment horizontal="left" vertical="top" wrapText="1"/>
    </xf>
    <xf numFmtId="0" fontId="33" fillId="0" borderId="0" xfId="4" applyFont="1" applyBorder="1" applyAlignment="1" applyProtection="1">
      <alignment horizontal="left" vertical="top" wrapText="1"/>
    </xf>
    <xf numFmtId="49" fontId="32" fillId="3" borderId="25" xfId="4" applyNumberFormat="1" applyFont="1" applyFill="1" applyBorder="1" applyAlignment="1" applyProtection="1">
      <alignment horizontal="center" vertical="center" wrapText="1"/>
      <protection locked="0"/>
    </xf>
    <xf numFmtId="49" fontId="32" fillId="3" borderId="23" xfId="4" applyNumberFormat="1" applyFont="1" applyFill="1" applyBorder="1" applyAlignment="1" applyProtection="1">
      <alignment horizontal="center" vertical="center" wrapText="1"/>
      <protection locked="0"/>
    </xf>
    <xf numFmtId="49" fontId="32" fillId="3" borderId="26" xfId="4" applyNumberFormat="1" applyFont="1" applyFill="1" applyBorder="1" applyAlignment="1" applyProtection="1">
      <alignment horizontal="center" vertical="center" wrapText="1"/>
      <protection locked="0"/>
    </xf>
    <xf numFmtId="0" fontId="3" fillId="0" borderId="0" xfId="2" applyFont="1" applyFill="1" applyAlignment="1">
      <alignment horizontal="right" vertical="center"/>
    </xf>
    <xf numFmtId="0" fontId="31" fillId="0" borderId="22" xfId="2" applyFont="1" applyBorder="1" applyAlignment="1">
      <alignment horizontal="distributed" vertical="center" indent="1" shrinkToFit="1"/>
    </xf>
    <xf numFmtId="0" fontId="20" fillId="5" borderId="14" xfId="2" applyFont="1" applyFill="1" applyBorder="1" applyAlignment="1">
      <alignment horizontal="center" vertical="center" wrapText="1" shrinkToFit="1"/>
    </xf>
    <xf numFmtId="0" fontId="31" fillId="0" borderId="23" xfId="2" applyFont="1" applyBorder="1" applyAlignment="1">
      <alignment horizontal="distributed" vertical="center" indent="1"/>
    </xf>
    <xf numFmtId="0" fontId="31" fillId="0" borderId="23" xfId="2" applyFont="1" applyBorder="1" applyAlignment="1">
      <alignment horizontal="distributed" vertical="center" wrapText="1" indent="1" shrinkToFi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3" fillId="5" borderId="0" xfId="2" applyFont="1" applyFill="1" applyAlignment="1">
      <alignment horizontal="center" shrinkToFit="1"/>
    </xf>
    <xf numFmtId="0" fontId="7" fillId="5" borderId="0" xfId="2" applyFont="1" applyFill="1" applyAlignment="1">
      <alignment horizontal="center" vertical="center" wrapText="1"/>
    </xf>
    <xf numFmtId="0" fontId="3" fillId="5" borderId="0" xfId="2" applyFont="1" applyFill="1" applyAlignment="1">
      <alignment horizontal="center" vertical="center" shrinkToFit="1"/>
    </xf>
    <xf numFmtId="0" fontId="3" fillId="0" borderId="0" xfId="2" applyFont="1" applyFill="1" applyAlignment="1">
      <alignment horizontal="center" vertical="center"/>
    </xf>
    <xf numFmtId="178" fontId="20" fillId="5" borderId="5" xfId="3" applyNumberFormat="1" applyFont="1" applyFill="1" applyBorder="1" applyAlignment="1">
      <alignment horizontal="center" vertical="center"/>
    </xf>
    <xf numFmtId="178" fontId="20" fillId="5" borderId="6" xfId="3" applyNumberFormat="1" applyFont="1" applyFill="1" applyBorder="1" applyAlignment="1">
      <alignment horizontal="center" vertical="center"/>
    </xf>
    <xf numFmtId="178" fontId="20" fillId="5" borderId="7" xfId="3" applyNumberFormat="1" applyFont="1" applyFill="1" applyBorder="1" applyAlignment="1">
      <alignment horizontal="center" vertical="center"/>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38" fontId="3" fillId="5" borderId="0" xfId="1" applyFont="1" applyFill="1" applyAlignment="1">
      <alignment horizontal="center" vertical="center" shrinkToFit="1"/>
    </xf>
    <xf numFmtId="0" fontId="26" fillId="6" borderId="24" xfId="0" applyFont="1" applyFill="1" applyBorder="1" applyAlignment="1">
      <alignment horizontal="center" vertical="center"/>
    </xf>
    <xf numFmtId="0" fontId="26" fillId="6" borderId="27" xfId="0" applyFont="1" applyFill="1" applyBorder="1" applyAlignment="1">
      <alignment horizontal="center" vertical="center"/>
    </xf>
    <xf numFmtId="0" fontId="26" fillId="6" borderId="28"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11" xfId="0" applyFont="1" applyFill="1" applyBorder="1" applyAlignment="1">
      <alignment horizontal="center" vertical="center"/>
    </xf>
    <xf numFmtId="0" fontId="26" fillId="6" borderId="13" xfId="0" applyFont="1" applyFill="1" applyBorder="1" applyAlignment="1">
      <alignment horizontal="center" vertical="center"/>
    </xf>
    <xf numFmtId="0" fontId="26" fillId="6" borderId="14"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13"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5" xfId="0" applyFont="1" applyFill="1" applyBorder="1" applyAlignment="1">
      <alignment horizontal="center" vertical="center"/>
    </xf>
    <xf numFmtId="0" fontId="26" fillId="6" borderId="4" xfId="0" applyFont="1" applyFill="1" applyBorder="1" applyAlignment="1">
      <alignment horizontal="center" vertical="center"/>
    </xf>
    <xf numFmtId="0" fontId="27" fillId="2" borderId="4" xfId="0" applyFont="1" applyFill="1" applyBorder="1" applyAlignment="1">
      <alignment horizontal="center" vertical="center"/>
    </xf>
    <xf numFmtId="38" fontId="26" fillId="2" borderId="4" xfId="1"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38" fontId="26" fillId="2" borderId="4" xfId="1" applyFont="1" applyFill="1" applyBorder="1" applyAlignment="1">
      <alignment horizontal="center" vertical="center" wrapText="1"/>
    </xf>
  </cellXfs>
  <cellStyles count="5">
    <cellStyle name="桁区切り" xfId="1" builtinId="6"/>
    <cellStyle name="標準" xfId="0" builtinId="0"/>
    <cellStyle name="標準 2" xfId="2" xr:uid="{00000000-0005-0000-0000-000002000000}"/>
    <cellStyle name="標準 2 2" xfId="3" xr:uid="{2315ED76-98B0-425F-A426-A8206A3C46C9}"/>
    <cellStyle name="標準 3" xfId="4" xr:uid="{A31F9F34-CF2A-45D4-BE67-7550E03AD75C}"/>
  </cellStyles>
  <dxfs count="3">
    <dxf>
      <fill>
        <patternFill patternType="solid">
          <bgColor rgb="FFFFFF00"/>
        </patternFill>
      </fill>
    </dxf>
    <dxf>
      <fill>
        <patternFill patternType="none">
          <fgColor auto="1"/>
          <bgColor auto="1"/>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46586</xdr:colOff>
      <xdr:row>25</xdr:row>
      <xdr:rowOff>36979</xdr:rowOff>
    </xdr:from>
    <xdr:to>
      <xdr:col>39</xdr:col>
      <xdr:colOff>376517</xdr:colOff>
      <xdr:row>83</xdr:row>
      <xdr:rowOff>75559</xdr:rowOff>
    </xdr:to>
    <xdr:sp macro="" textlink="">
      <xdr:nvSpPr>
        <xdr:cNvPr id="3" name="角丸四角形 2">
          <a:extLst>
            <a:ext uri="{FF2B5EF4-FFF2-40B4-BE49-F238E27FC236}">
              <a16:creationId xmlns:a16="http://schemas.microsoft.com/office/drawing/2014/main" id="{B728F3B6-425A-4BA3-8A38-8955023B6760}"/>
            </a:ext>
          </a:extLst>
        </xdr:cNvPr>
        <xdr:cNvSpPr/>
      </xdr:nvSpPr>
      <xdr:spPr>
        <a:xfrm>
          <a:off x="11521410" y="6554320"/>
          <a:ext cx="5323272" cy="15601310"/>
        </a:xfrm>
        <a:prstGeom prst="roundRect">
          <a:avLst>
            <a:gd name="adj" fmla="val 1175"/>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仕入控除税額（返還額）がある場合）</a:t>
          </a:r>
          <a:r>
            <a:rPr kumimoji="1" lang="en-US" altLang="ja-JP" sz="1200" b="0" u="none">
              <a:solidFill>
                <a:sysClr val="windowText" lastClr="000000"/>
              </a:solidFill>
              <a:effectLst/>
              <a:latin typeface="游ゴシック 本文"/>
              <a:ea typeface="+mn-ea"/>
              <a:cs typeface="+mn-cs"/>
            </a:rPr>
            <a:t>】</a:t>
          </a:r>
        </a:p>
        <a:p>
          <a:r>
            <a:rPr kumimoji="1" lang="ja-JP" altLang="en-US" sz="1200" b="0" u="none">
              <a:solidFill>
                <a:sysClr val="windowText" lastClr="000000"/>
              </a:solidFill>
              <a:effectLst/>
              <a:latin typeface="游ゴシック 本文"/>
              <a:ea typeface="+mn-ea"/>
              <a:cs typeface="+mn-cs"/>
            </a:rPr>
            <a:t>ご記入にあたっては、補助対象期間（令和６年４月１日から令和７年３月</a:t>
          </a:r>
          <a:r>
            <a:rPr kumimoji="1" lang="en-US" altLang="ja-JP" sz="1200" b="0" u="none">
              <a:solidFill>
                <a:sysClr val="windowText" lastClr="000000"/>
              </a:solidFill>
              <a:effectLst/>
              <a:latin typeface="游ゴシック 本文"/>
              <a:ea typeface="+mn-ea"/>
              <a:cs typeface="+mn-cs"/>
            </a:rPr>
            <a:t>31</a:t>
          </a:r>
          <a:r>
            <a:rPr kumimoji="1" lang="ja-JP" altLang="en-US" sz="1200" b="0" u="none">
              <a:solidFill>
                <a:sysClr val="windowText" lastClr="000000"/>
              </a:solidFill>
              <a:effectLst/>
              <a:latin typeface="游ゴシック 本文"/>
              <a:ea typeface="+mn-ea"/>
              <a:cs typeface="+mn-cs"/>
            </a:rPr>
            <a:t>日まで）を含む課税期間にかかる消費税及び地方消費税の確定申告書第３ー</a:t>
          </a:r>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１</a:t>
          </a:r>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号様式（第１表）及び（付表</a:t>
          </a:r>
          <a:r>
            <a:rPr kumimoji="1" lang="en-US" altLang="ja-JP" sz="1200" b="0" u="none">
              <a:solidFill>
                <a:sysClr val="windowText" lastClr="000000"/>
              </a:solidFill>
              <a:effectLst/>
              <a:latin typeface="游ゴシック 本文"/>
              <a:ea typeface="+mn-ea"/>
              <a:cs typeface="+mn-cs"/>
            </a:rPr>
            <a:t>2-1</a:t>
          </a:r>
          <a:r>
            <a:rPr kumimoji="1" lang="ja-JP" altLang="en-US" sz="1200" b="0" u="none">
              <a:solidFill>
                <a:sysClr val="windowText" lastClr="000000"/>
              </a:solidFill>
              <a:effectLst/>
              <a:latin typeface="游ゴシック 本文"/>
              <a:ea typeface="+mn-ea"/>
              <a:cs typeface="+mn-cs"/>
            </a:rPr>
            <a:t>「課税売上割合・控除対象仕入税額等の計算表」をご準備ください。</a:t>
          </a: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（課税売上割合）</a:t>
          </a:r>
        </a:p>
        <a:p>
          <a:r>
            <a:rPr kumimoji="1" lang="ja-JP" altLang="en-US" sz="1200" b="0" u="none">
              <a:solidFill>
                <a:sysClr val="windowText" lastClr="000000"/>
              </a:solidFill>
              <a:effectLst/>
              <a:latin typeface="游ゴシック 本文"/>
              <a:ea typeface="+mn-ea"/>
              <a:cs typeface="+mn-cs"/>
            </a:rPr>
            <a:t>確定申告書　付表</a:t>
          </a:r>
          <a:r>
            <a:rPr kumimoji="1" lang="en-US" altLang="ja-JP" sz="1200" b="0" u="none">
              <a:solidFill>
                <a:sysClr val="windowText" lastClr="000000"/>
              </a:solidFill>
              <a:effectLst/>
              <a:latin typeface="游ゴシック 本文"/>
              <a:ea typeface="+mn-ea"/>
              <a:cs typeface="+mn-cs"/>
            </a:rPr>
            <a:t>2-1</a:t>
          </a:r>
          <a:r>
            <a:rPr kumimoji="1" lang="ja-JP" altLang="en-US" sz="1200" b="0" u="none">
              <a:solidFill>
                <a:sysClr val="windowText" lastClr="000000"/>
              </a:solidFill>
              <a:effectLst/>
              <a:latin typeface="游ゴシック 本文"/>
              <a:ea typeface="+mn-ea"/>
              <a:cs typeface="+mn-cs"/>
            </a:rPr>
            <a:t>「課税売上割合・控除対象仕入税額等の計算表に記載の額を転記してください。</a:t>
          </a:r>
        </a:p>
        <a:p>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課税売上割合は税額控除の計算で端数処理を行っている場合のみ、端数処理した金額を入力してください。</a:t>
          </a: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（仕入控除の計算方式の確認）</a:t>
          </a:r>
        </a:p>
        <a:p>
          <a:r>
            <a:rPr kumimoji="1" lang="ja-JP" altLang="en-US" sz="1200" b="0" u="none">
              <a:solidFill>
                <a:sysClr val="windowText" lastClr="000000"/>
              </a:solidFill>
              <a:effectLst/>
              <a:latin typeface="游ゴシック 本文"/>
              <a:ea typeface="+mn-ea"/>
              <a:cs typeface="+mn-cs"/>
            </a:rPr>
            <a:t>確定申告書第３ー</a:t>
          </a:r>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１</a:t>
          </a:r>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号様式（第１表）の中段「一括比例配分方式」、「個別対応方式」、「全額控除」の欄を確認のうえ、申告書に記載した計算方式に対応する方式を様式のプルダウン①～③から選択してください。</a:t>
          </a:r>
          <a:endParaRPr kumimoji="1" lang="en-US" altLang="ja-JP" sz="1200" b="0" u="none">
            <a:solidFill>
              <a:sysClr val="windowText" lastClr="000000"/>
            </a:solidFill>
            <a:effectLst/>
            <a:latin typeface="游ゴシック 本文"/>
            <a:ea typeface="+mn-ea"/>
            <a:cs typeface="+mn-cs"/>
          </a:endParaRPr>
        </a:p>
        <a:p>
          <a:r>
            <a:rPr kumimoji="1" lang="en-US" altLang="ja-JP" sz="1200" b="0" u="none">
              <a:solidFill>
                <a:sysClr val="windowText" lastClr="000000"/>
              </a:solidFill>
              <a:effectLst/>
              <a:latin typeface="游ゴシック 本文"/>
              <a:ea typeface="+mn-ea"/>
              <a:cs typeface="+mn-cs"/>
            </a:rPr>
            <a:t>※</a:t>
          </a:r>
          <a:r>
            <a:rPr kumimoji="1" lang="ja-JP" altLang="en-US" sz="1200" b="0" u="none">
              <a:solidFill>
                <a:sysClr val="windowText" lastClr="000000"/>
              </a:solidFill>
              <a:effectLst/>
              <a:latin typeface="游ゴシック 本文"/>
              <a:ea typeface="+mn-ea"/>
              <a:cs typeface="+mn-cs"/>
            </a:rPr>
            <a:t>複数選択はできません。</a:t>
          </a: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（補助金対象経費の内訳）</a:t>
          </a:r>
        </a:p>
        <a:p>
          <a:r>
            <a:rPr kumimoji="1" lang="ja-JP" altLang="en-US" sz="1200" b="0" u="none">
              <a:solidFill>
                <a:sysClr val="windowText" lastClr="000000"/>
              </a:solidFill>
              <a:effectLst/>
              <a:latin typeface="游ゴシック 本文"/>
              <a:ea typeface="+mn-ea"/>
              <a:cs typeface="+mn-cs"/>
            </a:rPr>
            <a:t>実績報告で府へ報告いただいた内容を記載してください。</a:t>
          </a:r>
          <a:endParaRPr kumimoji="1" lang="en-US" altLang="ja-JP" sz="1200" b="0" u="none">
            <a:solidFill>
              <a:sysClr val="windowText" lastClr="000000"/>
            </a:solidFill>
            <a:effectLst/>
            <a:latin typeface="游ゴシック 本文"/>
            <a:ea typeface="+mn-ea"/>
            <a:cs typeface="+mn-cs"/>
          </a:endParaRP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なお、対象経費について、一括比例配分方式における課税仕入と非課税・不課税仕入のどれに該当するか、</a:t>
          </a:r>
          <a:br>
            <a:rPr kumimoji="1" lang="en-US" altLang="ja-JP" sz="1200" b="0" u="none">
              <a:solidFill>
                <a:sysClr val="windowText" lastClr="000000"/>
              </a:solidFill>
              <a:effectLst/>
              <a:latin typeface="游ゴシック 本文"/>
              <a:ea typeface="+mn-ea"/>
              <a:cs typeface="+mn-cs"/>
            </a:rPr>
          </a:br>
          <a:r>
            <a:rPr kumimoji="1" lang="ja-JP" altLang="en-US" sz="1200" b="0" u="none">
              <a:solidFill>
                <a:sysClr val="windowText" lastClr="000000"/>
              </a:solidFill>
              <a:effectLst/>
              <a:latin typeface="游ゴシック 本文"/>
              <a:ea typeface="+mn-ea"/>
              <a:cs typeface="+mn-cs"/>
            </a:rPr>
            <a:t>個別対応方式における課税売上対応分と共通対応分、非課税売上対応分のどれに該当するかは、</a:t>
          </a:r>
          <a:br>
            <a:rPr kumimoji="1" lang="en-US" altLang="ja-JP" sz="1200" b="0" u="none">
              <a:solidFill>
                <a:sysClr val="windowText" lastClr="000000"/>
              </a:solidFill>
              <a:effectLst/>
              <a:latin typeface="游ゴシック 本文"/>
              <a:ea typeface="+mn-ea"/>
              <a:cs typeface="+mn-cs"/>
            </a:rPr>
          </a:br>
          <a:r>
            <a:rPr kumimoji="1" lang="ja-JP" altLang="en-US" sz="1200" b="0" u="none">
              <a:solidFill>
                <a:sysClr val="windowText" lastClr="000000"/>
              </a:solidFill>
              <a:effectLst/>
              <a:latin typeface="游ゴシック 本文"/>
              <a:ea typeface="+mn-ea"/>
              <a:cs typeface="+mn-cs"/>
            </a:rPr>
            <a:t>医療機関等で会計処理された内容をご確認のうえ記載してください。</a:t>
          </a: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（返還額）</a:t>
          </a:r>
        </a:p>
        <a:p>
          <a:r>
            <a:rPr kumimoji="1" lang="ja-JP" altLang="en-US" sz="1200" b="0" u="none">
              <a:solidFill>
                <a:sysClr val="windowText" lastClr="000000"/>
              </a:solidFill>
              <a:effectLst/>
              <a:latin typeface="游ゴシック 本文"/>
              <a:ea typeface="+mn-ea"/>
              <a:cs typeface="+mn-cs"/>
            </a:rPr>
            <a:t>返還額は自動で計算されます。返還額がある場合は、大阪府で今回ご報告を受けた後、納入通知書を発送いたします。</a:t>
          </a:r>
        </a:p>
        <a:p>
          <a:r>
            <a:rPr kumimoji="1" lang="ja-JP" altLang="en-US" sz="1200" b="0" u="none">
              <a:solidFill>
                <a:sysClr val="windowText" lastClr="000000"/>
              </a:solidFill>
              <a:effectLst/>
              <a:latin typeface="游ゴシック 本文"/>
              <a:ea typeface="+mn-ea"/>
              <a:cs typeface="+mn-cs"/>
            </a:rPr>
            <a:t>納付書を受け取られましたら速やかに返還額を納付してください。</a:t>
          </a:r>
        </a:p>
        <a:p>
          <a:endParaRPr kumimoji="1" lang="ja-JP" altLang="en-US" sz="1200" b="0" u="none">
            <a:solidFill>
              <a:sysClr val="windowText" lastClr="000000"/>
            </a:solidFill>
            <a:effectLst/>
            <a:latin typeface="游ゴシック 本文"/>
            <a:ea typeface="+mn-ea"/>
            <a:cs typeface="+mn-cs"/>
          </a:endParaRPr>
        </a:p>
        <a:p>
          <a:r>
            <a:rPr kumimoji="1" lang="ja-JP" altLang="en-US" sz="1200" b="0" u="none">
              <a:solidFill>
                <a:sysClr val="windowText" lastClr="000000"/>
              </a:solidFill>
              <a:effectLst/>
              <a:latin typeface="游ゴシック 本文"/>
              <a:ea typeface="+mn-ea"/>
              <a:cs typeface="+mn-cs"/>
            </a:rPr>
            <a:t>（添付書類について）</a:t>
          </a:r>
        </a:p>
        <a:p>
          <a:r>
            <a:rPr kumimoji="1" lang="ja-JP" altLang="en-US" sz="1200" b="0" u="none">
              <a:solidFill>
                <a:sysClr val="windowText" lastClr="000000"/>
              </a:solidFill>
              <a:effectLst/>
              <a:latin typeface="游ゴシック 本文"/>
              <a:ea typeface="+mn-ea"/>
              <a:cs typeface="+mn-cs"/>
            </a:rPr>
            <a:t>報告様式２に入力後報告様式１の</a:t>
          </a:r>
          <a:r>
            <a:rPr kumimoji="1" lang="en-US" altLang="ja-JP" sz="1200" b="0" u="none">
              <a:solidFill>
                <a:sysClr val="windowText" lastClr="000000"/>
              </a:solidFill>
              <a:effectLst/>
              <a:latin typeface="游ゴシック 本文"/>
              <a:ea typeface="+mn-ea"/>
              <a:cs typeface="+mn-cs"/>
            </a:rPr>
            <a:t>3</a:t>
          </a:r>
          <a:r>
            <a:rPr kumimoji="1" lang="ja-JP" altLang="en-US" sz="1200" b="0" u="none">
              <a:solidFill>
                <a:sysClr val="windowText" lastClr="000000"/>
              </a:solidFill>
              <a:effectLst/>
              <a:latin typeface="游ゴシック 本文"/>
              <a:ea typeface="+mn-ea"/>
              <a:cs typeface="+mn-cs"/>
            </a:rPr>
            <a:t>添付書類の欄に、報告様式の他に添付が必要な書類の自動入力されますので併せて送付してください。</a:t>
          </a:r>
          <a:endParaRPr kumimoji="1" lang="en-US" altLang="ja-JP" sz="1200" b="0" u="none">
            <a:solidFill>
              <a:sysClr val="windowText" lastClr="000000"/>
            </a:solidFill>
            <a:effectLst/>
            <a:latin typeface="游ゴシック 本文"/>
            <a:ea typeface="+mn-ea"/>
            <a:cs typeface="+mn-cs"/>
          </a:endParaRPr>
        </a:p>
      </xdr:txBody>
    </xdr:sp>
    <xdr:clientData/>
  </xdr:twoCellAnchor>
  <xdr:twoCellAnchor>
    <xdr:from>
      <xdr:col>32</xdr:col>
      <xdr:colOff>48986</xdr:colOff>
      <xdr:row>16</xdr:row>
      <xdr:rowOff>194023</xdr:rowOff>
    </xdr:from>
    <xdr:to>
      <xdr:col>39</xdr:col>
      <xdr:colOff>367552</xdr:colOff>
      <xdr:row>24</xdr:row>
      <xdr:rowOff>233082</xdr:rowOff>
    </xdr:to>
    <xdr:sp macro="" textlink="">
      <xdr:nvSpPr>
        <xdr:cNvPr id="4" name="角丸四角形 2">
          <a:extLst>
            <a:ext uri="{FF2B5EF4-FFF2-40B4-BE49-F238E27FC236}">
              <a16:creationId xmlns:a16="http://schemas.microsoft.com/office/drawing/2014/main" id="{B3901DF9-5318-4D36-A14C-DC50C09D8B05}"/>
            </a:ext>
          </a:extLst>
        </xdr:cNvPr>
        <xdr:cNvSpPr/>
      </xdr:nvSpPr>
      <xdr:spPr>
        <a:xfrm>
          <a:off x="11523810" y="4255035"/>
          <a:ext cx="5311907" cy="2226447"/>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0" u="none">
              <a:solidFill>
                <a:sysClr val="windowText" lastClr="000000"/>
              </a:solidFill>
              <a:effectLst/>
              <a:latin typeface="+mn-ea"/>
              <a:ea typeface="+mn-ea"/>
              <a:cs typeface="+mn-cs"/>
            </a:rPr>
            <a:t>【</a:t>
          </a:r>
          <a:r>
            <a:rPr kumimoji="1" lang="ja-JP" altLang="en-US" sz="1200" b="0" u="none">
              <a:solidFill>
                <a:sysClr val="windowText" lastClr="000000"/>
              </a:solidFill>
              <a:effectLst/>
              <a:latin typeface="+mn-ea"/>
              <a:ea typeface="+mn-ea"/>
              <a:cs typeface="+mn-cs"/>
            </a:rPr>
            <a:t>仕入控除税額（返還額）がない場合）</a:t>
          </a:r>
          <a:r>
            <a:rPr kumimoji="1" lang="en-US" altLang="ja-JP" sz="1200" b="0" u="none">
              <a:solidFill>
                <a:sysClr val="windowText" lastClr="000000"/>
              </a:solidFill>
              <a:effectLst/>
              <a:latin typeface="+mn-ea"/>
              <a:ea typeface="+mn-ea"/>
              <a:cs typeface="+mn-cs"/>
            </a:rPr>
            <a:t>】</a:t>
          </a:r>
        </a:p>
        <a:p>
          <a:r>
            <a:rPr kumimoji="1" lang="ja-JP" altLang="en-US" sz="1200" b="0" u="none">
              <a:solidFill>
                <a:sysClr val="windowText" lastClr="000000"/>
              </a:solidFill>
              <a:effectLst/>
              <a:latin typeface="+mn-ea"/>
              <a:ea typeface="+mn-ea"/>
              <a:cs typeface="+mn-cs"/>
            </a:rPr>
            <a:t>消費税の確定申告をされているかご確認のうえ、左の①</a:t>
          </a:r>
          <a:r>
            <a:rPr kumimoji="1" lang="en-US" altLang="ja-JP" sz="1200" b="0" u="none">
              <a:solidFill>
                <a:sysClr val="windowText" lastClr="000000"/>
              </a:solidFill>
              <a:effectLst/>
              <a:latin typeface="+mn-ea"/>
              <a:ea typeface="+mn-ea"/>
              <a:cs typeface="+mn-cs"/>
            </a:rPr>
            <a:t>~⑤</a:t>
          </a:r>
          <a:r>
            <a:rPr kumimoji="1" lang="ja-JP" altLang="en-US" sz="1200" b="0" u="none">
              <a:solidFill>
                <a:sysClr val="windowText" lastClr="000000"/>
              </a:solidFill>
              <a:effectLst/>
              <a:latin typeface="+mn-ea"/>
              <a:ea typeface="+mn-ea"/>
              <a:cs typeface="+mn-cs"/>
            </a:rPr>
            <a:t>に該当がある場合は、プルダウンで「○」を選択してください。</a:t>
          </a:r>
        </a:p>
        <a:p>
          <a:r>
            <a:rPr kumimoji="1" lang="ja-JP" altLang="en-US" sz="1200" b="0" u="none">
              <a:solidFill>
                <a:sysClr val="windowText" lastClr="000000"/>
              </a:solidFill>
              <a:effectLst/>
              <a:latin typeface="+mn-ea"/>
              <a:ea typeface="+mn-ea"/>
              <a:cs typeface="+mn-cs"/>
            </a:rPr>
            <a:t>①「消費税の申告義務がない」を選択された場合は、右の「基準期間（補助対象期間）を含む課税期間の前々年度）における課税売上</a:t>
          </a:r>
          <a:r>
            <a:rPr kumimoji="1" lang="en-US" altLang="ja-JP" sz="1200" b="0" u="none">
              <a:solidFill>
                <a:sysClr val="windowText" lastClr="000000"/>
              </a:solidFill>
              <a:effectLst/>
              <a:latin typeface="+mn-ea"/>
              <a:ea typeface="+mn-ea"/>
              <a:cs typeface="+mn-cs"/>
            </a:rPr>
            <a:t>※</a:t>
          </a:r>
          <a:r>
            <a:rPr kumimoji="1" lang="ja-JP" altLang="en-US" sz="1200" b="0" u="none">
              <a:solidFill>
                <a:sysClr val="windowText" lastClr="000000"/>
              </a:solidFill>
              <a:effectLst/>
              <a:latin typeface="+mn-ea"/>
              <a:ea typeface="+mn-ea"/>
              <a:cs typeface="+mn-cs"/>
            </a:rPr>
            <a:t>」も記入してください。</a:t>
          </a:r>
          <a:r>
            <a:rPr kumimoji="1" lang="en-US" altLang="ja-JP" sz="1200" b="0" u="none">
              <a:solidFill>
                <a:sysClr val="windowText" lastClr="000000"/>
              </a:solidFill>
              <a:effectLst/>
              <a:latin typeface="+mn-ea"/>
              <a:ea typeface="+mn-ea"/>
              <a:cs typeface="+mn-cs"/>
            </a:rPr>
            <a:t>※</a:t>
          </a:r>
          <a:r>
            <a:rPr kumimoji="1" lang="ja-JP" altLang="en-US" sz="1200" b="0" u="none">
              <a:solidFill>
                <a:sysClr val="windowText" lastClr="000000"/>
              </a:solidFill>
              <a:effectLst/>
              <a:latin typeface="+mn-ea"/>
              <a:ea typeface="+mn-ea"/>
              <a:cs typeface="+mn-cs"/>
            </a:rPr>
            <a:t>保険診療以外の自費診療等の合計額です</a:t>
          </a:r>
        </a:p>
        <a:p>
          <a:r>
            <a:rPr kumimoji="1" lang="ja-JP" altLang="en-US" sz="1200" b="0" u="none">
              <a:solidFill>
                <a:sysClr val="windowText" lastClr="000000"/>
              </a:solidFill>
              <a:effectLst/>
              <a:latin typeface="+mn-ea"/>
              <a:ea typeface="+mn-ea"/>
              <a:cs typeface="+mn-cs"/>
            </a:rPr>
            <a:t>③を選択された場合は、「特定収入割合」の欄もご記入ください。</a:t>
          </a:r>
          <a:endParaRPr kumimoji="1" lang="en-US" altLang="ja-JP" sz="1200" b="0" u="none">
            <a:solidFill>
              <a:sysClr val="windowText" lastClr="000000"/>
            </a:solidFill>
            <a:effectLst/>
            <a:latin typeface="+mn-ea"/>
            <a:ea typeface="+mn-ea"/>
            <a:cs typeface="+mn-cs"/>
          </a:endParaRPr>
        </a:p>
      </xdr:txBody>
    </xdr:sp>
    <xdr:clientData/>
  </xdr:twoCellAnchor>
  <xdr:twoCellAnchor>
    <xdr:from>
      <xdr:col>32</xdr:col>
      <xdr:colOff>35860</xdr:colOff>
      <xdr:row>0</xdr:row>
      <xdr:rowOff>143435</xdr:rowOff>
    </xdr:from>
    <xdr:to>
      <xdr:col>39</xdr:col>
      <xdr:colOff>98613</xdr:colOff>
      <xdr:row>6</xdr:row>
      <xdr:rowOff>17929</xdr:rowOff>
    </xdr:to>
    <xdr:sp macro="" textlink="">
      <xdr:nvSpPr>
        <xdr:cNvPr id="2" name="吹き出し: 角を丸めた四角形 1">
          <a:extLst>
            <a:ext uri="{FF2B5EF4-FFF2-40B4-BE49-F238E27FC236}">
              <a16:creationId xmlns:a16="http://schemas.microsoft.com/office/drawing/2014/main" id="{1E3ECC18-E6C0-4704-8491-29DBDC560A9E}"/>
            </a:ext>
          </a:extLst>
        </xdr:cNvPr>
        <xdr:cNvSpPr/>
      </xdr:nvSpPr>
      <xdr:spPr>
        <a:xfrm>
          <a:off x="11510684" y="143435"/>
          <a:ext cx="5056094" cy="1290918"/>
        </a:xfrm>
        <a:prstGeom prst="wedgeRoundRectCallout">
          <a:avLst>
            <a:gd name="adj1" fmla="val -45833"/>
            <a:gd name="adj2" fmla="val 13954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mn-ea"/>
              <a:ea typeface="+mn-ea"/>
            </a:rPr>
            <a:t>文書番号等がご不明の場合は、</a:t>
          </a:r>
          <a:endParaRPr kumimoji="1" lang="en-US" altLang="ja-JP" sz="1200">
            <a:latin typeface="+mn-ea"/>
            <a:ea typeface="+mn-ea"/>
          </a:endParaRPr>
        </a:p>
        <a:p>
          <a:pPr algn="l"/>
          <a:r>
            <a:rPr kumimoji="1" lang="ja-JP" altLang="en-US" sz="1200">
              <a:latin typeface="+mn-ea"/>
              <a:ea typeface="+mn-ea"/>
            </a:rPr>
            <a:t>行政オンラインシステムに掲載している</a:t>
          </a:r>
          <a:r>
            <a:rPr kumimoji="1" lang="ja-JP" altLang="en-US" sz="1400" b="1">
              <a:latin typeface="+mn-ea"/>
              <a:ea typeface="+mn-ea"/>
            </a:rPr>
            <a:t>公開用確認シート</a:t>
          </a:r>
          <a:r>
            <a:rPr kumimoji="1" lang="ja-JP" altLang="en-US" sz="1200">
              <a:latin typeface="+mn-ea"/>
              <a:ea typeface="+mn-ea"/>
            </a:rPr>
            <a:t>にて</a:t>
          </a:r>
          <a:endParaRPr kumimoji="1" lang="en-US" altLang="ja-JP" sz="1200">
            <a:latin typeface="+mn-ea"/>
            <a:ea typeface="+mn-ea"/>
          </a:endParaRPr>
        </a:p>
        <a:p>
          <a:pPr algn="l"/>
          <a:r>
            <a:rPr kumimoji="1" lang="ja-JP" altLang="en-US" sz="1200">
              <a:latin typeface="+mn-ea"/>
              <a:ea typeface="+mn-ea"/>
            </a:rPr>
            <a:t>ご確認いただきますよう何卒宜しくお願い致します。</a:t>
          </a:r>
        </a:p>
      </xdr:txBody>
    </xdr:sp>
    <xdr:clientData/>
  </xdr:twoCellAnchor>
  <xdr:twoCellAnchor editAs="oneCell">
    <xdr:from>
      <xdr:col>34</xdr:col>
      <xdr:colOff>538323</xdr:colOff>
      <xdr:row>6</xdr:row>
      <xdr:rowOff>89646</xdr:rowOff>
    </xdr:from>
    <xdr:to>
      <xdr:col>40</xdr:col>
      <xdr:colOff>561525</xdr:colOff>
      <xdr:row>16</xdr:row>
      <xdr:rowOff>89648</xdr:rowOff>
    </xdr:to>
    <xdr:pic>
      <xdr:nvPicPr>
        <xdr:cNvPr id="9" name="図 8">
          <a:extLst>
            <a:ext uri="{FF2B5EF4-FFF2-40B4-BE49-F238E27FC236}">
              <a16:creationId xmlns:a16="http://schemas.microsoft.com/office/drawing/2014/main" id="{3C2939FE-7628-4D57-AA43-6A56DB512D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01" b="24901"/>
        <a:stretch/>
      </xdr:blipFill>
      <xdr:spPr>
        <a:xfrm>
          <a:off x="13555076" y="1506070"/>
          <a:ext cx="4146967" cy="2662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71719</xdr:colOff>
      <xdr:row>1</xdr:row>
      <xdr:rowOff>38104</xdr:rowOff>
    </xdr:from>
    <xdr:to>
      <xdr:col>28</xdr:col>
      <xdr:colOff>466165</xdr:colOff>
      <xdr:row>6</xdr:row>
      <xdr:rowOff>26894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02190" y="208433"/>
          <a:ext cx="5916704" cy="88526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800">
              <a:solidFill>
                <a:sysClr val="windowText" lastClr="000000"/>
              </a:solidFill>
            </a:rPr>
            <a:t>記入不要（自動転記）</a:t>
          </a:r>
          <a:endParaRPr kumimoji="1" lang="en-US" altLang="ja-JP" sz="1800">
            <a:solidFill>
              <a:sysClr val="windowText" lastClr="000000"/>
            </a:solidFill>
          </a:endParaRPr>
        </a:p>
        <a:p>
          <a:r>
            <a:rPr kumimoji="1" lang="ja-JP" altLang="en-US" sz="1400">
              <a:solidFill>
                <a:sysClr val="windowText" lastClr="000000"/>
              </a:solidFill>
            </a:rPr>
            <a:t>色付きセルは、基本情報及び報告別紙を入力すると自動転記されます。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326571</xdr:colOff>
      <xdr:row>13</xdr:row>
      <xdr:rowOff>75161</xdr:rowOff>
    </xdr:from>
    <xdr:ext cx="17112377" cy="2667269"/>
    <xdr:sp macro="" textlink="">
      <xdr:nvSpPr>
        <xdr:cNvPr id="2" name="正方形/長方形 1">
          <a:extLst>
            <a:ext uri="{FF2B5EF4-FFF2-40B4-BE49-F238E27FC236}">
              <a16:creationId xmlns:a16="http://schemas.microsoft.com/office/drawing/2014/main" id="{4F331898-D673-4049-9FB6-3F7FAD89FC3E}"/>
            </a:ext>
          </a:extLst>
        </xdr:cNvPr>
        <xdr:cNvSpPr/>
      </xdr:nvSpPr>
      <xdr:spPr>
        <a:xfrm>
          <a:off x="326571" y="3090504"/>
          <a:ext cx="17112377" cy="2667269"/>
        </a:xfrm>
        <a:prstGeom prst="rect">
          <a:avLst/>
        </a:prstGeom>
        <a:solidFill>
          <a:schemeClr val="accent3">
            <a:lumMod val="60000"/>
            <a:lumOff val="40000"/>
          </a:schemeClr>
        </a:solidFill>
        <a:ln w="127000" cmpd="thinThick">
          <a:solidFill>
            <a:schemeClr val="tx1"/>
          </a:solidFill>
        </a:ln>
      </xdr:spPr>
      <xdr:txBody>
        <a:bodyPr wrap="none" lIns="91440" tIns="45720" rIns="91440" bIns="45720">
          <a:spAutoFit/>
        </a:bodyPr>
        <a:lstStyle/>
        <a:p>
          <a:pPr algn="ctr"/>
          <a:r>
            <a:rPr kumimoji="1" lang="ja-JP" altLang="en-US" sz="6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大阪府作業用シートです。</a:t>
          </a:r>
          <a:endParaRPr kumimoji="1" lang="en-US" altLang="ja-JP" sz="6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a:p>
          <a:pPr algn="ctr"/>
          <a:r>
            <a:rPr kumimoji="1" lang="ja-JP" altLang="en-US" sz="6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このシートの削除・改変は行わないでください。</a:t>
          </a:r>
          <a:endParaRPr lang="ja-JP" altLang="en-US" sz="6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zutaniMi\Downloads\gairai_siirekouj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９号"/>
      <sheetName val="入力用シート"/>
      <sheetName val="記入例（返還なし）"/>
      <sheetName val="記入例（返還あり・一括）"/>
      <sheetName val="記入例（返還あり・個別） "/>
      <sheetName val="大阪府作業用シート"/>
      <sheetName val="Sheet1"/>
    </sheetNames>
    <sheetDataSet>
      <sheetData sheetId="0"/>
      <sheetData sheetId="1">
        <row r="19">
          <cell r="P19"/>
        </row>
        <row r="21">
          <cell r="Q21"/>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82"/>
  <sheetViews>
    <sheetView tabSelected="1" view="pageBreakPreview" zoomScale="85" zoomScaleNormal="70" zoomScaleSheetLayoutView="85" workbookViewId="0">
      <selection activeCell="F4" sqref="F4"/>
    </sheetView>
  </sheetViews>
  <sheetFormatPr defaultRowHeight="18" x14ac:dyDescent="0.45"/>
  <cols>
    <col min="1" max="32" width="4.69921875" style="48" customWidth="1"/>
    <col min="33" max="33" width="11.19921875" style="48" customWidth="1"/>
    <col min="34" max="39" width="9" style="48" customWidth="1"/>
    <col min="40" max="16384" width="8.796875" style="48"/>
  </cols>
  <sheetData>
    <row r="1" spans="1:35" ht="18.600000000000001" thickBot="1" x14ac:dyDescent="0.5">
      <c r="A1" s="48" t="s">
        <v>74</v>
      </c>
    </row>
    <row r="2" spans="1:35" s="68" customFormat="1" ht="18.600000000000001" thickBot="1" x14ac:dyDescent="0.5">
      <c r="A2" s="154" t="s">
        <v>159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6"/>
      <c r="AG2" s="68" t="str">
        <f>IF(OR(F4="",H4="",J4="",H11="",J11=""),"入力漏れがあります。","OK")</f>
        <v>入力漏れがあります。</v>
      </c>
      <c r="AH2" s="68" t="str">
        <f>IF(Y15&gt;0,"OK","入力漏れがあります")</f>
        <v>入力漏れがあります</v>
      </c>
      <c r="AI2" s="68" t="b">
        <f>AND(AG2="OK",AH2="OK")</f>
        <v>0</v>
      </c>
    </row>
    <row r="3" spans="1:35" s="68" customFormat="1" ht="19.8" x14ac:dyDescent="0.45">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80" t="str">
        <f>IF(AI2=FALSE,"基本情報内に入力漏れがあります。","")</f>
        <v>基本情報内に入力漏れがあります。</v>
      </c>
      <c r="AF3" s="69"/>
      <c r="AG3" s="68" t="str">
        <f>IF(OR(A20="○",A21="○",A22="○",A23="○",A24="○"),"返還なし",IF(AG6="入力漏れがあります","未入力","返還あり"))</f>
        <v>未入力</v>
      </c>
      <c r="AI3" s="79"/>
    </row>
    <row r="4" spans="1:35" s="68" customFormat="1" x14ac:dyDescent="0.45">
      <c r="A4" s="157" t="s">
        <v>160</v>
      </c>
      <c r="B4" s="158"/>
      <c r="C4" s="159"/>
      <c r="D4" s="157" t="s">
        <v>161</v>
      </c>
      <c r="E4" s="158"/>
      <c r="F4" s="73"/>
      <c r="G4" s="70" t="s">
        <v>162</v>
      </c>
      <c r="H4" s="73"/>
      <c r="I4" s="70" t="s">
        <v>163</v>
      </c>
      <c r="J4" s="73"/>
      <c r="K4" s="71" t="s">
        <v>164</v>
      </c>
      <c r="L4" s="69"/>
      <c r="M4" s="160" t="s">
        <v>165</v>
      </c>
      <c r="N4" s="161"/>
      <c r="O4" s="161"/>
      <c r="P4" s="161"/>
      <c r="Q4" s="161"/>
      <c r="R4" s="161"/>
      <c r="S4" s="161"/>
      <c r="T4" s="161"/>
      <c r="U4" s="162"/>
      <c r="V4" s="69"/>
      <c r="W4" s="163" t="s">
        <v>166</v>
      </c>
      <c r="X4" s="164"/>
      <c r="Y4" s="164"/>
      <c r="Z4" s="164"/>
      <c r="AA4" s="164"/>
      <c r="AB4" s="164"/>
      <c r="AC4" s="164"/>
      <c r="AD4" s="164"/>
      <c r="AE4" s="165"/>
      <c r="AF4" s="69"/>
      <c r="AG4" s="68" t="s">
        <v>184</v>
      </c>
    </row>
    <row r="5" spans="1:35" s="68" customFormat="1" x14ac:dyDescent="0.45">
      <c r="A5" s="157" t="s">
        <v>174</v>
      </c>
      <c r="B5" s="158"/>
      <c r="C5" s="159"/>
      <c r="D5" s="166"/>
      <c r="E5" s="167"/>
      <c r="F5" s="167"/>
      <c r="G5" s="167"/>
      <c r="H5" s="167"/>
      <c r="I5" s="167"/>
      <c r="J5" s="167"/>
      <c r="K5" s="168"/>
      <c r="L5" s="69"/>
      <c r="M5" s="169" t="s">
        <v>167</v>
      </c>
      <c r="N5" s="170"/>
      <c r="O5" s="170"/>
      <c r="P5" s="170"/>
      <c r="Q5" s="170"/>
      <c r="R5" s="170"/>
      <c r="S5" s="170"/>
      <c r="T5" s="170"/>
      <c r="U5" s="171"/>
      <c r="V5" s="69"/>
      <c r="W5" s="175" t="s">
        <v>168</v>
      </c>
      <c r="X5" s="176"/>
      <c r="Y5" s="176"/>
      <c r="Z5" s="176"/>
      <c r="AA5" s="176"/>
      <c r="AB5" s="176"/>
      <c r="AC5" s="176"/>
      <c r="AD5" s="176"/>
      <c r="AE5" s="177"/>
      <c r="AF5" s="69"/>
      <c r="AG5" s="68" t="str">
        <f>IF(OR(I30="",I31=""),"入力漏れがあります","OK")</f>
        <v>入力漏れがあります</v>
      </c>
      <c r="AH5" s="68" t="b">
        <f>AND(AG6="OK",AG5="OK")</f>
        <v>0</v>
      </c>
      <c r="AI5" s="68" t="str">
        <f>AG3&amp;AH5</f>
        <v>未入力FALSE</v>
      </c>
    </row>
    <row r="6" spans="1:35" s="68" customFormat="1" x14ac:dyDescent="0.45">
      <c r="A6" s="157" t="s">
        <v>175</v>
      </c>
      <c r="B6" s="158"/>
      <c r="C6" s="159"/>
      <c r="D6" s="166"/>
      <c r="E6" s="167"/>
      <c r="F6" s="167"/>
      <c r="G6" s="167"/>
      <c r="H6" s="167"/>
      <c r="I6" s="167"/>
      <c r="J6" s="167"/>
      <c r="K6" s="168"/>
      <c r="L6" s="69"/>
      <c r="M6" s="172"/>
      <c r="N6" s="173"/>
      <c r="O6" s="173"/>
      <c r="P6" s="173"/>
      <c r="Q6" s="173"/>
      <c r="R6" s="173"/>
      <c r="S6" s="173"/>
      <c r="T6" s="173"/>
      <c r="U6" s="174"/>
      <c r="V6" s="69"/>
      <c r="W6" s="178"/>
      <c r="X6" s="179"/>
      <c r="Y6" s="179"/>
      <c r="Z6" s="179"/>
      <c r="AA6" s="179"/>
      <c r="AB6" s="179"/>
      <c r="AC6" s="179"/>
      <c r="AD6" s="179"/>
      <c r="AE6" s="180"/>
      <c r="AF6" s="69"/>
      <c r="AG6" s="68" t="str">
        <f>IF(OR(A37="○",A42="○",A62="○"),"OK","入力漏れがあります")</f>
        <v>入力漏れがあります</v>
      </c>
    </row>
    <row r="7" spans="1:35" s="68" customFormat="1" ht="18" customHeight="1" x14ac:dyDescent="0.45">
      <c r="A7" s="157" t="s">
        <v>170</v>
      </c>
      <c r="B7" s="158"/>
      <c r="C7" s="159"/>
      <c r="D7" s="181"/>
      <c r="E7" s="182"/>
      <c r="F7" s="182"/>
      <c r="G7" s="182"/>
      <c r="H7" s="182"/>
      <c r="I7" s="182"/>
      <c r="J7" s="182"/>
      <c r="K7" s="183"/>
      <c r="L7" s="69"/>
      <c r="M7" s="163" t="s">
        <v>169</v>
      </c>
      <c r="N7" s="165"/>
      <c r="O7" s="184"/>
      <c r="P7" s="185"/>
      <c r="Q7" s="185"/>
      <c r="R7" s="185"/>
      <c r="S7" s="185"/>
      <c r="T7" s="185"/>
      <c r="U7" s="186"/>
      <c r="V7" s="69"/>
      <c r="W7" s="163" t="s">
        <v>73</v>
      </c>
      <c r="X7" s="165"/>
      <c r="Y7" s="72" t="s">
        <v>90</v>
      </c>
      <c r="Z7" s="187"/>
      <c r="AA7" s="188"/>
      <c r="AB7" s="188"/>
      <c r="AC7" s="188"/>
      <c r="AD7" s="188"/>
      <c r="AE7" s="189"/>
      <c r="AF7" s="69"/>
    </row>
    <row r="8" spans="1:35" s="68" customFormat="1" ht="18" customHeight="1" x14ac:dyDescent="0.45">
      <c r="A8" s="157" t="s">
        <v>172</v>
      </c>
      <c r="B8" s="158"/>
      <c r="C8" s="159"/>
      <c r="D8" s="181"/>
      <c r="E8" s="182"/>
      <c r="F8" s="182"/>
      <c r="G8" s="182"/>
      <c r="H8" s="182"/>
      <c r="I8" s="182"/>
      <c r="J8" s="182"/>
      <c r="K8" s="183"/>
      <c r="L8" s="69"/>
      <c r="M8" s="163" t="s">
        <v>171</v>
      </c>
      <c r="N8" s="165"/>
      <c r="O8" s="184"/>
      <c r="P8" s="185"/>
      <c r="Q8" s="185"/>
      <c r="R8" s="185"/>
      <c r="S8" s="185"/>
      <c r="T8" s="185"/>
      <c r="U8" s="186"/>
      <c r="V8" s="69"/>
      <c r="W8" s="163" t="s">
        <v>91</v>
      </c>
      <c r="X8" s="165"/>
      <c r="Y8" s="190"/>
      <c r="Z8" s="191"/>
      <c r="AA8" s="191"/>
      <c r="AB8" s="191"/>
      <c r="AC8" s="191"/>
      <c r="AD8" s="191"/>
      <c r="AE8" s="192"/>
      <c r="AF8" s="69"/>
    </row>
    <row r="9" spans="1:35" s="68" customFormat="1" x14ac:dyDescent="0.45">
      <c r="A9" s="157" t="s">
        <v>182</v>
      </c>
      <c r="B9" s="158"/>
      <c r="C9" s="159"/>
      <c r="D9" s="181"/>
      <c r="E9" s="182"/>
      <c r="F9" s="182"/>
      <c r="G9" s="182"/>
      <c r="H9" s="182"/>
      <c r="I9" s="182"/>
      <c r="J9" s="182"/>
      <c r="K9" s="183"/>
      <c r="L9" s="69"/>
      <c r="M9" s="163" t="s">
        <v>173</v>
      </c>
      <c r="N9" s="165"/>
      <c r="O9" s="200"/>
      <c r="P9" s="201"/>
      <c r="Q9" s="201"/>
      <c r="R9" s="201"/>
      <c r="S9" s="201"/>
      <c r="T9" s="201"/>
      <c r="U9" s="202"/>
      <c r="V9" s="69"/>
      <c r="W9" s="163" t="s">
        <v>92</v>
      </c>
      <c r="X9" s="165"/>
      <c r="Y9" s="190"/>
      <c r="Z9" s="191"/>
      <c r="AA9" s="191"/>
      <c r="AB9" s="191"/>
      <c r="AC9" s="191"/>
      <c r="AD9" s="191"/>
      <c r="AE9" s="192"/>
      <c r="AF9" s="69"/>
    </row>
    <row r="10" spans="1:35" s="49" customFormat="1" ht="12" customHeight="1" x14ac:dyDescent="0.45">
      <c r="A10" s="74"/>
      <c r="B10" s="74"/>
      <c r="C10" s="74"/>
      <c r="D10" s="74"/>
      <c r="E10" s="74"/>
      <c r="F10" s="74"/>
      <c r="G10" s="74"/>
      <c r="H10" s="74"/>
      <c r="I10" s="74"/>
      <c r="J10" s="74"/>
      <c r="K10" s="74"/>
      <c r="L10" s="74"/>
      <c r="M10" s="74"/>
      <c r="N10" s="74"/>
      <c r="O10" s="74"/>
      <c r="P10" s="74"/>
      <c r="Q10" s="74"/>
      <c r="R10" s="74"/>
      <c r="S10" s="74"/>
      <c r="T10" s="74"/>
      <c r="AG10" s="68"/>
    </row>
    <row r="11" spans="1:35" s="49" customFormat="1" ht="34.950000000000003" customHeight="1" x14ac:dyDescent="0.45">
      <c r="A11" s="139" t="s">
        <v>102</v>
      </c>
      <c r="B11" s="139"/>
      <c r="C11" s="139"/>
      <c r="D11" s="139"/>
      <c r="E11" s="139"/>
      <c r="F11" s="139" t="s">
        <v>75</v>
      </c>
      <c r="G11" s="139"/>
      <c r="H11" s="78"/>
      <c r="I11" s="75" t="s">
        <v>180</v>
      </c>
      <c r="J11" s="195" t="s">
        <v>177</v>
      </c>
      <c r="K11" s="196"/>
      <c r="L11" s="196"/>
      <c r="M11" s="197"/>
      <c r="N11" s="74"/>
      <c r="O11" s="198" t="s">
        <v>179</v>
      </c>
      <c r="P11" s="199"/>
      <c r="Q11" s="199"/>
      <c r="R11" s="199"/>
      <c r="S11" s="199"/>
      <c r="T11" s="199"/>
      <c r="U11" s="199"/>
      <c r="V11" s="199"/>
      <c r="W11" s="199"/>
      <c r="X11" s="199"/>
      <c r="Y11" s="199"/>
      <c r="Z11" s="199"/>
      <c r="AA11" s="199"/>
      <c r="AB11" s="199"/>
      <c r="AC11" s="199"/>
      <c r="AD11" s="199"/>
      <c r="AE11" s="199"/>
      <c r="AF11" s="199"/>
    </row>
    <row r="12" spans="1:35" s="49" customFormat="1" ht="28.8" customHeight="1" x14ac:dyDescent="0.45">
      <c r="A12" s="139" t="s">
        <v>95</v>
      </c>
      <c r="B12" s="139"/>
      <c r="C12" s="139"/>
      <c r="D12" s="139"/>
      <c r="E12" s="139"/>
      <c r="F12" s="139" t="s">
        <v>75</v>
      </c>
      <c r="G12" s="139"/>
      <c r="H12" s="78"/>
      <c r="I12" s="75" t="s">
        <v>76</v>
      </c>
      <c r="J12" s="77"/>
      <c r="K12" s="75" t="s">
        <v>77</v>
      </c>
      <c r="L12" s="78"/>
      <c r="M12" s="75" t="s">
        <v>78</v>
      </c>
      <c r="N12" s="139" t="str">
        <f>IF($H$11=6,$AG$13,$AG$14)</f>
        <v>付け大阪府指令医感第</v>
      </c>
      <c r="O12" s="139"/>
      <c r="P12" s="139"/>
      <c r="Q12" s="139"/>
      <c r="R12" s="139"/>
      <c r="S12" s="193"/>
      <c r="T12" s="194"/>
      <c r="U12" s="76" t="s">
        <v>96</v>
      </c>
      <c r="V12" s="136" t="s">
        <v>97</v>
      </c>
      <c r="W12" s="136"/>
      <c r="X12" s="75" t="s">
        <v>98</v>
      </c>
      <c r="Y12" s="137"/>
      <c r="Z12" s="137"/>
      <c r="AA12" s="137"/>
      <c r="AB12" s="137"/>
      <c r="AC12" s="137"/>
      <c r="AD12" s="137"/>
      <c r="AE12" s="76" t="s">
        <v>99</v>
      </c>
    </row>
    <row r="13" spans="1:35" s="49" customFormat="1" ht="28.8" customHeight="1" x14ac:dyDescent="0.45">
      <c r="A13" s="139" t="s">
        <v>95</v>
      </c>
      <c r="B13" s="139"/>
      <c r="C13" s="139"/>
      <c r="D13" s="139"/>
      <c r="E13" s="139"/>
      <c r="F13" s="139" t="s">
        <v>75</v>
      </c>
      <c r="G13" s="139"/>
      <c r="H13" s="78"/>
      <c r="I13" s="75" t="s">
        <v>76</v>
      </c>
      <c r="J13" s="77"/>
      <c r="K13" s="75" t="s">
        <v>77</v>
      </c>
      <c r="L13" s="78"/>
      <c r="M13" s="75" t="s">
        <v>78</v>
      </c>
      <c r="N13" s="139" t="str">
        <f>IF($H$11=6,$AG$13,$AG$14)</f>
        <v>付け大阪府指令医感第</v>
      </c>
      <c r="O13" s="139"/>
      <c r="P13" s="139"/>
      <c r="Q13" s="139"/>
      <c r="R13" s="139"/>
      <c r="S13" s="193"/>
      <c r="T13" s="194"/>
      <c r="U13" s="76" t="s">
        <v>96</v>
      </c>
      <c r="V13" s="136" t="s">
        <v>97</v>
      </c>
      <c r="W13" s="136"/>
      <c r="X13" s="75" t="s">
        <v>98</v>
      </c>
      <c r="Y13" s="137"/>
      <c r="Z13" s="137"/>
      <c r="AA13" s="137"/>
      <c r="AB13" s="137"/>
      <c r="AC13" s="137"/>
      <c r="AD13" s="137"/>
      <c r="AE13" s="76" t="s">
        <v>99</v>
      </c>
      <c r="AG13" s="49" t="s">
        <v>176</v>
      </c>
    </row>
    <row r="14" spans="1:35" s="49" customFormat="1" ht="28.8" customHeight="1" x14ac:dyDescent="0.45">
      <c r="A14" s="139" t="s">
        <v>95</v>
      </c>
      <c r="B14" s="139"/>
      <c r="C14" s="139"/>
      <c r="D14" s="139"/>
      <c r="E14" s="139"/>
      <c r="F14" s="139" t="s">
        <v>75</v>
      </c>
      <c r="G14" s="139"/>
      <c r="H14" s="78"/>
      <c r="I14" s="75" t="s">
        <v>76</v>
      </c>
      <c r="J14" s="77"/>
      <c r="K14" s="75" t="s">
        <v>77</v>
      </c>
      <c r="L14" s="78"/>
      <c r="M14" s="75" t="s">
        <v>78</v>
      </c>
      <c r="N14" s="139" t="str">
        <f>IF($H$11=6,$AG$13,$AG$14)</f>
        <v>付け大阪府指令医感第</v>
      </c>
      <c r="O14" s="139"/>
      <c r="P14" s="139"/>
      <c r="Q14" s="139"/>
      <c r="R14" s="139"/>
      <c r="S14" s="193"/>
      <c r="T14" s="194"/>
      <c r="U14" s="76" t="s">
        <v>96</v>
      </c>
      <c r="V14" s="136" t="s">
        <v>97</v>
      </c>
      <c r="W14" s="136"/>
      <c r="X14" s="75" t="s">
        <v>98</v>
      </c>
      <c r="Y14" s="137"/>
      <c r="Z14" s="137"/>
      <c r="AA14" s="137"/>
      <c r="AB14" s="137"/>
      <c r="AC14" s="137"/>
      <c r="AD14" s="137"/>
      <c r="AE14" s="76" t="s">
        <v>99</v>
      </c>
      <c r="AG14" s="49" t="s">
        <v>178</v>
      </c>
    </row>
    <row r="15" spans="1:35" s="49" customFormat="1" ht="11.25" customHeight="1" x14ac:dyDescent="0.45">
      <c r="I15" s="49" t="s">
        <v>100</v>
      </c>
      <c r="Y15" s="138">
        <f>SUM(Y12:AD14)</f>
        <v>0</v>
      </c>
      <c r="Z15" s="138"/>
      <c r="AA15" s="138"/>
      <c r="AB15" s="138"/>
      <c r="AC15" s="138"/>
      <c r="AD15" s="138"/>
    </row>
    <row r="16" spans="1:35" ht="11.25" customHeight="1" thickBot="1" x14ac:dyDescent="0.5">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49"/>
      <c r="AH16" s="50"/>
    </row>
    <row r="17" spans="1:40" ht="18.600000000000001" customHeight="1" thickBot="1" x14ac:dyDescent="0.5">
      <c r="A17" s="140" t="s">
        <v>6</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2"/>
      <c r="AG17" s="50"/>
      <c r="AH17" s="50"/>
    </row>
    <row r="18" spans="1:40" ht="22.5" customHeight="1" x14ac:dyDescent="0.45">
      <c r="A18" s="51" t="s">
        <v>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0"/>
      <c r="AH18" s="50" t="s">
        <v>8</v>
      </c>
    </row>
    <row r="19" spans="1:40" ht="22.5" customHeight="1" x14ac:dyDescent="0.4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0" t="str">
        <f>IF((COUNTIF(A20:A24,"○")+COUNTIF(A37:A62,"○"))&gt;0,"複数選択不可","○")</f>
        <v>○</v>
      </c>
      <c r="AH19" s="50"/>
    </row>
    <row r="20" spans="1:40" ht="22.5" customHeight="1" x14ac:dyDescent="0.45">
      <c r="A20" s="20"/>
      <c r="B20" s="52" t="s">
        <v>9</v>
      </c>
      <c r="C20" s="51" t="s">
        <v>10</v>
      </c>
      <c r="D20" s="51"/>
      <c r="E20" s="51"/>
      <c r="F20" s="51"/>
      <c r="G20" s="51"/>
      <c r="H20" s="51"/>
      <c r="I20" s="51"/>
      <c r="J20" s="51"/>
      <c r="K20" s="51"/>
      <c r="L20" s="51"/>
      <c r="M20" s="51"/>
      <c r="N20" s="51"/>
      <c r="O20" s="51"/>
      <c r="P20" s="51"/>
      <c r="Q20" s="51"/>
      <c r="R20" s="143" t="s">
        <v>86</v>
      </c>
      <c r="S20" s="143"/>
      <c r="T20" s="143"/>
      <c r="U20" s="143"/>
      <c r="V20" s="143"/>
      <c r="W20" s="143"/>
      <c r="X20" s="143"/>
      <c r="Y20" s="144"/>
      <c r="Z20" s="145"/>
      <c r="AA20" s="146"/>
      <c r="AB20" s="146"/>
      <c r="AC20" s="146"/>
      <c r="AD20" s="146"/>
      <c r="AE20" s="146"/>
      <c r="AF20" s="53" t="s">
        <v>5</v>
      </c>
      <c r="AG20" s="50"/>
      <c r="AH20" s="50"/>
    </row>
    <row r="21" spans="1:40" ht="21" customHeight="1" x14ac:dyDescent="0.45">
      <c r="A21" s="20" t="s">
        <v>183</v>
      </c>
      <c r="B21" s="52" t="s">
        <v>11</v>
      </c>
      <c r="C21" s="51" t="s">
        <v>12</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0"/>
      <c r="AH21" s="50" t="s">
        <v>82</v>
      </c>
    </row>
    <row r="22" spans="1:40" ht="21" customHeight="1" x14ac:dyDescent="0.45">
      <c r="A22" s="21"/>
      <c r="B22" s="52" t="s">
        <v>14</v>
      </c>
      <c r="C22" s="51" t="s">
        <v>85</v>
      </c>
      <c r="D22" s="51"/>
      <c r="E22" s="51"/>
      <c r="F22" s="51"/>
      <c r="G22" s="51"/>
      <c r="H22" s="51"/>
      <c r="I22" s="51"/>
      <c r="J22" s="51"/>
      <c r="K22" s="51"/>
      <c r="L22" s="51"/>
      <c r="M22" s="51"/>
      <c r="N22" s="51"/>
      <c r="O22" s="51"/>
      <c r="P22" s="51"/>
      <c r="Q22" s="51"/>
      <c r="R22" s="51"/>
      <c r="S22" s="51"/>
      <c r="T22" s="51"/>
      <c r="U22" s="51"/>
      <c r="V22" s="51"/>
      <c r="W22" s="51"/>
      <c r="X22" s="51"/>
      <c r="Y22" s="54" t="s">
        <v>15</v>
      </c>
      <c r="Z22" s="55"/>
      <c r="AA22" s="55"/>
      <c r="AB22" s="84"/>
      <c r="AC22" s="85"/>
      <c r="AD22" s="85"/>
      <c r="AE22" s="85"/>
      <c r="AF22" s="53" t="s">
        <v>16</v>
      </c>
      <c r="AG22" s="50" t="s">
        <v>13</v>
      </c>
      <c r="AH22" s="50" t="s">
        <v>70</v>
      </c>
    </row>
    <row r="23" spans="1:40" ht="21" customHeight="1" x14ac:dyDescent="0.45">
      <c r="A23" s="20"/>
      <c r="B23" s="52" t="s">
        <v>17</v>
      </c>
      <c r="C23" s="51" t="s">
        <v>153</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0" t="s">
        <v>13</v>
      </c>
      <c r="AH23" s="50" t="s">
        <v>83</v>
      </c>
    </row>
    <row r="24" spans="1:40" ht="21" customHeight="1" x14ac:dyDescent="0.45">
      <c r="A24" s="20"/>
      <c r="B24" s="52" t="s">
        <v>19</v>
      </c>
      <c r="C24" s="51" t="s">
        <v>18</v>
      </c>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0" t="s">
        <v>13</v>
      </c>
      <c r="AH24" s="50" t="s">
        <v>35</v>
      </c>
    </row>
    <row r="25" spans="1:40" ht="21" customHeight="1" thickBot="1" x14ac:dyDescent="0.5">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row>
    <row r="26" spans="1:40" ht="18.600000000000001" customHeight="1" thickBot="1" x14ac:dyDescent="0.5">
      <c r="A26" s="140" t="s">
        <v>20</v>
      </c>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2"/>
      <c r="AG26" s="50"/>
      <c r="AH26" s="50"/>
      <c r="AN26" s="56"/>
    </row>
    <row r="27" spans="1:40" ht="21" customHeight="1" x14ac:dyDescent="0.45">
      <c r="A27" s="57" t="s">
        <v>21</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81" t="str">
        <f>IF(AI5="返還ありFALSE","入力漏れがあります。","")</f>
        <v/>
      </c>
      <c r="AF27" s="57"/>
      <c r="AG27" s="50"/>
      <c r="AH27" s="50"/>
    </row>
    <row r="28" spans="1:40" ht="21" customHeight="1" x14ac:dyDescent="0.4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0"/>
      <c r="AH28" s="50"/>
    </row>
    <row r="29" spans="1:40" ht="21" customHeight="1" x14ac:dyDescent="0.45">
      <c r="A29" s="57" t="s">
        <v>22</v>
      </c>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0"/>
      <c r="AH29" s="50"/>
    </row>
    <row r="30" spans="1:40" ht="21" customHeight="1" x14ac:dyDescent="0.45">
      <c r="A30" s="57"/>
      <c r="B30" s="57" t="s">
        <v>23</v>
      </c>
      <c r="C30" s="57"/>
      <c r="D30" s="57"/>
      <c r="E30" s="57"/>
      <c r="F30" s="57"/>
      <c r="G30" s="57"/>
      <c r="H30" s="57"/>
      <c r="I30" s="147"/>
      <c r="J30" s="148"/>
      <c r="K30" s="148"/>
      <c r="L30" s="148"/>
      <c r="M30" s="148"/>
      <c r="N30" s="58" t="s">
        <v>5</v>
      </c>
      <c r="O30" s="57" t="s">
        <v>24</v>
      </c>
      <c r="P30" s="57"/>
      <c r="Q30" s="57"/>
      <c r="R30" s="57"/>
      <c r="S30" s="57"/>
      <c r="T30" s="57"/>
      <c r="U30" s="57"/>
      <c r="V30" s="57"/>
      <c r="W30" s="57"/>
      <c r="X30" s="57"/>
      <c r="Y30" s="57"/>
      <c r="Z30" s="57"/>
      <c r="AA30" s="57"/>
      <c r="AB30" s="57"/>
      <c r="AC30" s="57"/>
      <c r="AD30" s="57"/>
      <c r="AE30" s="57"/>
      <c r="AF30" s="57"/>
      <c r="AG30" s="50"/>
      <c r="AH30" s="50"/>
    </row>
    <row r="31" spans="1:40" ht="21" customHeight="1" x14ac:dyDescent="0.45">
      <c r="A31" s="57"/>
      <c r="B31" s="57" t="s">
        <v>25</v>
      </c>
      <c r="C31" s="57"/>
      <c r="D31" s="57"/>
      <c r="E31" s="57"/>
      <c r="F31" s="57"/>
      <c r="G31" s="57"/>
      <c r="H31" s="57"/>
      <c r="I31" s="147"/>
      <c r="J31" s="148"/>
      <c r="K31" s="148"/>
      <c r="L31" s="148"/>
      <c r="M31" s="148"/>
      <c r="N31" s="58" t="s">
        <v>5</v>
      </c>
      <c r="O31" s="57" t="s">
        <v>26</v>
      </c>
      <c r="P31" s="57"/>
      <c r="Q31" s="57"/>
      <c r="R31" s="57"/>
      <c r="S31" s="57"/>
      <c r="T31" s="57"/>
      <c r="U31" s="57"/>
      <c r="V31" s="57"/>
      <c r="W31" s="57"/>
      <c r="X31" s="57"/>
      <c r="Y31" s="57"/>
      <c r="Z31" s="57"/>
      <c r="AA31" s="57"/>
      <c r="AB31" s="57"/>
      <c r="AC31" s="57"/>
      <c r="AD31" s="57"/>
      <c r="AE31" s="57"/>
      <c r="AF31" s="57"/>
      <c r="AG31" s="50"/>
      <c r="AH31" s="50"/>
    </row>
    <row r="32" spans="1:40" ht="21" customHeight="1" thickBot="1" x14ac:dyDescent="0.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0"/>
      <c r="AH32" s="50"/>
    </row>
    <row r="33" spans="1:34" ht="21" customHeight="1" thickBot="1" x14ac:dyDescent="0.5">
      <c r="A33" s="57"/>
      <c r="B33" s="57" t="s">
        <v>27</v>
      </c>
      <c r="C33" s="57"/>
      <c r="D33" s="57"/>
      <c r="E33" s="57"/>
      <c r="F33" s="57"/>
      <c r="G33" s="57"/>
      <c r="H33" s="57"/>
      <c r="I33" s="99" t="str">
        <f>IF(I31="","",I30/I31)</f>
        <v/>
      </c>
      <c r="J33" s="100"/>
      <c r="K33" s="100"/>
      <c r="L33" s="100"/>
      <c r="M33" s="100"/>
      <c r="N33" s="101"/>
      <c r="O33" s="57" t="s">
        <v>28</v>
      </c>
      <c r="P33" s="57"/>
      <c r="Q33" s="57"/>
      <c r="R33" s="57"/>
      <c r="S33" s="57"/>
      <c r="T33" s="57"/>
      <c r="U33" s="57"/>
      <c r="V33" s="57"/>
      <c r="W33" s="57"/>
      <c r="X33" s="57"/>
      <c r="Y33" s="57"/>
      <c r="Z33" s="57"/>
      <c r="AA33" s="57"/>
      <c r="AB33" s="57"/>
      <c r="AC33" s="57"/>
      <c r="AD33" s="57"/>
      <c r="AE33" s="57"/>
      <c r="AF33" s="57"/>
      <c r="AG33" s="50"/>
      <c r="AH33" s="50"/>
    </row>
    <row r="34" spans="1:34" ht="21" customHeight="1" x14ac:dyDescent="0.45">
      <c r="A34" s="57"/>
      <c r="B34" s="57"/>
      <c r="C34" s="57"/>
      <c r="D34" s="57"/>
      <c r="E34" s="57"/>
      <c r="F34" s="57"/>
      <c r="G34" s="57"/>
      <c r="H34" s="57"/>
      <c r="I34" s="59" t="s">
        <v>29</v>
      </c>
      <c r="J34" s="59"/>
      <c r="K34" s="59"/>
      <c r="L34" s="59"/>
      <c r="M34" s="59"/>
      <c r="N34" s="59"/>
      <c r="O34" s="59"/>
      <c r="P34" s="59"/>
      <c r="Q34" s="59"/>
      <c r="R34" s="59"/>
      <c r="S34" s="59"/>
      <c r="T34" s="59"/>
      <c r="U34" s="59"/>
      <c r="V34" s="59"/>
      <c r="W34" s="59"/>
      <c r="X34" s="59"/>
      <c r="Y34" s="59"/>
      <c r="Z34" s="59"/>
      <c r="AA34" s="59"/>
      <c r="AB34" s="59"/>
      <c r="AC34" s="59"/>
      <c r="AD34" s="59"/>
      <c r="AE34" s="59"/>
      <c r="AF34" s="59"/>
      <c r="AG34" s="50"/>
      <c r="AH34" s="50"/>
    </row>
    <row r="35" spans="1:34" ht="21" customHeight="1" x14ac:dyDescent="0.45">
      <c r="A35" s="57"/>
      <c r="B35" s="57"/>
      <c r="C35" s="57"/>
      <c r="D35" s="57"/>
      <c r="E35" s="57"/>
      <c r="F35" s="57"/>
      <c r="G35" s="57"/>
      <c r="H35" s="57"/>
      <c r="I35" s="59" t="s">
        <v>30</v>
      </c>
      <c r="J35" s="59"/>
      <c r="K35" s="59"/>
      <c r="L35" s="59"/>
      <c r="M35" s="59"/>
      <c r="N35" s="59"/>
      <c r="O35" s="59"/>
      <c r="P35" s="59"/>
      <c r="Q35" s="59"/>
      <c r="R35" s="59"/>
      <c r="S35" s="59"/>
      <c r="T35" s="59"/>
      <c r="U35" s="59"/>
      <c r="V35" s="59"/>
      <c r="W35" s="59"/>
      <c r="X35" s="59"/>
      <c r="Y35" s="59"/>
      <c r="Z35" s="59"/>
      <c r="AA35" s="59"/>
      <c r="AB35" s="59"/>
      <c r="AC35" s="59"/>
      <c r="AD35" s="59"/>
      <c r="AE35" s="59"/>
      <c r="AF35" s="59"/>
      <c r="AG35" s="50"/>
      <c r="AH35" s="50"/>
    </row>
    <row r="36" spans="1:34" ht="21" customHeight="1" x14ac:dyDescent="0.45">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0"/>
      <c r="AH36" s="50"/>
    </row>
    <row r="37" spans="1:34" ht="21" customHeight="1" x14ac:dyDescent="0.45">
      <c r="A37" s="22"/>
      <c r="B37" s="57" t="s">
        <v>31</v>
      </c>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0"/>
      <c r="AH37" s="50"/>
    </row>
    <row r="38" spans="1:34" ht="21" customHeight="1" thickBot="1" x14ac:dyDescent="0.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0" t="s">
        <v>13</v>
      </c>
      <c r="AH38" s="50"/>
    </row>
    <row r="39" spans="1:34" ht="21" customHeight="1" x14ac:dyDescent="0.45">
      <c r="A39" s="57"/>
      <c r="B39" s="57"/>
      <c r="C39" s="57" t="s">
        <v>33</v>
      </c>
      <c r="D39" s="57"/>
      <c r="E39" s="57"/>
      <c r="F39" s="57"/>
      <c r="G39" s="57"/>
      <c r="H39" s="57"/>
      <c r="I39" s="57" t="s">
        <v>34</v>
      </c>
      <c r="J39" s="57"/>
      <c r="K39" s="57"/>
      <c r="L39" s="57"/>
      <c r="M39" s="57"/>
      <c r="N39" s="57"/>
      <c r="O39" s="57"/>
      <c r="P39" s="57"/>
      <c r="Q39" s="57"/>
      <c r="R39" s="57"/>
      <c r="S39" s="57"/>
      <c r="T39" s="57"/>
      <c r="U39" s="57"/>
      <c r="V39" s="57"/>
      <c r="W39" s="57"/>
      <c r="X39" s="57"/>
      <c r="Y39" s="57"/>
      <c r="Z39" s="57"/>
      <c r="AA39" s="106" t="str">
        <f>IF(A37="○",ROUNDDOWN(Y15*10/110,0),"")</f>
        <v/>
      </c>
      <c r="AB39" s="107"/>
      <c r="AC39" s="107"/>
      <c r="AD39" s="107"/>
      <c r="AE39" s="107"/>
      <c r="AF39" s="108"/>
      <c r="AG39" s="50" t="s">
        <v>83</v>
      </c>
      <c r="AH39" s="50"/>
    </row>
    <row r="40" spans="1:34" ht="21" customHeight="1" thickBot="1" x14ac:dyDescent="0.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109"/>
      <c r="AB40" s="110"/>
      <c r="AC40" s="110"/>
      <c r="AD40" s="110"/>
      <c r="AE40" s="110"/>
      <c r="AF40" s="111"/>
      <c r="AG40" s="50" t="s">
        <v>35</v>
      </c>
      <c r="AH40" s="50"/>
    </row>
    <row r="41" spans="1:34" ht="21" customHeight="1" x14ac:dyDescent="0.4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0"/>
      <c r="AH41" s="50"/>
    </row>
    <row r="42" spans="1:34" ht="21" customHeight="1" x14ac:dyDescent="0.45">
      <c r="A42" s="22"/>
      <c r="B42" s="57" t="s">
        <v>36</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0"/>
      <c r="AH42" s="50"/>
    </row>
    <row r="43" spans="1:34" ht="21" customHeight="1" x14ac:dyDescent="0.45">
      <c r="A43" s="57"/>
      <c r="B43" s="57"/>
      <c r="C43" s="57" t="s">
        <v>37</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0" t="s">
        <v>13</v>
      </c>
      <c r="AH43" s="50"/>
    </row>
    <row r="44" spans="1:34" ht="21" customHeight="1" x14ac:dyDescent="0.45">
      <c r="A44" s="57"/>
      <c r="B44" s="57"/>
      <c r="C44" s="103" t="s">
        <v>38</v>
      </c>
      <c r="D44" s="103"/>
      <c r="E44" s="103"/>
      <c r="F44" s="103"/>
      <c r="G44" s="103"/>
      <c r="H44" s="103"/>
      <c r="I44" s="102" t="s">
        <v>39</v>
      </c>
      <c r="J44" s="103"/>
      <c r="K44" s="103"/>
      <c r="L44" s="104" t="s">
        <v>40</v>
      </c>
      <c r="M44" s="105"/>
      <c r="N44" s="105"/>
      <c r="O44" s="102" t="s">
        <v>41</v>
      </c>
      <c r="P44" s="103"/>
      <c r="Q44" s="103"/>
      <c r="R44" s="102" t="s">
        <v>42</v>
      </c>
      <c r="S44" s="103"/>
      <c r="T44" s="103"/>
      <c r="U44" s="57"/>
      <c r="V44" s="57"/>
      <c r="W44" s="57"/>
      <c r="X44" s="57"/>
      <c r="Y44" s="57"/>
      <c r="Z44" s="57"/>
      <c r="AA44" s="57"/>
      <c r="AB44" s="57"/>
      <c r="AC44" s="57"/>
      <c r="AD44" s="57"/>
      <c r="AE44" s="57"/>
      <c r="AF44" s="57"/>
      <c r="AG44" s="50" t="s">
        <v>84</v>
      </c>
      <c r="AH44" s="50"/>
    </row>
    <row r="45" spans="1:34" ht="21" customHeight="1" x14ac:dyDescent="0.45">
      <c r="A45" s="57"/>
      <c r="B45" s="57"/>
      <c r="C45" s="103"/>
      <c r="D45" s="103"/>
      <c r="E45" s="103"/>
      <c r="F45" s="103"/>
      <c r="G45" s="103"/>
      <c r="H45" s="103"/>
      <c r="I45" s="103"/>
      <c r="J45" s="103"/>
      <c r="K45" s="103"/>
      <c r="L45" s="105"/>
      <c r="M45" s="105"/>
      <c r="N45" s="105"/>
      <c r="O45" s="103"/>
      <c r="P45" s="103"/>
      <c r="Q45" s="103"/>
      <c r="R45" s="103"/>
      <c r="S45" s="103"/>
      <c r="T45" s="103"/>
      <c r="U45" s="57"/>
      <c r="V45" s="57"/>
      <c r="W45" s="57"/>
      <c r="X45" s="57"/>
      <c r="Y45" s="57"/>
      <c r="Z45" s="57"/>
      <c r="AA45" s="57"/>
      <c r="AB45" s="57"/>
      <c r="AC45" s="57"/>
      <c r="AD45" s="57"/>
      <c r="AE45" s="57"/>
      <c r="AF45" s="57"/>
      <c r="AG45" s="50" t="s">
        <v>35</v>
      </c>
      <c r="AH45" s="50"/>
    </row>
    <row r="46" spans="1:34" ht="21" customHeight="1" x14ac:dyDescent="0.45">
      <c r="A46" s="57"/>
      <c r="B46" s="57"/>
      <c r="C46" s="122" t="s">
        <v>61</v>
      </c>
      <c r="D46" s="123"/>
      <c r="E46" s="123"/>
      <c r="F46" s="123"/>
      <c r="G46" s="123"/>
      <c r="H46" s="124"/>
      <c r="I46" s="95"/>
      <c r="J46" s="96"/>
      <c r="K46" s="97"/>
      <c r="L46" s="92"/>
      <c r="M46" s="93"/>
      <c r="N46" s="94"/>
      <c r="O46" s="95"/>
      <c r="P46" s="96"/>
      <c r="Q46" s="97"/>
      <c r="R46" s="98">
        <f t="shared" ref="R46:R54" si="0">SUM(I46:Q46)</f>
        <v>0</v>
      </c>
      <c r="S46" s="98"/>
      <c r="T46" s="98"/>
      <c r="U46" s="57"/>
      <c r="V46" s="57"/>
      <c r="W46" s="57"/>
      <c r="X46" s="57"/>
      <c r="Y46" s="57"/>
      <c r="Z46" s="57"/>
      <c r="AA46" s="57"/>
      <c r="AB46" s="57"/>
      <c r="AC46" s="57"/>
      <c r="AD46" s="57"/>
      <c r="AE46" s="57"/>
      <c r="AF46" s="57"/>
      <c r="AG46" s="50"/>
      <c r="AH46" s="50"/>
    </row>
    <row r="47" spans="1:34" ht="21" customHeight="1" x14ac:dyDescent="0.45">
      <c r="A47" s="57"/>
      <c r="B47" s="57"/>
      <c r="C47" s="122" t="s">
        <v>62</v>
      </c>
      <c r="D47" s="123"/>
      <c r="E47" s="123"/>
      <c r="F47" s="123"/>
      <c r="G47" s="123"/>
      <c r="H47" s="124"/>
      <c r="I47" s="95"/>
      <c r="J47" s="96"/>
      <c r="K47" s="97"/>
      <c r="L47" s="92"/>
      <c r="M47" s="93"/>
      <c r="N47" s="94"/>
      <c r="O47" s="95"/>
      <c r="P47" s="96"/>
      <c r="Q47" s="97"/>
      <c r="R47" s="98">
        <f t="shared" si="0"/>
        <v>0</v>
      </c>
      <c r="S47" s="98"/>
      <c r="T47" s="98"/>
      <c r="U47" s="57"/>
      <c r="V47" s="57"/>
      <c r="W47" s="57"/>
      <c r="X47" s="57"/>
      <c r="Y47" s="57"/>
      <c r="Z47" s="57"/>
      <c r="AA47" s="57"/>
      <c r="AB47" s="57"/>
      <c r="AC47" s="57"/>
      <c r="AD47" s="57"/>
      <c r="AE47" s="57"/>
      <c r="AF47" s="57"/>
      <c r="AG47" s="50"/>
      <c r="AH47" s="50"/>
    </row>
    <row r="48" spans="1:34" ht="21" customHeight="1" x14ac:dyDescent="0.45">
      <c r="A48" s="57"/>
      <c r="B48" s="57"/>
      <c r="C48" s="122" t="s">
        <v>63</v>
      </c>
      <c r="D48" s="123"/>
      <c r="E48" s="123"/>
      <c r="F48" s="123"/>
      <c r="G48" s="123"/>
      <c r="H48" s="124"/>
      <c r="I48" s="95"/>
      <c r="J48" s="96"/>
      <c r="K48" s="97"/>
      <c r="L48" s="92"/>
      <c r="M48" s="93"/>
      <c r="N48" s="94"/>
      <c r="O48" s="95"/>
      <c r="P48" s="96"/>
      <c r="Q48" s="97"/>
      <c r="R48" s="98">
        <f t="shared" si="0"/>
        <v>0</v>
      </c>
      <c r="S48" s="98"/>
      <c r="T48" s="98"/>
      <c r="U48" s="57"/>
      <c r="V48" s="57"/>
      <c r="W48" s="57"/>
      <c r="X48" s="57"/>
      <c r="Y48" s="57"/>
      <c r="Z48" s="57"/>
      <c r="AA48" s="57"/>
      <c r="AB48" s="57"/>
      <c r="AC48" s="57"/>
      <c r="AD48" s="57"/>
      <c r="AE48" s="57"/>
      <c r="AF48" s="57"/>
      <c r="AG48" s="50"/>
      <c r="AH48" s="50"/>
    </row>
    <row r="49" spans="1:34" ht="21" customHeight="1" x14ac:dyDescent="0.45">
      <c r="A49" s="57"/>
      <c r="B49" s="57"/>
      <c r="C49" s="122" t="s">
        <v>64</v>
      </c>
      <c r="D49" s="123"/>
      <c r="E49" s="123"/>
      <c r="F49" s="123"/>
      <c r="G49" s="123"/>
      <c r="H49" s="124"/>
      <c r="I49" s="95"/>
      <c r="J49" s="96"/>
      <c r="K49" s="97"/>
      <c r="L49" s="92"/>
      <c r="M49" s="93"/>
      <c r="N49" s="94"/>
      <c r="O49" s="95"/>
      <c r="P49" s="96"/>
      <c r="Q49" s="97"/>
      <c r="R49" s="98">
        <f t="shared" si="0"/>
        <v>0</v>
      </c>
      <c r="S49" s="98"/>
      <c r="T49" s="98"/>
      <c r="U49" s="57"/>
      <c r="V49" s="57"/>
      <c r="W49" s="57"/>
      <c r="X49" s="57"/>
      <c r="Y49" s="57"/>
      <c r="Z49" s="57"/>
      <c r="AA49" s="57"/>
      <c r="AB49" s="57"/>
      <c r="AC49" s="57"/>
      <c r="AD49" s="57"/>
      <c r="AE49" s="57"/>
      <c r="AF49" s="57"/>
      <c r="AG49" s="50"/>
      <c r="AH49" s="50"/>
    </row>
    <row r="50" spans="1:34" ht="21" customHeight="1" x14ac:dyDescent="0.45">
      <c r="A50" s="57"/>
      <c r="B50" s="57"/>
      <c r="C50" s="122" t="s">
        <v>65</v>
      </c>
      <c r="D50" s="123"/>
      <c r="E50" s="123"/>
      <c r="F50" s="123"/>
      <c r="G50" s="123"/>
      <c r="H50" s="124"/>
      <c r="I50" s="95"/>
      <c r="J50" s="96"/>
      <c r="K50" s="97"/>
      <c r="L50" s="92"/>
      <c r="M50" s="93"/>
      <c r="N50" s="94"/>
      <c r="O50" s="95"/>
      <c r="P50" s="96"/>
      <c r="Q50" s="97"/>
      <c r="R50" s="98">
        <f t="shared" si="0"/>
        <v>0</v>
      </c>
      <c r="S50" s="98"/>
      <c r="T50" s="98"/>
      <c r="U50" s="57"/>
      <c r="V50" s="57"/>
      <c r="W50" s="57"/>
      <c r="X50" s="57"/>
      <c r="Y50" s="57"/>
      <c r="Z50" s="57"/>
      <c r="AA50" s="57"/>
      <c r="AB50" s="57"/>
      <c r="AC50" s="57"/>
      <c r="AD50" s="57"/>
      <c r="AE50" s="57"/>
      <c r="AF50" s="57"/>
      <c r="AG50" s="50"/>
      <c r="AH50" s="50"/>
    </row>
    <row r="51" spans="1:34" ht="21" customHeight="1" x14ac:dyDescent="0.45">
      <c r="A51" s="57"/>
      <c r="B51" s="57"/>
      <c r="C51" s="122" t="s">
        <v>66</v>
      </c>
      <c r="D51" s="123"/>
      <c r="E51" s="123"/>
      <c r="F51" s="123"/>
      <c r="G51" s="123"/>
      <c r="H51" s="124"/>
      <c r="I51" s="95"/>
      <c r="J51" s="96"/>
      <c r="K51" s="97"/>
      <c r="L51" s="92"/>
      <c r="M51" s="93"/>
      <c r="N51" s="94"/>
      <c r="O51" s="95"/>
      <c r="P51" s="96"/>
      <c r="Q51" s="97"/>
      <c r="R51" s="98">
        <f t="shared" si="0"/>
        <v>0</v>
      </c>
      <c r="S51" s="98"/>
      <c r="T51" s="98"/>
      <c r="U51" s="57"/>
      <c r="V51" s="57"/>
      <c r="W51" s="57"/>
      <c r="X51" s="57"/>
      <c r="Y51" s="57"/>
      <c r="Z51" s="57"/>
      <c r="AA51" s="57"/>
      <c r="AB51" s="57"/>
      <c r="AC51" s="57"/>
      <c r="AD51" s="57"/>
      <c r="AE51" s="57"/>
      <c r="AF51" s="57"/>
      <c r="AG51" s="50"/>
      <c r="AH51" s="50"/>
    </row>
    <row r="52" spans="1:34" ht="21" customHeight="1" x14ac:dyDescent="0.45">
      <c r="A52" s="57"/>
      <c r="B52" s="57"/>
      <c r="C52" s="125" t="s">
        <v>67</v>
      </c>
      <c r="D52" s="126"/>
      <c r="E52" s="126"/>
      <c r="F52" s="126"/>
      <c r="G52" s="126"/>
      <c r="H52" s="127"/>
      <c r="I52" s="86"/>
      <c r="J52" s="87"/>
      <c r="K52" s="88"/>
      <c r="L52" s="89"/>
      <c r="M52" s="90"/>
      <c r="N52" s="91"/>
      <c r="O52" s="86"/>
      <c r="P52" s="87"/>
      <c r="Q52" s="88"/>
      <c r="R52" s="98">
        <f t="shared" si="0"/>
        <v>0</v>
      </c>
      <c r="S52" s="98"/>
      <c r="T52" s="98"/>
      <c r="U52" s="57"/>
      <c r="V52" s="57"/>
      <c r="W52" s="57"/>
      <c r="X52" s="57"/>
      <c r="Y52" s="57"/>
      <c r="Z52" s="57"/>
      <c r="AA52" s="57"/>
      <c r="AB52" s="57"/>
      <c r="AC52" s="57"/>
      <c r="AD52" s="57"/>
      <c r="AE52" s="57"/>
      <c r="AF52" s="57"/>
      <c r="AG52" s="50"/>
      <c r="AH52" s="50"/>
    </row>
    <row r="53" spans="1:34" ht="21" customHeight="1" x14ac:dyDescent="0.45">
      <c r="A53" s="57"/>
      <c r="B53" s="57"/>
      <c r="C53" s="122" t="s">
        <v>68</v>
      </c>
      <c r="D53" s="123"/>
      <c r="E53" s="123"/>
      <c r="F53" s="123"/>
      <c r="G53" s="123"/>
      <c r="H53" s="124"/>
      <c r="I53" s="95"/>
      <c r="J53" s="96"/>
      <c r="K53" s="97"/>
      <c r="L53" s="92"/>
      <c r="M53" s="93"/>
      <c r="N53" s="94"/>
      <c r="O53" s="95"/>
      <c r="P53" s="96"/>
      <c r="Q53" s="97"/>
      <c r="R53" s="98">
        <f t="shared" si="0"/>
        <v>0</v>
      </c>
      <c r="S53" s="98"/>
      <c r="T53" s="98"/>
      <c r="U53" s="57"/>
      <c r="V53" s="57"/>
      <c r="W53" s="57"/>
      <c r="X53" s="57"/>
      <c r="Y53" s="57"/>
      <c r="Z53" s="57"/>
      <c r="AA53" s="57"/>
      <c r="AB53" s="57"/>
      <c r="AC53" s="57"/>
      <c r="AD53" s="57"/>
      <c r="AE53" s="57"/>
      <c r="AF53" s="57"/>
      <c r="AG53" s="50"/>
      <c r="AH53" s="50"/>
    </row>
    <row r="54" spans="1:34" ht="21" customHeight="1" x14ac:dyDescent="0.45">
      <c r="A54" s="57"/>
      <c r="B54" s="57"/>
      <c r="C54" s="23" t="s">
        <v>69</v>
      </c>
      <c r="D54" s="24"/>
      <c r="E54" s="24"/>
      <c r="F54" s="24"/>
      <c r="G54" s="24"/>
      <c r="H54" s="25"/>
      <c r="I54" s="86"/>
      <c r="J54" s="87"/>
      <c r="K54" s="88"/>
      <c r="L54" s="89"/>
      <c r="M54" s="90"/>
      <c r="N54" s="91"/>
      <c r="O54" s="86"/>
      <c r="P54" s="87"/>
      <c r="Q54" s="88"/>
      <c r="R54" s="98">
        <f t="shared" si="0"/>
        <v>0</v>
      </c>
      <c r="S54" s="98"/>
      <c r="T54" s="98"/>
      <c r="U54" s="57"/>
      <c r="V54" s="57"/>
      <c r="W54" s="57"/>
      <c r="X54" s="57"/>
      <c r="Y54" s="57"/>
      <c r="Z54" s="57"/>
      <c r="AA54" s="57"/>
      <c r="AB54" s="57"/>
      <c r="AC54" s="57"/>
      <c r="AD54" s="57"/>
      <c r="AE54" s="57"/>
      <c r="AF54" s="57"/>
      <c r="AG54" s="50"/>
      <c r="AH54" s="50"/>
    </row>
    <row r="55" spans="1:34" ht="21" customHeight="1" x14ac:dyDescent="0.45">
      <c r="A55" s="57"/>
      <c r="B55" s="57"/>
      <c r="C55" s="151" t="s">
        <v>42</v>
      </c>
      <c r="D55" s="152"/>
      <c r="E55" s="152"/>
      <c r="F55" s="152"/>
      <c r="G55" s="152"/>
      <c r="H55" s="153"/>
      <c r="I55" s="149">
        <f>SUM(I46:K54)</f>
        <v>0</v>
      </c>
      <c r="J55" s="149"/>
      <c r="K55" s="149"/>
      <c r="L55" s="150">
        <f>SUM(L46:N54)</f>
        <v>0</v>
      </c>
      <c r="M55" s="150"/>
      <c r="N55" s="150"/>
      <c r="O55" s="98">
        <f>SUM(O46:Q54)</f>
        <v>0</v>
      </c>
      <c r="P55" s="98"/>
      <c r="Q55" s="98"/>
      <c r="R55" s="98">
        <f>SUM(R46:T54)</f>
        <v>0</v>
      </c>
      <c r="S55" s="98"/>
      <c r="T55" s="98"/>
      <c r="U55" s="57"/>
      <c r="V55" s="57"/>
      <c r="W55" s="57"/>
      <c r="X55" s="57"/>
      <c r="Y55" s="57"/>
      <c r="Z55" s="57"/>
      <c r="AA55" s="57"/>
      <c r="AB55" s="57"/>
      <c r="AC55" s="57"/>
      <c r="AD55" s="57"/>
      <c r="AE55" s="57"/>
      <c r="AF55" s="57"/>
      <c r="AG55" s="50"/>
      <c r="AH55" s="50"/>
    </row>
    <row r="56" spans="1:34" ht="21" customHeight="1" x14ac:dyDescent="0.45">
      <c r="A56" s="57"/>
      <c r="B56" s="57"/>
      <c r="C56" s="57"/>
      <c r="D56" s="57"/>
      <c r="E56" s="57"/>
      <c r="F56" s="57"/>
      <c r="G56" s="57"/>
      <c r="H56" s="57"/>
      <c r="I56" s="121" t="s">
        <v>43</v>
      </c>
      <c r="J56" s="121"/>
      <c r="K56" s="121"/>
      <c r="L56" s="121" t="s">
        <v>44</v>
      </c>
      <c r="M56" s="121"/>
      <c r="N56" s="121"/>
      <c r="O56" s="121"/>
      <c r="P56" s="121"/>
      <c r="Q56" s="121"/>
      <c r="R56" s="121" t="s">
        <v>45</v>
      </c>
      <c r="S56" s="121"/>
      <c r="T56" s="121"/>
      <c r="U56" s="57"/>
      <c r="V56" s="57"/>
      <c r="W56" s="57"/>
      <c r="X56" s="57"/>
      <c r="Y56" s="57"/>
      <c r="Z56" s="57"/>
      <c r="AA56" s="57"/>
      <c r="AB56" s="57"/>
      <c r="AC56" s="57"/>
      <c r="AD56" s="57"/>
      <c r="AE56" s="57"/>
      <c r="AF56" s="57"/>
      <c r="AG56" s="50"/>
      <c r="AH56" s="50"/>
    </row>
    <row r="57" spans="1:34" ht="21" customHeight="1" thickBot="1" x14ac:dyDescent="0.5">
      <c r="A57" s="57"/>
      <c r="B57" s="57"/>
      <c r="C57" s="57"/>
      <c r="D57" s="57"/>
      <c r="E57" s="57"/>
      <c r="F57" s="57"/>
      <c r="G57" s="57"/>
      <c r="H57" s="57"/>
      <c r="I57" s="60"/>
      <c r="J57" s="60"/>
      <c r="K57" s="60"/>
      <c r="L57" s="60"/>
      <c r="M57" s="60"/>
      <c r="N57" s="60"/>
      <c r="O57" s="60"/>
      <c r="P57" s="60"/>
      <c r="Q57" s="60"/>
      <c r="R57" s="60"/>
      <c r="S57" s="60"/>
      <c r="T57" s="60"/>
      <c r="U57" s="57"/>
      <c r="V57" s="57"/>
      <c r="W57" s="57"/>
      <c r="X57" s="57"/>
      <c r="Y57" s="57"/>
      <c r="Z57" s="57"/>
      <c r="AA57" s="57"/>
      <c r="AB57" s="57"/>
      <c r="AC57" s="57"/>
      <c r="AD57" s="57"/>
      <c r="AE57" s="57"/>
      <c r="AF57" s="57"/>
      <c r="AG57" s="50"/>
      <c r="AH57" s="50"/>
    </row>
    <row r="58" spans="1:34" ht="21" customHeight="1" x14ac:dyDescent="0.45">
      <c r="A58" s="57"/>
      <c r="B58" s="57"/>
      <c r="C58" s="57" t="s">
        <v>33</v>
      </c>
      <c r="D58" s="57"/>
      <c r="E58" s="57"/>
      <c r="F58" s="57"/>
      <c r="G58" s="57"/>
      <c r="H58" s="57"/>
      <c r="I58" s="57" t="s">
        <v>46</v>
      </c>
      <c r="J58" s="57"/>
      <c r="K58" s="57"/>
      <c r="L58" s="57"/>
      <c r="M58" s="57"/>
      <c r="N58" s="57"/>
      <c r="O58" s="57"/>
      <c r="P58" s="57"/>
      <c r="Q58" s="57"/>
      <c r="R58" s="57"/>
      <c r="S58" s="57"/>
      <c r="T58" s="57"/>
      <c r="U58" s="57"/>
      <c r="V58" s="57"/>
      <c r="W58" s="57"/>
      <c r="X58" s="57"/>
      <c r="Y58" s="57"/>
      <c r="Z58" s="57"/>
      <c r="AA58" s="106" t="str">
        <f>IFERROR(ROUNDDOWN(Y15*10/110*I33*I55/R55,0)+ROUNDDOWN(Y15*8/108*I33*L55/R55,0),"")</f>
        <v/>
      </c>
      <c r="AB58" s="107"/>
      <c r="AC58" s="107"/>
      <c r="AD58" s="107"/>
      <c r="AE58" s="107"/>
      <c r="AF58" s="108"/>
      <c r="AG58" s="50"/>
      <c r="AH58" s="50"/>
    </row>
    <row r="59" spans="1:34" ht="21" customHeight="1" thickBot="1" x14ac:dyDescent="0.5">
      <c r="A59" s="57"/>
      <c r="B59" s="57"/>
      <c r="C59" s="57"/>
      <c r="D59" s="57"/>
      <c r="E59" s="57"/>
      <c r="F59" s="57"/>
      <c r="G59" s="57"/>
      <c r="H59" s="57"/>
      <c r="I59" s="57" t="s">
        <v>47</v>
      </c>
      <c r="J59" s="57"/>
      <c r="K59" s="57"/>
      <c r="L59" s="57"/>
      <c r="M59" s="57"/>
      <c r="N59" s="57"/>
      <c r="O59" s="57"/>
      <c r="P59" s="57"/>
      <c r="Q59" s="57"/>
      <c r="R59" s="57"/>
      <c r="S59" s="57"/>
      <c r="T59" s="57"/>
      <c r="U59" s="57"/>
      <c r="V59" s="57"/>
      <c r="W59" s="57"/>
      <c r="X59" s="57"/>
      <c r="Y59" s="57"/>
      <c r="Z59" s="57"/>
      <c r="AA59" s="109"/>
      <c r="AB59" s="110"/>
      <c r="AC59" s="110"/>
      <c r="AD59" s="110"/>
      <c r="AE59" s="110"/>
      <c r="AF59" s="111"/>
      <c r="AG59" s="50"/>
      <c r="AH59" s="50"/>
    </row>
    <row r="60" spans="1:34" ht="21" customHeight="1" x14ac:dyDescent="0.4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0"/>
      <c r="AH60" s="50"/>
    </row>
    <row r="61" spans="1:34" ht="21" customHeight="1" x14ac:dyDescent="0.4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0"/>
      <c r="AH61" s="50"/>
    </row>
    <row r="62" spans="1:34" ht="21" customHeight="1" x14ac:dyDescent="0.45">
      <c r="A62" s="22"/>
      <c r="B62" s="57" t="s">
        <v>48</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0"/>
      <c r="AH62" s="50"/>
    </row>
    <row r="63" spans="1:34" ht="21" customHeight="1" x14ac:dyDescent="0.45">
      <c r="A63" s="57"/>
      <c r="B63" s="57"/>
      <c r="C63" s="57" t="s">
        <v>37</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0" t="s">
        <v>13</v>
      </c>
      <c r="AH63" s="50"/>
    </row>
    <row r="64" spans="1:34" ht="21" customHeight="1" x14ac:dyDescent="0.45">
      <c r="A64" s="57"/>
      <c r="B64" s="57"/>
      <c r="C64" s="128" t="s">
        <v>38</v>
      </c>
      <c r="D64" s="121"/>
      <c r="E64" s="121"/>
      <c r="F64" s="121"/>
      <c r="G64" s="121"/>
      <c r="H64" s="129"/>
      <c r="I64" s="65" t="s">
        <v>49</v>
      </c>
      <c r="J64" s="66"/>
      <c r="K64" s="66"/>
      <c r="L64" s="66"/>
      <c r="M64" s="66"/>
      <c r="N64" s="66"/>
      <c r="O64" s="66"/>
      <c r="P64" s="66"/>
      <c r="Q64" s="67"/>
      <c r="R64" s="105" t="s">
        <v>50</v>
      </c>
      <c r="S64" s="105"/>
      <c r="T64" s="105"/>
      <c r="U64" s="105"/>
      <c r="V64" s="105"/>
      <c r="W64" s="105"/>
      <c r="X64" s="105"/>
      <c r="Y64" s="105"/>
      <c r="Z64" s="105"/>
      <c r="AA64" s="102" t="s">
        <v>41</v>
      </c>
      <c r="AB64" s="103"/>
      <c r="AC64" s="103"/>
      <c r="AD64" s="103" t="s">
        <v>42</v>
      </c>
      <c r="AE64" s="103"/>
      <c r="AF64" s="103"/>
      <c r="AG64" s="50" t="s">
        <v>32</v>
      </c>
      <c r="AH64" s="50"/>
    </row>
    <row r="65" spans="1:34" ht="21" customHeight="1" x14ac:dyDescent="0.45">
      <c r="A65" s="57"/>
      <c r="B65" s="57"/>
      <c r="C65" s="130"/>
      <c r="D65" s="131"/>
      <c r="E65" s="131"/>
      <c r="F65" s="131"/>
      <c r="G65" s="131"/>
      <c r="H65" s="132"/>
      <c r="I65" s="102" t="s">
        <v>51</v>
      </c>
      <c r="J65" s="103"/>
      <c r="K65" s="103"/>
      <c r="L65" s="102" t="s">
        <v>52</v>
      </c>
      <c r="M65" s="103"/>
      <c r="N65" s="103"/>
      <c r="O65" s="102" t="s">
        <v>53</v>
      </c>
      <c r="P65" s="103"/>
      <c r="Q65" s="103"/>
      <c r="R65" s="104" t="s">
        <v>51</v>
      </c>
      <c r="S65" s="105"/>
      <c r="T65" s="105"/>
      <c r="U65" s="104" t="s">
        <v>52</v>
      </c>
      <c r="V65" s="105"/>
      <c r="W65" s="105"/>
      <c r="X65" s="104" t="s">
        <v>53</v>
      </c>
      <c r="Y65" s="105"/>
      <c r="Z65" s="105"/>
      <c r="AA65" s="103"/>
      <c r="AB65" s="103"/>
      <c r="AC65" s="103"/>
      <c r="AD65" s="103"/>
      <c r="AE65" s="103"/>
      <c r="AF65" s="103"/>
      <c r="AG65" s="50" t="s">
        <v>35</v>
      </c>
      <c r="AH65" s="50"/>
    </row>
    <row r="66" spans="1:34" ht="21" customHeight="1" x14ac:dyDescent="0.45">
      <c r="A66" s="57"/>
      <c r="B66" s="57"/>
      <c r="C66" s="133"/>
      <c r="D66" s="134"/>
      <c r="E66" s="134"/>
      <c r="F66" s="134"/>
      <c r="G66" s="134"/>
      <c r="H66" s="135"/>
      <c r="I66" s="103"/>
      <c r="J66" s="103"/>
      <c r="K66" s="103"/>
      <c r="L66" s="103"/>
      <c r="M66" s="103"/>
      <c r="N66" s="103"/>
      <c r="O66" s="103"/>
      <c r="P66" s="103"/>
      <c r="Q66" s="103"/>
      <c r="R66" s="105"/>
      <c r="S66" s="105"/>
      <c r="T66" s="105"/>
      <c r="U66" s="105"/>
      <c r="V66" s="105"/>
      <c r="W66" s="105"/>
      <c r="X66" s="105"/>
      <c r="Y66" s="105"/>
      <c r="Z66" s="105"/>
      <c r="AA66" s="103"/>
      <c r="AB66" s="103"/>
      <c r="AC66" s="103"/>
      <c r="AD66" s="103"/>
      <c r="AE66" s="103"/>
      <c r="AF66" s="103"/>
      <c r="AG66" s="50"/>
      <c r="AH66" s="50"/>
    </row>
    <row r="67" spans="1:34" ht="21" customHeight="1" x14ac:dyDescent="0.45">
      <c r="A67" s="57"/>
      <c r="B67" s="57"/>
      <c r="C67" s="122" t="s">
        <v>61</v>
      </c>
      <c r="D67" s="123"/>
      <c r="E67" s="123"/>
      <c r="F67" s="123"/>
      <c r="G67" s="123"/>
      <c r="H67" s="124"/>
      <c r="I67" s="82"/>
      <c r="J67" s="82"/>
      <c r="K67" s="82"/>
      <c r="L67" s="82"/>
      <c r="M67" s="82"/>
      <c r="N67" s="82"/>
      <c r="O67" s="82"/>
      <c r="P67" s="82"/>
      <c r="Q67" s="82"/>
      <c r="R67" s="83"/>
      <c r="S67" s="83"/>
      <c r="T67" s="83"/>
      <c r="U67" s="83"/>
      <c r="V67" s="83"/>
      <c r="W67" s="83"/>
      <c r="X67" s="83"/>
      <c r="Y67" s="83"/>
      <c r="Z67" s="83"/>
      <c r="AA67" s="82"/>
      <c r="AB67" s="82"/>
      <c r="AC67" s="82"/>
      <c r="AD67" s="115">
        <f t="shared" ref="AD67:AD75" si="1">SUM(I67:AC67)</f>
        <v>0</v>
      </c>
      <c r="AE67" s="116"/>
      <c r="AF67" s="117"/>
      <c r="AG67" s="50"/>
      <c r="AH67" s="50"/>
    </row>
    <row r="68" spans="1:34" ht="21" customHeight="1" x14ac:dyDescent="0.45">
      <c r="A68" s="57"/>
      <c r="B68" s="57"/>
      <c r="C68" s="122" t="s">
        <v>62</v>
      </c>
      <c r="D68" s="123"/>
      <c r="E68" s="123"/>
      <c r="F68" s="123"/>
      <c r="G68" s="123"/>
      <c r="H68" s="124"/>
      <c r="I68" s="82"/>
      <c r="J68" s="82"/>
      <c r="K68" s="82"/>
      <c r="L68" s="82"/>
      <c r="M68" s="82"/>
      <c r="N68" s="82"/>
      <c r="O68" s="82"/>
      <c r="P68" s="82"/>
      <c r="Q68" s="82"/>
      <c r="R68" s="83"/>
      <c r="S68" s="83"/>
      <c r="T68" s="83"/>
      <c r="U68" s="83"/>
      <c r="V68" s="83"/>
      <c r="W68" s="83"/>
      <c r="X68" s="83"/>
      <c r="Y68" s="83"/>
      <c r="Z68" s="83"/>
      <c r="AA68" s="82"/>
      <c r="AB68" s="82"/>
      <c r="AC68" s="82"/>
      <c r="AD68" s="115">
        <f t="shared" si="1"/>
        <v>0</v>
      </c>
      <c r="AE68" s="116"/>
      <c r="AF68" s="117"/>
      <c r="AG68" s="50"/>
      <c r="AH68" s="50"/>
    </row>
    <row r="69" spans="1:34" ht="21" customHeight="1" x14ac:dyDescent="0.45">
      <c r="A69" s="57"/>
      <c r="B69" s="57"/>
      <c r="C69" s="122" t="s">
        <v>63</v>
      </c>
      <c r="D69" s="123"/>
      <c r="E69" s="123"/>
      <c r="F69" s="123"/>
      <c r="G69" s="123"/>
      <c r="H69" s="124"/>
      <c r="I69" s="82"/>
      <c r="J69" s="82"/>
      <c r="K69" s="82"/>
      <c r="L69" s="82"/>
      <c r="M69" s="82"/>
      <c r="N69" s="82"/>
      <c r="O69" s="82"/>
      <c r="P69" s="82"/>
      <c r="Q69" s="82"/>
      <c r="R69" s="83"/>
      <c r="S69" s="83"/>
      <c r="T69" s="83"/>
      <c r="U69" s="83"/>
      <c r="V69" s="83"/>
      <c r="W69" s="83"/>
      <c r="X69" s="83"/>
      <c r="Y69" s="83"/>
      <c r="Z69" s="83"/>
      <c r="AA69" s="82"/>
      <c r="AB69" s="82"/>
      <c r="AC69" s="82"/>
      <c r="AD69" s="115">
        <f t="shared" si="1"/>
        <v>0</v>
      </c>
      <c r="AE69" s="116"/>
      <c r="AF69" s="117"/>
      <c r="AG69" s="50"/>
      <c r="AH69" s="50"/>
    </row>
    <row r="70" spans="1:34" ht="21" customHeight="1" x14ac:dyDescent="0.45">
      <c r="A70" s="57"/>
      <c r="B70" s="57"/>
      <c r="C70" s="122" t="s">
        <v>64</v>
      </c>
      <c r="D70" s="123"/>
      <c r="E70" s="123"/>
      <c r="F70" s="123"/>
      <c r="G70" s="123"/>
      <c r="H70" s="124"/>
      <c r="I70" s="82"/>
      <c r="J70" s="82"/>
      <c r="K70" s="82"/>
      <c r="L70" s="82"/>
      <c r="M70" s="82"/>
      <c r="N70" s="82"/>
      <c r="O70" s="82"/>
      <c r="P70" s="82"/>
      <c r="Q70" s="82"/>
      <c r="R70" s="83"/>
      <c r="S70" s="83"/>
      <c r="T70" s="83"/>
      <c r="U70" s="83"/>
      <c r="V70" s="83"/>
      <c r="W70" s="83"/>
      <c r="X70" s="83"/>
      <c r="Y70" s="83"/>
      <c r="Z70" s="83"/>
      <c r="AA70" s="82"/>
      <c r="AB70" s="82"/>
      <c r="AC70" s="82"/>
      <c r="AD70" s="115">
        <f t="shared" si="1"/>
        <v>0</v>
      </c>
      <c r="AE70" s="116"/>
      <c r="AF70" s="117"/>
      <c r="AG70" s="50"/>
      <c r="AH70" s="50"/>
    </row>
    <row r="71" spans="1:34" ht="21" customHeight="1" x14ac:dyDescent="0.45">
      <c r="A71" s="57"/>
      <c r="B71" s="57"/>
      <c r="C71" s="122" t="s">
        <v>65</v>
      </c>
      <c r="D71" s="123"/>
      <c r="E71" s="123"/>
      <c r="F71" s="123"/>
      <c r="G71" s="123"/>
      <c r="H71" s="124"/>
      <c r="I71" s="82"/>
      <c r="J71" s="82"/>
      <c r="K71" s="82"/>
      <c r="L71" s="82"/>
      <c r="M71" s="82"/>
      <c r="N71" s="82"/>
      <c r="O71" s="82"/>
      <c r="P71" s="82"/>
      <c r="Q71" s="82"/>
      <c r="R71" s="83"/>
      <c r="S71" s="83"/>
      <c r="T71" s="83"/>
      <c r="U71" s="83"/>
      <c r="V71" s="83"/>
      <c r="W71" s="83"/>
      <c r="X71" s="83"/>
      <c r="Y71" s="83"/>
      <c r="Z71" s="83"/>
      <c r="AA71" s="82"/>
      <c r="AB71" s="82"/>
      <c r="AC71" s="82"/>
      <c r="AD71" s="115">
        <f t="shared" si="1"/>
        <v>0</v>
      </c>
      <c r="AE71" s="116"/>
      <c r="AF71" s="117"/>
      <c r="AG71" s="50"/>
      <c r="AH71" s="50"/>
    </row>
    <row r="72" spans="1:34" ht="21" customHeight="1" x14ac:dyDescent="0.45">
      <c r="A72" s="57"/>
      <c r="B72" s="57"/>
      <c r="C72" s="122" t="s">
        <v>66</v>
      </c>
      <c r="D72" s="123"/>
      <c r="E72" s="123"/>
      <c r="F72" s="123"/>
      <c r="G72" s="123"/>
      <c r="H72" s="124"/>
      <c r="I72" s="82"/>
      <c r="J72" s="82"/>
      <c r="K72" s="82"/>
      <c r="L72" s="82"/>
      <c r="M72" s="82"/>
      <c r="N72" s="82"/>
      <c r="O72" s="82"/>
      <c r="P72" s="82"/>
      <c r="Q72" s="82"/>
      <c r="R72" s="83"/>
      <c r="S72" s="83"/>
      <c r="T72" s="83"/>
      <c r="U72" s="83"/>
      <c r="V72" s="83"/>
      <c r="W72" s="83"/>
      <c r="X72" s="83"/>
      <c r="Y72" s="83"/>
      <c r="Z72" s="83"/>
      <c r="AA72" s="82"/>
      <c r="AB72" s="82"/>
      <c r="AC72" s="82"/>
      <c r="AD72" s="115">
        <f t="shared" si="1"/>
        <v>0</v>
      </c>
      <c r="AE72" s="116"/>
      <c r="AF72" s="117"/>
      <c r="AG72" s="50"/>
      <c r="AH72" s="50"/>
    </row>
    <row r="73" spans="1:34" ht="21" customHeight="1" x14ac:dyDescent="0.45">
      <c r="A73" s="57"/>
      <c r="B73" s="57"/>
      <c r="C73" s="125" t="s">
        <v>67</v>
      </c>
      <c r="D73" s="126"/>
      <c r="E73" s="126"/>
      <c r="F73" s="126"/>
      <c r="G73" s="126"/>
      <c r="H73" s="127"/>
      <c r="I73" s="82"/>
      <c r="J73" s="82"/>
      <c r="K73" s="82"/>
      <c r="L73" s="82"/>
      <c r="M73" s="82"/>
      <c r="N73" s="82"/>
      <c r="O73" s="82"/>
      <c r="P73" s="82"/>
      <c r="Q73" s="82"/>
      <c r="R73" s="83"/>
      <c r="S73" s="83"/>
      <c r="T73" s="83"/>
      <c r="U73" s="83"/>
      <c r="V73" s="83"/>
      <c r="W73" s="83"/>
      <c r="X73" s="83"/>
      <c r="Y73" s="83"/>
      <c r="Z73" s="83"/>
      <c r="AA73" s="82"/>
      <c r="AB73" s="82"/>
      <c r="AC73" s="82"/>
      <c r="AD73" s="115">
        <f t="shared" si="1"/>
        <v>0</v>
      </c>
      <c r="AE73" s="116"/>
      <c r="AF73" s="117"/>
      <c r="AG73" s="50"/>
      <c r="AH73" s="50"/>
    </row>
    <row r="74" spans="1:34" ht="21" customHeight="1" x14ac:dyDescent="0.45">
      <c r="A74" s="57"/>
      <c r="B74" s="57"/>
      <c r="C74" s="122" t="s">
        <v>68</v>
      </c>
      <c r="D74" s="123"/>
      <c r="E74" s="123"/>
      <c r="F74" s="123"/>
      <c r="G74" s="123"/>
      <c r="H74" s="124"/>
      <c r="I74" s="82"/>
      <c r="J74" s="82"/>
      <c r="K74" s="82"/>
      <c r="L74" s="82"/>
      <c r="M74" s="82"/>
      <c r="N74" s="82"/>
      <c r="O74" s="82"/>
      <c r="P74" s="82"/>
      <c r="Q74" s="82"/>
      <c r="R74" s="83"/>
      <c r="S74" s="83"/>
      <c r="T74" s="83"/>
      <c r="U74" s="83"/>
      <c r="V74" s="83"/>
      <c r="W74" s="83"/>
      <c r="X74" s="83"/>
      <c r="Y74" s="83"/>
      <c r="Z74" s="83"/>
      <c r="AA74" s="82"/>
      <c r="AB74" s="82"/>
      <c r="AC74" s="82"/>
      <c r="AD74" s="115">
        <f t="shared" si="1"/>
        <v>0</v>
      </c>
      <c r="AE74" s="116"/>
      <c r="AF74" s="117"/>
      <c r="AG74" s="50"/>
      <c r="AH74" s="50"/>
    </row>
    <row r="75" spans="1:34" ht="21" customHeight="1" x14ac:dyDescent="0.45">
      <c r="A75" s="57"/>
      <c r="B75" s="57"/>
      <c r="C75" s="23" t="s">
        <v>69</v>
      </c>
      <c r="D75" s="24"/>
      <c r="E75" s="24"/>
      <c r="F75" s="24"/>
      <c r="G75" s="24"/>
      <c r="H75" s="25"/>
      <c r="I75" s="82"/>
      <c r="J75" s="82"/>
      <c r="K75" s="82"/>
      <c r="L75" s="82"/>
      <c r="M75" s="82"/>
      <c r="N75" s="82"/>
      <c r="O75" s="82"/>
      <c r="P75" s="82"/>
      <c r="Q75" s="82"/>
      <c r="R75" s="83"/>
      <c r="S75" s="83"/>
      <c r="T75" s="83"/>
      <c r="U75" s="83"/>
      <c r="V75" s="83"/>
      <c r="W75" s="83"/>
      <c r="X75" s="83"/>
      <c r="Y75" s="83"/>
      <c r="Z75" s="83"/>
      <c r="AA75" s="82"/>
      <c r="AB75" s="82"/>
      <c r="AC75" s="82"/>
      <c r="AD75" s="115">
        <f t="shared" si="1"/>
        <v>0</v>
      </c>
      <c r="AE75" s="116"/>
      <c r="AF75" s="117"/>
      <c r="AG75" s="50"/>
      <c r="AH75" s="50"/>
    </row>
    <row r="76" spans="1:34" ht="21" customHeight="1" x14ac:dyDescent="0.45">
      <c r="A76" s="57"/>
      <c r="B76" s="57"/>
      <c r="C76" s="112" t="s">
        <v>42</v>
      </c>
      <c r="D76" s="113"/>
      <c r="E76" s="113"/>
      <c r="F76" s="113"/>
      <c r="G76" s="113"/>
      <c r="H76" s="114"/>
      <c r="I76" s="115">
        <f>SUM(I67:K75)</f>
        <v>0</v>
      </c>
      <c r="J76" s="116"/>
      <c r="K76" s="117"/>
      <c r="L76" s="115">
        <f>SUM(L67:N75)</f>
        <v>0</v>
      </c>
      <c r="M76" s="116"/>
      <c r="N76" s="117"/>
      <c r="O76" s="115">
        <f>SUM(O67:Q75)</f>
        <v>0</v>
      </c>
      <c r="P76" s="116"/>
      <c r="Q76" s="117"/>
      <c r="R76" s="118">
        <f>SUM(R67:T75)</f>
        <v>0</v>
      </c>
      <c r="S76" s="119"/>
      <c r="T76" s="120"/>
      <c r="U76" s="118">
        <f>SUM(U67:W75)</f>
        <v>0</v>
      </c>
      <c r="V76" s="119"/>
      <c r="W76" s="120"/>
      <c r="X76" s="118">
        <f>SUM(X67:Z75)</f>
        <v>0</v>
      </c>
      <c r="Y76" s="119"/>
      <c r="Z76" s="120"/>
      <c r="AA76" s="115">
        <f>SUM(AA67:AC75)</f>
        <v>0</v>
      </c>
      <c r="AB76" s="116"/>
      <c r="AC76" s="117"/>
      <c r="AD76" s="115">
        <f>SUM(AD67:AF75)</f>
        <v>0</v>
      </c>
      <c r="AE76" s="116"/>
      <c r="AF76" s="117"/>
      <c r="AG76" s="50"/>
      <c r="AH76" s="50"/>
    </row>
    <row r="77" spans="1:34" ht="21" customHeight="1" x14ac:dyDescent="0.45">
      <c r="A77" s="57"/>
      <c r="B77" s="57"/>
      <c r="C77" s="57"/>
      <c r="D77" s="57"/>
      <c r="E77" s="57"/>
      <c r="F77" s="57"/>
      <c r="G77" s="57"/>
      <c r="H77" s="57"/>
      <c r="I77" s="121" t="s">
        <v>54</v>
      </c>
      <c r="J77" s="121"/>
      <c r="K77" s="121"/>
      <c r="L77" s="121" t="s">
        <v>55</v>
      </c>
      <c r="M77" s="121"/>
      <c r="N77" s="121"/>
      <c r="O77" s="57"/>
      <c r="P77" s="57"/>
      <c r="Q77" s="57"/>
      <c r="R77" s="121" t="s">
        <v>56</v>
      </c>
      <c r="S77" s="121"/>
      <c r="T77" s="121"/>
      <c r="U77" s="121" t="s">
        <v>57</v>
      </c>
      <c r="V77" s="121"/>
      <c r="W77" s="121"/>
      <c r="X77" s="57"/>
      <c r="Y77" s="57"/>
      <c r="Z77" s="57"/>
      <c r="AA77" s="57"/>
      <c r="AB77" s="57"/>
      <c r="AC77" s="57"/>
      <c r="AD77" s="121" t="s">
        <v>58</v>
      </c>
      <c r="AE77" s="121"/>
      <c r="AF77" s="121"/>
      <c r="AG77" s="50"/>
      <c r="AH77" s="50"/>
    </row>
    <row r="78" spans="1:34" ht="21" customHeight="1" x14ac:dyDescent="0.45">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0"/>
      <c r="AH78" s="50"/>
    </row>
    <row r="79" spans="1:34" ht="21" customHeight="1" x14ac:dyDescent="0.45">
      <c r="A79" s="57"/>
      <c r="B79" s="57"/>
      <c r="C79" s="57" t="s">
        <v>33</v>
      </c>
      <c r="D79" s="57"/>
      <c r="E79" s="57"/>
      <c r="F79" s="57"/>
      <c r="G79" s="57"/>
      <c r="H79" s="57"/>
      <c r="I79" s="59" t="s">
        <v>59</v>
      </c>
      <c r="J79" s="57"/>
      <c r="K79" s="57"/>
      <c r="L79" s="57"/>
      <c r="M79" s="57"/>
      <c r="N79" s="57"/>
      <c r="O79" s="57"/>
      <c r="P79" s="57"/>
      <c r="Q79" s="57"/>
      <c r="R79" s="57"/>
      <c r="S79" s="57"/>
      <c r="T79" s="57"/>
      <c r="U79" s="57"/>
      <c r="V79" s="57"/>
      <c r="W79" s="57"/>
      <c r="X79" s="57"/>
      <c r="Y79" s="57"/>
      <c r="Z79" s="57"/>
      <c r="AA79" s="57"/>
      <c r="AB79" s="57"/>
      <c r="AC79" s="57"/>
      <c r="AD79" s="57"/>
      <c r="AE79" s="57"/>
      <c r="AF79" s="57"/>
      <c r="AG79" s="50"/>
      <c r="AH79" s="50"/>
    </row>
    <row r="80" spans="1:34" ht="21" customHeight="1" thickBot="1" x14ac:dyDescent="0.5">
      <c r="A80" s="57"/>
      <c r="B80" s="57"/>
      <c r="C80" s="57"/>
      <c r="D80" s="57"/>
      <c r="E80" s="57"/>
      <c r="F80" s="57"/>
      <c r="G80" s="57"/>
      <c r="H80" s="57"/>
      <c r="I80" s="59" t="s">
        <v>60</v>
      </c>
      <c r="J80" s="57"/>
      <c r="K80" s="57"/>
      <c r="L80" s="57"/>
      <c r="M80" s="57"/>
      <c r="N80" s="57"/>
      <c r="O80" s="57"/>
      <c r="P80" s="57"/>
      <c r="Q80" s="57"/>
      <c r="R80" s="57"/>
      <c r="S80" s="57"/>
      <c r="T80" s="57"/>
      <c r="U80" s="57"/>
      <c r="V80" s="57"/>
      <c r="W80" s="57"/>
      <c r="X80" s="57"/>
      <c r="Y80" s="57"/>
      <c r="Z80" s="57"/>
      <c r="AA80" s="57"/>
      <c r="AB80" s="57"/>
      <c r="AC80" s="57"/>
      <c r="AD80" s="57"/>
      <c r="AE80" s="57"/>
      <c r="AF80" s="57"/>
      <c r="AG80" s="50"/>
      <c r="AH80" s="50"/>
    </row>
    <row r="81" spans="1:34" ht="21" customHeight="1" x14ac:dyDescent="0.4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106" t="str">
        <f>IFERROR((ROUNDDOWN(Y15*10/110*I76/AD76,0)+ROUNDDOWN(Y15*10/110*I33*L76/AD76,0))+(ROUNDDOWN(Y15*8/108*R76/AD76,0)+ROUNDDOWN(Y15*8/108*I33*U76/AD76,0)),"")</f>
        <v/>
      </c>
      <c r="AB81" s="107"/>
      <c r="AC81" s="107"/>
      <c r="AD81" s="107"/>
      <c r="AE81" s="107"/>
      <c r="AF81" s="108"/>
      <c r="AG81" s="50"/>
      <c r="AH81" s="50"/>
    </row>
    <row r="82" spans="1:34" ht="21" customHeight="1" thickBot="1" x14ac:dyDescent="0.5">
      <c r="AA82" s="109"/>
      <c r="AB82" s="110"/>
      <c r="AC82" s="110"/>
      <c r="AD82" s="110"/>
      <c r="AE82" s="110"/>
      <c r="AF82" s="111"/>
      <c r="AG82" s="50"/>
    </row>
  </sheetData>
  <sheetProtection algorithmName="SHA-512" hashValue="i1Ib6Dy4nxuo9GBxLvUqL+9PkwDQoRl6i0ILvegcc2SPU+Vw/f4n7YnETO2Rv/N8pp9XYCOXvTCUjGbZ71MrEg==" saltValue="RBj3woQwXfx6SbPonnZ8jQ==" spinCount="100000" sheet="1" objects="1" scenarios="1"/>
  <mergeCells count="225">
    <mergeCell ref="V14:W14"/>
    <mergeCell ref="V13:W13"/>
    <mergeCell ref="S14:T14"/>
    <mergeCell ref="N14:R14"/>
    <mergeCell ref="F14:G14"/>
    <mergeCell ref="A14:E14"/>
    <mergeCell ref="A8:C8"/>
    <mergeCell ref="D8:K8"/>
    <mergeCell ref="F11:G11"/>
    <mergeCell ref="J11:M11"/>
    <mergeCell ref="A11:E11"/>
    <mergeCell ref="O11:AF11"/>
    <mergeCell ref="N13:R13"/>
    <mergeCell ref="S13:T13"/>
    <mergeCell ref="A9:C9"/>
    <mergeCell ref="D9:K9"/>
    <mergeCell ref="M9:N9"/>
    <mergeCell ref="O9:U9"/>
    <mergeCell ref="W9:X9"/>
    <mergeCell ref="Y9:AE9"/>
    <mergeCell ref="A12:E12"/>
    <mergeCell ref="F12:G12"/>
    <mergeCell ref="N12:R12"/>
    <mergeCell ref="S12:T12"/>
    <mergeCell ref="A7:C7"/>
    <mergeCell ref="D7:K7"/>
    <mergeCell ref="M7:N7"/>
    <mergeCell ref="O7:U7"/>
    <mergeCell ref="W7:X7"/>
    <mergeCell ref="Z7:AE7"/>
    <mergeCell ref="M8:N8"/>
    <mergeCell ref="O8:U8"/>
    <mergeCell ref="W8:X8"/>
    <mergeCell ref="Y8:AE8"/>
    <mergeCell ref="A2:AF2"/>
    <mergeCell ref="A4:C4"/>
    <mergeCell ref="D4:E4"/>
    <mergeCell ref="M4:U4"/>
    <mergeCell ref="W4:AE4"/>
    <mergeCell ref="A5:C5"/>
    <mergeCell ref="D5:K5"/>
    <mergeCell ref="M5:U6"/>
    <mergeCell ref="W5:AE6"/>
    <mergeCell ref="A6:C6"/>
    <mergeCell ref="D6:K6"/>
    <mergeCell ref="AA81:AF82"/>
    <mergeCell ref="C52:H52"/>
    <mergeCell ref="R54:T54"/>
    <mergeCell ref="R52:T52"/>
    <mergeCell ref="I68:K68"/>
    <mergeCell ref="I69:K69"/>
    <mergeCell ref="L68:N68"/>
    <mergeCell ref="L69:N69"/>
    <mergeCell ref="O68:Q68"/>
    <mergeCell ref="O69:Q69"/>
    <mergeCell ref="R68:T68"/>
    <mergeCell ref="R69:T69"/>
    <mergeCell ref="C53:H53"/>
    <mergeCell ref="I53:K53"/>
    <mergeCell ref="L53:N53"/>
    <mergeCell ref="O53:Q53"/>
    <mergeCell ref="R53:T53"/>
    <mergeCell ref="I56:K56"/>
    <mergeCell ref="I67:K67"/>
    <mergeCell ref="L67:N67"/>
    <mergeCell ref="O67:Q67"/>
    <mergeCell ref="R67:T67"/>
    <mergeCell ref="R65:T66"/>
    <mergeCell ref="C49:H49"/>
    <mergeCell ref="I49:K49"/>
    <mergeCell ref="L49:N49"/>
    <mergeCell ref="O49:Q49"/>
    <mergeCell ref="R49:T49"/>
    <mergeCell ref="R56:T56"/>
    <mergeCell ref="I55:K55"/>
    <mergeCell ref="L55:N55"/>
    <mergeCell ref="O55:Q55"/>
    <mergeCell ref="R55:T55"/>
    <mergeCell ref="C55:H55"/>
    <mergeCell ref="A17:AF17"/>
    <mergeCell ref="C44:H45"/>
    <mergeCell ref="C46:H46"/>
    <mergeCell ref="I46:K46"/>
    <mergeCell ref="R44:T45"/>
    <mergeCell ref="R20:Y20"/>
    <mergeCell ref="Z20:AE20"/>
    <mergeCell ref="A26:AF26"/>
    <mergeCell ref="I30:M30"/>
    <mergeCell ref="I31:M31"/>
    <mergeCell ref="AA39:AF40"/>
    <mergeCell ref="C47:H47"/>
    <mergeCell ref="I47:K47"/>
    <mergeCell ref="L47:N47"/>
    <mergeCell ref="O47:Q47"/>
    <mergeCell ref="R47:T47"/>
    <mergeCell ref="C48:H48"/>
    <mergeCell ref="I48:K48"/>
    <mergeCell ref="L48:N48"/>
    <mergeCell ref="O48:Q48"/>
    <mergeCell ref="R48:T48"/>
    <mergeCell ref="V12:W12"/>
    <mergeCell ref="Y12:AD12"/>
    <mergeCell ref="Y14:AD14"/>
    <mergeCell ref="Y13:AD13"/>
    <mergeCell ref="Y15:AD15"/>
    <mergeCell ref="A13:E13"/>
    <mergeCell ref="F13:G13"/>
    <mergeCell ref="C69:H69"/>
    <mergeCell ref="AA64:AC66"/>
    <mergeCell ref="AD64:AF66"/>
    <mergeCell ref="L56:N56"/>
    <mergeCell ref="O56:Q56"/>
    <mergeCell ref="C50:H50"/>
    <mergeCell ref="I50:K50"/>
    <mergeCell ref="L50:N50"/>
    <mergeCell ref="O50:Q50"/>
    <mergeCell ref="R50:T50"/>
    <mergeCell ref="C51:H51"/>
    <mergeCell ref="I51:K51"/>
    <mergeCell ref="L51:N51"/>
    <mergeCell ref="O51:Q51"/>
    <mergeCell ref="R51:T51"/>
    <mergeCell ref="AD67:AF67"/>
    <mergeCell ref="C67:H67"/>
    <mergeCell ref="AD70:AF70"/>
    <mergeCell ref="U68:W68"/>
    <mergeCell ref="U69:W69"/>
    <mergeCell ref="X68:Z68"/>
    <mergeCell ref="X69:Z69"/>
    <mergeCell ref="AA68:AC68"/>
    <mergeCell ref="AA69:AC69"/>
    <mergeCell ref="AA70:AC70"/>
    <mergeCell ref="AD68:AF68"/>
    <mergeCell ref="AD69:AF69"/>
    <mergeCell ref="C64:H66"/>
    <mergeCell ref="R64:Z64"/>
    <mergeCell ref="L65:N66"/>
    <mergeCell ref="O65:Q66"/>
    <mergeCell ref="C70:H70"/>
    <mergeCell ref="I70:K70"/>
    <mergeCell ref="L70:N70"/>
    <mergeCell ref="O70:Q70"/>
    <mergeCell ref="R70:T70"/>
    <mergeCell ref="U70:W70"/>
    <mergeCell ref="X70:Z70"/>
    <mergeCell ref="C68:H68"/>
    <mergeCell ref="U65:W66"/>
    <mergeCell ref="X65:Z66"/>
    <mergeCell ref="U67:W67"/>
    <mergeCell ref="I65:K66"/>
    <mergeCell ref="C72:H72"/>
    <mergeCell ref="I72:K72"/>
    <mergeCell ref="L72:N72"/>
    <mergeCell ref="O72:Q72"/>
    <mergeCell ref="R72:T72"/>
    <mergeCell ref="U72:W72"/>
    <mergeCell ref="X72:Z72"/>
    <mergeCell ref="AA72:AC72"/>
    <mergeCell ref="AD72:AF72"/>
    <mergeCell ref="AD71:AF71"/>
    <mergeCell ref="C71:H71"/>
    <mergeCell ref="I71:K71"/>
    <mergeCell ref="L71:N71"/>
    <mergeCell ref="O71:Q71"/>
    <mergeCell ref="R71:T71"/>
    <mergeCell ref="U71:W71"/>
    <mergeCell ref="X71:Z71"/>
    <mergeCell ref="AA71:AC71"/>
    <mergeCell ref="I77:K77"/>
    <mergeCell ref="L77:N77"/>
    <mergeCell ref="R77:T77"/>
    <mergeCell ref="U77:W77"/>
    <mergeCell ref="X73:Z73"/>
    <mergeCell ref="AA73:AC73"/>
    <mergeCell ref="AD73:AF73"/>
    <mergeCell ref="C74:H74"/>
    <mergeCell ref="I74:K74"/>
    <mergeCell ref="L74:N74"/>
    <mergeCell ref="O74:Q74"/>
    <mergeCell ref="R74:T74"/>
    <mergeCell ref="U74:W74"/>
    <mergeCell ref="X74:Z74"/>
    <mergeCell ref="C73:H73"/>
    <mergeCell ref="I73:K73"/>
    <mergeCell ref="L73:N73"/>
    <mergeCell ref="O73:Q73"/>
    <mergeCell ref="R73:T73"/>
    <mergeCell ref="U73:W73"/>
    <mergeCell ref="AA74:AC74"/>
    <mergeCell ref="AD74:AF74"/>
    <mergeCell ref="AD77:AF77"/>
    <mergeCell ref="AD75:AF75"/>
    <mergeCell ref="C76:H76"/>
    <mergeCell ref="I76:K76"/>
    <mergeCell ref="L76:N76"/>
    <mergeCell ref="O76:Q76"/>
    <mergeCell ref="R76:T76"/>
    <mergeCell ref="U76:W76"/>
    <mergeCell ref="X76:Z76"/>
    <mergeCell ref="AA76:AC76"/>
    <mergeCell ref="AD76:AF76"/>
    <mergeCell ref="I75:K75"/>
    <mergeCell ref="L75:N75"/>
    <mergeCell ref="O75:Q75"/>
    <mergeCell ref="R75:T75"/>
    <mergeCell ref="U75:W75"/>
    <mergeCell ref="X75:Z75"/>
    <mergeCell ref="AA75:AC75"/>
    <mergeCell ref="AB22:AE22"/>
    <mergeCell ref="I52:K52"/>
    <mergeCell ref="I54:K54"/>
    <mergeCell ref="L52:N52"/>
    <mergeCell ref="O52:Q52"/>
    <mergeCell ref="L54:N54"/>
    <mergeCell ref="O54:Q54"/>
    <mergeCell ref="L46:N46"/>
    <mergeCell ref="O46:Q46"/>
    <mergeCell ref="R46:T46"/>
    <mergeCell ref="I33:N33"/>
    <mergeCell ref="I44:K45"/>
    <mergeCell ref="L44:N45"/>
    <mergeCell ref="O44:Q45"/>
    <mergeCell ref="AA58:AF59"/>
    <mergeCell ref="X67:Z67"/>
    <mergeCell ref="AA67:AC67"/>
  </mergeCells>
  <phoneticPr fontId="4"/>
  <conditionalFormatting sqref="A20:A24 A37 A42 A62">
    <cfRule type="containsText" dxfId="2" priority="3" operator="containsText" text="複数選択不可">
      <formula>NOT(ISERROR(SEARCH("複数選択不可",A20)))</formula>
    </cfRule>
  </conditionalFormatting>
  <conditionalFormatting sqref="H11:H14 J12:J14 L12:L14 Y12:AD14 Z7:AE7 Y8:AE9 O7:U9 F4 H4 J4 D5:K9 S12:T14">
    <cfRule type="notContainsBlanks" dxfId="1" priority="2">
      <formula>LEN(TRIM(D4))&gt;0</formula>
    </cfRule>
  </conditionalFormatting>
  <conditionalFormatting sqref="J11:M11">
    <cfRule type="cellIs" dxfId="0" priority="1" operator="equal">
      <formula>"選択してください"</formula>
    </cfRule>
  </conditionalFormatting>
  <dataValidations count="2">
    <dataValidation type="list" allowBlank="1" showInputMessage="1" showErrorMessage="1" sqref="A20:A24 A62 A42 A37" xr:uid="{00000000-0002-0000-0000-000000000000}">
      <formula1>$AG$19</formula1>
    </dataValidation>
    <dataValidation type="list" allowBlank="1" showInputMessage="1" showErrorMessage="1" sqref="J11" xr:uid="{7C80682F-FD58-4232-88E1-F3207CFA9992}">
      <formula1>"選択してください,施設整備,設備整備,施設整備及び設備整備"</formula1>
    </dataValidation>
  </dataValidations>
  <printOptions horizontalCentered="1"/>
  <pageMargins left="0.70866141732283472" right="0.70866141732283472" top="0.74803149606299213" bottom="0.74803149606299213" header="0.31496062992125984" footer="0.31496062992125984"/>
  <pageSetup paperSize="9" scale="42" orientation="portrait" r:id="rId1"/>
  <headerFooter>
    <oddFooter>&amp;R&amp;A</oddFooter>
  </headerFooter>
  <colBreaks count="1" manualBreakCount="1">
    <brk id="32"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39"/>
  <sheetViews>
    <sheetView view="pageBreakPreview" zoomScale="85" zoomScaleNormal="100" zoomScaleSheetLayoutView="85" workbookViewId="0">
      <selection activeCell="K9" sqref="K9:T9"/>
    </sheetView>
  </sheetViews>
  <sheetFormatPr defaultColWidth="9" defaultRowHeight="13.2" x14ac:dyDescent="0.45"/>
  <cols>
    <col min="1" max="1" width="4.796875" style="13" customWidth="1"/>
    <col min="2" max="2" width="6.19921875" style="13" customWidth="1"/>
    <col min="3" max="3" width="3.296875" style="13" customWidth="1"/>
    <col min="4" max="4" width="3.296875" style="14" customWidth="1"/>
    <col min="5" max="5" width="3.296875" style="13" customWidth="1"/>
    <col min="6" max="6" width="3.296875" style="14" customWidth="1"/>
    <col min="7" max="7" width="3.296875" style="13" customWidth="1"/>
    <col min="8" max="10" width="6.19921875" style="13" customWidth="1"/>
    <col min="11" max="15" width="3" style="13" customWidth="1"/>
    <col min="16" max="19" width="3.09765625" style="13" customWidth="1"/>
    <col min="20" max="20" width="8" style="13" bestFit="1" customWidth="1"/>
    <col min="21" max="16384" width="9" style="13"/>
  </cols>
  <sheetData>
    <row r="2" spans="1:20" ht="14.4" x14ac:dyDescent="0.45">
      <c r="A2" s="13" t="s">
        <v>93</v>
      </c>
      <c r="B2" s="10"/>
      <c r="C2" s="1"/>
      <c r="D2" s="10"/>
      <c r="E2" s="1"/>
      <c r="F2" s="10"/>
      <c r="G2" s="1"/>
      <c r="H2" s="1"/>
      <c r="I2" s="1"/>
      <c r="J2" s="1"/>
    </row>
    <row r="3" spans="1:20" ht="14.4" x14ac:dyDescent="0.45">
      <c r="B3" s="1"/>
      <c r="C3" s="1"/>
      <c r="D3" s="10"/>
      <c r="E3" s="1"/>
      <c r="F3" s="10"/>
      <c r="G3" s="1"/>
      <c r="H3" s="1"/>
      <c r="I3" s="203"/>
      <c r="J3" s="203"/>
    </row>
    <row r="4" spans="1:20" ht="14.4" x14ac:dyDescent="0.45">
      <c r="B4" s="2"/>
      <c r="C4" s="2"/>
      <c r="D4" s="18"/>
      <c r="E4" s="2"/>
      <c r="F4" s="18"/>
      <c r="G4" s="12"/>
      <c r="H4" s="12"/>
      <c r="I4" s="7"/>
      <c r="J4" s="7"/>
      <c r="K4" s="14"/>
      <c r="L4" s="14"/>
      <c r="M4" s="14"/>
      <c r="N4" s="15" t="s">
        <v>81</v>
      </c>
      <c r="O4" s="42">
        <f>報告別紙!F4</f>
        <v>0</v>
      </c>
      <c r="P4" s="14" t="s">
        <v>80</v>
      </c>
      <c r="Q4" s="43">
        <f>報告別紙!H4</f>
        <v>0</v>
      </c>
      <c r="R4" s="14" t="s">
        <v>79</v>
      </c>
      <c r="S4" s="43">
        <f>報告別紙!J4</f>
        <v>0</v>
      </c>
      <c r="T4" s="17" t="s">
        <v>78</v>
      </c>
    </row>
    <row r="5" spans="1:20" ht="14.4" x14ac:dyDescent="0.45">
      <c r="B5" s="2"/>
      <c r="C5" s="2"/>
      <c r="D5" s="18"/>
      <c r="E5" s="2"/>
      <c r="F5" s="18"/>
      <c r="G5" s="2"/>
      <c r="H5" s="2"/>
      <c r="I5" s="2"/>
      <c r="J5" s="2"/>
    </row>
    <row r="6" spans="1:20" ht="14.4" x14ac:dyDescent="0.45">
      <c r="B6" s="2" t="s">
        <v>4</v>
      </c>
      <c r="C6" s="2"/>
      <c r="D6" s="18"/>
      <c r="E6" s="2"/>
      <c r="F6" s="18"/>
      <c r="G6" s="2"/>
      <c r="H6" s="2"/>
      <c r="I6" s="2"/>
      <c r="J6" s="2"/>
    </row>
    <row r="7" spans="1:20" ht="14.4" x14ac:dyDescent="0.45">
      <c r="B7" s="2"/>
      <c r="C7" s="2"/>
      <c r="D7" s="18"/>
      <c r="E7" s="2"/>
      <c r="F7" s="18"/>
      <c r="G7" s="2"/>
      <c r="H7" s="2"/>
      <c r="I7" s="2"/>
      <c r="J7" s="2"/>
    </row>
    <row r="8" spans="1:20" ht="14.4" x14ac:dyDescent="0.45">
      <c r="B8" s="2"/>
      <c r="C8" s="2"/>
      <c r="D8" s="18"/>
      <c r="E8" s="2"/>
      <c r="F8" s="18"/>
      <c r="G8" s="2"/>
      <c r="H8" s="2"/>
      <c r="I8" s="2"/>
      <c r="J8" s="2"/>
    </row>
    <row r="9" spans="1:20" ht="30" customHeight="1" x14ac:dyDescent="0.45">
      <c r="B9" s="2"/>
      <c r="C9" s="2"/>
      <c r="D9" s="18"/>
      <c r="E9" s="2"/>
      <c r="H9" s="12"/>
      <c r="I9" s="204" t="s">
        <v>88</v>
      </c>
      <c r="J9" s="204"/>
      <c r="K9" s="205">
        <f>IF(報告別紙!K11="",報告別紙!D7,報告別紙!D5)</f>
        <v>0</v>
      </c>
      <c r="L9" s="205"/>
      <c r="M9" s="205"/>
      <c r="N9" s="205"/>
      <c r="O9" s="205"/>
      <c r="P9" s="205"/>
      <c r="Q9" s="205"/>
      <c r="R9" s="205"/>
      <c r="S9" s="205"/>
      <c r="T9" s="205"/>
    </row>
    <row r="10" spans="1:20" ht="30" customHeight="1" x14ac:dyDescent="0.45">
      <c r="B10" s="2"/>
      <c r="C10" s="2"/>
      <c r="D10" s="18"/>
      <c r="E10" s="2"/>
      <c r="H10" s="6"/>
      <c r="I10" s="207" t="s">
        <v>94</v>
      </c>
      <c r="J10" s="207"/>
      <c r="K10" s="205">
        <f>IF(報告別紙!D6="",報告別紙!D8,報告別紙!D6)</f>
        <v>0</v>
      </c>
      <c r="L10" s="205"/>
      <c r="M10" s="205"/>
      <c r="N10" s="205"/>
      <c r="O10" s="205"/>
      <c r="P10" s="205"/>
      <c r="Q10" s="205"/>
      <c r="R10" s="205"/>
      <c r="S10" s="205"/>
      <c r="T10" s="205"/>
    </row>
    <row r="11" spans="1:20" ht="30" customHeight="1" x14ac:dyDescent="0.45">
      <c r="B11" s="2"/>
      <c r="C11" s="2"/>
      <c r="D11" s="18"/>
      <c r="E11" s="2"/>
      <c r="H11" s="6"/>
      <c r="I11" s="206" t="s">
        <v>89</v>
      </c>
      <c r="J11" s="206"/>
      <c r="K11" s="205">
        <f>報告別紙!D9</f>
        <v>0</v>
      </c>
      <c r="L11" s="205"/>
      <c r="M11" s="205"/>
      <c r="N11" s="205"/>
      <c r="O11" s="205"/>
      <c r="P11" s="205"/>
      <c r="Q11" s="205"/>
      <c r="R11" s="205"/>
      <c r="S11" s="205"/>
      <c r="T11" s="205"/>
    </row>
    <row r="12" spans="1:20" ht="14.4" x14ac:dyDescent="0.45">
      <c r="B12" s="2"/>
      <c r="C12" s="2"/>
      <c r="D12" s="18"/>
      <c r="E12" s="2"/>
      <c r="F12" s="18"/>
      <c r="G12" s="2"/>
      <c r="H12" s="2"/>
      <c r="I12" s="2"/>
      <c r="J12" s="2"/>
    </row>
    <row r="13" spans="1:20" ht="14.4" x14ac:dyDescent="0.45">
      <c r="B13" s="2"/>
      <c r="C13" s="2"/>
      <c r="D13" s="18"/>
      <c r="E13" s="2"/>
      <c r="F13" s="18"/>
      <c r="G13" s="2"/>
      <c r="H13" s="2"/>
      <c r="I13" s="2"/>
      <c r="J13" s="2"/>
    </row>
    <row r="14" spans="1:20" ht="14.4" x14ac:dyDescent="0.45">
      <c r="B14" s="213" t="str">
        <f>IF(O19="（基本情報から転記します）","基本情報に入力漏れがあります",B19&amp;O19&amp;T19)</f>
        <v>基本情報に入力漏れがあります</v>
      </c>
      <c r="C14" s="213"/>
      <c r="D14" s="213"/>
      <c r="E14" s="213"/>
      <c r="F14" s="213"/>
      <c r="G14" s="213"/>
      <c r="H14" s="213"/>
      <c r="I14" s="213"/>
      <c r="J14" s="213"/>
      <c r="K14" s="213"/>
      <c r="L14" s="213"/>
      <c r="M14" s="213"/>
      <c r="N14" s="213"/>
      <c r="O14" s="213"/>
      <c r="P14" s="213"/>
      <c r="Q14" s="213"/>
      <c r="R14" s="213"/>
      <c r="S14" s="213"/>
      <c r="T14" s="6"/>
    </row>
    <row r="15" spans="1:20" ht="14.4" x14ac:dyDescent="0.45">
      <c r="B15" s="214" t="s">
        <v>152</v>
      </c>
      <c r="C15" s="214"/>
      <c r="D15" s="214"/>
      <c r="E15" s="214"/>
      <c r="F15" s="214"/>
      <c r="G15" s="214"/>
      <c r="H15" s="214"/>
      <c r="I15" s="214"/>
      <c r="J15" s="214"/>
      <c r="K15" s="214"/>
      <c r="L15" s="214"/>
      <c r="M15" s="214"/>
      <c r="N15" s="214"/>
      <c r="O15" s="214"/>
      <c r="P15" s="214"/>
      <c r="Q15" s="214"/>
      <c r="R15" s="214"/>
      <c r="S15" s="214"/>
      <c r="T15" s="18"/>
    </row>
    <row r="16" spans="1:20" ht="14.4" x14ac:dyDescent="0.45">
      <c r="B16" s="18"/>
      <c r="C16" s="18"/>
      <c r="D16" s="18"/>
      <c r="E16" s="18"/>
      <c r="F16" s="18"/>
      <c r="G16" s="18"/>
      <c r="H16" s="18"/>
      <c r="I16" s="18"/>
      <c r="J16" s="18"/>
      <c r="K16" s="18"/>
      <c r="L16" s="18"/>
      <c r="M16" s="18"/>
      <c r="N16" s="18"/>
      <c r="O16" s="18"/>
      <c r="P16" s="18"/>
      <c r="Q16" s="18"/>
      <c r="R16" s="18"/>
      <c r="S16" s="18"/>
      <c r="T16" s="18"/>
    </row>
    <row r="17" spans="2:20" ht="14.4" x14ac:dyDescent="0.45">
      <c r="B17" s="2"/>
      <c r="C17" s="2"/>
      <c r="D17" s="18"/>
      <c r="E17" s="2"/>
      <c r="F17" s="18"/>
      <c r="G17" s="2"/>
      <c r="H17" s="2"/>
      <c r="I17" s="2"/>
      <c r="J17" s="2"/>
    </row>
    <row r="18" spans="2:20" ht="14.4" x14ac:dyDescent="0.45">
      <c r="B18" s="2"/>
      <c r="C18" s="2"/>
      <c r="D18" s="18"/>
      <c r="E18" s="2"/>
      <c r="F18" s="18"/>
      <c r="G18" s="2"/>
      <c r="H18" s="2"/>
      <c r="I18" s="2"/>
      <c r="J18" s="2"/>
    </row>
    <row r="19" spans="2:20" ht="18" customHeight="1" x14ac:dyDescent="0.2">
      <c r="B19" s="61" t="str">
        <f>"　令和"&amp;報告別紙!H11&amp;"年度大阪府新興感染症に係る協定締結医療機関"</f>
        <v>　令和年度大阪府新興感染症に係る協定締結医療機関</v>
      </c>
      <c r="C19" s="63"/>
      <c r="D19" s="64"/>
      <c r="E19" s="64"/>
      <c r="F19" s="64"/>
      <c r="G19" s="64"/>
      <c r="H19" s="64"/>
      <c r="I19" s="64"/>
      <c r="J19" s="64"/>
      <c r="K19" s="64"/>
      <c r="L19" s="64"/>
      <c r="M19" s="64"/>
      <c r="N19" s="64"/>
      <c r="O19" s="211" t="str">
        <f>IF(報告別紙!J11="選択してください","（基本情報から転記します）",IF(報告別紙!J11="施設整備及び設備整備","施設・設備整備",報告別紙!J11))</f>
        <v>（基本情報から転記します）</v>
      </c>
      <c r="P19" s="211"/>
      <c r="Q19" s="211"/>
      <c r="R19" s="211"/>
      <c r="S19" s="211"/>
      <c r="T19" s="62" t="s">
        <v>103</v>
      </c>
    </row>
    <row r="20" spans="2:20" ht="18" customHeight="1" x14ac:dyDescent="0.45">
      <c r="B20" s="16" t="s">
        <v>101</v>
      </c>
      <c r="C20" s="9"/>
      <c r="D20" s="9"/>
      <c r="E20" s="9"/>
      <c r="F20" s="9"/>
      <c r="G20" s="9"/>
      <c r="H20" s="9"/>
      <c r="I20" s="9"/>
      <c r="J20" s="9"/>
      <c r="K20" s="9"/>
      <c r="L20" s="9"/>
      <c r="M20" s="9"/>
      <c r="N20" s="9"/>
      <c r="O20" s="9"/>
      <c r="P20" s="9"/>
      <c r="Q20" s="9"/>
      <c r="R20" s="9"/>
      <c r="S20" s="9"/>
      <c r="T20" s="9"/>
    </row>
    <row r="21" spans="2:20" ht="13.5" customHeight="1" x14ac:dyDescent="0.45">
      <c r="B21" s="8"/>
      <c r="C21" s="8"/>
      <c r="D21" s="8"/>
      <c r="E21" s="8"/>
      <c r="F21" s="8"/>
      <c r="G21" s="8"/>
      <c r="H21" s="8"/>
      <c r="I21" s="8"/>
      <c r="J21" s="8"/>
      <c r="K21" s="8"/>
      <c r="L21" s="8"/>
      <c r="M21" s="8"/>
      <c r="N21" s="8"/>
      <c r="O21" s="8"/>
      <c r="P21" s="8"/>
      <c r="Q21" s="8"/>
      <c r="R21" s="8"/>
      <c r="S21" s="8"/>
      <c r="T21" s="8"/>
    </row>
    <row r="22" spans="2:20" ht="14.4" x14ac:dyDescent="0.45">
      <c r="B22" s="3"/>
      <c r="C22" s="2"/>
      <c r="D22" s="18"/>
      <c r="E22" s="2"/>
      <c r="F22" s="18"/>
      <c r="G22" s="2"/>
      <c r="H22" s="2"/>
      <c r="I22" s="2"/>
      <c r="J22" s="2"/>
    </row>
    <row r="23" spans="2:20" ht="14.4" x14ac:dyDescent="0.45">
      <c r="B23" s="3" t="s">
        <v>72</v>
      </c>
      <c r="C23" s="2"/>
      <c r="D23" s="18"/>
      <c r="E23" s="2"/>
      <c r="F23" s="18"/>
      <c r="G23" s="2"/>
      <c r="H23" s="2"/>
      <c r="I23" s="2"/>
      <c r="J23" s="2"/>
    </row>
    <row r="24" spans="2:20" ht="9" customHeight="1" x14ac:dyDescent="0.45">
      <c r="B24" s="3"/>
      <c r="C24" s="2"/>
      <c r="D24" s="18"/>
      <c r="E24" s="2"/>
      <c r="F24" s="18"/>
      <c r="G24" s="2"/>
      <c r="H24" s="2"/>
      <c r="I24" s="2"/>
      <c r="J24" s="2"/>
    </row>
    <row r="25" spans="2:20" x14ac:dyDescent="0.45">
      <c r="B25" s="208" t="s">
        <v>185</v>
      </c>
      <c r="C25" s="209"/>
      <c r="D25" s="209"/>
      <c r="E25" s="209"/>
      <c r="F25" s="209"/>
      <c r="G25" s="209"/>
      <c r="H25" s="209"/>
      <c r="I25" s="209"/>
      <c r="J25" s="209"/>
      <c r="K25" s="210"/>
      <c r="L25" s="208" t="s">
        <v>104</v>
      </c>
      <c r="M25" s="209"/>
      <c r="N25" s="209"/>
      <c r="O25" s="209"/>
      <c r="P25" s="209"/>
      <c r="Q25" s="209"/>
      <c r="R25" s="209"/>
      <c r="S25" s="210"/>
    </row>
    <row r="26" spans="2:20" x14ac:dyDescent="0.45">
      <c r="B26" s="218" t="str">
        <f>IF(報告別紙!S12="","",報告別紙!F12&amp;報告別紙!H12&amp;報告別紙!I12&amp;報告別紙!J12&amp;報告別紙!K12&amp;報告別紙!L12&amp;報告別紙!M12&amp;報告別紙!N12&amp;報告別紙!S12&amp;報告別紙!U12)</f>
        <v/>
      </c>
      <c r="C26" s="219"/>
      <c r="D26" s="219"/>
      <c r="E26" s="219"/>
      <c r="F26" s="219"/>
      <c r="G26" s="219"/>
      <c r="H26" s="219"/>
      <c r="I26" s="219"/>
      <c r="J26" s="219"/>
      <c r="K26" s="220"/>
      <c r="L26" s="215" t="str">
        <f>IF(報告別紙!S12="","",報告別紙!Y12)</f>
        <v/>
      </c>
      <c r="M26" s="216"/>
      <c r="N26" s="216"/>
      <c r="O26" s="216"/>
      <c r="P26" s="216"/>
      <c r="Q26" s="216"/>
      <c r="R26" s="216"/>
      <c r="S26" s="217"/>
    </row>
    <row r="27" spans="2:20" x14ac:dyDescent="0.45">
      <c r="B27" s="218" t="str">
        <f>IF(報告別紙!S13="","",報告別紙!F13&amp;報告別紙!H13&amp;報告別紙!I13&amp;報告別紙!J13&amp;報告別紙!K13&amp;報告別紙!L13&amp;報告別紙!M13&amp;報告別紙!N13&amp;報告別紙!S13&amp;報告別紙!U13)</f>
        <v/>
      </c>
      <c r="C27" s="219"/>
      <c r="D27" s="219"/>
      <c r="E27" s="219"/>
      <c r="F27" s="219"/>
      <c r="G27" s="219"/>
      <c r="H27" s="219"/>
      <c r="I27" s="219"/>
      <c r="J27" s="219"/>
      <c r="K27" s="220"/>
      <c r="L27" s="215" t="str">
        <f>IF(報告別紙!S13="","",報告別紙!Y13)</f>
        <v/>
      </c>
      <c r="M27" s="216"/>
      <c r="N27" s="216"/>
      <c r="O27" s="216"/>
      <c r="P27" s="216"/>
      <c r="Q27" s="216"/>
      <c r="R27" s="216"/>
      <c r="S27" s="217"/>
    </row>
    <row r="28" spans="2:20" x14ac:dyDescent="0.45">
      <c r="B28" s="218" t="str">
        <f>IF(報告別紙!S14="","",報告別紙!F14&amp;報告別紙!H14&amp;報告別紙!I14&amp;報告別紙!J14&amp;報告別紙!K14&amp;報告別紙!L14&amp;報告別紙!M14&amp;報告別紙!N14&amp;報告別紙!S14&amp;報告別紙!U14)</f>
        <v/>
      </c>
      <c r="C28" s="219"/>
      <c r="D28" s="219"/>
      <c r="E28" s="219"/>
      <c r="F28" s="219"/>
      <c r="G28" s="219"/>
      <c r="H28" s="219"/>
      <c r="I28" s="219"/>
      <c r="J28" s="219"/>
      <c r="K28" s="220"/>
      <c r="L28" s="215" t="str">
        <f>IF(報告別紙!S14="","",報告別紙!Y14)</f>
        <v/>
      </c>
      <c r="M28" s="216"/>
      <c r="N28" s="216"/>
      <c r="O28" s="216"/>
      <c r="P28" s="216"/>
      <c r="Q28" s="216"/>
      <c r="R28" s="216"/>
      <c r="S28" s="217"/>
    </row>
    <row r="29" spans="2:20" ht="14.4" x14ac:dyDescent="0.45">
      <c r="B29" s="2"/>
      <c r="C29" s="2"/>
      <c r="D29" s="18"/>
      <c r="E29" s="2"/>
      <c r="F29" s="18"/>
      <c r="G29" s="2"/>
      <c r="H29" s="2"/>
      <c r="I29" s="2"/>
      <c r="J29" s="2"/>
    </row>
    <row r="30" spans="2:20" ht="14.4" x14ac:dyDescent="0.45">
      <c r="B30" s="3" t="s">
        <v>2</v>
      </c>
      <c r="C30" s="2"/>
      <c r="D30" s="18"/>
      <c r="E30" s="2"/>
      <c r="F30" s="18"/>
      <c r="G30" s="2"/>
      <c r="H30" s="2"/>
      <c r="I30" s="2"/>
      <c r="J30" s="2"/>
    </row>
    <row r="31" spans="2:20" ht="14.4" x14ac:dyDescent="0.45">
      <c r="B31" s="3" t="s">
        <v>71</v>
      </c>
      <c r="C31" s="2"/>
      <c r="D31" s="18"/>
      <c r="E31" s="2"/>
      <c r="F31" s="18"/>
      <c r="G31" s="2"/>
      <c r="H31" s="2"/>
      <c r="I31" s="2"/>
      <c r="J31" s="2"/>
    </row>
    <row r="32" spans="2:20" ht="19.8" customHeight="1" x14ac:dyDescent="0.45">
      <c r="B32" s="2"/>
      <c r="C32" s="2"/>
      <c r="D32" s="18"/>
      <c r="E32" s="2"/>
      <c r="F32" s="18" t="s">
        <v>0</v>
      </c>
      <c r="G32" s="221" t="str">
        <f>IF(OR(報告別紙!A20="○",報告別紙!A21="○",報告別紙!A22="○",報告別紙!A23="○",報告別紙!A24="○"),0,IF(報告別紙!A37="○",報告別紙!AA39,IF(報告別紙!A42="○",報告別紙!AA58,IF(報告別紙!A62="○",報告別紙!AA81,"（様式２より自動転記）"))))</f>
        <v>（様式２より自動転記）</v>
      </c>
      <c r="H32" s="221"/>
      <c r="I32" s="221"/>
      <c r="J32" s="2" t="s">
        <v>1</v>
      </c>
    </row>
    <row r="33" spans="2:19" ht="14.4" customHeight="1" x14ac:dyDescent="0.45">
      <c r="B33" s="2"/>
      <c r="C33" s="212" t="str">
        <f>IF(報告別紙!A20="○","（理由）"&amp;報告別紙!C20&amp;"ため",IF(報告別紙!A21="○","（理由）"&amp;報告別紙!C21&amp;"ため",IF(報告別紙!A22="○","（理由）"&amp;報告別紙!C22&amp;"ため",IF(報告別紙!A23="○","（理由）"&amp;報告別紙!C23&amp;"ため",IF(報告別紙!A24="○","（理由）"&amp;報告別紙!C24&amp;"ため","")))))</f>
        <v/>
      </c>
      <c r="D33" s="212"/>
      <c r="E33" s="212"/>
      <c r="F33" s="212"/>
      <c r="G33" s="212"/>
      <c r="H33" s="212"/>
      <c r="I33" s="212"/>
      <c r="J33" s="212"/>
      <c r="K33" s="212"/>
      <c r="L33" s="212"/>
      <c r="M33" s="212"/>
      <c r="N33" s="212"/>
      <c r="O33" s="212"/>
      <c r="P33" s="212"/>
      <c r="Q33" s="212"/>
      <c r="R33" s="212"/>
      <c r="S33" s="212"/>
    </row>
    <row r="34" spans="2:19" ht="14.4" x14ac:dyDescent="0.45">
      <c r="B34" s="2"/>
      <c r="C34" s="212"/>
      <c r="D34" s="212"/>
      <c r="E34" s="212"/>
      <c r="F34" s="212"/>
      <c r="G34" s="212"/>
      <c r="H34" s="212"/>
      <c r="I34" s="212"/>
      <c r="J34" s="212"/>
      <c r="K34" s="212"/>
      <c r="L34" s="212"/>
      <c r="M34" s="212"/>
      <c r="N34" s="212"/>
      <c r="O34" s="212"/>
      <c r="P34" s="212"/>
      <c r="Q34" s="212"/>
      <c r="R34" s="212"/>
      <c r="S34" s="212"/>
    </row>
    <row r="35" spans="2:19" ht="14.4" x14ac:dyDescent="0.45">
      <c r="B35" s="2"/>
      <c r="C35" s="2"/>
      <c r="D35" s="18"/>
      <c r="E35" s="2"/>
      <c r="F35" s="18"/>
      <c r="G35" s="2"/>
      <c r="H35" s="2"/>
      <c r="I35" s="2"/>
      <c r="J35" s="2"/>
    </row>
    <row r="36" spans="2:19" ht="14.4" x14ac:dyDescent="0.45">
      <c r="B36" s="3" t="s">
        <v>3</v>
      </c>
      <c r="C36" s="4"/>
      <c r="D36" s="11"/>
      <c r="E36" s="4"/>
      <c r="F36" s="11"/>
      <c r="G36" s="4"/>
      <c r="H36" s="4"/>
      <c r="I36" s="4"/>
      <c r="J36" s="4"/>
    </row>
    <row r="37" spans="2:19" ht="14.4" x14ac:dyDescent="0.45">
      <c r="B37" s="44" t="str">
        <f>IF(OR(C37="",C37="（入力用シートより自動転記）"),"","・")</f>
        <v>・</v>
      </c>
      <c r="C37" s="45" t="str">
        <f>IF(報告別紙!A20="○","なし",IF(報告別紙!A21="○",報告別紙!AH21,IF(報告別紙!A22="○",報告別紙!AH22,IF(報告別紙!A23="○",報告別紙!AH23,IF(報告別紙!A24="○",報告別紙!AH23,IF(報告別紙!A37="○",報告別紙!AG39,IF(報告別紙!A42="○",報告別紙!AG44,IF(報告別紙!A62="○",報告別紙!AG64,"（様式２より自動転記）"))))))))</f>
        <v>（様式２より自動転記）</v>
      </c>
      <c r="D37" s="18"/>
      <c r="E37" s="2"/>
      <c r="F37" s="18"/>
      <c r="G37" s="2"/>
      <c r="H37" s="2"/>
      <c r="I37" s="2"/>
      <c r="J37" s="2"/>
    </row>
    <row r="38" spans="2:19" ht="14.4" x14ac:dyDescent="0.45">
      <c r="B38" s="44" t="str">
        <f>IF(C38="","","・")</f>
        <v/>
      </c>
      <c r="C38" s="45" t="str">
        <f>IF(報告別紙!A37="○",報告別紙!AG40,IF(報告別紙!A42="○",報告別紙!AG45,IF(報告別紙!A62="○",報告別紙!AG65,IF(報告別紙!A23="○",報告別紙!AH24,IF(報告別紙!A24="○",報告別紙!AH24,"")))))</f>
        <v/>
      </c>
      <c r="D38" s="18"/>
      <c r="E38" s="2"/>
      <c r="F38" s="18"/>
      <c r="G38" s="2"/>
      <c r="H38" s="2"/>
      <c r="I38" s="2"/>
      <c r="J38" s="2"/>
    </row>
    <row r="39" spans="2:19" ht="14.4" x14ac:dyDescent="0.45">
      <c r="B39" s="5" t="str">
        <f>IF(C39="","","・")</f>
        <v/>
      </c>
      <c r="C39" s="1"/>
      <c r="D39" s="10"/>
      <c r="E39" s="1"/>
      <c r="F39" s="10"/>
      <c r="G39" s="1"/>
      <c r="H39" s="1"/>
      <c r="I39" s="1"/>
      <c r="J39" s="1"/>
    </row>
  </sheetData>
  <sheetProtection algorithmName="SHA-512" hashValue="9S50DOS850OVA0qEDCQdGMd30oYhuolN41pweLw/suIgqar/Je1JIZI7IJHWlYOlROgjytmyOKHZxR2qHTFe6Q==" saltValue="L7OvhlUMplxDFp1BGOJZRQ==" spinCount="100000" sheet="1" objects="1" scenarios="1"/>
  <mergeCells count="20">
    <mergeCell ref="B25:K25"/>
    <mergeCell ref="L25:S25"/>
    <mergeCell ref="O19:S19"/>
    <mergeCell ref="C33:S34"/>
    <mergeCell ref="B14:S14"/>
    <mergeCell ref="B15:S15"/>
    <mergeCell ref="L26:S26"/>
    <mergeCell ref="L28:S28"/>
    <mergeCell ref="B26:K26"/>
    <mergeCell ref="B28:K28"/>
    <mergeCell ref="B27:K27"/>
    <mergeCell ref="L27:S27"/>
    <mergeCell ref="G32:I32"/>
    <mergeCell ref="I3:J3"/>
    <mergeCell ref="I9:J9"/>
    <mergeCell ref="K11:T11"/>
    <mergeCell ref="K10:T10"/>
    <mergeCell ref="K9:T9"/>
    <mergeCell ref="I11:J11"/>
    <mergeCell ref="I10:J10"/>
  </mergeCells>
  <phoneticPr fontId="4"/>
  <pageMargins left="0.70866141732283472" right="0.70866141732283472" top="0.74803149606299213" bottom="0.74803149606299213" header="0.31496062992125984" footer="0.31496062992125984"/>
  <pageSetup paperSize="9" scale="93" orientation="portrait"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0BBF-B040-4622-A944-5E80701FDC36}">
  <dimension ref="A2:W21"/>
  <sheetViews>
    <sheetView zoomScale="70" zoomScaleNormal="70" workbookViewId="0">
      <selection activeCell="A6" sqref="A6:V6"/>
    </sheetView>
  </sheetViews>
  <sheetFormatPr defaultColWidth="24.3984375" defaultRowHeight="15" x14ac:dyDescent="0.45"/>
  <cols>
    <col min="1" max="1" width="7.8984375" style="26" bestFit="1" customWidth="1"/>
    <col min="2" max="4" width="3.3984375" style="26" bestFit="1" customWidth="1"/>
    <col min="5" max="16384" width="24.3984375" style="26"/>
  </cols>
  <sheetData>
    <row r="2" spans="1:23" x14ac:dyDescent="0.45">
      <c r="A2" s="222" t="s">
        <v>105</v>
      </c>
      <c r="B2" s="225" t="s">
        <v>106</v>
      </c>
      <c r="C2" s="226"/>
      <c r="D2" s="227"/>
      <c r="E2" s="222" t="s">
        <v>107</v>
      </c>
      <c r="F2" s="222" t="s">
        <v>108</v>
      </c>
      <c r="G2" s="231" t="s">
        <v>109</v>
      </c>
      <c r="H2" s="232"/>
      <c r="I2" s="233"/>
      <c r="J2" s="240" t="s">
        <v>181</v>
      </c>
      <c r="K2" s="238" t="s">
        <v>110</v>
      </c>
      <c r="L2" s="243" t="s">
        <v>151</v>
      </c>
      <c r="M2" s="238" t="s">
        <v>111</v>
      </c>
      <c r="N2" s="243" t="s">
        <v>112</v>
      </c>
      <c r="O2" s="238" t="s">
        <v>113</v>
      </c>
      <c r="P2" s="238"/>
      <c r="Q2" s="238"/>
      <c r="R2" s="238"/>
      <c r="S2" s="238"/>
      <c r="T2" s="238"/>
      <c r="U2" s="238"/>
      <c r="V2" s="238"/>
    </row>
    <row r="3" spans="1:23" x14ac:dyDescent="0.45">
      <c r="A3" s="223"/>
      <c r="B3" s="228"/>
      <c r="C3" s="229"/>
      <c r="D3" s="230"/>
      <c r="E3" s="223"/>
      <c r="F3" s="223"/>
      <c r="G3" s="234"/>
      <c r="H3" s="235"/>
      <c r="I3" s="236"/>
      <c r="J3" s="241"/>
      <c r="K3" s="238"/>
      <c r="L3" s="243"/>
      <c r="M3" s="238"/>
      <c r="N3" s="243"/>
      <c r="O3" s="238" t="s">
        <v>114</v>
      </c>
      <c r="P3" s="238"/>
      <c r="Q3" s="238"/>
      <c r="R3" s="239" t="s">
        <v>115</v>
      </c>
      <c r="S3" s="239"/>
      <c r="T3" s="239" t="s">
        <v>116</v>
      </c>
      <c r="U3" s="239"/>
      <c r="V3" s="239" t="s">
        <v>117</v>
      </c>
    </row>
    <row r="4" spans="1:23" ht="30" x14ac:dyDescent="0.45">
      <c r="A4" s="223"/>
      <c r="B4" s="222" t="s">
        <v>76</v>
      </c>
      <c r="C4" s="222" t="s">
        <v>77</v>
      </c>
      <c r="D4" s="222" t="s">
        <v>78</v>
      </c>
      <c r="E4" s="223"/>
      <c r="F4" s="223"/>
      <c r="G4" s="237" t="s">
        <v>73</v>
      </c>
      <c r="H4" s="237" t="s">
        <v>91</v>
      </c>
      <c r="I4" s="237" t="s">
        <v>118</v>
      </c>
      <c r="J4" s="241"/>
      <c r="K4" s="238"/>
      <c r="L4" s="243"/>
      <c r="M4" s="238"/>
      <c r="N4" s="243"/>
      <c r="O4" s="27" t="s">
        <v>119</v>
      </c>
      <c r="P4" s="27" t="s">
        <v>120</v>
      </c>
      <c r="Q4" s="28" t="s">
        <v>121</v>
      </c>
      <c r="R4" s="29" t="s">
        <v>122</v>
      </c>
      <c r="S4" s="27" t="s">
        <v>123</v>
      </c>
      <c r="T4" s="29" t="s">
        <v>124</v>
      </c>
      <c r="U4" s="27" t="s">
        <v>123</v>
      </c>
      <c r="V4" s="239"/>
    </row>
    <row r="5" spans="1:23" x14ac:dyDescent="0.45">
      <c r="A5" s="224"/>
      <c r="B5" s="224"/>
      <c r="C5" s="224"/>
      <c r="D5" s="224"/>
      <c r="E5" s="224"/>
      <c r="F5" s="224"/>
      <c r="G5" s="237"/>
      <c r="H5" s="237"/>
      <c r="I5" s="237"/>
      <c r="J5" s="242"/>
      <c r="K5" s="238"/>
      <c r="L5" s="243"/>
      <c r="M5" s="238"/>
      <c r="N5" s="243"/>
      <c r="O5" s="30" t="s">
        <v>125</v>
      </c>
      <c r="P5" s="30" t="s">
        <v>126</v>
      </c>
      <c r="Q5" s="31" t="s">
        <v>127</v>
      </c>
      <c r="R5" s="30" t="s">
        <v>128</v>
      </c>
      <c r="S5" s="30" t="s">
        <v>129</v>
      </c>
      <c r="T5" s="30" t="s">
        <v>130</v>
      </c>
      <c r="U5" s="30" t="s">
        <v>131</v>
      </c>
      <c r="V5" s="30" t="s">
        <v>132</v>
      </c>
    </row>
    <row r="6" spans="1:23" ht="30" customHeight="1" x14ac:dyDescent="0.45">
      <c r="A6" s="32" t="str">
        <f>報告別紙!J11</f>
        <v>選択してください</v>
      </c>
      <c r="B6" s="33">
        <f>報告別紙!F4</f>
        <v>0</v>
      </c>
      <c r="C6" s="33">
        <f>報告別紙!H4</f>
        <v>0</v>
      </c>
      <c r="D6" s="33">
        <f>報告別紙!J4</f>
        <v>0</v>
      </c>
      <c r="E6" s="33">
        <f>報告別紙!D5</f>
        <v>0</v>
      </c>
      <c r="F6" s="33">
        <f>報告別紙!D6</f>
        <v>0</v>
      </c>
      <c r="G6" s="33">
        <f>報告別紙!Z7</f>
        <v>0</v>
      </c>
      <c r="H6" s="33">
        <f>報告別紙!Y8</f>
        <v>0</v>
      </c>
      <c r="I6" s="33">
        <f>報告別紙!Y9</f>
        <v>0</v>
      </c>
      <c r="J6" s="33">
        <f>報告別紙!D7</f>
        <v>0</v>
      </c>
      <c r="K6" s="33">
        <f>報告別紙!D8</f>
        <v>0</v>
      </c>
      <c r="L6" s="34">
        <f>報告別紙!Y15</f>
        <v>0</v>
      </c>
      <c r="M6" s="33" t="e">
        <f>VLOOKUP($F$10,$F$14:$K$21,2,FALSE)</f>
        <v>#N/A</v>
      </c>
      <c r="N6" s="35" t="e">
        <f>VLOOKUP($F10,$F$14:$K$21,6,FALSE)</f>
        <v>#N/A</v>
      </c>
      <c r="O6" s="34">
        <f>報告別紙!I30</f>
        <v>0</v>
      </c>
      <c r="P6" s="34">
        <f>報告別紙!I31</f>
        <v>0</v>
      </c>
      <c r="Q6" s="33" t="str">
        <f>報告別紙!I33</f>
        <v/>
      </c>
      <c r="R6" s="33" t="b">
        <f>IF(報告別紙!A42="○",報告別紙!I55,IF(報告別紙!A62="○",報告別紙!I76))</f>
        <v>0</v>
      </c>
      <c r="S6" s="33" t="str">
        <f>IF(報告別紙!A62="○",報告別紙!L76,"")</f>
        <v/>
      </c>
      <c r="T6" s="33" t="str">
        <f>IF(報告別紙!A42="○",報告別紙!L55,IF(報告別紙!A62="○",報告別紙!R76,""))</f>
        <v/>
      </c>
      <c r="U6" s="33" t="str">
        <f>IF(報告別紙!A62="○",報告別紙!U76,"")</f>
        <v/>
      </c>
      <c r="V6" s="33" t="str">
        <f>IF(報告別紙!A42="○",報告別紙!R55,IF(報告別紙!A62="○",報告別紙!AD76,""))</f>
        <v/>
      </c>
      <c r="W6" s="26" t="str">
        <f>IF(V6&gt;=L6,"○","×")</f>
        <v>○</v>
      </c>
    </row>
    <row r="9" spans="1:23" ht="18" x14ac:dyDescent="0.45">
      <c r="F9" s="19"/>
      <c r="G9" s="19" t="s">
        <v>133</v>
      </c>
      <c r="H9" s="19" t="s">
        <v>134</v>
      </c>
      <c r="I9" s="19" t="s">
        <v>135</v>
      </c>
      <c r="J9" s="19" t="s">
        <v>136</v>
      </c>
    </row>
    <row r="10" spans="1:23" ht="18" x14ac:dyDescent="0.45">
      <c r="F10" s="19" t="s">
        <v>87</v>
      </c>
      <c r="G10" s="36" t="e">
        <f>VLOOKUP($F$10,$F$14:$K$21,3,FALSE)</f>
        <v>#N/A</v>
      </c>
      <c r="H10" s="19" t="e">
        <f>VLOOKUP($F10,$F$14:$K$21,4,FALSE)</f>
        <v>#N/A</v>
      </c>
      <c r="I10" s="19" t="e">
        <f>VLOOKUP($F10,$F$14:$K$21,5,FALSE)</f>
        <v>#N/A</v>
      </c>
      <c r="J10" s="46" t="e">
        <f>VLOOKUP($F10,$F$14:$K$21,6,FALSE)</f>
        <v>#N/A</v>
      </c>
    </row>
    <row r="13" spans="1:23" ht="18" x14ac:dyDescent="0.45">
      <c r="F13" s="33" t="s">
        <v>137</v>
      </c>
      <c r="G13" s="33"/>
      <c r="H13" s="33" t="s">
        <v>138</v>
      </c>
      <c r="I13" s="35" t="s">
        <v>134</v>
      </c>
      <c r="J13" s="37" t="s">
        <v>135</v>
      </c>
      <c r="K13" s="33" t="s">
        <v>136</v>
      </c>
    </row>
    <row r="14" spans="1:23" ht="18" x14ac:dyDescent="0.45">
      <c r="F14" s="33">
        <f>報告別紙!A20</f>
        <v>0</v>
      </c>
      <c r="G14" s="33" t="s">
        <v>139</v>
      </c>
      <c r="H14" s="38" t="s">
        <v>140</v>
      </c>
      <c r="I14" s="39" t="str">
        <f>"（課税売上高（税抜）"&amp;[1]入力用シート!P19&amp;"円）"</f>
        <v>（課税売上高（税抜）円）</v>
      </c>
      <c r="J14" s="40" t="s">
        <v>141</v>
      </c>
      <c r="K14" s="33">
        <v>0</v>
      </c>
    </row>
    <row r="15" spans="1:23" ht="26.4" x14ac:dyDescent="0.45">
      <c r="F15" s="33" t="str">
        <f>報告別紙!A21</f>
        <v>複数選択不可</v>
      </c>
      <c r="G15" s="33" t="s">
        <v>142</v>
      </c>
      <c r="H15" s="38" t="s">
        <v>143</v>
      </c>
      <c r="I15" s="39"/>
      <c r="J15" s="41" t="s">
        <v>144</v>
      </c>
      <c r="K15" s="33">
        <v>0</v>
      </c>
    </row>
    <row r="16" spans="1:23" ht="18" x14ac:dyDescent="0.45">
      <c r="F16" s="33">
        <f>報告別紙!A22</f>
        <v>0</v>
      </c>
      <c r="G16" s="33" t="s">
        <v>145</v>
      </c>
      <c r="H16" s="38" t="s">
        <v>146</v>
      </c>
      <c r="I16" s="39" t="str">
        <f>"（特定収入割合"&amp;[1]入力用シート!Q21&amp;"％）"</f>
        <v>（特定収入割合％）</v>
      </c>
      <c r="J16" s="41" t="s">
        <v>156</v>
      </c>
      <c r="K16" s="33">
        <v>0</v>
      </c>
    </row>
    <row r="17" spans="6:11" ht="52.8" x14ac:dyDescent="0.45">
      <c r="F17" s="33">
        <f>報告別紙!A23</f>
        <v>0</v>
      </c>
      <c r="G17" s="33" t="s">
        <v>155</v>
      </c>
      <c r="H17" s="47" t="s">
        <v>158</v>
      </c>
      <c r="I17" s="33" t="str">
        <f>""</f>
        <v/>
      </c>
      <c r="J17" s="41" t="s">
        <v>157</v>
      </c>
      <c r="K17" s="33">
        <v>0</v>
      </c>
    </row>
    <row r="18" spans="6:11" ht="39" customHeight="1" x14ac:dyDescent="0.45">
      <c r="F18" s="33">
        <f>報告別紙!A24</f>
        <v>0</v>
      </c>
      <c r="G18" s="33" t="s">
        <v>154</v>
      </c>
      <c r="H18" s="47" t="s">
        <v>147</v>
      </c>
      <c r="I18" s="33" t="str">
        <f>""</f>
        <v/>
      </c>
      <c r="J18" s="40" t="s">
        <v>141</v>
      </c>
      <c r="K18" s="33">
        <v>0</v>
      </c>
    </row>
    <row r="19" spans="6:11" ht="52.8" x14ac:dyDescent="0.45">
      <c r="F19" s="33">
        <f>報告別紙!A37</f>
        <v>0</v>
      </c>
      <c r="G19" s="33" t="s">
        <v>148</v>
      </c>
      <c r="H19" s="33" t="str">
        <f>""</f>
        <v/>
      </c>
      <c r="I19" s="33" t="str">
        <f>""</f>
        <v/>
      </c>
      <c r="J19" s="41" t="s">
        <v>157</v>
      </c>
      <c r="K19" s="34" t="str">
        <f>報告別紙!AA39</f>
        <v/>
      </c>
    </row>
    <row r="20" spans="6:11" ht="52.8" x14ac:dyDescent="0.45">
      <c r="F20" s="33">
        <f>報告別紙!A42</f>
        <v>0</v>
      </c>
      <c r="G20" s="33" t="s">
        <v>149</v>
      </c>
      <c r="H20" s="33" t="str">
        <f>""</f>
        <v/>
      </c>
      <c r="I20" s="33" t="str">
        <f>""</f>
        <v/>
      </c>
      <c r="J20" s="41" t="s">
        <v>157</v>
      </c>
      <c r="K20" s="34" t="str">
        <f>報告別紙!AA58</f>
        <v/>
      </c>
    </row>
    <row r="21" spans="6:11" ht="52.8" x14ac:dyDescent="0.45">
      <c r="F21" s="33">
        <f>報告別紙!A62</f>
        <v>0</v>
      </c>
      <c r="G21" s="33" t="s">
        <v>150</v>
      </c>
      <c r="H21" s="33" t="str">
        <f>""</f>
        <v/>
      </c>
      <c r="I21" s="33" t="str">
        <f>""</f>
        <v/>
      </c>
      <c r="J21" s="41" t="s">
        <v>157</v>
      </c>
      <c r="K21" s="34" t="str">
        <f>報告別紙!AA81</f>
        <v/>
      </c>
    </row>
  </sheetData>
  <sheetProtection algorithmName="SHA-512" hashValue="NxttpSWLSix2x0a/dcLuhv5X7W0/coSXG0IWysQTmpl+u8gdi7pm1diFUIzr5nBkushAO+fCqWCugdQ6Xwyb1A==" saltValue="3AvvAiAMqcr0Cwy6XkrBUg==" spinCount="100000" sheet="1" objects="1" scenarios="1"/>
  <mergeCells count="21">
    <mergeCell ref="J2:J5"/>
    <mergeCell ref="K2:K5"/>
    <mergeCell ref="L2:L5"/>
    <mergeCell ref="M2:M5"/>
    <mergeCell ref="N2:N5"/>
    <mergeCell ref="O2:V2"/>
    <mergeCell ref="O3:Q3"/>
    <mergeCell ref="R3:S3"/>
    <mergeCell ref="T3:U3"/>
    <mergeCell ref="V3:V4"/>
    <mergeCell ref="A2:A5"/>
    <mergeCell ref="B2:D3"/>
    <mergeCell ref="E2:E5"/>
    <mergeCell ref="F2:F5"/>
    <mergeCell ref="G2:I3"/>
    <mergeCell ref="B4:B5"/>
    <mergeCell ref="C4:C5"/>
    <mergeCell ref="D4:D5"/>
    <mergeCell ref="G4:G5"/>
    <mergeCell ref="H4:H5"/>
    <mergeCell ref="I4:I5"/>
  </mergeCells>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報告別紙</vt:lpstr>
      <vt:lpstr>様式第４号</vt:lpstr>
      <vt:lpstr>大阪府作業用シート</vt:lpstr>
      <vt:lpstr>報告別紙!Print_Area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2021-08-24T04:28:48Z</dcterms:created>
  <dcterms:modified xsi:type="dcterms:W3CDTF">2026-03-25T07:05:31Z</dcterms:modified>
</cp:coreProperties>
</file>