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10.19.141.21\corona_fol\中国武漢市肺炎（新型コロナウイルス）\新興感染症設備整備\02 補助事業関係\08 実績報告\様式\"/>
    </mc:Choice>
  </mc:AlternateContent>
  <xr:revisionPtr revIDLastSave="0" documentId="13_ncr:1_{D8363EE3-47D8-45E4-BAA2-8F6FB49F4E91}" xr6:coauthVersionLast="47" xr6:coauthVersionMax="47" xr10:uidLastSave="{00000000-0000-0000-0000-000000000000}"/>
  <workbookProtection workbookAlgorithmName="SHA-512" workbookHashValue="Y3u6tJlED+y3rbdJFX79xMi2R0h7T07VVxCo595WKxncYbj9kVodYOVrsyhKeXOA4pslgcDC+Bj7XPKu4l1t6A==" workbookSaltValue="NjgnO+tF4ogsNGKBFIeZxw==" workbookSpinCount="100000" lockStructure="1"/>
  <bookViews>
    <workbookView xWindow="-108" yWindow="-108" windowWidth="23256" windowHeight="14160" tabRatio="837" xr2:uid="{00000000-000D-0000-FFFF-FFFF00000000}"/>
  </bookViews>
  <sheets>
    <sheet name="基本情報シート" sheetId="68" r:id="rId1"/>
    <sheet name="様式第５号" sheetId="74" r:id="rId2"/>
    <sheet name="別紙1" sheetId="41" r:id="rId3"/>
    <sheet name="別紙2" sheetId="59" r:id="rId4"/>
    <sheet name="別紙３" sheetId="63" r:id="rId5"/>
    <sheet name="口座（交付申請時から変更する場合のみ）" sheetId="71" r:id="rId6"/>
    <sheet name="国様式" sheetId="75" state="hidden" r:id="rId7"/>
    <sheet name="大阪府作業用" sheetId="73" state="hidden" r:id="rId8"/>
    <sheet name="入力規則" sheetId="62" state="hidden" r:id="rId9"/>
  </sheets>
  <externalReferences>
    <externalReference r:id="rId10"/>
    <externalReference r:id="rId11"/>
  </externalReferences>
  <definedNames>
    <definedName name="_xlnm._FilterDatabase" localSheetId="0" hidden="1">基本情報シート!$A$1:$L$24</definedName>
    <definedName name="_xlnm.Print_Area" localSheetId="0">基本情報シート!$A$1:$H$30</definedName>
    <definedName name="_xlnm.Print_Area" localSheetId="5">'口座（交付申請時から変更する場合のみ）'!$A$1:$R$32</definedName>
    <definedName name="_xlnm.Print_Area" localSheetId="6">国様式!$B$1:$I$30</definedName>
    <definedName name="_xlnm.Print_Area" localSheetId="2">別紙1!$B$1:$Q$23</definedName>
    <definedName name="_xlnm.Print_Area" localSheetId="3">別紙2!$B$1:$I$33</definedName>
    <definedName name="_xlnm.Print_Area" localSheetId="4">別紙３!$A$1:$K$30</definedName>
    <definedName name="_xlnm.Print_Area" localSheetId="1">様式第５号!$A$1:$R$34</definedName>
    <definedName name="あ">'[1]管理用（このシートは削除しないでください）'!#REF!</definedName>
    <definedName name="事業分類">[2]事業分類・区分!$B$2:$H$2</definedName>
    <definedName name="補助事業名">'[1]管理用（このシートは削除しないでください）'!$H$3:$V$3</definedName>
    <definedName name="有床診療所等スプリンクラー等施設整備事業" localSheetId="1">'[1]管理用（このシートは削除しないでください）'!#REF!</definedName>
    <definedName name="有床診療所等スプリンクラー等施設整備事業">'[1]管理用（このシートは削除しないでください）'!#REF!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68" l="1"/>
  <c r="AL4" i="73"/>
  <c r="AK4" i="73"/>
  <c r="AJ4" i="73"/>
  <c r="AI4" i="73"/>
  <c r="AH4" i="73"/>
  <c r="F4" i="73"/>
  <c r="E4" i="73"/>
  <c r="D4" i="73"/>
  <c r="C4" i="73" l="1"/>
  <c r="B4" i="73"/>
  <c r="A4" i="73"/>
  <c r="P12" i="41"/>
  <c r="O18" i="68"/>
  <c r="O17" i="68"/>
  <c r="P18" i="68" l="1"/>
  <c r="B23" i="75" l="1"/>
  <c r="C23" i="75"/>
  <c r="D23" i="75"/>
  <c r="E23" i="75"/>
  <c r="F23" i="75"/>
  <c r="G23" i="75" s="1"/>
  <c r="B24" i="75"/>
  <c r="C24" i="75"/>
  <c r="D24" i="75"/>
  <c r="E24" i="75"/>
  <c r="F24" i="75"/>
  <c r="B25" i="75"/>
  <c r="C25" i="75"/>
  <c r="D25" i="75"/>
  <c r="E25" i="75"/>
  <c r="F25" i="75"/>
  <c r="G25" i="75" s="1"/>
  <c r="B26" i="75"/>
  <c r="C26" i="75"/>
  <c r="D26" i="75"/>
  <c r="E26" i="75"/>
  <c r="F26" i="75"/>
  <c r="H23" i="75"/>
  <c r="I23" i="75"/>
  <c r="H24" i="75"/>
  <c r="I24" i="75"/>
  <c r="H25" i="75"/>
  <c r="I25" i="75"/>
  <c r="H26" i="75"/>
  <c r="I26" i="75"/>
  <c r="I22" i="75"/>
  <c r="H22" i="75"/>
  <c r="F22" i="75"/>
  <c r="E22" i="75"/>
  <c r="D22" i="75"/>
  <c r="C22" i="75"/>
  <c r="B22" i="75"/>
  <c r="B13" i="75"/>
  <c r="C13" i="75"/>
  <c r="D13" i="75"/>
  <c r="E13" i="75"/>
  <c r="B14" i="75"/>
  <c r="C14" i="75"/>
  <c r="D14" i="75"/>
  <c r="E14" i="75"/>
  <c r="B15" i="75"/>
  <c r="C15" i="75"/>
  <c r="D15" i="75"/>
  <c r="E15" i="75"/>
  <c r="G15" i="75" s="1"/>
  <c r="B16" i="75"/>
  <c r="C16" i="75"/>
  <c r="D16" i="75"/>
  <c r="E16" i="75"/>
  <c r="B17" i="75"/>
  <c r="C17" i="75"/>
  <c r="D17" i="75"/>
  <c r="E17" i="75"/>
  <c r="B18" i="75"/>
  <c r="C18" i="75"/>
  <c r="D18" i="75"/>
  <c r="E18" i="75"/>
  <c r="F13" i="75"/>
  <c r="F14" i="75"/>
  <c r="F15" i="75"/>
  <c r="F16" i="75"/>
  <c r="F17" i="75"/>
  <c r="F18" i="75"/>
  <c r="H13" i="75"/>
  <c r="H14" i="75"/>
  <c r="H15" i="75"/>
  <c r="H16" i="75"/>
  <c r="H17" i="75"/>
  <c r="H18" i="75"/>
  <c r="I13" i="75"/>
  <c r="I14" i="75"/>
  <c r="I15" i="75"/>
  <c r="I16" i="75"/>
  <c r="I17" i="75"/>
  <c r="I18" i="75"/>
  <c r="I12" i="75"/>
  <c r="H12" i="75"/>
  <c r="F12" i="75"/>
  <c r="E12" i="75"/>
  <c r="D12" i="75"/>
  <c r="C12" i="75"/>
  <c r="B12" i="75"/>
  <c r="E7" i="75"/>
  <c r="G26" i="75"/>
  <c r="G24" i="75"/>
  <c r="G16" i="75" l="1"/>
  <c r="G17" i="75"/>
  <c r="G14" i="75"/>
  <c r="G13" i="75"/>
  <c r="G22" i="75"/>
  <c r="G27" i="75" s="1"/>
  <c r="G18" i="75"/>
  <c r="G12" i="75"/>
  <c r="G19" i="75" l="1"/>
  <c r="G29" i="75"/>
  <c r="J25" i="74"/>
  <c r="J26" i="74"/>
  <c r="J27" i="74"/>
  <c r="J24" i="74"/>
  <c r="O4" i="41"/>
  <c r="P19" i="41"/>
  <c r="P14" i="41"/>
  <c r="P13" i="41"/>
  <c r="P20" i="41" l="1"/>
  <c r="J22" i="74" s="1"/>
  <c r="H20" i="74"/>
  <c r="K13" i="74" l="1"/>
  <c r="K11" i="74"/>
  <c r="K10" i="74"/>
  <c r="K8" i="74"/>
  <c r="K7" i="74"/>
  <c r="P3" i="74"/>
  <c r="N3" i="74"/>
  <c r="L3" i="74"/>
  <c r="V4" i="73" l="1"/>
  <c r="X4" i="73"/>
  <c r="W4" i="73"/>
  <c r="S4" i="73"/>
  <c r="U4" i="73"/>
  <c r="T4" i="73"/>
  <c r="R4" i="73"/>
  <c r="Q4" i="73"/>
  <c r="O4" i="73"/>
  <c r="P4" i="73"/>
  <c r="N4" i="73"/>
  <c r="M4" i="73"/>
  <c r="L4" i="73"/>
  <c r="K4" i="73"/>
  <c r="J4" i="73"/>
  <c r="I4" i="73"/>
  <c r="H4" i="73"/>
  <c r="G4" i="73"/>
  <c r="N4" i="71" l="1"/>
  <c r="C5" i="59"/>
  <c r="C5" i="75" s="1"/>
  <c r="C6" i="59"/>
  <c r="C6" i="75" s="1"/>
  <c r="G12" i="41"/>
  <c r="J12" i="41" s="1"/>
  <c r="N13" i="59"/>
  <c r="N14" i="59"/>
  <c r="N15" i="59"/>
  <c r="N16" i="59"/>
  <c r="G13" i="41" s="1"/>
  <c r="N17" i="59"/>
  <c r="N18" i="59"/>
  <c r="N19" i="59"/>
  <c r="G19" i="41" s="1"/>
  <c r="N20" i="59"/>
  <c r="N21" i="59"/>
  <c r="N12" i="59"/>
  <c r="K13" i="59"/>
  <c r="L13" i="59" s="1"/>
  <c r="K14" i="59"/>
  <c r="L14" i="59" s="1"/>
  <c r="K15" i="59"/>
  <c r="L15" i="59" s="1"/>
  <c r="K16" i="59"/>
  <c r="L16" i="59" s="1"/>
  <c r="K17" i="59"/>
  <c r="L17" i="59" s="1"/>
  <c r="K18" i="59"/>
  <c r="L18" i="59" s="1"/>
  <c r="K19" i="59"/>
  <c r="L19" i="59" s="1"/>
  <c r="K20" i="59"/>
  <c r="L20" i="59" s="1"/>
  <c r="K21" i="59"/>
  <c r="L21" i="59" s="1"/>
  <c r="K12" i="59"/>
  <c r="L12" i="59" s="1"/>
  <c r="AE4" i="73" l="1"/>
  <c r="AA4" i="73"/>
  <c r="Y4" i="73"/>
  <c r="G18" i="41"/>
  <c r="I17" i="41"/>
  <c r="G17" i="41"/>
  <c r="G14" i="41"/>
  <c r="I18" i="41"/>
  <c r="G15" i="41"/>
  <c r="G16" i="41"/>
  <c r="AC4" i="73" l="1"/>
  <c r="J17" i="41"/>
  <c r="L17" i="41"/>
  <c r="U17" i="41" s="1"/>
  <c r="J18" i="41"/>
  <c r="L18" i="41"/>
  <c r="U18" i="41" s="1"/>
  <c r="H18" i="41"/>
  <c r="K18" i="41"/>
  <c r="K17" i="41"/>
  <c r="H17" i="41"/>
  <c r="K10" i="71" l="1"/>
  <c r="K9" i="71"/>
  <c r="K8" i="71"/>
  <c r="K7" i="71"/>
  <c r="K6" i="71"/>
  <c r="I30" i="63"/>
  <c r="I28" i="63" l="1"/>
  <c r="I27" i="63"/>
  <c r="I25" i="63"/>
  <c r="I24" i="63"/>
  <c r="D22" i="63"/>
  <c r="G14" i="59" l="1"/>
  <c r="G15" i="59"/>
  <c r="M15" i="59" s="1"/>
  <c r="G16" i="59"/>
  <c r="G17" i="59"/>
  <c r="I16" i="41" l="1"/>
  <c r="M17" i="59"/>
  <c r="M14" i="59"/>
  <c r="M16" i="59"/>
  <c r="E19" i="68"/>
  <c r="J3" i="68"/>
  <c r="H16" i="41" l="1"/>
  <c r="K16" i="41" s="1"/>
  <c r="J16" i="41"/>
  <c r="L16" i="41" l="1"/>
  <c r="U16" i="41" s="1"/>
  <c r="G29" i="59"/>
  <c r="G28" i="59"/>
  <c r="G27" i="59"/>
  <c r="G26" i="59"/>
  <c r="G25" i="59"/>
  <c r="G30" i="59" s="1"/>
  <c r="G21" i="59"/>
  <c r="M21" i="59" s="1"/>
  <c r="G20" i="59"/>
  <c r="M20" i="59" s="1"/>
  <c r="G19" i="59"/>
  <c r="M19" i="59" s="1"/>
  <c r="G18" i="59"/>
  <c r="G13" i="59"/>
  <c r="G12" i="59"/>
  <c r="M12" i="59" s="1"/>
  <c r="I14" i="41" s="1"/>
  <c r="E20" i="41"/>
  <c r="I10" i="63" s="1"/>
  <c r="I19" i="41" l="1"/>
  <c r="L19" i="41" s="1"/>
  <c r="J14" i="41"/>
  <c r="H14" i="41"/>
  <c r="K14" i="41" s="1"/>
  <c r="M18" i="59"/>
  <c r="D14" i="41"/>
  <c r="F14" i="41" s="1"/>
  <c r="I12" i="41"/>
  <c r="D12" i="41"/>
  <c r="F12" i="41" s="1"/>
  <c r="M13" i="59"/>
  <c r="D19" i="41"/>
  <c r="D13" i="41"/>
  <c r="G22" i="59"/>
  <c r="G32" i="59" s="1"/>
  <c r="L14" i="41" l="1"/>
  <c r="U14" i="41" s="1"/>
  <c r="I13" i="41"/>
  <c r="I15" i="41"/>
  <c r="J15" i="41" s="1"/>
  <c r="H12" i="41"/>
  <c r="F19" i="41"/>
  <c r="D20" i="41"/>
  <c r="F13" i="41"/>
  <c r="H13" i="41" l="1"/>
  <c r="H15" i="41"/>
  <c r="J13" i="41"/>
  <c r="K13" i="41"/>
  <c r="I20" i="41"/>
  <c r="K15" i="41"/>
  <c r="L15" i="41" s="1"/>
  <c r="U15" i="41" s="1"/>
  <c r="M14" i="41" s="1"/>
  <c r="N14" i="41" s="1"/>
  <c r="O14" i="41" s="1"/>
  <c r="Q14" i="41" s="1"/>
  <c r="AO4" i="73" s="1"/>
  <c r="I15" i="63"/>
  <c r="I18" i="63" s="1"/>
  <c r="I11" i="63"/>
  <c r="K12" i="41"/>
  <c r="L12" i="41" s="1"/>
  <c r="M19" i="41"/>
  <c r="F20" i="41"/>
  <c r="L13" i="41" l="1"/>
  <c r="M13" i="41"/>
  <c r="N13" i="41" s="1"/>
  <c r="M12" i="41"/>
  <c r="N12" i="41" s="1"/>
  <c r="O12" i="41" s="1"/>
  <c r="Q12" i="41" s="1"/>
  <c r="L20" i="41"/>
  <c r="O13" i="41"/>
  <c r="AD4" i="73"/>
  <c r="N19" i="41"/>
  <c r="O19" i="41" s="1"/>
  <c r="Q19" i="41" s="1"/>
  <c r="AP4" i="73" s="1"/>
  <c r="AM4" i="73" l="1"/>
  <c r="Z4" i="73"/>
  <c r="M20" i="41"/>
  <c r="Q13" i="41"/>
  <c r="AN4" i="73" s="1"/>
  <c r="O20" i="41"/>
  <c r="N20" i="41"/>
  <c r="AF4" i="73"/>
  <c r="Q20" i="41" l="1"/>
  <c r="AG4" i="73" s="1"/>
  <c r="AB4" i="73"/>
  <c r="J28" i="74" l="1"/>
  <c r="I8" i="63"/>
  <c r="I9" i="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E6" authorId="0" shapeId="0" xr:uid="{D88EAD96-FDBE-4BA0-8149-1B9E63FA284D}">
      <text>
        <r>
          <rPr>
            <b/>
            <sz val="9"/>
            <color indexed="81"/>
            <rFont val="MS P ゴシック"/>
            <family val="3"/>
            <charset val="128"/>
          </rPr>
          <t>「０円」でない場合は、額を修正してください。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12" authorId="0" shapeId="0" xr:uid="{898E2814-55BB-4B87-87C1-7A443D995B91}">
      <text>
        <r>
          <rPr>
            <sz val="8"/>
            <color indexed="81"/>
            <rFont val="MS P ゴシック"/>
            <family val="3"/>
            <charset val="128"/>
          </rPr>
          <t>プルダウンから選択してください。</t>
        </r>
      </text>
    </comment>
    <comment ref="D12" authorId="0" shapeId="0" xr:uid="{E88FA6A5-73A2-46DF-AF61-25F03AE9DFCD}">
      <text>
        <r>
          <rPr>
            <b/>
            <sz val="9"/>
            <color indexed="81"/>
            <rFont val="MS P ゴシック"/>
            <family val="3"/>
            <charset val="128"/>
          </rPr>
          <t>型番や大きさを記入してください。</t>
        </r>
      </text>
    </comment>
    <comment ref="E12" authorId="0" shapeId="0" xr:uid="{C27E23E6-D51A-49DF-B67F-5DDBDA713C86}">
      <text>
        <r>
          <rPr>
            <sz val="9"/>
            <color indexed="81"/>
            <rFont val="MS P ゴシック"/>
            <family val="3"/>
            <charset val="128"/>
          </rPr>
          <t>購入個数等を記入してください。</t>
        </r>
      </text>
    </comment>
    <comment ref="F12" authorId="0" shapeId="0" xr:uid="{16F98C11-B638-4F61-AD26-C5F2AFB61D9B}">
      <text>
        <r>
          <rPr>
            <b/>
            <sz val="9"/>
            <color indexed="81"/>
            <rFont val="MS P ゴシック"/>
            <family val="3"/>
            <charset val="128"/>
          </rPr>
          <t>税込みで記入してください。</t>
        </r>
      </text>
    </comment>
    <comment ref="H12" authorId="0" shapeId="0" xr:uid="{62E4B860-6B5A-4AD4-AA32-AEAE46BB8D83}">
      <text>
        <r>
          <rPr>
            <sz val="9"/>
            <color indexed="81"/>
            <rFont val="MS P ゴシック"/>
            <family val="3"/>
            <charset val="128"/>
          </rPr>
          <t>診察室、待合室など
具体的に記入してください。</t>
        </r>
      </text>
    </comment>
    <comment ref="B24" authorId="0" shapeId="0" xr:uid="{26757EC4-0151-41E4-A252-69A936766893}">
      <text>
        <r>
          <rPr>
            <sz val="8"/>
            <color indexed="81"/>
            <rFont val="MS P ゴシック"/>
            <family val="3"/>
            <charset val="128"/>
          </rPr>
          <t>ある場合のみ記入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9" authorId="0" shapeId="0" xr:uid="{5952263C-6183-4281-BB34-AD37C12C8FC9}">
      <text>
        <r>
          <rPr>
            <b/>
            <sz val="11"/>
            <color indexed="81"/>
            <rFont val="MS P ゴシック"/>
            <family val="3"/>
            <charset val="128"/>
          </rPr>
          <t>プルダウンより銀行、信用金庫、信用組合を選択してください。</t>
        </r>
      </text>
    </comment>
    <comment ref="P19" authorId="0" shapeId="0" xr:uid="{7ED9DE72-E5A2-474F-B353-D6879A33677F}">
      <text>
        <r>
          <rPr>
            <b/>
            <sz val="11"/>
            <color indexed="81"/>
            <rFont val="MS P ゴシック"/>
            <family val="3"/>
            <charset val="128"/>
          </rPr>
          <t>プルダウンより支店、出張所を選択してください。
それ以外の場合は直接ご入力ください。</t>
        </r>
      </text>
    </comment>
    <comment ref="N22" authorId="0" shapeId="0" xr:uid="{FBE2591F-973E-406B-A03A-6E522234A0F6}">
      <text>
        <r>
          <rPr>
            <b/>
            <sz val="12"/>
            <color indexed="81"/>
            <rFont val="MS P ゴシック"/>
            <family val="3"/>
            <charset val="128"/>
          </rPr>
          <t>預金種別がその他の場合、記入してください。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7" authorId="0" shapeId="0" xr:uid="{CA89471D-1CE1-4015-920F-35ADDBC1423E}">
      <text>
        <r>
          <rPr>
            <b/>
            <sz val="9"/>
            <color indexed="81"/>
            <rFont val="ＭＳ Ｐゴシック"/>
            <family val="3"/>
            <charset val="128"/>
          </rPr>
          <t>プルダウンより選択して下さい</t>
        </r>
      </text>
    </comment>
  </commentList>
</comments>
</file>

<file path=xl/sharedStrings.xml><?xml version="1.0" encoding="utf-8"?>
<sst xmlns="http://schemas.openxmlformats.org/spreadsheetml/2006/main" count="392" uniqueCount="263">
  <si>
    <t>備考</t>
    <rPh sb="0" eb="2">
      <t>ビコウ</t>
    </rPh>
    <phoneticPr fontId="3"/>
  </si>
  <si>
    <t>区分</t>
    <rPh sb="0" eb="2">
      <t>クブン</t>
    </rPh>
    <phoneticPr fontId="3"/>
  </si>
  <si>
    <t>総事業費</t>
    <rPh sb="0" eb="3">
      <t>ソウジギョウ</t>
    </rPh>
    <rPh sb="3" eb="4">
      <t>ヒ</t>
    </rPh>
    <phoneticPr fontId="3"/>
  </si>
  <si>
    <t>差引額</t>
    <rPh sb="0" eb="2">
      <t>サシヒキ</t>
    </rPh>
    <rPh sb="2" eb="3">
      <t>ガク</t>
    </rPh>
    <phoneticPr fontId="3"/>
  </si>
  <si>
    <t>基準額</t>
    <rPh sb="0" eb="2">
      <t>キジュン</t>
    </rPh>
    <rPh sb="2" eb="3">
      <t>ガク</t>
    </rPh>
    <phoneticPr fontId="3"/>
  </si>
  <si>
    <t>選定額</t>
    <rPh sb="0" eb="2">
      <t>センテイ</t>
    </rPh>
    <rPh sb="2" eb="3">
      <t>ガク</t>
    </rPh>
    <phoneticPr fontId="3"/>
  </si>
  <si>
    <t>他の収入額</t>
    <rPh sb="0" eb="1">
      <t>ホカ</t>
    </rPh>
    <rPh sb="2" eb="4">
      <t>シュウニュウ</t>
    </rPh>
    <rPh sb="4" eb="5">
      <t>ガク</t>
    </rPh>
    <phoneticPr fontId="3"/>
  </si>
  <si>
    <t>小計</t>
    <rPh sb="0" eb="2">
      <t>ショウケイ</t>
    </rPh>
    <phoneticPr fontId="3"/>
  </si>
  <si>
    <t>合計</t>
    <rPh sb="0" eb="2">
      <t>ゴウケイ</t>
    </rPh>
    <phoneticPr fontId="3"/>
  </si>
  <si>
    <t>品名</t>
    <rPh sb="0" eb="2">
      <t>ヒンメイ</t>
    </rPh>
    <phoneticPr fontId="3"/>
  </si>
  <si>
    <t>銘柄</t>
    <rPh sb="0" eb="2">
      <t>メイガラ</t>
    </rPh>
    <phoneticPr fontId="3"/>
  </si>
  <si>
    <t>規格</t>
    <rPh sb="0" eb="2">
      <t>キカク</t>
    </rPh>
    <phoneticPr fontId="3"/>
  </si>
  <si>
    <t>員数</t>
    <rPh sb="0" eb="2">
      <t>インスウ</t>
    </rPh>
    <phoneticPr fontId="3"/>
  </si>
  <si>
    <t>単価</t>
    <rPh sb="0" eb="2">
      <t>タンカ</t>
    </rPh>
    <phoneticPr fontId="3"/>
  </si>
  <si>
    <t>金額</t>
    <rPh sb="0" eb="2">
      <t>キンガク</t>
    </rPh>
    <phoneticPr fontId="3"/>
  </si>
  <si>
    <t>設置場所</t>
    <rPh sb="0" eb="2">
      <t>セッチ</t>
    </rPh>
    <rPh sb="2" eb="4">
      <t>バショ</t>
    </rPh>
    <phoneticPr fontId="3"/>
  </si>
  <si>
    <t>－</t>
    <phoneticPr fontId="3"/>
  </si>
  <si>
    <t>円</t>
  </si>
  <si>
    <t>円</t>
    <phoneticPr fontId="2"/>
  </si>
  <si>
    <t>円</t>
    <phoneticPr fontId="2"/>
  </si>
  <si>
    <t>（A）</t>
    <phoneticPr fontId="3"/>
  </si>
  <si>
    <t>（B）</t>
    <phoneticPr fontId="3"/>
  </si>
  <si>
    <t>（C）</t>
    <phoneticPr fontId="3"/>
  </si>
  <si>
    <t>（D）</t>
    <phoneticPr fontId="3"/>
  </si>
  <si>
    <t>（E）</t>
    <phoneticPr fontId="3"/>
  </si>
  <si>
    <t>（F）</t>
    <phoneticPr fontId="3"/>
  </si>
  <si>
    <t>（G）</t>
    <phoneticPr fontId="3"/>
  </si>
  <si>
    <t>円</t>
    <rPh sb="0" eb="1">
      <t>エン</t>
    </rPh>
    <phoneticPr fontId="2"/>
  </si>
  <si>
    <t>４．設備整備の内容</t>
    <rPh sb="2" eb="4">
      <t>セツビ</t>
    </rPh>
    <rPh sb="4" eb="6">
      <t>セイビ</t>
    </rPh>
    <rPh sb="7" eb="9">
      <t>ナイヨウ</t>
    </rPh>
    <phoneticPr fontId="3"/>
  </si>
  <si>
    <t>１．補助対象事業分</t>
  </si>
  <si>
    <t>２．補助対象外事業分</t>
  </si>
  <si>
    <t>事業の種類（交付要綱の３に掲げる事業名）</t>
    <phoneticPr fontId="2"/>
  </si>
  <si>
    <t>（１）へき地診療所設備整備事業</t>
  </si>
  <si>
    <t>（２）へき地患者輸送車（艇）整備事業</t>
  </si>
  <si>
    <t>（３）へき地巡回診療車（船）整備事業</t>
  </si>
  <si>
    <t>（４）離島歯科巡回診療用設備整備事業</t>
  </si>
  <si>
    <t>（５）過疎地域等特定診療所設備整備事業</t>
  </si>
  <si>
    <t>（６）沖縄医療施設設備整備事業</t>
  </si>
  <si>
    <t>（７）奄美群島医療施設設備整備事業</t>
  </si>
  <si>
    <t>（８）へき地保健指導所設備整備事業</t>
  </si>
  <si>
    <t>（９）へき地医療拠点病院設備整備事業</t>
  </si>
  <si>
    <t>（10）遠隔医療設備整備事業</t>
  </si>
  <si>
    <t>（11）臨床研修病院支援システム設備整備事業</t>
  </si>
  <si>
    <t>（12）へき地・離島診療支援システム設備整備事業</t>
  </si>
  <si>
    <t>（13）離島等患者宿泊施設設備整備事業</t>
  </si>
  <si>
    <t>（14）産科医療機関設備整備事業</t>
  </si>
  <si>
    <t>（15）分娩取扱施設設備整備事業</t>
  </si>
  <si>
    <t>（16）ICTを活用した産科医師不足地域に対する妊産婦モニタリング支援設備整備事業</t>
  </si>
  <si>
    <t>（17）死亡時画像診断システム等設備整備事業</t>
  </si>
  <si>
    <t>（18）実践的手術手技向上研修実施機関設備整備事業</t>
    <phoneticPr fontId="2"/>
  </si>
  <si>
    <t>（19）在宅人工呼吸器使用者非常用電源整備事業</t>
    <phoneticPr fontId="2"/>
  </si>
  <si>
    <t>（20）遠隔ICU体制整備促進事業</t>
    <phoneticPr fontId="2"/>
  </si>
  <si>
    <t>寄附金その</t>
    <rPh sb="0" eb="3">
      <t>キフキン</t>
    </rPh>
    <phoneticPr fontId="3"/>
  </si>
  <si>
    <t>（21）新興感染症対応力強化事業（協定締結医療機関設備整備事業）</t>
    <rPh sb="4" eb="6">
      <t>シンコウ</t>
    </rPh>
    <rPh sb="6" eb="9">
      <t>カンセンショウ</t>
    </rPh>
    <phoneticPr fontId="2"/>
  </si>
  <si>
    <t xml:space="preserve"> ・歳入の部</t>
    <rPh sb="2" eb="3">
      <t>トシ</t>
    </rPh>
    <rPh sb="3" eb="4">
      <t>イリ</t>
    </rPh>
    <rPh sb="5" eb="6">
      <t>ブ</t>
    </rPh>
    <phoneticPr fontId="2"/>
  </si>
  <si>
    <t>（単位：円）</t>
    <rPh sb="1" eb="3">
      <t>タンイ</t>
    </rPh>
    <rPh sb="4" eb="5">
      <t>エン</t>
    </rPh>
    <phoneticPr fontId="2"/>
  </si>
  <si>
    <t>項　　　　　　　　　目</t>
    <rPh sb="0" eb="1">
      <t>コウ</t>
    </rPh>
    <rPh sb="10" eb="11">
      <t>メ</t>
    </rPh>
    <phoneticPr fontId="2"/>
  </si>
  <si>
    <t>金　　　　　　　額</t>
    <rPh sb="0" eb="1">
      <t>キン</t>
    </rPh>
    <rPh sb="8" eb="9">
      <t>ガク</t>
    </rPh>
    <phoneticPr fontId="2"/>
  </si>
  <si>
    <t>大阪府補助金</t>
    <rPh sb="0" eb="3">
      <t>オオサカフ</t>
    </rPh>
    <rPh sb="3" eb="6">
      <t>ホジョキン</t>
    </rPh>
    <phoneticPr fontId="2"/>
  </si>
  <si>
    <t>自　己　資　金</t>
    <rPh sb="0" eb="1">
      <t>ジ</t>
    </rPh>
    <rPh sb="2" eb="3">
      <t>オノレ</t>
    </rPh>
    <rPh sb="4" eb="5">
      <t>シ</t>
    </rPh>
    <rPh sb="6" eb="7">
      <t>カネ</t>
    </rPh>
    <phoneticPr fontId="2"/>
  </si>
  <si>
    <t>寄付金その他の収入</t>
    <rPh sb="0" eb="3">
      <t>キフキン</t>
    </rPh>
    <rPh sb="5" eb="6">
      <t>タ</t>
    </rPh>
    <rPh sb="7" eb="9">
      <t>シュウニュウ</t>
    </rPh>
    <phoneticPr fontId="2"/>
  </si>
  <si>
    <t>計</t>
    <rPh sb="0" eb="1">
      <t>ケイ</t>
    </rPh>
    <phoneticPr fontId="2"/>
  </si>
  <si>
    <t xml:space="preserve"> ・歳出の部</t>
    <rPh sb="2" eb="3">
      <t>トシ</t>
    </rPh>
    <rPh sb="3" eb="4">
      <t>デ</t>
    </rPh>
    <rPh sb="5" eb="6">
      <t>ブ</t>
    </rPh>
    <phoneticPr fontId="2"/>
  </si>
  <si>
    <t>上記は原本と相違ありません。</t>
    <rPh sb="0" eb="2">
      <t>ジョウキ</t>
    </rPh>
    <rPh sb="3" eb="5">
      <t>ゲンポン</t>
    </rPh>
    <rPh sb="6" eb="8">
      <t>ソウイ</t>
    </rPh>
    <phoneticPr fontId="2"/>
  </si>
  <si>
    <t>法人所在地</t>
    <rPh sb="0" eb="2">
      <t>ホウジン</t>
    </rPh>
    <rPh sb="2" eb="5">
      <t>ショザイチ</t>
    </rPh>
    <phoneticPr fontId="2"/>
  </si>
  <si>
    <t>法人名</t>
    <rPh sb="0" eb="2">
      <t>ホウジン</t>
    </rPh>
    <rPh sb="2" eb="3">
      <t>メイ</t>
    </rPh>
    <phoneticPr fontId="2"/>
  </si>
  <si>
    <t>施設所在地</t>
    <rPh sb="0" eb="2">
      <t>シセツ</t>
    </rPh>
    <rPh sb="2" eb="5">
      <t>ショザイチ</t>
    </rPh>
    <phoneticPr fontId="2"/>
  </si>
  <si>
    <t>施設名</t>
    <rPh sb="0" eb="2">
      <t>シセツ</t>
    </rPh>
    <rPh sb="2" eb="3">
      <t>メイ</t>
    </rPh>
    <phoneticPr fontId="2"/>
  </si>
  <si>
    <t>記</t>
    <rPh sb="0" eb="1">
      <t>キ</t>
    </rPh>
    <phoneticPr fontId="2"/>
  </si>
  <si>
    <t>年</t>
    <rPh sb="0" eb="1">
      <t>ネン</t>
    </rPh>
    <phoneticPr fontId="2"/>
  </si>
  <si>
    <t>月</t>
    <rPh sb="0" eb="1">
      <t>ツキ</t>
    </rPh>
    <phoneticPr fontId="2"/>
  </si>
  <si>
    <t>日</t>
    <rPh sb="0" eb="1">
      <t>ヒ</t>
    </rPh>
    <phoneticPr fontId="2"/>
  </si>
  <si>
    <t>法人所在地</t>
    <rPh sb="0" eb="5">
      <t>ホウジンショザイチ</t>
    </rPh>
    <phoneticPr fontId="2"/>
  </si>
  <si>
    <t>口　座　振　替　依　頼　書</t>
    <rPh sb="0" eb="1">
      <t>クチ</t>
    </rPh>
    <rPh sb="2" eb="3">
      <t>ザ</t>
    </rPh>
    <rPh sb="4" eb="5">
      <t>オサム</t>
    </rPh>
    <rPh sb="6" eb="7">
      <t>タイ</t>
    </rPh>
    <rPh sb="8" eb="9">
      <t>ヤスシ</t>
    </rPh>
    <rPh sb="10" eb="11">
      <t>ヨリ</t>
    </rPh>
    <rPh sb="12" eb="13">
      <t>ショ</t>
    </rPh>
    <phoneticPr fontId="2"/>
  </si>
  <si>
    <t>大阪府知事 様</t>
    <rPh sb="0" eb="1">
      <t>ダイ</t>
    </rPh>
    <rPh sb="1" eb="2">
      <t>サカ</t>
    </rPh>
    <rPh sb="2" eb="3">
      <t>フ</t>
    </rPh>
    <rPh sb="3" eb="4">
      <t>チ</t>
    </rPh>
    <rPh sb="4" eb="5">
      <t>コト</t>
    </rPh>
    <rPh sb="6" eb="7">
      <t>サマ</t>
    </rPh>
    <phoneticPr fontId="2"/>
  </si>
  <si>
    <t>依頼者</t>
    <rPh sb="0" eb="2">
      <t>イライ</t>
    </rPh>
    <rPh sb="2" eb="3">
      <t>シャ</t>
    </rPh>
    <phoneticPr fontId="2"/>
  </si>
  <si>
    <t>金融機関名</t>
    <rPh sb="0" eb="2">
      <t>キンユウ</t>
    </rPh>
    <rPh sb="2" eb="4">
      <t>キカン</t>
    </rPh>
    <rPh sb="4" eb="5">
      <t>メイ</t>
    </rPh>
    <phoneticPr fontId="2"/>
  </si>
  <si>
    <t>預金種別</t>
    <rPh sb="0" eb="1">
      <t>アズカリ</t>
    </rPh>
    <rPh sb="1" eb="2">
      <t>カネ</t>
    </rPh>
    <rPh sb="2" eb="3">
      <t>タネ</t>
    </rPh>
    <rPh sb="3" eb="4">
      <t>ベツ</t>
    </rPh>
    <phoneticPr fontId="2"/>
  </si>
  <si>
    <t>（</t>
    <phoneticPr fontId="2"/>
  </si>
  <si>
    <t>）</t>
    <phoneticPr fontId="2"/>
  </si>
  <si>
    <t>口座番号</t>
    <rPh sb="0" eb="1">
      <t>クチ</t>
    </rPh>
    <rPh sb="1" eb="2">
      <t>ザ</t>
    </rPh>
    <rPh sb="2" eb="3">
      <t>バン</t>
    </rPh>
    <rPh sb="3" eb="4">
      <t>ゴウ</t>
    </rPh>
    <phoneticPr fontId="2"/>
  </si>
  <si>
    <t>（ふりがな）</t>
    <phoneticPr fontId="2"/>
  </si>
  <si>
    <t>口座名義人</t>
    <rPh sb="0" eb="2">
      <t>コウザ</t>
    </rPh>
    <rPh sb="2" eb="4">
      <t>メイギ</t>
    </rPh>
    <rPh sb="4" eb="5">
      <t>ニン</t>
    </rPh>
    <phoneticPr fontId="2"/>
  </si>
  <si>
    <t>【基本情報シート】</t>
    <phoneticPr fontId="11"/>
  </si>
  <si>
    <t>※着色セルへ記入してください。</t>
    <rPh sb="1" eb="3">
      <t>チャクショク</t>
    </rPh>
    <rPh sb="6" eb="8">
      <t>キニュウ</t>
    </rPh>
    <phoneticPr fontId="2"/>
  </si>
  <si>
    <t>提出日</t>
    <rPh sb="0" eb="2">
      <t>テイシュツ</t>
    </rPh>
    <rPh sb="2" eb="3">
      <t>ビ</t>
    </rPh>
    <phoneticPr fontId="2"/>
  </si>
  <si>
    <t>令和</t>
    <rPh sb="0" eb="2">
      <t>レイワ</t>
    </rPh>
    <phoneticPr fontId="2"/>
  </si>
  <si>
    <t>年</t>
    <phoneticPr fontId="11"/>
  </si>
  <si>
    <t>月</t>
    <rPh sb="0" eb="1">
      <t>ガツ</t>
    </rPh>
    <phoneticPr fontId="2"/>
  </si>
  <si>
    <t>日</t>
    <rPh sb="0" eb="1">
      <t>ニチ</t>
    </rPh>
    <phoneticPr fontId="2"/>
  </si>
  <si>
    <t>〒</t>
    <phoneticPr fontId="2"/>
  </si>
  <si>
    <t>-</t>
    <phoneticPr fontId="11"/>
  </si>
  <si>
    <t>大阪府</t>
    <rPh sb="0" eb="3">
      <t>オオサカフ</t>
    </rPh>
    <phoneticPr fontId="11"/>
  </si>
  <si>
    <t>フリガナ</t>
    <phoneticPr fontId="11"/>
  </si>
  <si>
    <t>送付先</t>
    <rPh sb="0" eb="2">
      <t>ソウフ</t>
    </rPh>
    <rPh sb="2" eb="3">
      <t>サキ</t>
    </rPh>
    <phoneticPr fontId="23"/>
  </si>
  <si>
    <t>送付先住所</t>
    <rPh sb="0" eb="5">
      <t>ソウフサキジュウショ</t>
    </rPh>
    <phoneticPr fontId="2"/>
  </si>
  <si>
    <t>代表者氏名</t>
    <rPh sb="0" eb="2">
      <t>ダイヒョウ</t>
    </rPh>
    <rPh sb="2" eb="3">
      <t>シャ</t>
    </rPh>
    <rPh sb="3" eb="5">
      <t>シメイ</t>
    </rPh>
    <phoneticPr fontId="2"/>
  </si>
  <si>
    <t>代表者(職)</t>
    <rPh sb="0" eb="3">
      <t>ダイヒョウシャ</t>
    </rPh>
    <rPh sb="4" eb="5">
      <t>ショク</t>
    </rPh>
    <phoneticPr fontId="2"/>
  </si>
  <si>
    <r>
      <t xml:space="preserve">保健医療機関番号
</t>
    </r>
    <r>
      <rPr>
        <sz val="9"/>
        <color rgb="FFFF0000"/>
        <rFont val="ＭＳ ゴシック"/>
        <family val="3"/>
        <charset val="128"/>
      </rPr>
      <t>※271で始まる10桁の番号</t>
    </r>
    <rPh sb="0" eb="6">
      <t>ホケンイリョウキカン</t>
    </rPh>
    <rPh sb="6" eb="8">
      <t>バンゴウ</t>
    </rPh>
    <phoneticPr fontId="11"/>
  </si>
  <si>
    <t>担当者氏名</t>
    <rPh sb="0" eb="3">
      <t>タントウシャ</t>
    </rPh>
    <rPh sb="3" eb="5">
      <t>シメイ</t>
    </rPh>
    <phoneticPr fontId="2"/>
  </si>
  <si>
    <t>担当者(職)</t>
    <rPh sb="0" eb="3">
      <t>タントウシャ</t>
    </rPh>
    <rPh sb="4" eb="5">
      <t>ショク</t>
    </rPh>
    <phoneticPr fontId="2"/>
  </si>
  <si>
    <t>←連絡が取りやすい連絡先を記載してください。</t>
    <rPh sb="1" eb="3">
      <t>レンラク</t>
    </rPh>
    <rPh sb="4" eb="5">
      <t>ト</t>
    </rPh>
    <rPh sb="9" eb="11">
      <t>レンラク</t>
    </rPh>
    <rPh sb="11" eb="12">
      <t>サキ</t>
    </rPh>
    <rPh sb="13" eb="15">
      <t>キサイ</t>
    </rPh>
    <phoneticPr fontId="23"/>
  </si>
  <si>
    <t>担当者連絡先(ＴＥＬ)</t>
    <rPh sb="0" eb="3">
      <t>タントウシャ</t>
    </rPh>
    <rPh sb="3" eb="6">
      <t>レンラクサキ</t>
    </rPh>
    <phoneticPr fontId="2"/>
  </si>
  <si>
    <t>メールアドレス</t>
    <phoneticPr fontId="2"/>
  </si>
  <si>
    <r>
      <t xml:space="preserve">法人所在地
</t>
    </r>
    <r>
      <rPr>
        <sz val="12"/>
        <color rgb="FFFF0000"/>
        <rFont val="ＭＳ ゴシック"/>
        <family val="3"/>
        <charset val="128"/>
      </rPr>
      <t>個人の場合は記載不要</t>
    </r>
    <rPh sb="0" eb="2">
      <t>ホウジン</t>
    </rPh>
    <rPh sb="2" eb="5">
      <t>ショザイチ</t>
    </rPh>
    <rPh sb="6" eb="8">
      <t>コジン</t>
    </rPh>
    <rPh sb="9" eb="11">
      <t>バアイ</t>
    </rPh>
    <rPh sb="12" eb="14">
      <t>キサイ</t>
    </rPh>
    <rPh sb="14" eb="16">
      <t>フヨウ</t>
    </rPh>
    <phoneticPr fontId="2"/>
  </si>
  <si>
    <r>
      <t xml:space="preserve">法人名
</t>
    </r>
    <r>
      <rPr>
        <sz val="12"/>
        <color rgb="FFFF0000"/>
        <rFont val="ＭＳ ゴシック"/>
        <family val="3"/>
        <charset val="128"/>
      </rPr>
      <t>個人の場合は記載不要</t>
    </r>
    <rPh sb="0" eb="2">
      <t>ホウジン</t>
    </rPh>
    <rPh sb="2" eb="3">
      <t>メイ</t>
    </rPh>
    <rPh sb="4" eb="6">
      <t>コジン</t>
    </rPh>
    <rPh sb="7" eb="9">
      <t>バアイ</t>
    </rPh>
    <rPh sb="10" eb="12">
      <t>キサイ</t>
    </rPh>
    <rPh sb="12" eb="14">
      <t>フヨウ</t>
    </rPh>
    <phoneticPr fontId="2"/>
  </si>
  <si>
    <t>　</t>
  </si>
  <si>
    <t>別紙のとおり</t>
    <rPh sb="0" eb="2">
      <t>ベッシ</t>
    </rPh>
    <phoneticPr fontId="2"/>
  </si>
  <si>
    <t>＜添付書類＞</t>
    <rPh sb="1" eb="5">
      <t>テンプショルイ</t>
    </rPh>
    <phoneticPr fontId="2"/>
  </si>
  <si>
    <t>（千円未満切り捨て）</t>
    <rPh sb="1" eb="3">
      <t>センエン</t>
    </rPh>
    <rPh sb="3" eb="5">
      <t>ミマン</t>
    </rPh>
    <rPh sb="5" eb="6">
      <t>キ</t>
    </rPh>
    <rPh sb="7" eb="8">
      <t>ス</t>
    </rPh>
    <phoneticPr fontId="2"/>
  </si>
  <si>
    <t>(D)(E)の少ない方</t>
    <rPh sb="7" eb="8">
      <t>スク</t>
    </rPh>
    <rPh sb="10" eb="11">
      <t>ホウ</t>
    </rPh>
    <phoneticPr fontId="2"/>
  </si>
  <si>
    <t>(C)(F)の少ない方</t>
    <rPh sb="7" eb="8">
      <t>スク</t>
    </rPh>
    <rPh sb="10" eb="11">
      <t>ホウ</t>
    </rPh>
    <phoneticPr fontId="2"/>
  </si>
  <si>
    <t>（注）Ｂ欄については、寄附金その他の収入額がある場合のみ記入してください。</t>
    <rPh sb="11" eb="14">
      <t>キフキン</t>
    </rPh>
    <rPh sb="16" eb="17">
      <t>タ</t>
    </rPh>
    <rPh sb="18" eb="21">
      <t>シュウニュウガク</t>
    </rPh>
    <rPh sb="24" eb="26">
      <t>バアイ</t>
    </rPh>
    <rPh sb="28" eb="30">
      <t>キニュウ</t>
    </rPh>
    <phoneticPr fontId="11"/>
  </si>
  <si>
    <t>（I）</t>
    <phoneticPr fontId="2"/>
  </si>
  <si>
    <t>（A）－（B）</t>
  </si>
  <si>
    <t>３．事業の種類</t>
    <rPh sb="2" eb="4">
      <t>ジギョウ</t>
    </rPh>
    <rPh sb="5" eb="7">
      <t>シュルイ</t>
    </rPh>
    <phoneticPr fontId="3"/>
  </si>
  <si>
    <t>代表者　職・氏名</t>
    <rPh sb="0" eb="3">
      <t>ダイヒョウシャ</t>
    </rPh>
    <rPh sb="4" eb="5">
      <t>ショク</t>
    </rPh>
    <rPh sb="6" eb="8">
      <t>シメイ</t>
    </rPh>
    <phoneticPr fontId="2"/>
  </si>
  <si>
    <t>医療施設等設備整備費</t>
    <phoneticPr fontId="2"/>
  </si>
  <si>
    <t>所在地</t>
    <rPh sb="0" eb="3">
      <t>ショザイチ</t>
    </rPh>
    <phoneticPr fontId="2"/>
  </si>
  <si>
    <t>法人名</t>
    <rPh sb="0" eb="3">
      <t>ホウジンメイ</t>
    </rPh>
    <phoneticPr fontId="2"/>
  </si>
  <si>
    <t>施設名</t>
    <rPh sb="0" eb="3">
      <t>シセツメイ</t>
    </rPh>
    <phoneticPr fontId="2"/>
  </si>
  <si>
    <t>大阪府新興感染症に係る協定締結医療機関設備整備費補助金につきましては、下記口座への振込みを依頼します。</t>
    <rPh sb="35" eb="37">
      <t>カキ</t>
    </rPh>
    <rPh sb="37" eb="39">
      <t>コウザ</t>
    </rPh>
    <rPh sb="41" eb="43">
      <t>フリコ</t>
    </rPh>
    <phoneticPr fontId="2"/>
  </si>
  <si>
    <t>台数</t>
    <rPh sb="0" eb="2">
      <t>ダイスウ</t>
    </rPh>
    <phoneticPr fontId="2"/>
  </si>
  <si>
    <t>台</t>
    <rPh sb="0" eb="1">
      <t>ダイ</t>
    </rPh>
    <phoneticPr fontId="2"/>
  </si>
  <si>
    <t>基準額</t>
    <rPh sb="0" eb="3">
      <t>キジュンガク</t>
    </rPh>
    <phoneticPr fontId="23"/>
  </si>
  <si>
    <t>DとEの少ない額</t>
    <rPh sb="4" eb="5">
      <t>スク</t>
    </rPh>
    <rPh sb="7" eb="8">
      <t>ガク</t>
    </rPh>
    <phoneticPr fontId="23"/>
  </si>
  <si>
    <t>簡易ベッド2</t>
  </si>
  <si>
    <t>簡易ベッド3</t>
  </si>
  <si>
    <t>簡易ベッド4</t>
  </si>
  <si>
    <t>簡易ベッド5</t>
  </si>
  <si>
    <t>対象経費の支出予定額</t>
    <rPh sb="0" eb="2">
      <t>タイショウ</t>
    </rPh>
    <rPh sb="2" eb="4">
      <t>ケイヒ</t>
    </rPh>
    <rPh sb="5" eb="10">
      <t>シシュツヨテイガク</t>
    </rPh>
    <phoneticPr fontId="3"/>
  </si>
  <si>
    <t>単価</t>
    <rPh sb="0" eb="2">
      <t>タンカ</t>
    </rPh>
    <phoneticPr fontId="2"/>
  </si>
  <si>
    <t>金額</t>
    <rPh sb="0" eb="2">
      <t>キンガク</t>
    </rPh>
    <phoneticPr fontId="2"/>
  </si>
  <si>
    <t>(1)</t>
    <phoneticPr fontId="2"/>
  </si>
  <si>
    <t>(2)</t>
  </si>
  <si>
    <t>(3)</t>
  </si>
  <si>
    <t>簡易陰圧装置</t>
    <rPh sb="0" eb="6">
      <t>カンイインアツソウチ</t>
    </rPh>
    <phoneticPr fontId="2"/>
  </si>
  <si>
    <t>検査機器（PCR検査装置）</t>
    <rPh sb="0" eb="4">
      <t>ケンサキキ</t>
    </rPh>
    <rPh sb="8" eb="10">
      <t>ケンサ</t>
    </rPh>
    <rPh sb="10" eb="12">
      <t>ソウチ</t>
    </rPh>
    <phoneticPr fontId="2"/>
  </si>
  <si>
    <t>簡易ベッド</t>
    <rPh sb="0" eb="2">
      <t>カンイ</t>
    </rPh>
    <phoneticPr fontId="2"/>
  </si>
  <si>
    <t>HEPAフィルター付き空気清浄機</t>
    <rPh sb="9" eb="10">
      <t>ツ</t>
    </rPh>
    <rPh sb="11" eb="16">
      <t>クウキセイジョウキ</t>
    </rPh>
    <phoneticPr fontId="2"/>
  </si>
  <si>
    <t>(4)</t>
    <phoneticPr fontId="2"/>
  </si>
  <si>
    <t>－</t>
    <phoneticPr fontId="2"/>
  </si>
  <si>
    <t>購入種目</t>
    <rPh sb="0" eb="4">
      <t>コウニュウシュモク</t>
    </rPh>
    <phoneticPr fontId="23"/>
  </si>
  <si>
    <t>金額</t>
    <rPh sb="0" eb="2">
      <t>キンガク</t>
    </rPh>
    <phoneticPr fontId="23"/>
  </si>
  <si>
    <t>数量</t>
    <rPh sb="0" eb="2">
      <t>スウリョウ</t>
    </rPh>
    <phoneticPr fontId="23"/>
  </si>
  <si>
    <t>簡易ベッド1</t>
  </si>
  <si>
    <t>発熱外来</t>
    <rPh sb="0" eb="2">
      <t>ハツネツ</t>
    </rPh>
    <rPh sb="2" eb="4">
      <t>ガイライ</t>
    </rPh>
    <phoneticPr fontId="23"/>
  </si>
  <si>
    <t>病床確保</t>
    <rPh sb="0" eb="4">
      <t>ビョウショウカクホ</t>
    </rPh>
    <phoneticPr fontId="23"/>
  </si>
  <si>
    <t>重症</t>
    <rPh sb="0" eb="2">
      <t>ジュウショウ</t>
    </rPh>
    <phoneticPr fontId="23"/>
  </si>
  <si>
    <t>軽症中等症</t>
    <rPh sb="0" eb="5">
      <t>ケイショウチュウトウショウ</t>
    </rPh>
    <phoneticPr fontId="23"/>
  </si>
  <si>
    <t>流行初期期間</t>
    <rPh sb="0" eb="4">
      <t>リュウコウショキ</t>
    </rPh>
    <rPh sb="4" eb="6">
      <t>キカン</t>
    </rPh>
    <phoneticPr fontId="23"/>
  </si>
  <si>
    <t>床</t>
    <rPh sb="0" eb="1">
      <t>ユカ</t>
    </rPh>
    <phoneticPr fontId="23"/>
  </si>
  <si>
    <t>流行初期期間経過後</t>
    <rPh sb="0" eb="6">
      <t>リュウコウショキキカン</t>
    </rPh>
    <rPh sb="6" eb="9">
      <t>ケイカゴ</t>
    </rPh>
    <phoneticPr fontId="23"/>
  </si>
  <si>
    <t>←送付先を選択してください。</t>
    <rPh sb="1" eb="4">
      <t>ソウフサキ</t>
    </rPh>
    <rPh sb="5" eb="7">
      <t>センタク</t>
    </rPh>
    <phoneticPr fontId="23"/>
  </si>
  <si>
    <t>※発熱外来のみを締結している場合は、
　以下の病床確保数の記入は不要です。</t>
    <phoneticPr fontId="23"/>
  </si>
  <si>
    <t>協定締結状況</t>
    <rPh sb="0" eb="4">
      <t>キョウテイテイケツ</t>
    </rPh>
    <rPh sb="4" eb="6">
      <t>ジョウキョウ</t>
    </rPh>
    <phoneticPr fontId="23"/>
  </si>
  <si>
    <t>１．法人又は施設の名称</t>
    <rPh sb="2" eb="4">
      <t>ホウジン</t>
    </rPh>
    <rPh sb="4" eb="5">
      <t>マタ</t>
    </rPh>
    <rPh sb="6" eb="8">
      <t>シセツ</t>
    </rPh>
    <rPh sb="9" eb="11">
      <t>メイショウ</t>
    </rPh>
    <phoneticPr fontId="3"/>
  </si>
  <si>
    <t>２．法人又は施設の所在地</t>
    <rPh sb="2" eb="4">
      <t>ホウジン</t>
    </rPh>
    <rPh sb="4" eb="5">
      <t>マタ</t>
    </rPh>
    <rPh sb="6" eb="8">
      <t>シセツ</t>
    </rPh>
    <rPh sb="9" eb="12">
      <t>ショザイチ</t>
    </rPh>
    <phoneticPr fontId="3"/>
  </si>
  <si>
    <t>【法人名又は施設名】：</t>
    <phoneticPr fontId="2"/>
  </si>
  <si>
    <t>府費補助</t>
    <rPh sb="0" eb="1">
      <t>フ</t>
    </rPh>
    <rPh sb="1" eb="2">
      <t>ヒ</t>
    </rPh>
    <rPh sb="2" eb="4">
      <t>ホジョ</t>
    </rPh>
    <phoneticPr fontId="3"/>
  </si>
  <si>
    <t>基本額</t>
    <phoneticPr fontId="2"/>
  </si>
  <si>
    <t>府費補助</t>
    <rPh sb="0" eb="2">
      <t>フヒ</t>
    </rPh>
    <rPh sb="2" eb="4">
      <t>ホジョ</t>
    </rPh>
    <phoneticPr fontId="2"/>
  </si>
  <si>
    <t>所要額</t>
    <rPh sb="0" eb="3">
      <t>ショヨウガク</t>
    </rPh>
    <phoneticPr fontId="2"/>
  </si>
  <si>
    <t>■基本情報</t>
    <rPh sb="1" eb="3">
      <t>キホン</t>
    </rPh>
    <rPh sb="3" eb="5">
      <t>ジョウホウ</t>
    </rPh>
    <phoneticPr fontId="2"/>
  </si>
  <si>
    <t>郵便番号</t>
    <rPh sb="0" eb="4">
      <t>ユウビンバンゴウ</t>
    </rPh>
    <phoneticPr fontId="23"/>
  </si>
  <si>
    <t>法人所在地</t>
  </si>
  <si>
    <t>フリガナ</t>
    <phoneticPr fontId="23"/>
  </si>
  <si>
    <t>法人名</t>
  </si>
  <si>
    <t>医療機関所在地</t>
  </si>
  <si>
    <t>医療機関名</t>
    <rPh sb="4" eb="5">
      <t>メイ</t>
    </rPh>
    <phoneticPr fontId="23"/>
  </si>
  <si>
    <t>代表者(氏名)</t>
    <rPh sb="4" eb="6">
      <t>シメイ</t>
    </rPh>
    <phoneticPr fontId="23"/>
  </si>
  <si>
    <t>代表者(職)</t>
    <phoneticPr fontId="23"/>
  </si>
  <si>
    <t>保健医療機関番号</t>
  </si>
  <si>
    <t>担当者(氏名)</t>
    <rPh sb="0" eb="3">
      <t>タントウシャ</t>
    </rPh>
    <phoneticPr fontId="23"/>
  </si>
  <si>
    <t>担当者(職)</t>
    <rPh sb="0" eb="3">
      <t>タントウシャ</t>
    </rPh>
    <phoneticPr fontId="23"/>
  </si>
  <si>
    <t>担当者連絡先(ＴＥＬ)</t>
  </si>
  <si>
    <t>メールアドレス</t>
    <phoneticPr fontId="23"/>
  </si>
  <si>
    <t>締結状況</t>
    <phoneticPr fontId="23"/>
  </si>
  <si>
    <t>簡易陰圧装置</t>
    <rPh sb="0" eb="2">
      <t>カンイ</t>
    </rPh>
    <rPh sb="2" eb="4">
      <t>インアツ</t>
    </rPh>
    <rPh sb="4" eb="6">
      <t>ソウチ</t>
    </rPh>
    <phoneticPr fontId="23"/>
  </si>
  <si>
    <t>検査機器</t>
    <rPh sb="0" eb="4">
      <t>ケンサキキ</t>
    </rPh>
    <phoneticPr fontId="23"/>
  </si>
  <si>
    <t>簡易ベッド</t>
    <rPh sb="0" eb="2">
      <t>カンイ</t>
    </rPh>
    <phoneticPr fontId="23"/>
  </si>
  <si>
    <t>HEPAフィルター</t>
    <phoneticPr fontId="23"/>
  </si>
  <si>
    <t>年</t>
    <rPh sb="0" eb="1">
      <t>トシ</t>
    </rPh>
    <phoneticPr fontId="11"/>
  </si>
  <si>
    <t>月</t>
    <rPh sb="0" eb="1">
      <t>ツキ</t>
    </rPh>
    <phoneticPr fontId="11"/>
  </si>
  <si>
    <t>日</t>
    <rPh sb="0" eb="1">
      <t>ジツ</t>
    </rPh>
    <phoneticPr fontId="11"/>
  </si>
  <si>
    <t>簡易陰圧装置</t>
  </si>
  <si>
    <t>検査機器（PCR検査装置）</t>
  </si>
  <si>
    <t>簡易ベッド</t>
  </si>
  <si>
    <t>HEPAフィルター付き空気清浄機</t>
  </si>
  <si>
    <t>病床確保</t>
    <rPh sb="0" eb="2">
      <t>ビョウショウ</t>
    </rPh>
    <rPh sb="2" eb="4">
      <t>カクホ</t>
    </rPh>
    <phoneticPr fontId="23"/>
  </si>
  <si>
    <t>総額</t>
    <rPh sb="0" eb="2">
      <t>ソウガク</t>
    </rPh>
    <phoneticPr fontId="23"/>
  </si>
  <si>
    <t>■交付申請</t>
    <rPh sb="1" eb="5">
      <t>コウフシンセイ</t>
    </rPh>
    <phoneticPr fontId="2"/>
  </si>
  <si>
    <t>合計</t>
    <rPh sb="0" eb="2">
      <t>ゴウケイ</t>
    </rPh>
    <phoneticPr fontId="2"/>
  </si>
  <si>
    <t>送付先</t>
    <rPh sb="0" eb="3">
      <t>ソウフサキ</t>
    </rPh>
    <phoneticPr fontId="2"/>
  </si>
  <si>
    <t>様式第５号（第12条関係）</t>
    <rPh sb="0" eb="2">
      <t>ヨウシキ</t>
    </rPh>
    <rPh sb="2" eb="3">
      <t>ダイ</t>
    </rPh>
    <rPh sb="4" eb="5">
      <t>ゴウ</t>
    </rPh>
    <rPh sb="6" eb="7">
      <t>ダイ</t>
    </rPh>
    <rPh sb="9" eb="10">
      <t>ジョウ</t>
    </rPh>
    <rPh sb="10" eb="12">
      <t>カンケイ</t>
    </rPh>
    <phoneticPr fontId="2"/>
  </si>
  <si>
    <t>　　 大 阪 府 知 事　 様</t>
    <rPh sb="3" eb="4">
      <t>ダイ</t>
    </rPh>
    <rPh sb="5" eb="6">
      <t>サカ</t>
    </rPh>
    <rPh sb="12" eb="13">
      <t>サマ</t>
    </rPh>
    <phoneticPr fontId="2"/>
  </si>
  <si>
    <t>　大阪府補助金交付規則第12条の規定に基づき、その実績を関係書類を添えて報告します。</t>
    <phoneticPr fontId="2"/>
  </si>
  <si>
    <t>補助事業の完了期日</t>
    <rPh sb="0" eb="2">
      <t>ホジョ</t>
    </rPh>
    <rPh sb="2" eb="4">
      <t>ジギョウ</t>
    </rPh>
    <rPh sb="5" eb="7">
      <t>カンリョウ</t>
    </rPh>
    <rPh sb="7" eb="9">
      <t>キジツ</t>
    </rPh>
    <phoneticPr fontId="42"/>
  </si>
  <si>
    <t>補助事業の実績</t>
    <rPh sb="0" eb="2">
      <t>ホジョ</t>
    </rPh>
    <rPh sb="2" eb="4">
      <t>ジギョウ</t>
    </rPh>
    <rPh sb="5" eb="7">
      <t>ジッセキ</t>
    </rPh>
    <phoneticPr fontId="42"/>
  </si>
  <si>
    <t>補助金の交付決定額</t>
    <rPh sb="0" eb="3">
      <t>ホジョキン</t>
    </rPh>
    <rPh sb="4" eb="6">
      <t>コウフ</t>
    </rPh>
    <rPh sb="6" eb="8">
      <t>ケッテイ</t>
    </rPh>
    <rPh sb="8" eb="9">
      <t>ガク</t>
    </rPh>
    <phoneticPr fontId="42"/>
  </si>
  <si>
    <t>金</t>
    <rPh sb="0" eb="1">
      <t>キン</t>
    </rPh>
    <phoneticPr fontId="23"/>
  </si>
  <si>
    <t>円</t>
    <rPh sb="0" eb="1">
      <t>エン</t>
    </rPh>
    <phoneticPr fontId="23"/>
  </si>
  <si>
    <t>（内訳）</t>
    <rPh sb="1" eb="3">
      <t>ウチワケ</t>
    </rPh>
    <phoneticPr fontId="2"/>
  </si>
  <si>
    <t>補助金の精算額</t>
    <rPh sb="4" eb="7">
      <t>セイサンガク</t>
    </rPh>
    <phoneticPr fontId="42"/>
  </si>
  <si>
    <t>・別紙１　経費所要額精算書</t>
    <rPh sb="1" eb="3">
      <t>ベッシ</t>
    </rPh>
    <rPh sb="5" eb="10">
      <t>ケイヒショヨウガク</t>
    </rPh>
    <rPh sb="10" eb="13">
      <t>セイサンショ</t>
    </rPh>
    <phoneticPr fontId="2"/>
  </si>
  <si>
    <t>・別紙２　事業実績報告書</t>
    <rPh sb="1" eb="3">
      <t>ベッシ</t>
    </rPh>
    <rPh sb="5" eb="7">
      <t>ジギョウ</t>
    </rPh>
    <rPh sb="7" eb="9">
      <t>ジッセキ</t>
    </rPh>
    <rPh sb="9" eb="12">
      <t>ホウコクショ</t>
    </rPh>
    <phoneticPr fontId="2"/>
  </si>
  <si>
    <t>・別紙３　歳入歳出決算（見込）書（抄本）</t>
    <rPh sb="1" eb="3">
      <t>ベッシ</t>
    </rPh>
    <rPh sb="5" eb="7">
      <t>サイニュウ</t>
    </rPh>
    <rPh sb="7" eb="9">
      <t>サイシュツ</t>
    </rPh>
    <rPh sb="9" eb="11">
      <t>ケッサン</t>
    </rPh>
    <rPh sb="12" eb="14">
      <t>ミコミ</t>
    </rPh>
    <rPh sb="15" eb="16">
      <t>ショ</t>
    </rPh>
    <rPh sb="17" eb="19">
      <t>ショウホン</t>
    </rPh>
    <phoneticPr fontId="2"/>
  </si>
  <si>
    <r>
      <t>令和６年度大阪府新興感染症に係る協定締結医療機関</t>
    </r>
    <r>
      <rPr>
        <b/>
        <sz val="12"/>
        <rFont val="ＭＳ 明朝"/>
        <family val="1"/>
        <charset val="128"/>
      </rPr>
      <t>設備</t>
    </r>
    <r>
      <rPr>
        <sz val="12"/>
        <rFont val="ＭＳ 明朝"/>
        <family val="1"/>
        <charset val="128"/>
      </rPr>
      <t>整備費補助金実績報告書</t>
    </r>
    <rPh sb="0" eb="2">
      <t>レイワ</t>
    </rPh>
    <rPh sb="3" eb="5">
      <t>ネンド</t>
    </rPh>
    <rPh sb="5" eb="8">
      <t>オオサカフ</t>
    </rPh>
    <rPh sb="8" eb="10">
      <t>シンコウ</t>
    </rPh>
    <rPh sb="10" eb="13">
      <t>カンセンショウ</t>
    </rPh>
    <rPh sb="14" eb="15">
      <t>カカ</t>
    </rPh>
    <rPh sb="16" eb="18">
      <t>キョウテイ</t>
    </rPh>
    <rPh sb="18" eb="20">
      <t>テイケツ</t>
    </rPh>
    <rPh sb="20" eb="22">
      <t>イリョウ</t>
    </rPh>
    <rPh sb="22" eb="24">
      <t>キカン</t>
    </rPh>
    <rPh sb="24" eb="26">
      <t>セツビ</t>
    </rPh>
    <rPh sb="26" eb="28">
      <t>セイビ</t>
    </rPh>
    <rPh sb="28" eb="29">
      <t>ヒ</t>
    </rPh>
    <rPh sb="29" eb="32">
      <t>ホジョキン</t>
    </rPh>
    <rPh sb="32" eb="37">
      <t>ジッセキホウコクショ</t>
    </rPh>
    <phoneticPr fontId="2"/>
  </si>
  <si>
    <t>経費所要額精算書</t>
    <rPh sb="0" eb="2">
      <t>ケイヒ</t>
    </rPh>
    <rPh sb="2" eb="4">
      <t>ショヨウ</t>
    </rPh>
    <rPh sb="4" eb="5">
      <t>ガク</t>
    </rPh>
    <rPh sb="5" eb="8">
      <t>セイサンショ</t>
    </rPh>
    <phoneticPr fontId="3"/>
  </si>
  <si>
    <t>事業実績報告書</t>
    <rPh sb="0" eb="2">
      <t>ジギョウ</t>
    </rPh>
    <rPh sb="2" eb="4">
      <t>ジッセキ</t>
    </rPh>
    <rPh sb="4" eb="7">
      <t>ホウコクショ</t>
    </rPh>
    <phoneticPr fontId="3"/>
  </si>
  <si>
    <t>歳入歳出決算（見込）書（抄本）</t>
    <phoneticPr fontId="2"/>
  </si>
  <si>
    <t>別紙３（様式第５号関係）</t>
    <rPh sb="0" eb="2">
      <t>ベッシ</t>
    </rPh>
    <rPh sb="4" eb="7">
      <t>ヨウシキダイ</t>
    </rPh>
    <rPh sb="8" eb="11">
      <t>ゴウカンケイ</t>
    </rPh>
    <phoneticPr fontId="2"/>
  </si>
  <si>
    <t>別紙２（様式第５号関係）</t>
    <rPh sb="0" eb="2">
      <t>ベッシ</t>
    </rPh>
    <phoneticPr fontId="3"/>
  </si>
  <si>
    <t>別紙１（様式第５号関係）</t>
    <rPh sb="0" eb="2">
      <t>ベッシ</t>
    </rPh>
    <rPh sb="4" eb="6">
      <t>ヨウシキ</t>
    </rPh>
    <rPh sb="6" eb="7">
      <t>ダイ</t>
    </rPh>
    <rPh sb="8" eb="9">
      <t>ゴウ</t>
    </rPh>
    <rPh sb="9" eb="11">
      <t>カンケイ</t>
    </rPh>
    <phoneticPr fontId="3"/>
  </si>
  <si>
    <t>事　業　完　了　日</t>
    <rPh sb="0" eb="1">
      <t>コト</t>
    </rPh>
    <rPh sb="2" eb="3">
      <t>ゴウ</t>
    </rPh>
    <rPh sb="4" eb="5">
      <t>カン</t>
    </rPh>
    <rPh sb="6" eb="7">
      <t>リョウ</t>
    </rPh>
    <rPh sb="8" eb="9">
      <t>ニチ</t>
    </rPh>
    <phoneticPr fontId="42"/>
  </si>
  <si>
    <t>令和</t>
    <rPh sb="0" eb="2">
      <t>レイワ</t>
    </rPh>
    <phoneticPr fontId="42"/>
  </si>
  <si>
    <t>年</t>
    <rPh sb="0" eb="1">
      <t>ネン</t>
    </rPh>
    <phoneticPr fontId="42"/>
  </si>
  <si>
    <t>月</t>
    <rPh sb="0" eb="1">
      <t>ツキ</t>
    </rPh>
    <phoneticPr fontId="42"/>
  </si>
  <si>
    <t>日</t>
    <rPh sb="0" eb="1">
      <t>ヒ</t>
    </rPh>
    <phoneticPr fontId="42"/>
  </si>
  <si>
    <r>
      <t xml:space="preserve">交付決定された金額
</t>
    </r>
    <r>
      <rPr>
        <sz val="9"/>
        <color rgb="FFFF0000"/>
        <rFont val="ＭＳ ゴシック"/>
        <family val="3"/>
        <charset val="128"/>
      </rPr>
      <t>※事業区分別に記入してください</t>
    </r>
    <rPh sb="0" eb="4">
      <t>コウフケッテイ</t>
    </rPh>
    <rPh sb="7" eb="8">
      <t>キン</t>
    </rPh>
    <rPh sb="8" eb="9">
      <t>ガク</t>
    </rPh>
    <rPh sb="11" eb="13">
      <t>ジギョウ</t>
    </rPh>
    <rPh sb="13" eb="16">
      <t>クブンベツ</t>
    </rPh>
    <rPh sb="17" eb="19">
      <t>キニュウ</t>
    </rPh>
    <phoneticPr fontId="42"/>
  </si>
  <si>
    <t>金</t>
    <rPh sb="0" eb="1">
      <t>キン</t>
    </rPh>
    <phoneticPr fontId="42"/>
  </si>
  <si>
    <t>円</t>
    <rPh sb="0" eb="1">
      <t>エン</t>
    </rPh>
    <phoneticPr fontId="42"/>
  </si>
  <si>
    <t>交付決定番号</t>
    <rPh sb="0" eb="6">
      <t>コウフケッテイバンゴウ</t>
    </rPh>
    <phoneticPr fontId="42"/>
  </si>
  <si>
    <t>大阪府指令感対第</t>
    <rPh sb="0" eb="3">
      <t>オオサカフ</t>
    </rPh>
    <rPh sb="3" eb="5">
      <t>シレイ</t>
    </rPh>
    <rPh sb="5" eb="6">
      <t>カン</t>
    </rPh>
    <rPh sb="6" eb="7">
      <t>タイ</t>
    </rPh>
    <rPh sb="7" eb="8">
      <t>ダイ</t>
    </rPh>
    <phoneticPr fontId="42"/>
  </si>
  <si>
    <t>号</t>
    <rPh sb="0" eb="1">
      <t>ゴウ</t>
    </rPh>
    <phoneticPr fontId="23"/>
  </si>
  <si>
    <t>簡易陰圧装置</t>
    <rPh sb="0" eb="6">
      <t>カンイインアツソウチ</t>
    </rPh>
    <phoneticPr fontId="42"/>
  </si>
  <si>
    <t>簡易ベッド</t>
    <rPh sb="0" eb="2">
      <t>カンイ</t>
    </rPh>
    <phoneticPr fontId="42"/>
  </si>
  <si>
    <t>空気清浄機</t>
    <rPh sb="0" eb="5">
      <t>クウキセイジョウキ</t>
    </rPh>
    <phoneticPr fontId="42"/>
  </si>
  <si>
    <t>検査機器</t>
    <rPh sb="0" eb="4">
      <t>ケンサキキ</t>
    </rPh>
    <phoneticPr fontId="42"/>
  </si>
  <si>
    <t>←交付決定通知書で確認してください。</t>
    <rPh sb="1" eb="8">
      <t>コウフケッテイツウチショ</t>
    </rPh>
    <rPh sb="9" eb="11">
      <t>カクニン</t>
    </rPh>
    <phoneticPr fontId="23"/>
  </si>
  <si>
    <t>(1)簡易陰圧装置</t>
    <rPh sb="3" eb="9">
      <t>カンイインアツソウチ</t>
    </rPh>
    <phoneticPr fontId="2"/>
  </si>
  <si>
    <t>(2)検査機器（PCR検査装置）</t>
    <rPh sb="3" eb="5">
      <t>ケンサ</t>
    </rPh>
    <rPh sb="5" eb="7">
      <t>キキ</t>
    </rPh>
    <rPh sb="11" eb="13">
      <t>ケンサ</t>
    </rPh>
    <rPh sb="13" eb="15">
      <t>ソウチ</t>
    </rPh>
    <phoneticPr fontId="2"/>
  </si>
  <si>
    <t>(3)簡易ベッド</t>
    <rPh sb="3" eb="5">
      <t>カンイ</t>
    </rPh>
    <phoneticPr fontId="2"/>
  </si>
  <si>
    <t>(4)HEPAフィルター付き空気清浄機</t>
    <phoneticPr fontId="2"/>
  </si>
  <si>
    <t>交付決定額</t>
    <rPh sb="0" eb="5">
      <t>コウフケッテイガク</t>
    </rPh>
    <phoneticPr fontId="2"/>
  </si>
  <si>
    <t>精算額</t>
    <rPh sb="0" eb="3">
      <t>セイサンガク</t>
    </rPh>
    <phoneticPr fontId="2"/>
  </si>
  <si>
    <t>（J）</t>
    <phoneticPr fontId="2"/>
  </si>
  <si>
    <t>（K）</t>
    <phoneticPr fontId="2"/>
  </si>
  <si>
    <t>←交付決定通知書で確認してください。
　０円の場合も記載してください。</t>
    <rPh sb="1" eb="8">
      <t>コウフケッテイツウチショ</t>
    </rPh>
    <rPh sb="9" eb="11">
      <t>カクニン</t>
    </rPh>
    <rPh sb="21" eb="22">
      <t>エン</t>
    </rPh>
    <rPh sb="23" eb="25">
      <t>バアイ</t>
    </rPh>
    <rPh sb="26" eb="28">
      <t>キサイ</t>
    </rPh>
    <phoneticPr fontId="23"/>
  </si>
  <si>
    <t>←納品日が異なる場合は一番遅い日を記入してください。</t>
    <rPh sb="1" eb="4">
      <t>ノウヒンビ</t>
    </rPh>
    <rPh sb="5" eb="6">
      <t>コト</t>
    </rPh>
    <rPh sb="8" eb="10">
      <t>バアイ</t>
    </rPh>
    <rPh sb="17" eb="19">
      <t>キニュウ</t>
    </rPh>
    <phoneticPr fontId="2"/>
  </si>
  <si>
    <t>別紙（２）</t>
    <rPh sb="0" eb="2">
      <t>ベッシ</t>
    </rPh>
    <phoneticPr fontId="2"/>
  </si>
  <si>
    <t>事業実績報告書</t>
    <rPh sb="0" eb="2">
      <t>ジギョウ</t>
    </rPh>
    <rPh sb="2" eb="4">
      <t>ジッセキ</t>
    </rPh>
    <rPh sb="4" eb="7">
      <t>ホウコクショ</t>
    </rPh>
    <phoneticPr fontId="2"/>
  </si>
  <si>
    <t>１．施設の名称</t>
    <rPh sb="2" eb="4">
      <t>シセツ</t>
    </rPh>
    <rPh sb="5" eb="7">
      <t>メイショウ</t>
    </rPh>
    <phoneticPr fontId="2"/>
  </si>
  <si>
    <t>２．施設の所在地</t>
    <rPh sb="2" eb="4">
      <t>シセツ</t>
    </rPh>
    <rPh sb="5" eb="8">
      <t>ショザイチ</t>
    </rPh>
    <phoneticPr fontId="2"/>
  </si>
  <si>
    <t>３．事業の種類（交付要綱の３に掲げる事業名）</t>
    <rPh sb="2" eb="4">
      <t>ジギョウ</t>
    </rPh>
    <rPh sb="5" eb="7">
      <t>シュルイ</t>
    </rPh>
    <rPh sb="8" eb="10">
      <t>コウフ</t>
    </rPh>
    <rPh sb="10" eb="12">
      <t>ヨウコウ</t>
    </rPh>
    <rPh sb="15" eb="16">
      <t>カカ</t>
    </rPh>
    <rPh sb="18" eb="20">
      <t>ジギョウ</t>
    </rPh>
    <rPh sb="20" eb="21">
      <t>メイ</t>
    </rPh>
    <phoneticPr fontId="2"/>
  </si>
  <si>
    <t>４．設備整備の内容</t>
    <rPh sb="2" eb="4">
      <t>セツビ</t>
    </rPh>
    <rPh sb="4" eb="6">
      <t>セイビ</t>
    </rPh>
    <rPh sb="7" eb="9">
      <t>ナイヨウ</t>
    </rPh>
    <phoneticPr fontId="2"/>
  </si>
  <si>
    <t>品名</t>
    <rPh sb="0" eb="2">
      <t>ヒンメイ</t>
    </rPh>
    <phoneticPr fontId="2"/>
  </si>
  <si>
    <t>銘柄</t>
    <rPh sb="0" eb="2">
      <t>メイガラ</t>
    </rPh>
    <phoneticPr fontId="2"/>
  </si>
  <si>
    <t>規格</t>
    <rPh sb="0" eb="2">
      <t>キカク</t>
    </rPh>
    <phoneticPr fontId="2"/>
  </si>
  <si>
    <t>員数</t>
    <rPh sb="0" eb="2">
      <t>インスウ</t>
    </rPh>
    <phoneticPr fontId="2"/>
  </si>
  <si>
    <t>設置場所</t>
    <rPh sb="0" eb="2">
      <t>セッチ</t>
    </rPh>
    <rPh sb="2" eb="4">
      <t>バショ</t>
    </rPh>
    <phoneticPr fontId="2"/>
  </si>
  <si>
    <t>備考</t>
    <rPh sb="0" eb="2">
      <t>ビコウ</t>
    </rPh>
    <phoneticPr fontId="2"/>
  </si>
  <si>
    <t>１．補助対象事業分</t>
    <rPh sb="2" eb="4">
      <t>ホジョ</t>
    </rPh>
    <rPh sb="4" eb="6">
      <t>タイショウ</t>
    </rPh>
    <rPh sb="6" eb="8">
      <t>ジギョウ</t>
    </rPh>
    <rPh sb="8" eb="9">
      <t>ブン</t>
    </rPh>
    <phoneticPr fontId="2"/>
  </si>
  <si>
    <t>小計</t>
    <rPh sb="0" eb="2">
      <t>ショウケイ</t>
    </rPh>
    <phoneticPr fontId="2"/>
  </si>
  <si>
    <t>２．補助対象外事業分</t>
    <rPh sb="2" eb="4">
      <t>ホジョ</t>
    </rPh>
    <rPh sb="4" eb="6">
      <t>タイショウ</t>
    </rPh>
    <rPh sb="6" eb="7">
      <t>ガイ</t>
    </rPh>
    <rPh sb="7" eb="9">
      <t>ジギョウ</t>
    </rPh>
    <rPh sb="9" eb="10">
      <t>ブン</t>
    </rPh>
    <phoneticPr fontId="2"/>
  </si>
  <si>
    <t>←上から記載してください。</t>
    <rPh sb="1" eb="2">
      <t>ウエ</t>
    </rPh>
    <rPh sb="4" eb="6">
      <t>キサイ</t>
    </rPh>
    <phoneticPr fontId="2"/>
  </si>
  <si>
    <t>完了日</t>
    <phoneticPr fontId="2"/>
  </si>
  <si>
    <t>申請日</t>
    <rPh sb="0" eb="2">
      <t>シンセイ</t>
    </rPh>
    <rPh sb="2" eb="3">
      <t>ビ</t>
    </rPh>
    <phoneticPr fontId="11"/>
  </si>
  <si>
    <t>■交付状況</t>
    <rPh sb="1" eb="5">
      <t>コウフジョウキョウ</t>
    </rPh>
    <phoneticPr fontId="2"/>
  </si>
  <si>
    <t>府補助額</t>
    <rPh sb="0" eb="4">
      <t>フホジョガク</t>
    </rPh>
    <phoneticPr fontId="2"/>
  </si>
  <si>
    <t>交付決定番号</t>
    <rPh sb="0" eb="6">
      <t>コウフケッテイバンゴウ</t>
    </rPh>
    <phoneticPr fontId="23"/>
  </si>
  <si>
    <t>交付決定額</t>
    <rPh sb="0" eb="4">
      <t>コウフケッテイ</t>
    </rPh>
    <rPh sb="4" eb="5">
      <t>ガク</t>
    </rPh>
    <phoneticPr fontId="2"/>
  </si>
  <si>
    <t>補助額</t>
    <rPh sb="0" eb="2">
      <t>ホジョ</t>
    </rPh>
    <rPh sb="2" eb="3">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</si>
</sst>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Red]\(0\)"/>
    <numFmt numFmtId="178" formatCode="0000"/>
    <numFmt numFmtId="179" formatCode="#"/>
    <numFmt numFmtId="180" formatCode="#,###"/>
  </numFmts>
  <fonts count="45">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1"/>
      <name val="平成ゴシック"/>
      <family val="3"/>
      <charset val="128"/>
    </font>
    <font>
      <sz val="11"/>
      <name val="ＭＳ ゴシック"/>
      <family val="3"/>
      <charset val="128"/>
    </font>
    <font>
      <sz val="12"/>
      <name val="ＭＳ ゴシック"/>
      <family val="3"/>
      <charset val="128"/>
    </font>
    <font>
      <sz val="11"/>
      <color theme="1"/>
      <name val="ＭＳ Ｐゴシック"/>
      <family val="3"/>
      <charset val="128"/>
      <scheme val="minor"/>
    </font>
    <font>
      <sz val="12"/>
      <name val="ＭＳ 明朝"/>
      <family val="1"/>
      <charset val="128"/>
    </font>
    <font>
      <sz val="10"/>
      <name val="ＭＳ ゴシック"/>
      <family val="3"/>
      <charset val="128"/>
    </font>
    <font>
      <sz val="6"/>
      <name val="ＭＳ Ｐゴシック"/>
      <family val="2"/>
      <charset val="128"/>
      <scheme val="minor"/>
    </font>
    <font>
      <sz val="14"/>
      <name val="ＭＳ Ｐゴシック"/>
      <family val="3"/>
      <charset val="128"/>
    </font>
    <font>
      <b/>
      <sz val="9"/>
      <color indexed="81"/>
      <name val="MS P ゴシック"/>
      <family val="3"/>
      <charset val="128"/>
    </font>
    <font>
      <b/>
      <sz val="12"/>
      <color indexed="81"/>
      <name val="MS P ゴシック"/>
      <family val="3"/>
      <charset val="128"/>
    </font>
    <font>
      <sz val="12"/>
      <color theme="1"/>
      <name val="ＭＳ ゴシック"/>
      <family val="3"/>
      <charset val="128"/>
    </font>
    <font>
      <b/>
      <sz val="12"/>
      <color theme="1"/>
      <name val="ＭＳ ゴシック"/>
      <family val="3"/>
      <charset val="128"/>
    </font>
    <font>
      <b/>
      <sz val="12"/>
      <name val="ＭＳ ゴシック"/>
      <family val="3"/>
      <charset val="128"/>
    </font>
    <font>
      <sz val="12"/>
      <color rgb="FFFF0000"/>
      <name val="ＭＳ ゴシック"/>
      <family val="3"/>
      <charset val="128"/>
    </font>
    <font>
      <sz val="11"/>
      <name val="ＭＳ Ｐ明朝"/>
      <family val="1"/>
      <charset val="128"/>
    </font>
    <font>
      <sz val="16"/>
      <name val="ＭＳ 明朝"/>
      <family val="1"/>
      <charset val="128"/>
    </font>
    <font>
      <b/>
      <sz val="11"/>
      <color indexed="81"/>
      <name val="MS P ゴシック"/>
      <family val="3"/>
      <charset val="128"/>
    </font>
    <font>
      <sz val="11"/>
      <color theme="1"/>
      <name val="ＭＳ Ｐゴシック"/>
      <family val="2"/>
      <scheme val="minor"/>
    </font>
    <font>
      <sz val="6"/>
      <name val="ＭＳ Ｐゴシック"/>
      <family val="3"/>
      <charset val="128"/>
      <scheme val="minor"/>
    </font>
    <font>
      <sz val="9"/>
      <color rgb="FFFF0000"/>
      <name val="ＭＳ ゴシック"/>
      <family val="3"/>
      <charset val="128"/>
    </font>
    <font>
      <sz val="9"/>
      <name val="ＭＳ ゴシック"/>
      <family val="3"/>
      <charset val="128"/>
    </font>
    <font>
      <u/>
      <sz val="11"/>
      <color theme="10"/>
      <name val="ＭＳ Ｐゴシック"/>
      <family val="2"/>
      <charset val="128"/>
      <scheme val="minor"/>
    </font>
    <font>
      <u/>
      <sz val="12"/>
      <color theme="10"/>
      <name val="ＭＳ ゴシック"/>
      <family val="3"/>
      <charset val="128"/>
    </font>
    <font>
      <sz val="8"/>
      <name val="ＭＳ ゴシック"/>
      <family val="3"/>
      <charset val="128"/>
    </font>
    <font>
      <sz val="8"/>
      <color indexed="81"/>
      <name val="MS P ゴシック"/>
      <family val="3"/>
      <charset val="128"/>
    </font>
    <font>
      <b/>
      <sz val="18"/>
      <name val="ＭＳ ゴシック"/>
      <family val="3"/>
      <charset val="128"/>
    </font>
    <font>
      <b/>
      <sz val="14"/>
      <name val="ＭＳ ゴシック"/>
      <family val="3"/>
      <charset val="128"/>
    </font>
    <font>
      <sz val="14"/>
      <name val="ＭＳ ゴシック"/>
      <family val="3"/>
      <charset val="128"/>
    </font>
    <font>
      <sz val="18"/>
      <name val="ＭＳ ゴシック"/>
      <family val="3"/>
      <charset val="128"/>
    </font>
    <font>
      <sz val="20"/>
      <name val="ＭＳ ゴシック"/>
      <family val="3"/>
      <charset val="128"/>
    </font>
    <font>
      <sz val="12"/>
      <color theme="1"/>
      <name val="ＭＳ 明朝"/>
      <family val="1"/>
      <charset val="128"/>
    </font>
    <font>
      <sz val="10"/>
      <color theme="1"/>
      <name val="ＭＳ ゴシック"/>
      <family val="3"/>
      <charset val="128"/>
    </font>
    <font>
      <sz val="8.3000000000000007"/>
      <name val="ＭＳ ゴシック"/>
      <family val="3"/>
      <charset val="128"/>
    </font>
    <font>
      <sz val="9"/>
      <color indexed="81"/>
      <name val="MS P ゴシック"/>
      <family val="3"/>
      <charset val="128"/>
    </font>
    <font>
      <sz val="9"/>
      <color theme="1"/>
      <name val="ＭＳ Ｐゴシック"/>
      <family val="2"/>
      <scheme val="minor"/>
    </font>
    <font>
      <b/>
      <sz val="12"/>
      <name val="ＭＳ 明朝"/>
      <family val="1"/>
      <charset val="128"/>
    </font>
    <font>
      <sz val="10"/>
      <color theme="1"/>
      <name val="ＭＳ Ｐゴシック"/>
      <family val="2"/>
      <charset val="128"/>
      <scheme val="minor"/>
    </font>
    <font>
      <sz val="9"/>
      <color indexed="8"/>
      <name val="ＭＳ Ｐゴシック"/>
      <family val="3"/>
      <charset val="128"/>
    </font>
    <font>
      <sz val="6"/>
      <name val="ＭＳ ゴシック"/>
      <family val="3"/>
      <charset val="128"/>
    </font>
    <font>
      <b/>
      <sz val="9"/>
      <color indexed="81"/>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DD3FD"/>
        <bgColor indexed="64"/>
      </patternFill>
    </fill>
  </fills>
  <borders count="87">
    <border>
      <left/>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bottom/>
      <diagonal/>
    </border>
    <border>
      <left style="thin">
        <color indexed="64"/>
      </left>
      <right/>
      <top style="thin">
        <color indexed="64"/>
      </top>
      <bottom style="double">
        <color indexed="64"/>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s>
  <cellStyleXfs count="11">
    <xf numFmtId="0" fontId="0" fillId="0" borderId="0"/>
    <xf numFmtId="38" fontId="1" fillId="0" borderId="0" applyFont="0" applyFill="0" applyBorder="0" applyAlignment="0" applyProtection="0"/>
    <xf numFmtId="0" fontId="8" fillId="0" borderId="0">
      <alignment vertical="center"/>
    </xf>
    <xf numFmtId="0" fontId="5" fillId="0" borderId="0"/>
    <xf numFmtId="38" fontId="1" fillId="0" borderId="0" applyFont="0" applyFill="0" applyBorder="0" applyAlignment="0" applyProtection="0"/>
    <xf numFmtId="0" fontId="19" fillId="0" borderId="0"/>
    <xf numFmtId="0" fontId="1" fillId="0" borderId="0"/>
    <xf numFmtId="0" fontId="22" fillId="0" borderId="0"/>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1" fillId="0" borderId="0">
      <alignment vertical="center"/>
    </xf>
  </cellStyleXfs>
  <cellXfs count="497">
    <xf numFmtId="0" fontId="0" fillId="0" borderId="0" xfId="0"/>
    <xf numFmtId="0" fontId="6" fillId="0" borderId="0" xfId="0" applyFont="1" applyAlignment="1">
      <alignment vertical="center"/>
    </xf>
    <xf numFmtId="0" fontId="6" fillId="0" borderId="4" xfId="0"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vertical="center"/>
    </xf>
    <xf numFmtId="0" fontId="6" fillId="0" borderId="13" xfId="0" applyFont="1" applyBorder="1" applyAlignment="1">
      <alignment horizontal="distributed" vertical="center" justifyLastLine="1"/>
    </xf>
    <xf numFmtId="0" fontId="6" fillId="0" borderId="14" xfId="0" applyFont="1" applyBorder="1" applyAlignment="1">
      <alignment horizontal="distributed" vertical="center" justifyLastLine="1"/>
    </xf>
    <xf numFmtId="0" fontId="6" fillId="0" borderId="15" xfId="0" applyFont="1" applyBorder="1" applyAlignment="1">
      <alignment horizontal="distributed" vertical="center" justifyLastLine="1"/>
    </xf>
    <xf numFmtId="0" fontId="6" fillId="0" borderId="16" xfId="0" applyFont="1" applyBorder="1" applyAlignment="1">
      <alignment horizontal="distributed" vertical="center" justifyLastLine="1"/>
    </xf>
    <xf numFmtId="38" fontId="6" fillId="0" borderId="3" xfId="1" applyFont="1" applyBorder="1" applyAlignment="1">
      <alignment vertical="center"/>
    </xf>
    <xf numFmtId="38" fontId="6" fillId="0" borderId="17" xfId="1" applyFont="1" applyBorder="1" applyAlignment="1">
      <alignment horizontal="right" vertical="center"/>
    </xf>
    <xf numFmtId="38" fontId="6" fillId="0" borderId="17" xfId="1" applyFont="1" applyFill="1" applyBorder="1" applyAlignment="1">
      <alignment horizontal="right" vertical="center"/>
    </xf>
    <xf numFmtId="38" fontId="6" fillId="0" borderId="4" xfId="1" applyFont="1" applyBorder="1" applyAlignment="1">
      <alignment vertical="center"/>
    </xf>
    <xf numFmtId="38" fontId="6" fillId="0" borderId="9" xfId="1" applyFont="1" applyFill="1" applyBorder="1" applyAlignment="1">
      <alignment vertical="center"/>
    </xf>
    <xf numFmtId="38" fontId="6" fillId="0" borderId="9" xfId="1" applyFont="1" applyBorder="1" applyAlignment="1">
      <alignment horizontal="right" vertical="center"/>
    </xf>
    <xf numFmtId="38" fontId="6" fillId="0" borderId="9" xfId="1" applyFont="1" applyFill="1" applyBorder="1" applyAlignment="1">
      <alignment horizontal="right" vertical="center"/>
    </xf>
    <xf numFmtId="0" fontId="6" fillId="0" borderId="0" xfId="0" applyFont="1" applyBorder="1" applyAlignment="1">
      <alignment vertical="center"/>
    </xf>
    <xf numFmtId="0" fontId="6" fillId="0" borderId="0" xfId="0" applyFont="1" applyAlignment="1">
      <alignment horizontal="left" vertical="center"/>
    </xf>
    <xf numFmtId="0" fontId="9" fillId="0" borderId="0" xfId="0" applyFont="1" applyAlignment="1">
      <alignment vertical="center"/>
    </xf>
    <xf numFmtId="49" fontId="10" fillId="0" borderId="0" xfId="0" applyNumberFormat="1" applyFont="1"/>
    <xf numFmtId="0" fontId="10" fillId="0" borderId="0" xfId="0" applyNumberFormat="1" applyFont="1"/>
    <xf numFmtId="49" fontId="10" fillId="0" borderId="0" xfId="0" applyNumberFormat="1" applyFont="1" applyAlignment="1">
      <alignment wrapText="1"/>
    </xf>
    <xf numFmtId="49" fontId="10" fillId="0" borderId="0" xfId="0" applyNumberFormat="1" applyFont="1" applyFill="1"/>
    <xf numFmtId="0" fontId="9" fillId="0" borderId="0" xfId="0" applyFont="1" applyAlignment="1">
      <alignment horizontal="left" vertical="center"/>
    </xf>
    <xf numFmtId="0" fontId="4" fillId="0" borderId="0" xfId="0" applyFont="1" applyAlignment="1">
      <alignment vertical="center"/>
    </xf>
    <xf numFmtId="0" fontId="6" fillId="0" borderId="0" xfId="0" applyFont="1" applyAlignment="1">
      <alignment horizontal="center" vertical="center"/>
    </xf>
    <xf numFmtId="0" fontId="0" fillId="3" borderId="0" xfId="0" applyFill="1" applyAlignment="1">
      <alignment vertical="center"/>
    </xf>
    <xf numFmtId="0" fontId="15" fillId="0" borderId="0" xfId="7" applyFont="1"/>
    <xf numFmtId="49" fontId="7" fillId="0" borderId="50" xfId="6" applyNumberFormat="1" applyFont="1" applyBorder="1" applyAlignment="1" applyProtection="1">
      <alignment horizontal="center" vertical="center" shrinkToFit="1"/>
      <protection locked="0"/>
    </xf>
    <xf numFmtId="49" fontId="7" fillId="0" borderId="21" xfId="6" applyNumberFormat="1" applyFont="1" applyBorder="1" applyAlignment="1" applyProtection="1">
      <alignment horizontal="center" vertical="center" shrinkToFit="1"/>
      <protection locked="0"/>
    </xf>
    <xf numFmtId="177" fontId="7" fillId="2" borderId="50" xfId="6" applyNumberFormat="1" applyFont="1" applyFill="1" applyBorder="1" applyAlignment="1" applyProtection="1">
      <alignment horizontal="center" vertical="center"/>
      <protection locked="0"/>
    </xf>
    <xf numFmtId="49" fontId="7" fillId="2" borderId="50" xfId="6" applyNumberFormat="1" applyFont="1" applyFill="1" applyBorder="1" applyAlignment="1" applyProtection="1">
      <alignment horizontal="center" vertical="center" shrinkToFit="1"/>
      <protection locked="0"/>
    </xf>
    <xf numFmtId="49" fontId="7" fillId="2" borderId="21" xfId="6" applyNumberFormat="1" applyFont="1" applyFill="1" applyBorder="1" applyAlignment="1" applyProtection="1">
      <alignment horizontal="center" vertical="center" shrinkToFit="1"/>
      <protection locked="0"/>
    </xf>
    <xf numFmtId="49" fontId="7" fillId="2" borderId="21" xfId="6" applyNumberFormat="1" applyFont="1" applyFill="1" applyBorder="1" applyAlignment="1" applyProtection="1">
      <alignment horizontal="center" vertical="center"/>
      <protection locked="0"/>
    </xf>
    <xf numFmtId="0" fontId="6" fillId="2" borderId="2" xfId="0" applyFont="1" applyFill="1" applyBorder="1" applyAlignment="1">
      <alignment horizontal="right" vertical="center"/>
    </xf>
    <xf numFmtId="0" fontId="6" fillId="2" borderId="9" xfId="0" applyFont="1" applyFill="1" applyBorder="1" applyAlignment="1">
      <alignment horizontal="distributed" vertical="center" indent="1"/>
    </xf>
    <xf numFmtId="0" fontId="6" fillId="2" borderId="3" xfId="0" applyFont="1" applyFill="1" applyBorder="1" applyAlignment="1">
      <alignment horizontal="distributed" vertical="center" justifyLastLine="1"/>
    </xf>
    <xf numFmtId="0" fontId="6" fillId="2" borderId="11" xfId="0" applyFont="1" applyFill="1" applyBorder="1" applyAlignment="1">
      <alignment horizontal="distributed" vertical="center" justifyLastLine="1"/>
    </xf>
    <xf numFmtId="0" fontId="28" fillId="2" borderId="11" xfId="0" applyFont="1" applyFill="1" applyBorder="1" applyAlignment="1">
      <alignment horizontal="distributed" vertical="center" justifyLastLine="1"/>
    </xf>
    <xf numFmtId="0" fontId="6" fillId="3" borderId="0" xfId="0" applyFont="1" applyFill="1" applyAlignment="1">
      <alignment vertical="center"/>
    </xf>
    <xf numFmtId="0" fontId="17" fillId="3" borderId="0" xfId="0" applyFont="1" applyFill="1" applyAlignment="1">
      <alignment horizontal="right" vertical="center"/>
    </xf>
    <xf numFmtId="0" fontId="6" fillId="3" borderId="0" xfId="0" applyFont="1" applyFill="1" applyAlignment="1">
      <alignment horizontal="center" vertical="center"/>
    </xf>
    <xf numFmtId="38" fontId="34" fillId="0" borderId="15" xfId="0" applyNumberFormat="1" applyFont="1" applyBorder="1" applyAlignment="1">
      <alignment vertical="center" shrinkToFit="1"/>
    </xf>
    <xf numFmtId="176" fontId="34" fillId="0" borderId="39" xfId="0" applyNumberFormat="1" applyFont="1" applyBorder="1" applyAlignment="1">
      <alignment horizontal="right" vertical="center" shrinkToFit="1"/>
    </xf>
    <xf numFmtId="0" fontId="34" fillId="0" borderId="16" xfId="0" applyFont="1" applyBorder="1" applyAlignment="1">
      <alignment vertical="center" shrinkToFit="1"/>
    </xf>
    <xf numFmtId="38" fontId="34" fillId="0" borderId="23" xfId="0" applyNumberFormat="1" applyFont="1" applyBorder="1" applyAlignment="1">
      <alignment vertical="center" shrinkToFit="1"/>
    </xf>
    <xf numFmtId="176" fontId="34" fillId="0" borderId="25" xfId="0" applyNumberFormat="1" applyFont="1" applyBorder="1" applyAlignment="1">
      <alignment horizontal="right" vertical="center" shrinkToFit="1"/>
    </xf>
    <xf numFmtId="0" fontId="34" fillId="0" borderId="42" xfId="0" applyFont="1" applyBorder="1" applyAlignment="1">
      <alignment vertical="center" shrinkToFit="1"/>
    </xf>
    <xf numFmtId="38" fontId="34" fillId="0" borderId="17" xfId="0" applyNumberFormat="1" applyFont="1" applyBorder="1" applyAlignment="1">
      <alignment vertical="center" shrinkToFit="1"/>
    </xf>
    <xf numFmtId="176" fontId="34" fillId="0" borderId="43" xfId="0" applyNumberFormat="1" applyFont="1" applyBorder="1" applyAlignment="1">
      <alignment horizontal="right" vertical="center" shrinkToFit="1"/>
    </xf>
    <xf numFmtId="0" fontId="34" fillId="0" borderId="44" xfId="0" applyFont="1" applyBorder="1" applyAlignment="1">
      <alignment vertical="center" shrinkToFit="1"/>
    </xf>
    <xf numFmtId="0" fontId="6" fillId="0" borderId="36" xfId="0" applyFont="1" applyBorder="1" applyAlignment="1">
      <alignment vertical="center" shrinkToFit="1"/>
    </xf>
    <xf numFmtId="176" fontId="34" fillId="0" borderId="34" xfId="0" applyNumberFormat="1" applyFont="1" applyBorder="1" applyAlignment="1">
      <alignment horizontal="right" vertical="center" shrinkToFit="1"/>
    </xf>
    <xf numFmtId="0" fontId="6" fillId="0" borderId="37" xfId="0" applyFont="1" applyBorder="1" applyAlignment="1">
      <alignment vertical="center" shrinkToFit="1"/>
    </xf>
    <xf numFmtId="0" fontId="31" fillId="0" borderId="7" xfId="0" applyFont="1" applyBorder="1" applyAlignment="1">
      <alignment horizontal="center" vertical="center" shrinkToFit="1"/>
    </xf>
    <xf numFmtId="176" fontId="34" fillId="0" borderId="19" xfId="0" applyNumberFormat="1" applyFont="1" applyBorder="1" applyAlignment="1">
      <alignment vertical="center" shrinkToFit="1"/>
    </xf>
    <xf numFmtId="0" fontId="31" fillId="0" borderId="8" xfId="0" applyFont="1" applyBorder="1" applyAlignment="1">
      <alignment horizontal="center" vertical="center" shrinkToFit="1"/>
    </xf>
    <xf numFmtId="0" fontId="31" fillId="0" borderId="23" xfId="0" applyFont="1" applyBorder="1" applyAlignment="1">
      <alignment horizontal="center" vertical="center" shrinkToFit="1"/>
    </xf>
    <xf numFmtId="176" fontId="34" fillId="0" borderId="25" xfId="0" applyNumberFormat="1" applyFont="1" applyBorder="1" applyAlignment="1">
      <alignment vertical="center" shrinkToFit="1"/>
    </xf>
    <xf numFmtId="0" fontId="31" fillId="0" borderId="42" xfId="0" applyFont="1" applyBorder="1" applyAlignment="1">
      <alignment horizontal="center" vertical="center" shrinkToFit="1"/>
    </xf>
    <xf numFmtId="38" fontId="34" fillId="0" borderId="48" xfId="0" applyNumberFormat="1" applyFont="1" applyBorder="1" applyAlignment="1">
      <alignment vertical="center" shrinkToFit="1"/>
    </xf>
    <xf numFmtId="176" fontId="34" fillId="0" borderId="46" xfId="0" applyNumberFormat="1" applyFont="1" applyBorder="1" applyAlignment="1">
      <alignment horizontal="right" vertical="center" shrinkToFit="1"/>
    </xf>
    <xf numFmtId="0" fontId="34" fillId="0" borderId="49" xfId="0" applyFont="1" applyBorder="1" applyAlignment="1">
      <alignment vertical="center" shrinkToFit="1"/>
    </xf>
    <xf numFmtId="0" fontId="32" fillId="0" borderId="0" xfId="0" applyFont="1" applyAlignment="1">
      <alignment vertical="center"/>
    </xf>
    <xf numFmtId="58" fontId="32" fillId="0" borderId="0" xfId="0" applyNumberFormat="1" applyFont="1" applyAlignment="1">
      <alignment horizontal="left" vertical="center"/>
    </xf>
    <xf numFmtId="0" fontId="32" fillId="0" borderId="0" xfId="0" applyFont="1" applyAlignment="1">
      <alignment vertical="center" shrinkToFit="1"/>
    </xf>
    <xf numFmtId="0" fontId="32" fillId="0" borderId="0" xfId="0" applyFont="1" applyAlignment="1">
      <alignment horizontal="left" vertical="center" shrinkToFit="1"/>
    </xf>
    <xf numFmtId="0" fontId="32" fillId="0" borderId="0" xfId="0" applyFont="1" applyAlignment="1">
      <alignment horizontal="distributed" vertical="center" shrinkToFit="1"/>
    </xf>
    <xf numFmtId="0" fontId="7" fillId="0" borderId="0" xfId="0" applyFont="1" applyAlignment="1">
      <alignment horizontal="distributed" vertical="center"/>
    </xf>
    <xf numFmtId="0" fontId="6" fillId="0" borderId="0" xfId="0" applyFont="1" applyAlignment="1">
      <alignment horizontal="distributed" vertical="center"/>
    </xf>
    <xf numFmtId="0" fontId="6" fillId="2" borderId="66" xfId="0" applyFont="1" applyFill="1" applyBorder="1" applyAlignment="1">
      <alignment horizontal="right" vertical="center"/>
    </xf>
    <xf numFmtId="0" fontId="28" fillId="2" borderId="68" xfId="0" applyFont="1" applyFill="1" applyBorder="1" applyAlignment="1">
      <alignment horizontal="distributed" vertical="center" justifyLastLine="1"/>
    </xf>
    <xf numFmtId="0" fontId="6" fillId="0" borderId="67" xfId="0" applyFont="1" applyBorder="1" applyAlignment="1">
      <alignment horizontal="center" vertical="center"/>
    </xf>
    <xf numFmtId="0" fontId="6" fillId="0" borderId="0" xfId="0" applyFont="1" applyFill="1" applyBorder="1" applyAlignment="1">
      <alignment horizontal="right" vertical="center"/>
    </xf>
    <xf numFmtId="49"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2" borderId="50" xfId="0" applyFont="1" applyFill="1" applyBorder="1" applyAlignment="1">
      <alignment horizontal="center" vertical="center" justifyLastLine="1"/>
    </xf>
    <xf numFmtId="0" fontId="6" fillId="2" borderId="9" xfId="0" applyFont="1" applyFill="1" applyBorder="1" applyAlignment="1">
      <alignment vertical="center" justifyLastLine="1"/>
    </xf>
    <xf numFmtId="0" fontId="6" fillId="2" borderId="0" xfId="0" applyFont="1" applyFill="1" applyBorder="1" applyAlignment="1">
      <alignment vertical="center" justifyLastLine="1"/>
    </xf>
    <xf numFmtId="0" fontId="6" fillId="2" borderId="1" xfId="0" applyFont="1" applyFill="1" applyBorder="1" applyAlignment="1">
      <alignment vertical="center" justifyLastLine="1"/>
    </xf>
    <xf numFmtId="0" fontId="6" fillId="2" borderId="50"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3" xfId="0" applyFont="1" applyFill="1" applyBorder="1" applyAlignment="1">
      <alignment horizontal="distributed" vertical="center" indent="1"/>
    </xf>
    <xf numFmtId="0" fontId="6" fillId="2" borderId="11" xfId="0" applyFont="1" applyFill="1" applyBorder="1" applyAlignment="1">
      <alignment horizontal="center" vertical="center"/>
    </xf>
    <xf numFmtId="49" fontId="6" fillId="0" borderId="41" xfId="0" applyNumberFormat="1" applyFont="1" applyFill="1" applyBorder="1" applyAlignment="1">
      <alignment horizontal="center" vertical="center"/>
    </xf>
    <xf numFmtId="0" fontId="6" fillId="0" borderId="65" xfId="0" applyFont="1" applyFill="1" applyBorder="1" applyAlignment="1">
      <alignment horizontal="center" vertical="center" shrinkToFit="1"/>
    </xf>
    <xf numFmtId="0" fontId="6" fillId="0" borderId="0" xfId="0" applyFont="1" applyFill="1" applyBorder="1" applyAlignment="1">
      <alignment vertical="center"/>
    </xf>
    <xf numFmtId="0" fontId="36" fillId="0" borderId="0" xfId="0" applyFont="1" applyAlignment="1">
      <alignment vertical="center"/>
    </xf>
    <xf numFmtId="0" fontId="36" fillId="0" borderId="0" xfId="0" applyFont="1" applyAlignment="1">
      <alignment horizontal="right" vertical="center"/>
    </xf>
    <xf numFmtId="38" fontId="36" fillId="0" borderId="0" xfId="0" applyNumberFormat="1" applyFont="1" applyAlignment="1">
      <alignment horizontal="right" vertical="center"/>
    </xf>
    <xf numFmtId="49" fontId="36" fillId="0" borderId="0" xfId="0" applyNumberFormat="1" applyFont="1" applyAlignment="1">
      <alignment horizontal="left" vertical="center"/>
    </xf>
    <xf numFmtId="0" fontId="36" fillId="0" borderId="0" xfId="0" applyFont="1" applyAlignment="1">
      <alignment horizontal="left" vertical="center"/>
    </xf>
    <xf numFmtId="0" fontId="25" fillId="0" borderId="0" xfId="0" applyFont="1" applyAlignment="1">
      <alignment vertical="center"/>
    </xf>
    <xf numFmtId="38" fontId="39" fillId="0" borderId="0" xfId="9" applyFont="1" applyAlignment="1">
      <alignment horizontal="right" vertical="center"/>
    </xf>
    <xf numFmtId="38" fontId="39" fillId="0" borderId="0" xfId="0" applyNumberFormat="1" applyFont="1" applyAlignment="1">
      <alignment horizontal="right" vertical="center"/>
    </xf>
    <xf numFmtId="38" fontId="25" fillId="0" borderId="0" xfId="9" applyFont="1" applyFill="1" applyBorder="1" applyAlignment="1">
      <alignment horizontal="center" vertical="center"/>
    </xf>
    <xf numFmtId="0" fontId="6" fillId="0" borderId="0" xfId="0" applyFont="1" applyFill="1" applyAlignment="1">
      <alignment horizontal="left" vertical="center" shrinkToFit="1"/>
    </xf>
    <xf numFmtId="0" fontId="6" fillId="0" borderId="0" xfId="0" applyFont="1" applyAlignment="1">
      <alignment horizontal="left" vertical="center" shrinkToFit="1"/>
    </xf>
    <xf numFmtId="0" fontId="6" fillId="0" borderId="64" xfId="0" applyFont="1" applyFill="1" applyBorder="1" applyAlignment="1">
      <alignment vertical="center"/>
    </xf>
    <xf numFmtId="0" fontId="6" fillId="0" borderId="1" xfId="0" applyFont="1" applyFill="1" applyBorder="1" applyAlignment="1">
      <alignment vertical="center"/>
    </xf>
    <xf numFmtId="0" fontId="6" fillId="0" borderId="22" xfId="0" applyFont="1" applyFill="1" applyBorder="1" applyAlignment="1">
      <alignment vertical="center" shrinkToFit="1"/>
    </xf>
    <xf numFmtId="38" fontId="10" fillId="0" borderId="3" xfId="1" applyFont="1" applyBorder="1" applyAlignment="1">
      <alignment horizontal="right" vertical="center"/>
    </xf>
    <xf numFmtId="38" fontId="10" fillId="0" borderId="3" xfId="1" applyFont="1" applyFill="1" applyBorder="1" applyAlignment="1">
      <alignment horizontal="right" vertical="center"/>
    </xf>
    <xf numFmtId="38" fontId="10" fillId="0" borderId="67" xfId="1" applyFont="1" applyBorder="1" applyAlignment="1">
      <alignment horizontal="right" vertical="center"/>
    </xf>
    <xf numFmtId="0" fontId="1" fillId="0" borderId="51" xfId="10" applyBorder="1">
      <alignment vertical="center"/>
    </xf>
    <xf numFmtId="0" fontId="1" fillId="0" borderId="0" xfId="10">
      <alignment vertical="center"/>
    </xf>
    <xf numFmtId="0" fontId="22" fillId="0" borderId="0" xfId="7"/>
    <xf numFmtId="0" fontId="41" fillId="5" borderId="50" xfId="7" applyFont="1" applyFill="1" applyBorder="1" applyAlignment="1">
      <alignment horizontal="center" vertical="center" wrapText="1" shrinkToFit="1"/>
    </xf>
    <xf numFmtId="0" fontId="41" fillId="5" borderId="50" xfId="7" applyFont="1" applyFill="1" applyBorder="1" applyAlignment="1">
      <alignment horizontal="center" vertical="center" shrinkToFit="1"/>
    </xf>
    <xf numFmtId="0" fontId="22" fillId="6" borderId="50" xfId="7" applyFill="1" applyBorder="1" applyAlignment="1">
      <alignment horizontal="center" vertical="center"/>
    </xf>
    <xf numFmtId="0" fontId="22" fillId="0" borderId="0" xfId="7" applyAlignment="1">
      <alignment horizontal="center" vertical="center"/>
    </xf>
    <xf numFmtId="0" fontId="22" fillId="0" borderId="50" xfId="7" applyNumberFormat="1" applyBorder="1" applyAlignment="1">
      <alignment horizontal="center" vertical="center"/>
    </xf>
    <xf numFmtId="0" fontId="0" fillId="0" borderId="50" xfId="9" applyNumberFormat="1" applyFont="1" applyBorder="1" applyAlignment="1">
      <alignment horizontal="right" vertical="center"/>
    </xf>
    <xf numFmtId="0" fontId="22" fillId="2" borderId="50" xfId="7" applyFill="1" applyBorder="1" applyAlignment="1">
      <alignment horizontal="center" vertical="center"/>
    </xf>
    <xf numFmtId="0" fontId="22" fillId="0" borderId="50" xfId="7" applyNumberFormat="1" applyBorder="1" applyAlignment="1">
      <alignment vertical="center" shrinkToFit="1"/>
    </xf>
    <xf numFmtId="0" fontId="22" fillId="0" borderId="0" xfId="7" applyNumberFormat="1" applyAlignment="1">
      <alignment vertical="center"/>
    </xf>
    <xf numFmtId="0" fontId="1" fillId="0" borderId="0" xfId="6"/>
    <xf numFmtId="0" fontId="12" fillId="0" borderId="0" xfId="6" applyFont="1" applyAlignment="1">
      <alignment vertical="center"/>
    </xf>
    <xf numFmtId="38" fontId="9" fillId="0" borderId="0" xfId="4" applyFont="1" applyAlignment="1" applyProtection="1">
      <alignment vertical="center"/>
    </xf>
    <xf numFmtId="38" fontId="9" fillId="0" borderId="0" xfId="4" applyFont="1" applyFill="1" applyAlignment="1" applyProtection="1">
      <alignment horizontal="right" vertical="center"/>
    </xf>
    <xf numFmtId="38" fontId="9" fillId="0" borderId="0" xfId="4" applyFont="1" applyFill="1" applyAlignment="1" applyProtection="1">
      <alignment horizontal="center" vertical="center"/>
    </xf>
    <xf numFmtId="38" fontId="9" fillId="0" borderId="0" xfId="4" applyFont="1" applyFill="1" applyAlignment="1" applyProtection="1">
      <alignment horizontal="distributed" vertical="center"/>
    </xf>
    <xf numFmtId="38" fontId="9" fillId="0" borderId="0" xfId="4" applyFont="1" applyAlignment="1" applyProtection="1">
      <alignment horizontal="center" vertical="center" shrinkToFit="1"/>
    </xf>
    <xf numFmtId="38" fontId="9" fillId="0" borderId="0" xfId="4" applyFont="1" applyFill="1" applyAlignment="1" applyProtection="1">
      <alignment horizontal="center" vertical="center" shrinkToFit="1"/>
    </xf>
    <xf numFmtId="38" fontId="9" fillId="0" borderId="0" xfId="4" applyFont="1" applyFill="1" applyAlignment="1" applyProtection="1">
      <alignment vertical="center" shrinkToFit="1"/>
    </xf>
    <xf numFmtId="0" fontId="9" fillId="0" borderId="0" xfId="6" applyFont="1" applyAlignment="1">
      <alignment vertical="center" shrinkToFit="1"/>
    </xf>
    <xf numFmtId="38" fontId="9" fillId="0" borderId="23" xfId="4" applyFont="1" applyBorder="1" applyAlignment="1" applyProtection="1">
      <alignment horizontal="center" vertical="center"/>
    </xf>
    <xf numFmtId="38" fontId="9" fillId="0" borderId="24" xfId="4" applyFont="1" applyBorder="1" applyAlignment="1" applyProtection="1">
      <alignment vertical="center"/>
    </xf>
    <xf numFmtId="38" fontId="9" fillId="0" borderId="23" xfId="4" applyFont="1" applyBorder="1" applyAlignment="1" applyProtection="1">
      <alignment vertical="center"/>
    </xf>
    <xf numFmtId="0" fontId="9" fillId="0" borderId="24" xfId="6" applyFont="1" applyBorder="1" applyAlignment="1">
      <alignment vertical="center"/>
    </xf>
    <xf numFmtId="38" fontId="9" fillId="0" borderId="17" xfId="4" applyFont="1" applyBorder="1" applyAlignment="1" applyProtection="1">
      <alignment vertical="center"/>
    </xf>
    <xf numFmtId="0" fontId="9" fillId="0" borderId="20" xfId="6" applyFont="1" applyBorder="1" applyAlignment="1">
      <alignment vertical="center"/>
    </xf>
    <xf numFmtId="38" fontId="9" fillId="0" borderId="9" xfId="4" applyFont="1" applyBorder="1" applyAlignment="1" applyProtection="1">
      <alignment horizontal="center" vertical="center"/>
    </xf>
    <xf numFmtId="38" fontId="9" fillId="0" borderId="0" xfId="4" applyFont="1" applyBorder="1" applyAlignment="1" applyProtection="1">
      <alignment vertical="center"/>
    </xf>
    <xf numFmtId="49" fontId="9" fillId="0" borderId="43" xfId="4" applyNumberFormat="1" applyFont="1" applyFill="1" applyBorder="1" applyAlignment="1" applyProtection="1">
      <alignment vertical="center"/>
    </xf>
    <xf numFmtId="38" fontId="4" fillId="0" borderId="0" xfId="4" applyFont="1" applyFill="1" applyBorder="1" applyAlignment="1" applyProtection="1">
      <alignment vertical="center"/>
    </xf>
    <xf numFmtId="38" fontId="4" fillId="0" borderId="0" xfId="4" applyFont="1" applyBorder="1" applyAlignment="1" applyProtection="1">
      <alignment horizontal="distributed" vertical="center"/>
    </xf>
    <xf numFmtId="38" fontId="4" fillId="0" borderId="0" xfId="4" applyFont="1" applyBorder="1" applyAlignment="1" applyProtection="1">
      <alignment vertical="center"/>
    </xf>
    <xf numFmtId="38" fontId="4" fillId="0" borderId="9" xfId="4" applyFont="1" applyBorder="1" applyAlignment="1" applyProtection="1">
      <alignment vertical="center"/>
    </xf>
    <xf numFmtId="49" fontId="4" fillId="0" borderId="0" xfId="4" applyNumberFormat="1" applyFont="1" applyFill="1" applyBorder="1" applyAlignment="1" applyProtection="1">
      <alignment horizontal="right" vertical="center"/>
    </xf>
    <xf numFmtId="49" fontId="4" fillId="0" borderId="0" xfId="4" applyNumberFormat="1" applyFont="1" applyFill="1" applyBorder="1" applyAlignment="1" applyProtection="1">
      <alignment vertical="center"/>
    </xf>
    <xf numFmtId="0" fontId="9" fillId="0" borderId="1" xfId="6" applyFont="1" applyBorder="1" applyAlignment="1">
      <alignment vertical="center"/>
    </xf>
    <xf numFmtId="38" fontId="9" fillId="0" borderId="10" xfId="4" applyFont="1" applyBorder="1" applyAlignment="1" applyProtection="1">
      <alignment horizontal="center" vertical="center"/>
    </xf>
    <xf numFmtId="38" fontId="4" fillId="0" borderId="51" xfId="4" applyFont="1" applyFill="1" applyBorder="1" applyAlignment="1" applyProtection="1">
      <alignment vertical="center" wrapText="1"/>
    </xf>
    <xf numFmtId="38" fontId="4" fillId="0" borderId="51" xfId="4" applyFont="1" applyFill="1" applyBorder="1" applyAlignment="1" applyProtection="1">
      <alignment vertical="center"/>
    </xf>
    <xf numFmtId="38" fontId="4" fillId="0" borderId="51" xfId="4" applyFont="1" applyBorder="1" applyAlignment="1" applyProtection="1">
      <alignment horizontal="distributed" vertical="center"/>
    </xf>
    <xf numFmtId="38" fontId="4" fillId="0" borderId="22" xfId="4" applyFont="1" applyBorder="1" applyAlignment="1" applyProtection="1">
      <alignment vertical="center"/>
    </xf>
    <xf numFmtId="38" fontId="4" fillId="0" borderId="10" xfId="4" applyFont="1" applyBorder="1" applyAlignment="1" applyProtection="1">
      <alignment vertical="center"/>
    </xf>
    <xf numFmtId="49" fontId="4" fillId="0" borderId="51" xfId="4" applyNumberFormat="1" applyFont="1" applyFill="1" applyBorder="1" applyAlignment="1" applyProtection="1">
      <alignment vertical="center"/>
    </xf>
    <xf numFmtId="0" fontId="9" fillId="0" borderId="22" xfId="6" applyFont="1" applyBorder="1" applyAlignment="1">
      <alignment vertical="center"/>
    </xf>
    <xf numFmtId="38" fontId="9" fillId="0" borderId="22" xfId="4" applyFont="1" applyBorder="1" applyAlignment="1" applyProtection="1">
      <alignment vertical="center"/>
    </xf>
    <xf numFmtId="38" fontId="9" fillId="0" borderId="51" xfId="4" applyFont="1" applyBorder="1" applyAlignment="1" applyProtection="1">
      <alignment vertical="center"/>
    </xf>
    <xf numFmtId="0" fontId="9" fillId="0" borderId="51" xfId="4" applyNumberFormat="1" applyFont="1" applyFill="1" applyBorder="1" applyAlignment="1" applyProtection="1">
      <alignment vertical="center" shrinkToFit="1"/>
    </xf>
    <xf numFmtId="0" fontId="0" fillId="0" borderId="0" xfId="6" applyFont="1"/>
    <xf numFmtId="0" fontId="28" fillId="2" borderId="51" xfId="0" applyFont="1" applyFill="1" applyBorder="1" applyAlignment="1">
      <alignment horizontal="distributed" vertical="center" justifyLastLine="1"/>
    </xf>
    <xf numFmtId="0" fontId="6" fillId="0" borderId="0" xfId="0" applyFont="1" applyBorder="1" applyAlignment="1">
      <alignment horizontal="center" vertical="center"/>
    </xf>
    <xf numFmtId="0" fontId="6" fillId="2" borderId="9" xfId="0" applyFont="1" applyFill="1" applyBorder="1" applyAlignment="1">
      <alignment horizontal="distributed" vertical="center" justifyLastLine="1"/>
    </xf>
    <xf numFmtId="0" fontId="28" fillId="2" borderId="10" xfId="0" applyFont="1" applyFill="1" applyBorder="1" applyAlignment="1">
      <alignment horizontal="distributed" vertical="center" justifyLastLine="1"/>
    </xf>
    <xf numFmtId="0" fontId="6" fillId="0" borderId="9" xfId="0" applyFont="1" applyBorder="1" applyAlignment="1">
      <alignment horizontal="center" vertical="center"/>
    </xf>
    <xf numFmtId="38" fontId="10" fillId="0" borderId="9" xfId="1" applyFont="1" applyBorder="1" applyAlignment="1">
      <alignment horizontal="right" vertical="center"/>
    </xf>
    <xf numFmtId="0" fontId="43" fillId="2" borderId="11" xfId="0" applyFont="1" applyFill="1" applyBorder="1" applyAlignment="1">
      <alignment horizontal="distributed" vertical="center" justifyLastLine="1"/>
    </xf>
    <xf numFmtId="38" fontId="4" fillId="0" borderId="0" xfId="1" applyFont="1" applyFill="1" applyBorder="1" applyAlignment="1" applyProtection="1">
      <alignment horizontal="center" vertical="center"/>
    </xf>
    <xf numFmtId="38" fontId="6" fillId="0" borderId="24" xfId="1" applyFont="1" applyFill="1" applyBorder="1" applyAlignment="1">
      <alignment vertical="center" shrinkToFit="1"/>
    </xf>
    <xf numFmtId="38" fontId="6" fillId="0" borderId="50" xfId="1" applyFont="1" applyFill="1" applyBorder="1" applyAlignment="1">
      <alignment vertical="center" shrinkToFit="1"/>
    </xf>
    <xf numFmtId="38" fontId="6" fillId="0" borderId="50" xfId="1" applyFont="1" applyFill="1" applyBorder="1" applyAlignment="1">
      <alignment horizontal="right" vertical="center" shrinkToFit="1"/>
    </xf>
    <xf numFmtId="38" fontId="6" fillId="0" borderId="23" xfId="1" applyFont="1" applyFill="1" applyBorder="1" applyAlignment="1">
      <alignment vertical="center" shrinkToFit="1"/>
    </xf>
    <xf numFmtId="38" fontId="6" fillId="0" borderId="25" xfId="1" applyFont="1" applyFill="1" applyBorder="1" applyAlignment="1">
      <alignment vertical="center" shrinkToFit="1"/>
    </xf>
    <xf numFmtId="38" fontId="6" fillId="0" borderId="69" xfId="1" applyFont="1" applyFill="1" applyBorder="1" applyAlignment="1">
      <alignment horizontal="right" vertical="center" shrinkToFit="1"/>
    </xf>
    <xf numFmtId="38" fontId="6" fillId="0" borderId="74" xfId="1" applyFont="1" applyFill="1" applyBorder="1" applyAlignment="1">
      <alignment vertical="center" shrinkToFit="1"/>
    </xf>
    <xf numFmtId="38" fontId="6" fillId="0" borderId="74" xfId="1" applyFont="1" applyFill="1" applyBorder="1" applyAlignment="1">
      <alignment horizontal="center" vertical="center" shrinkToFit="1"/>
    </xf>
    <xf numFmtId="38" fontId="6" fillId="0" borderId="74" xfId="1" applyFont="1" applyFill="1" applyBorder="1" applyAlignment="1">
      <alignment horizontal="right" vertical="center" shrinkToFit="1"/>
    </xf>
    <xf numFmtId="38" fontId="6" fillId="0" borderId="83" xfId="1" applyFont="1" applyFill="1" applyBorder="1" applyAlignment="1">
      <alignment vertical="center" shrinkToFit="1"/>
    </xf>
    <xf numFmtId="38" fontId="6" fillId="0" borderId="85" xfId="1" applyFont="1" applyFill="1" applyBorder="1" applyAlignment="1">
      <alignment vertical="center" shrinkToFit="1"/>
    </xf>
    <xf numFmtId="38" fontId="6" fillId="0" borderId="86" xfId="1" applyFont="1" applyFill="1" applyBorder="1" applyAlignment="1">
      <alignment horizontal="right" vertical="center" shrinkToFit="1"/>
    </xf>
    <xf numFmtId="38" fontId="6" fillId="0" borderId="12" xfId="1" applyFont="1" applyBorder="1" applyAlignment="1">
      <alignment vertical="center" shrinkToFit="1"/>
    </xf>
    <xf numFmtId="38" fontId="6" fillId="0" borderId="30" xfId="1" applyFont="1" applyFill="1" applyBorder="1" applyAlignment="1">
      <alignment vertical="center" shrinkToFit="1"/>
    </xf>
    <xf numFmtId="38" fontId="6" fillId="0" borderId="30" xfId="1" applyFont="1" applyFill="1" applyBorder="1" applyAlignment="1">
      <alignment horizontal="center" vertical="center" shrinkToFit="1"/>
    </xf>
    <xf numFmtId="38" fontId="6" fillId="0" borderId="30" xfId="1" applyFont="1" applyBorder="1" applyAlignment="1">
      <alignment vertical="center" shrinkToFit="1"/>
    </xf>
    <xf numFmtId="38" fontId="6" fillId="0" borderId="31" xfId="1" applyFont="1" applyBorder="1" applyAlignment="1">
      <alignment vertical="center" shrinkToFit="1"/>
    </xf>
    <xf numFmtId="38" fontId="6" fillId="0" borderId="84" xfId="1" applyFont="1" applyBorder="1" applyAlignment="1">
      <alignment vertical="center" shrinkToFit="1"/>
    </xf>
    <xf numFmtId="0" fontId="6" fillId="0" borderId="3" xfId="0" applyFont="1" applyBorder="1" applyAlignment="1">
      <alignment vertical="center"/>
    </xf>
    <xf numFmtId="0" fontId="6" fillId="0" borderId="17" xfId="0" applyFont="1" applyBorder="1" applyAlignment="1">
      <alignment horizontal="right" vertical="center"/>
    </xf>
    <xf numFmtId="0" fontId="6" fillId="0" borderId="9" xfId="0" applyFont="1" applyBorder="1" applyAlignment="1">
      <alignment horizontal="right" vertical="center"/>
    </xf>
    <xf numFmtId="179" fontId="6" fillId="2" borderId="4" xfId="0" applyNumberFormat="1" applyFont="1" applyFill="1" applyBorder="1" applyAlignment="1">
      <alignment vertical="center"/>
    </xf>
    <xf numFmtId="179" fontId="6" fillId="2" borderId="3" xfId="0" applyNumberFormat="1" applyFont="1" applyFill="1" applyBorder="1" applyAlignment="1">
      <alignment vertical="center"/>
    </xf>
    <xf numFmtId="180" fontId="6" fillId="2" borderId="5" xfId="0" applyNumberFormat="1" applyFont="1" applyFill="1" applyBorder="1" applyAlignment="1">
      <alignment vertical="center"/>
    </xf>
    <xf numFmtId="180" fontId="6" fillId="2" borderId="3" xfId="0" applyNumberFormat="1" applyFont="1" applyFill="1" applyBorder="1" applyAlignment="1">
      <alignment vertical="center"/>
    </xf>
    <xf numFmtId="180" fontId="6" fillId="2" borderId="3" xfId="1" applyNumberFormat="1" applyFont="1" applyFill="1" applyBorder="1" applyAlignment="1">
      <alignment vertical="center"/>
    </xf>
    <xf numFmtId="180" fontId="6" fillId="2" borderId="9" xfId="1" applyNumberFormat="1" applyFont="1" applyFill="1" applyBorder="1" applyAlignment="1">
      <alignment vertical="center"/>
    </xf>
    <xf numFmtId="0" fontId="15" fillId="0" borderId="0" xfId="7" applyNumberFormat="1" applyFont="1"/>
    <xf numFmtId="0" fontId="22" fillId="0" borderId="0" xfId="7" applyAlignment="1">
      <alignment vertical="center"/>
    </xf>
    <xf numFmtId="0" fontId="0" fillId="0" borderId="0" xfId="10" applyFont="1">
      <alignment vertical="center"/>
    </xf>
    <xf numFmtId="38" fontId="22" fillId="0" borderId="50" xfId="7" applyNumberFormat="1" applyBorder="1" applyAlignment="1">
      <alignment vertical="center"/>
    </xf>
    <xf numFmtId="0" fontId="22" fillId="7" borderId="50" xfId="7" applyFill="1" applyBorder="1"/>
    <xf numFmtId="38" fontId="22" fillId="0" borderId="0" xfId="1" applyFont="1"/>
    <xf numFmtId="38" fontId="22" fillId="6" borderId="50" xfId="1" applyFont="1" applyFill="1" applyBorder="1" applyAlignment="1">
      <alignment horizontal="center" vertical="center"/>
    </xf>
    <xf numFmtId="38" fontId="0" fillId="0" borderId="50" xfId="1" applyFont="1" applyBorder="1" applyAlignment="1">
      <alignment horizontal="right" vertical="center"/>
    </xf>
    <xf numFmtId="38" fontId="22" fillId="0" borderId="0" xfId="1" applyFont="1" applyAlignment="1">
      <alignment horizontal="center" vertical="center"/>
    </xf>
    <xf numFmtId="49" fontId="7" fillId="2" borderId="23" xfId="6" applyNumberFormat="1" applyFont="1" applyFill="1" applyBorder="1" applyAlignment="1" applyProtection="1">
      <alignment horizontal="center" vertical="center"/>
      <protection locked="0"/>
    </xf>
    <xf numFmtId="49" fontId="7" fillId="2" borderId="50" xfId="6" applyNumberFormat="1" applyFont="1" applyFill="1" applyBorder="1" applyAlignment="1" applyProtection="1">
      <alignment horizontal="center" vertical="center"/>
      <protection locked="0"/>
    </xf>
    <xf numFmtId="0" fontId="32" fillId="0" borderId="0" xfId="0" applyFont="1" applyAlignment="1">
      <alignment horizontal="center" vertical="center"/>
    </xf>
    <xf numFmtId="0" fontId="6" fillId="2" borderId="7" xfId="0" applyFont="1" applyFill="1" applyBorder="1" applyAlignment="1">
      <alignment horizontal="right" vertical="center"/>
    </xf>
    <xf numFmtId="0" fontId="6" fillId="0" borderId="71" xfId="0" applyNumberFormat="1" applyFont="1" applyFill="1" applyBorder="1" applyAlignment="1">
      <alignment horizontal="center" vertical="center"/>
    </xf>
    <xf numFmtId="0" fontId="6" fillId="0" borderId="0" xfId="0" applyFont="1" applyFill="1" applyBorder="1" applyAlignment="1">
      <alignment horizontal="left" vertical="center" shrinkToFit="1"/>
    </xf>
    <xf numFmtId="0" fontId="6" fillId="0" borderId="21" xfId="0" applyFont="1" applyBorder="1" applyAlignment="1">
      <alignment horizontal="center" vertical="center"/>
    </xf>
    <xf numFmtId="0" fontId="7" fillId="0" borderId="0" xfId="6" applyFont="1" applyAlignment="1" applyProtection="1">
      <alignment vertical="center"/>
    </xf>
    <xf numFmtId="0" fontId="7" fillId="0" borderId="0" xfId="6" applyFont="1" applyAlignment="1" applyProtection="1">
      <alignment horizontal="right" vertical="center"/>
    </xf>
    <xf numFmtId="0" fontId="15" fillId="0" borderId="0" xfId="7" applyFont="1" applyProtection="1"/>
    <xf numFmtId="0" fontId="15" fillId="0" borderId="0" xfId="7" applyNumberFormat="1" applyFont="1" applyProtection="1"/>
    <xf numFmtId="0" fontId="16" fillId="0" borderId="52" xfId="7" applyFont="1" applyBorder="1" applyAlignment="1" applyProtection="1">
      <alignment horizontal="center"/>
    </xf>
    <xf numFmtId="0" fontId="7" fillId="0" borderId="50" xfId="6" applyFont="1" applyBorder="1" applyAlignment="1" applyProtection="1">
      <alignment horizontal="distributed" vertical="center"/>
    </xf>
    <xf numFmtId="49" fontId="7" fillId="0" borderId="23" xfId="6" applyNumberFormat="1" applyFont="1" applyBorder="1" applyAlignment="1" applyProtection="1">
      <alignment horizontal="center" vertical="center"/>
    </xf>
    <xf numFmtId="49" fontId="7" fillId="0" borderId="25" xfId="6" applyNumberFormat="1" applyFont="1" applyBorder="1" applyAlignment="1" applyProtection="1">
      <alignment horizontal="center" vertical="center"/>
    </xf>
    <xf numFmtId="49" fontId="7" fillId="0" borderId="24" xfId="6" applyNumberFormat="1" applyFont="1" applyBorder="1" applyAlignment="1" applyProtection="1">
      <alignment horizontal="center" vertical="center"/>
    </xf>
    <xf numFmtId="49" fontId="7" fillId="0" borderId="43" xfId="6" applyNumberFormat="1" applyFont="1" applyBorder="1" applyAlignment="1" applyProtection="1">
      <alignment horizontal="center" vertical="center"/>
    </xf>
    <xf numFmtId="49" fontId="7" fillId="0" borderId="23" xfId="6" applyNumberFormat="1" applyFont="1" applyBorder="1" applyAlignment="1" applyProtection="1">
      <alignment vertical="center"/>
    </xf>
    <xf numFmtId="49" fontId="7" fillId="0" borderId="25" xfId="6" applyNumberFormat="1" applyFont="1" applyBorder="1" applyAlignment="1" applyProtection="1">
      <alignment vertical="center"/>
    </xf>
    <xf numFmtId="49" fontId="7" fillId="0" borderId="24" xfId="6" applyNumberFormat="1" applyFont="1" applyBorder="1" applyAlignment="1" applyProtection="1">
      <alignment vertical="center"/>
    </xf>
    <xf numFmtId="0" fontId="15" fillId="0" borderId="0" xfId="7" applyFont="1" applyAlignment="1" applyProtection="1">
      <alignment vertical="center"/>
    </xf>
    <xf numFmtId="0" fontId="7" fillId="0" borderId="56" xfId="6" applyFont="1" applyBorder="1" applyAlignment="1" applyProtection="1">
      <alignment horizontal="distributed" vertical="center"/>
    </xf>
    <xf numFmtId="0" fontId="7" fillId="0" borderId="10" xfId="6" applyFont="1" applyBorder="1" applyAlignment="1" applyProtection="1">
      <alignment horizontal="distributed" vertical="center" wrapText="1"/>
    </xf>
    <xf numFmtId="49" fontId="7" fillId="0" borderId="10" xfId="6" applyNumberFormat="1" applyFont="1" applyBorder="1" applyAlignment="1" applyProtection="1">
      <alignment horizontal="right" vertical="center"/>
    </xf>
    <xf numFmtId="0" fontId="7" fillId="0" borderId="11" xfId="6" applyFont="1" applyBorder="1" applyAlignment="1" applyProtection="1">
      <alignment horizontal="distributed" vertical="center" wrapText="1"/>
    </xf>
    <xf numFmtId="0" fontId="7" fillId="0" borderId="50" xfId="6" applyFont="1" applyBorder="1" applyAlignment="1" applyProtection="1">
      <alignment horizontal="distributed" vertical="center" wrapText="1" shrinkToFit="1"/>
    </xf>
    <xf numFmtId="178" fontId="7" fillId="0" borderId="23" xfId="6" applyNumberFormat="1" applyFont="1" applyBorder="1" applyAlignment="1" applyProtection="1">
      <alignment vertical="center"/>
    </xf>
    <xf numFmtId="178" fontId="7" fillId="0" borderId="24" xfId="6" applyNumberFormat="1" applyFont="1" applyBorder="1" applyAlignment="1" applyProtection="1">
      <alignment vertical="center"/>
    </xf>
    <xf numFmtId="49" fontId="15" fillId="0" borderId="0" xfId="0" applyNumberFormat="1" applyFont="1" applyAlignment="1" applyProtection="1">
      <alignment vertical="center"/>
    </xf>
    <xf numFmtId="0" fontId="15" fillId="0" borderId="0" xfId="0" applyFont="1" applyAlignment="1" applyProtection="1">
      <alignment vertical="center"/>
    </xf>
    <xf numFmtId="0" fontId="7" fillId="0" borderId="43" xfId="6" applyFont="1" applyBorder="1" applyAlignment="1" applyProtection="1">
      <alignment horizontal="center" vertical="center"/>
    </xf>
    <xf numFmtId="0" fontId="7" fillId="0" borderId="50" xfId="6" applyFont="1" applyBorder="1" applyAlignment="1" applyProtection="1">
      <alignment horizontal="distributed" vertical="center" shrinkToFit="1"/>
    </xf>
    <xf numFmtId="0" fontId="7" fillId="0" borderId="11" xfId="6" applyFont="1" applyBorder="1" applyAlignment="1" applyProtection="1">
      <alignment horizontal="distributed" vertical="center" shrinkToFit="1"/>
    </xf>
    <xf numFmtId="0" fontId="15" fillId="0" borderId="50" xfId="7" applyFont="1" applyBorder="1" applyAlignment="1" applyProtection="1">
      <alignment horizontal="distributed" vertical="center"/>
    </xf>
    <xf numFmtId="0" fontId="15" fillId="0" borderId="50" xfId="7" applyFont="1" applyBorder="1" applyAlignment="1" applyProtection="1">
      <alignment horizontal="center" vertical="center"/>
    </xf>
    <xf numFmtId="0" fontId="7" fillId="0" borderId="9" xfId="7" applyFont="1" applyBorder="1" applyAlignment="1" applyProtection="1">
      <alignment vertical="center"/>
    </xf>
    <xf numFmtId="0" fontId="7" fillId="0" borderId="0" xfId="7" applyFont="1" applyAlignment="1" applyProtection="1">
      <alignment vertical="center"/>
    </xf>
    <xf numFmtId="0" fontId="7" fillId="0" borderId="0" xfId="7" applyNumberFormat="1" applyFont="1" applyAlignment="1" applyProtection="1">
      <alignment vertical="center"/>
    </xf>
    <xf numFmtId="0" fontId="15" fillId="0" borderId="76" xfId="7" applyFont="1" applyBorder="1" applyAlignment="1" applyProtection="1">
      <alignment horizontal="center" vertical="center"/>
    </xf>
    <xf numFmtId="0" fontId="15" fillId="0" borderId="77" xfId="7" applyFont="1" applyBorder="1" applyAlignment="1" applyProtection="1">
      <alignment horizontal="center" vertical="center"/>
    </xf>
    <xf numFmtId="0" fontId="15" fillId="0" borderId="79" xfId="7" applyFont="1" applyBorder="1" applyAlignment="1" applyProtection="1">
      <alignment horizontal="center" vertical="center"/>
    </xf>
    <xf numFmtId="0" fontId="15" fillId="0" borderId="80" xfId="7" applyFont="1" applyBorder="1" applyAlignment="1" applyProtection="1">
      <alignment horizontal="center" vertical="center"/>
    </xf>
    <xf numFmtId="0" fontId="15" fillId="0" borderId="10" xfId="7" applyFont="1" applyBorder="1" applyAlignment="1" applyProtection="1">
      <alignment horizontal="center" vertical="center"/>
    </xf>
    <xf numFmtId="0" fontId="15" fillId="0" borderId="22" xfId="7" applyFont="1" applyBorder="1" applyAlignment="1" applyProtection="1">
      <alignment horizontal="center" vertical="center"/>
    </xf>
    <xf numFmtId="0" fontId="15" fillId="0" borderId="24" xfId="7" applyFont="1" applyBorder="1" applyAlignment="1" applyProtection="1">
      <alignment vertical="center"/>
    </xf>
    <xf numFmtId="0" fontId="15" fillId="2" borderId="50" xfId="7" applyFont="1" applyFill="1" applyBorder="1" applyAlignment="1" applyProtection="1">
      <alignment horizontal="center" vertical="center"/>
      <protection locked="0"/>
    </xf>
    <xf numFmtId="38" fontId="6" fillId="2" borderId="50" xfId="1" applyFont="1" applyFill="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38" fontId="6" fillId="2" borderId="3" xfId="1" applyFont="1" applyFill="1" applyBorder="1" applyAlignment="1" applyProtection="1">
      <alignment vertical="center"/>
      <protection locked="0"/>
    </xf>
    <xf numFmtId="38" fontId="6" fillId="2" borderId="9" xfId="1" applyFont="1" applyFill="1" applyBorder="1" applyAlignment="1" applyProtection="1">
      <alignment vertical="center"/>
      <protection locked="0"/>
    </xf>
    <xf numFmtId="38" fontId="6" fillId="2" borderId="4" xfId="1" applyFont="1" applyFill="1" applyBorder="1" applyAlignment="1" applyProtection="1">
      <alignment vertical="center"/>
      <protection locked="0"/>
    </xf>
    <xf numFmtId="38" fontId="4" fillId="2" borderId="9" xfId="1" applyFont="1" applyFill="1" applyBorder="1" applyAlignment="1" applyProtection="1">
      <alignment vertical="center"/>
      <protection locked="0"/>
    </xf>
    <xf numFmtId="0" fontId="4" fillId="0" borderId="0" xfId="0" applyFont="1" applyAlignment="1" applyProtection="1">
      <alignment vertical="center"/>
    </xf>
    <xf numFmtId="0" fontId="9" fillId="0" borderId="0" xfId="0" applyFont="1" applyAlignment="1" applyProtection="1">
      <alignment vertical="center"/>
    </xf>
    <xf numFmtId="0" fontId="9" fillId="0" borderId="17" xfId="0" applyFont="1" applyBorder="1" applyAlignment="1" applyProtection="1">
      <alignment vertical="center"/>
    </xf>
    <xf numFmtId="0" fontId="9" fillId="0" borderId="43" xfId="0" applyFont="1" applyBorder="1" applyAlignment="1" applyProtection="1">
      <alignment vertical="center"/>
    </xf>
    <xf numFmtId="0" fontId="9" fillId="0" borderId="20" xfId="0" applyFont="1" applyBorder="1" applyAlignment="1" applyProtection="1">
      <alignment vertical="center"/>
    </xf>
    <xf numFmtId="0" fontId="9" fillId="0" borderId="9" xfId="0" applyFont="1" applyBorder="1" applyAlignment="1" applyProtection="1">
      <alignment vertical="center"/>
    </xf>
    <xf numFmtId="0" fontId="9" fillId="0" borderId="0" xfId="0" applyFont="1" applyAlignment="1" applyProtection="1">
      <alignment horizontal="distributed" vertical="center"/>
    </xf>
    <xf numFmtId="0" fontId="9" fillId="0" borderId="1" xfId="0" applyFont="1" applyBorder="1" applyAlignment="1" applyProtection="1">
      <alignment vertical="center"/>
    </xf>
    <xf numFmtId="0" fontId="9" fillId="0" borderId="0" xfId="0" applyFont="1" applyAlignment="1" applyProtection="1">
      <alignment vertical="center" shrinkToFit="1"/>
    </xf>
    <xf numFmtId="0" fontId="9" fillId="0" borderId="10" xfId="0" applyFont="1" applyBorder="1" applyAlignment="1" applyProtection="1">
      <alignment vertical="center"/>
    </xf>
    <xf numFmtId="0" fontId="9" fillId="0" borderId="51" xfId="0" applyFont="1" applyBorder="1" applyAlignment="1" applyProtection="1">
      <alignment vertical="center"/>
    </xf>
    <xf numFmtId="0" fontId="9" fillId="0" borderId="22" xfId="0" applyFont="1" applyBorder="1" applyAlignment="1" applyProtection="1">
      <alignment vertical="center"/>
    </xf>
    <xf numFmtId="0" fontId="9" fillId="0" borderId="0" xfId="0" applyFont="1" applyAlignment="1" applyProtection="1">
      <alignment horizontal="right" vertical="center"/>
    </xf>
    <xf numFmtId="0" fontId="4" fillId="0" borderId="0" xfId="0" applyFont="1" applyAlignment="1" applyProtection="1">
      <alignment horizontal="distributed" vertical="center"/>
    </xf>
    <xf numFmtId="0" fontId="9" fillId="0" borderId="51" xfId="0" applyFont="1" applyBorder="1" applyAlignment="1" applyProtection="1">
      <alignment horizontal="center" vertical="center"/>
    </xf>
    <xf numFmtId="0" fontId="9" fillId="0" borderId="0" xfId="0" applyFont="1" applyAlignment="1" applyProtection="1">
      <alignment horizontal="center" vertical="center"/>
    </xf>
    <xf numFmtId="0" fontId="15" fillId="0" borderId="9" xfId="7" applyFont="1" applyBorder="1" applyAlignment="1" applyProtection="1">
      <alignment horizontal="left" vertical="center" wrapText="1"/>
    </xf>
    <xf numFmtId="0" fontId="15" fillId="0" borderId="0" xfId="7" applyFont="1" applyAlignment="1" applyProtection="1">
      <alignment horizontal="left" vertical="center" wrapText="1"/>
    </xf>
    <xf numFmtId="0" fontId="7" fillId="0" borderId="3" xfId="6" applyFont="1" applyBorder="1" applyAlignment="1" applyProtection="1">
      <alignment horizontal="distributed" vertical="center" wrapText="1" shrinkToFit="1"/>
    </xf>
    <xf numFmtId="0" fontId="7" fillId="0" borderId="11" xfId="6" applyFont="1" applyBorder="1" applyAlignment="1" applyProtection="1">
      <alignment horizontal="distributed" vertical="center" wrapText="1" shrinkToFit="1"/>
    </xf>
    <xf numFmtId="49" fontId="7" fillId="2" borderId="23" xfId="6" applyNumberFormat="1" applyFont="1" applyFill="1" applyBorder="1" applyAlignment="1" applyProtection="1">
      <alignment horizontal="center" vertical="center"/>
      <protection locked="0"/>
    </xf>
    <xf numFmtId="49" fontId="7" fillId="2" borderId="24" xfId="6" applyNumberFormat="1" applyFont="1" applyFill="1" applyBorder="1" applyAlignment="1" applyProtection="1">
      <alignment horizontal="center" vertical="center"/>
      <protection locked="0"/>
    </xf>
    <xf numFmtId="0" fontId="37" fillId="0" borderId="23" xfId="6" applyFont="1" applyBorder="1" applyAlignment="1" applyProtection="1">
      <alignment horizontal="left" vertical="center" wrapText="1"/>
    </xf>
    <xf numFmtId="0" fontId="37" fillId="0" borderId="25" xfId="6" applyFont="1" applyBorder="1" applyAlignment="1" applyProtection="1">
      <alignment horizontal="left" vertical="center" wrapText="1"/>
    </xf>
    <xf numFmtId="0" fontId="37" fillId="0" borderId="24" xfId="6" applyFont="1" applyBorder="1" applyAlignment="1" applyProtection="1">
      <alignment horizontal="left" vertical="center" wrapText="1"/>
    </xf>
    <xf numFmtId="49" fontId="7" fillId="0" borderId="23" xfId="6" applyNumberFormat="1" applyFont="1" applyBorder="1" applyAlignment="1" applyProtection="1">
      <alignment horizontal="center" vertical="center"/>
    </xf>
    <xf numFmtId="49" fontId="7" fillId="0" borderId="24" xfId="6" applyNumberFormat="1" applyFont="1" applyBorder="1" applyAlignment="1" applyProtection="1">
      <alignment horizontal="center" vertical="center"/>
    </xf>
    <xf numFmtId="178" fontId="7" fillId="0" borderId="23" xfId="6" applyNumberFormat="1" applyFont="1" applyBorder="1" applyAlignment="1" applyProtection="1">
      <alignment horizontal="center" vertical="center"/>
    </xf>
    <xf numFmtId="178" fontId="7" fillId="0" borderId="24" xfId="6" applyNumberFormat="1" applyFont="1" applyBorder="1" applyAlignment="1" applyProtection="1">
      <alignment horizontal="center" vertical="center"/>
    </xf>
    <xf numFmtId="49" fontId="7" fillId="0" borderId="23" xfId="6" applyNumberFormat="1" applyFont="1" applyBorder="1" applyAlignment="1" applyProtection="1">
      <alignment horizontal="right" vertical="center"/>
    </xf>
    <xf numFmtId="49" fontId="7" fillId="0" borderId="25" xfId="6" applyNumberFormat="1" applyFont="1" applyBorder="1" applyAlignment="1" applyProtection="1">
      <alignment horizontal="right" vertical="center"/>
    </xf>
    <xf numFmtId="49" fontId="7" fillId="0" borderId="24" xfId="6" applyNumberFormat="1" applyFont="1" applyBorder="1" applyAlignment="1" applyProtection="1">
      <alignment horizontal="right" vertical="center"/>
    </xf>
    <xf numFmtId="0" fontId="7" fillId="0" borderId="21" xfId="6" applyFont="1" applyBorder="1" applyAlignment="1" applyProtection="1">
      <alignment horizontal="distributed" vertical="center" wrapText="1"/>
    </xf>
    <xf numFmtId="0" fontId="7" fillId="0" borderId="11" xfId="6" applyFont="1" applyBorder="1" applyAlignment="1" applyProtection="1">
      <alignment horizontal="distributed" vertical="center"/>
    </xf>
    <xf numFmtId="0" fontId="7" fillId="0" borderId="23" xfId="6" applyFont="1" applyBorder="1" applyAlignment="1" applyProtection="1">
      <alignment horizontal="center" vertical="center"/>
    </xf>
    <xf numFmtId="0" fontId="7" fillId="0" borderId="25" xfId="6" applyFont="1" applyBorder="1" applyAlignment="1" applyProtection="1">
      <alignment horizontal="center" vertical="center"/>
    </xf>
    <xf numFmtId="0" fontId="7" fillId="0" borderId="24" xfId="6" applyFont="1" applyBorder="1" applyAlignment="1" applyProtection="1">
      <alignment horizontal="center" vertical="center"/>
    </xf>
    <xf numFmtId="49" fontId="7" fillId="0" borderId="51" xfId="6" applyNumberFormat="1" applyFont="1" applyBorder="1" applyAlignment="1" applyProtection="1">
      <alignment horizontal="left" vertical="center" shrinkToFit="1"/>
      <protection locked="0"/>
    </xf>
    <xf numFmtId="0" fontId="7" fillId="0" borderId="25" xfId="6" applyFont="1" applyBorder="1" applyAlignment="1" applyProtection="1">
      <alignment horizontal="left" vertical="center" shrinkToFit="1"/>
      <protection locked="0"/>
    </xf>
    <xf numFmtId="0" fontId="7" fillId="0" borderId="24" xfId="6" applyFont="1" applyBorder="1" applyAlignment="1" applyProtection="1">
      <alignment horizontal="left" vertical="center" shrinkToFit="1"/>
      <protection locked="0"/>
    </xf>
    <xf numFmtId="49" fontId="7" fillId="2" borderId="23" xfId="6" applyNumberFormat="1" applyFont="1" applyFill="1" applyBorder="1" applyAlignment="1" applyProtection="1">
      <alignment horizontal="center" vertical="center" shrinkToFit="1"/>
      <protection locked="0"/>
    </xf>
    <xf numFmtId="49" fontId="7" fillId="2" borderId="25" xfId="6" applyNumberFormat="1" applyFont="1" applyFill="1" applyBorder="1" applyAlignment="1" applyProtection="1">
      <alignment horizontal="center" vertical="center" shrinkToFit="1"/>
      <protection locked="0"/>
    </xf>
    <xf numFmtId="49" fontId="7" fillId="2" borderId="24" xfId="6" applyNumberFormat="1" applyFont="1" applyFill="1" applyBorder="1" applyAlignment="1" applyProtection="1">
      <alignment horizontal="center" vertical="center" shrinkToFit="1"/>
      <protection locked="0"/>
    </xf>
    <xf numFmtId="0" fontId="7" fillId="0" borderId="50" xfId="6" applyFont="1" applyBorder="1" applyAlignment="1" applyProtection="1">
      <alignment horizontal="center" vertical="center"/>
    </xf>
    <xf numFmtId="49" fontId="7" fillId="2" borderId="50" xfId="6" applyNumberFormat="1" applyFont="1" applyFill="1" applyBorder="1" applyAlignment="1" applyProtection="1">
      <alignment horizontal="center" vertical="center"/>
      <protection locked="0"/>
    </xf>
    <xf numFmtId="49" fontId="7" fillId="2" borderId="57" xfId="6" applyNumberFormat="1" applyFont="1" applyFill="1" applyBorder="1" applyAlignment="1" applyProtection="1">
      <alignment horizontal="left" vertical="center" shrinkToFit="1"/>
      <protection locked="0"/>
    </xf>
    <xf numFmtId="49" fontId="7" fillId="2" borderId="58" xfId="6" applyNumberFormat="1" applyFont="1" applyFill="1" applyBorder="1" applyAlignment="1" applyProtection="1">
      <alignment horizontal="left" vertical="center" shrinkToFit="1"/>
      <protection locked="0"/>
    </xf>
    <xf numFmtId="49" fontId="7" fillId="2" borderId="59" xfId="6" applyNumberFormat="1" applyFont="1" applyFill="1" applyBorder="1" applyAlignment="1" applyProtection="1">
      <alignment horizontal="left" vertical="center" shrinkToFit="1"/>
      <protection locked="0"/>
    </xf>
    <xf numFmtId="0" fontId="16" fillId="0" borderId="53" xfId="7" applyFont="1" applyBorder="1" applyAlignment="1" applyProtection="1">
      <alignment horizontal="center" vertical="center"/>
    </xf>
    <xf numFmtId="0" fontId="16" fillId="0" borderId="19" xfId="7" applyFont="1" applyBorder="1" applyAlignment="1" applyProtection="1">
      <alignment horizontal="center" vertical="center"/>
    </xf>
    <xf numFmtId="0" fontId="16" fillId="0" borderId="8" xfId="7" applyFont="1" applyBorder="1" applyAlignment="1" applyProtection="1">
      <alignment horizontal="center" vertical="center"/>
    </xf>
    <xf numFmtId="0" fontId="16" fillId="0" borderId="54" xfId="7" applyFont="1" applyBorder="1" applyAlignment="1" applyProtection="1">
      <alignment horizontal="center" vertical="center"/>
    </xf>
    <xf numFmtId="0" fontId="16" fillId="0" borderId="6" xfId="7" applyFont="1" applyBorder="1" applyAlignment="1" applyProtection="1">
      <alignment horizontal="center" vertical="center"/>
    </xf>
    <xf numFmtId="0" fontId="16" fillId="0" borderId="55" xfId="7" applyFont="1" applyBorder="1" applyAlignment="1" applyProtection="1">
      <alignment horizontal="center" vertical="center"/>
    </xf>
    <xf numFmtId="0" fontId="7" fillId="2" borderId="60" xfId="6" applyFont="1" applyFill="1" applyBorder="1" applyAlignment="1" applyProtection="1">
      <alignment horizontal="left" vertical="center" shrinkToFit="1"/>
      <protection locked="0"/>
    </xf>
    <xf numFmtId="0" fontId="7" fillId="2" borderId="61" xfId="6" applyFont="1" applyFill="1" applyBorder="1" applyAlignment="1" applyProtection="1">
      <alignment horizontal="left" vertical="center" shrinkToFit="1"/>
      <protection locked="0"/>
    </xf>
    <xf numFmtId="0" fontId="7" fillId="2" borderId="62" xfId="6" applyFont="1" applyFill="1" applyBorder="1" applyAlignment="1" applyProtection="1">
      <alignment horizontal="left" vertical="center" shrinkToFit="1"/>
      <protection locked="0"/>
    </xf>
    <xf numFmtId="0" fontId="7" fillId="2" borderId="63" xfId="6" applyFont="1" applyFill="1" applyBorder="1" applyAlignment="1" applyProtection="1">
      <alignment horizontal="left" vertical="center" shrinkToFit="1"/>
      <protection locked="0"/>
    </xf>
    <xf numFmtId="49" fontId="7" fillId="2" borderId="51" xfId="6" applyNumberFormat="1" applyFont="1" applyFill="1" applyBorder="1" applyAlignment="1" applyProtection="1">
      <alignment horizontal="left" vertical="center" shrinkToFit="1"/>
      <protection locked="0"/>
    </xf>
    <xf numFmtId="49" fontId="7" fillId="2" borderId="25" xfId="6" applyNumberFormat="1" applyFont="1" applyFill="1" applyBorder="1" applyAlignment="1" applyProtection="1">
      <alignment horizontal="left" vertical="center" shrinkToFit="1"/>
      <protection locked="0"/>
    </xf>
    <xf numFmtId="49" fontId="7" fillId="2" borderId="24" xfId="6" applyNumberFormat="1" applyFont="1" applyFill="1" applyBorder="1" applyAlignment="1" applyProtection="1">
      <alignment horizontal="left" vertical="center" shrinkToFit="1"/>
      <protection locked="0"/>
    </xf>
    <xf numFmtId="0" fontId="27" fillId="2" borderId="23" xfId="8" applyNumberFormat="1" applyFont="1" applyFill="1" applyBorder="1" applyAlignment="1" applyProtection="1">
      <alignment horizontal="center" vertical="center" shrinkToFit="1"/>
      <protection locked="0"/>
    </xf>
    <xf numFmtId="0" fontId="27" fillId="2" borderId="25" xfId="8" applyNumberFormat="1" applyFont="1" applyFill="1" applyBorder="1" applyAlignment="1" applyProtection="1">
      <alignment horizontal="center" vertical="center" shrinkToFit="1"/>
      <protection locked="0"/>
    </xf>
    <xf numFmtId="0" fontId="27" fillId="2" borderId="24" xfId="8" applyNumberFormat="1" applyFont="1" applyFill="1" applyBorder="1" applyAlignment="1" applyProtection="1">
      <alignment horizontal="center" vertical="center" shrinkToFit="1"/>
      <protection locked="0"/>
    </xf>
    <xf numFmtId="49" fontId="7" fillId="2" borderId="23" xfId="6" applyNumberFormat="1" applyFont="1" applyFill="1" applyBorder="1" applyAlignment="1" applyProtection="1">
      <alignment horizontal="left" vertical="center"/>
      <protection locked="0"/>
    </xf>
    <xf numFmtId="49" fontId="7" fillId="2" borderId="25" xfId="6" applyNumberFormat="1" applyFont="1" applyFill="1" applyBorder="1" applyAlignment="1" applyProtection="1">
      <alignment horizontal="left" vertical="center"/>
      <protection locked="0"/>
    </xf>
    <xf numFmtId="49" fontId="7" fillId="2" borderId="24" xfId="6" applyNumberFormat="1" applyFont="1" applyFill="1" applyBorder="1" applyAlignment="1" applyProtection="1">
      <alignment horizontal="left" vertical="center"/>
      <protection locked="0"/>
    </xf>
    <xf numFmtId="49" fontId="7" fillId="2" borderId="25" xfId="6" applyNumberFormat="1" applyFont="1" applyFill="1" applyBorder="1" applyAlignment="1" applyProtection="1">
      <alignment horizontal="center" vertical="center"/>
      <protection locked="0"/>
    </xf>
    <xf numFmtId="178" fontId="25" fillId="0" borderId="23" xfId="6" applyNumberFormat="1" applyFont="1" applyBorder="1" applyAlignment="1" applyProtection="1">
      <alignment horizontal="left" vertical="center"/>
    </xf>
    <xf numFmtId="178" fontId="25" fillId="0" borderId="25" xfId="6" applyNumberFormat="1" applyFont="1" applyBorder="1" applyAlignment="1" applyProtection="1">
      <alignment horizontal="left" vertical="center"/>
    </xf>
    <xf numFmtId="178" fontId="25" fillId="0" borderId="24" xfId="6" applyNumberFormat="1" applyFont="1" applyBorder="1" applyAlignment="1" applyProtection="1">
      <alignment horizontal="left" vertical="center"/>
    </xf>
    <xf numFmtId="49" fontId="7" fillId="2" borderId="11" xfId="6" applyNumberFormat="1" applyFont="1" applyFill="1" applyBorder="1" applyAlignment="1" applyProtection="1">
      <alignment horizontal="left" vertical="center" shrinkToFit="1"/>
      <protection locked="0"/>
    </xf>
    <xf numFmtId="0" fontId="15" fillId="0" borderId="23" xfId="7" applyFont="1" applyBorder="1" applyAlignment="1" applyProtection="1">
      <alignment horizontal="right" vertical="center"/>
    </xf>
    <xf numFmtId="0" fontId="15" fillId="0" borderId="25" xfId="7" applyFont="1" applyBorder="1" applyAlignment="1" applyProtection="1">
      <alignment horizontal="right" vertical="center"/>
    </xf>
    <xf numFmtId="0" fontId="15" fillId="2" borderId="25" xfId="7" applyFont="1" applyFill="1" applyBorder="1" applyAlignment="1" applyProtection="1">
      <alignment horizontal="center" vertical="center"/>
      <protection locked="0"/>
    </xf>
    <xf numFmtId="0" fontId="15" fillId="0" borderId="79" xfId="7" applyFont="1" applyBorder="1" applyAlignment="1" applyProtection="1">
      <alignment horizontal="distributed" vertical="center"/>
    </xf>
    <xf numFmtId="0" fontId="15" fillId="0" borderId="80" xfId="7" applyFont="1" applyBorder="1" applyAlignment="1" applyProtection="1">
      <alignment horizontal="distributed" vertical="center"/>
    </xf>
    <xf numFmtId="38" fontId="15" fillId="2" borderId="81" xfId="1" applyFont="1" applyFill="1" applyBorder="1" applyAlignment="1" applyProtection="1">
      <alignment horizontal="right" vertical="center"/>
      <protection locked="0"/>
    </xf>
    <xf numFmtId="0" fontId="15" fillId="0" borderId="21" xfId="7" applyFont="1" applyBorder="1" applyAlignment="1" applyProtection="1">
      <alignment horizontal="distributed" vertical="center" wrapText="1"/>
    </xf>
    <xf numFmtId="0" fontId="15" fillId="0" borderId="3" xfId="7" applyFont="1" applyBorder="1" applyAlignment="1" applyProtection="1">
      <alignment horizontal="distributed" vertical="center"/>
    </xf>
    <xf numFmtId="0" fontId="15" fillId="0" borderId="11" xfId="7" applyFont="1" applyBorder="1" applyAlignment="1" applyProtection="1">
      <alignment horizontal="distributed" vertical="center"/>
    </xf>
    <xf numFmtId="0" fontId="15" fillId="0" borderId="76" xfId="7" applyFont="1" applyBorder="1" applyAlignment="1" applyProtection="1">
      <alignment horizontal="distributed" vertical="center"/>
    </xf>
    <xf numFmtId="0" fontId="15" fillId="0" borderId="77" xfId="7" applyFont="1" applyBorder="1" applyAlignment="1" applyProtection="1">
      <alignment horizontal="distributed" vertical="center"/>
    </xf>
    <xf numFmtId="38" fontId="15" fillId="2" borderId="78" xfId="1" applyFont="1" applyFill="1" applyBorder="1" applyAlignment="1" applyProtection="1">
      <alignment horizontal="right" vertical="center"/>
      <protection locked="0"/>
    </xf>
    <xf numFmtId="0" fontId="15" fillId="0" borderId="10" xfId="7" applyFont="1" applyBorder="1" applyAlignment="1" applyProtection="1">
      <alignment horizontal="distributed" vertical="center"/>
    </xf>
    <xf numFmtId="0" fontId="15" fillId="0" borderId="22" xfId="7" applyFont="1" applyBorder="1" applyAlignment="1" applyProtection="1">
      <alignment horizontal="distributed" vertical="center"/>
    </xf>
    <xf numFmtId="38" fontId="15" fillId="2" borderId="51" xfId="1" applyFont="1" applyFill="1" applyBorder="1" applyAlignment="1" applyProtection="1">
      <alignment horizontal="right" vertical="center"/>
      <protection locked="0"/>
    </xf>
    <xf numFmtId="38" fontId="9" fillId="0" borderId="0" xfId="4" applyFont="1" applyAlignment="1" applyProtection="1">
      <alignment vertical="center"/>
    </xf>
    <xf numFmtId="38" fontId="9" fillId="0" borderId="0" xfId="4" applyFont="1" applyAlignment="1" applyProtection="1">
      <alignment horizontal="left" vertical="center"/>
    </xf>
    <xf numFmtId="38" fontId="9" fillId="0" borderId="0" xfId="4" applyFont="1" applyFill="1" applyAlignment="1" applyProtection="1">
      <alignment horizontal="distributed" vertical="center"/>
    </xf>
    <xf numFmtId="38" fontId="9" fillId="0" borderId="0" xfId="4" applyFont="1" applyAlignment="1" applyProtection="1">
      <alignment horizontal="center" vertical="center" shrinkToFit="1"/>
    </xf>
    <xf numFmtId="38" fontId="9" fillId="0" borderId="0" xfId="4" applyFont="1" applyFill="1" applyAlignment="1" applyProtection="1">
      <alignment horizontal="center" vertical="center" shrinkToFit="1"/>
    </xf>
    <xf numFmtId="49" fontId="9" fillId="0" borderId="0" xfId="4" applyNumberFormat="1" applyFont="1" applyFill="1" applyAlignment="1" applyProtection="1">
      <alignment horizontal="center" vertical="center" shrinkToFit="1"/>
    </xf>
    <xf numFmtId="0" fontId="9" fillId="0" borderId="0" xfId="4" applyNumberFormat="1" applyFont="1" applyFill="1" applyAlignment="1" applyProtection="1">
      <alignment horizontal="center" vertical="center" shrinkToFit="1"/>
    </xf>
    <xf numFmtId="38" fontId="9" fillId="0" borderId="0" xfId="4" applyFont="1" applyAlignment="1" applyProtection="1">
      <alignment horizontal="center" vertical="center"/>
    </xf>
    <xf numFmtId="38" fontId="9" fillId="0" borderId="51" xfId="4" applyFont="1" applyBorder="1" applyAlignment="1" applyProtection="1">
      <alignment horizontal="center" vertical="center"/>
    </xf>
    <xf numFmtId="38" fontId="9" fillId="0" borderId="25" xfId="4" applyFont="1" applyBorder="1" applyAlignment="1" applyProtection="1">
      <alignment horizontal="distributed" vertical="center"/>
    </xf>
    <xf numFmtId="0" fontId="9" fillId="0" borderId="25" xfId="4" applyNumberFormat="1" applyFont="1" applyFill="1" applyBorder="1" applyAlignment="1" applyProtection="1">
      <alignment horizontal="center" vertical="center" wrapText="1"/>
    </xf>
    <xf numFmtId="49" fontId="9" fillId="0" borderId="43" xfId="4" applyNumberFormat="1" applyFont="1" applyFill="1" applyBorder="1" applyAlignment="1" applyProtection="1">
      <alignment horizontal="left" vertical="center"/>
    </xf>
    <xf numFmtId="49" fontId="4" fillId="0" borderId="0" xfId="4" applyNumberFormat="1" applyFont="1" applyFill="1" applyBorder="1" applyAlignment="1" applyProtection="1">
      <alignment horizontal="right" vertical="center"/>
    </xf>
    <xf numFmtId="38" fontId="4" fillId="0" borderId="0" xfId="1" applyFont="1" applyFill="1" applyBorder="1" applyAlignment="1" applyProtection="1">
      <alignment horizontal="center" vertical="center"/>
    </xf>
    <xf numFmtId="38" fontId="9" fillId="0" borderId="0" xfId="4" applyFont="1" applyBorder="1" applyAlignment="1" applyProtection="1">
      <alignment horizontal="distributed" vertical="center"/>
    </xf>
    <xf numFmtId="49" fontId="9" fillId="0" borderId="43" xfId="4" applyNumberFormat="1" applyFont="1" applyFill="1" applyBorder="1" applyAlignment="1" applyProtection="1">
      <alignment horizontal="right" vertical="center"/>
    </xf>
    <xf numFmtId="38" fontId="9" fillId="0" borderId="43" xfId="1" applyFont="1" applyFill="1" applyBorder="1" applyAlignment="1" applyProtection="1">
      <alignment horizontal="center" vertical="center"/>
    </xf>
    <xf numFmtId="49" fontId="4" fillId="0" borderId="51" xfId="4" applyNumberFormat="1" applyFont="1" applyFill="1" applyBorder="1" applyAlignment="1" applyProtection="1">
      <alignment horizontal="right" vertical="center"/>
    </xf>
    <xf numFmtId="38" fontId="4" fillId="0" borderId="51" xfId="1" applyFont="1" applyFill="1" applyBorder="1" applyAlignment="1" applyProtection="1">
      <alignment horizontal="center" vertical="center"/>
    </xf>
    <xf numFmtId="38" fontId="9" fillId="0" borderId="51" xfId="4" applyFont="1" applyBorder="1" applyAlignment="1" applyProtection="1">
      <alignment horizontal="distributed" vertical="center"/>
    </xf>
    <xf numFmtId="0" fontId="9" fillId="0" borderId="51" xfId="4" applyNumberFormat="1" applyFont="1" applyFill="1" applyBorder="1" applyAlignment="1" applyProtection="1">
      <alignment horizontal="right" vertical="center" shrinkToFit="1"/>
    </xf>
    <xf numFmtId="38" fontId="9" fillId="0" borderId="51" xfId="1" applyFont="1" applyFill="1" applyBorder="1" applyAlignment="1" applyProtection="1">
      <alignment horizontal="center" vertical="center" shrinkToFit="1"/>
    </xf>
    <xf numFmtId="38" fontId="6" fillId="0" borderId="75" xfId="1" applyFont="1" applyFill="1" applyBorder="1" applyAlignment="1">
      <alignment horizontal="right" vertical="center" shrinkToFit="1"/>
    </xf>
    <xf numFmtId="38" fontId="6" fillId="0" borderId="67" xfId="1" applyFont="1" applyFill="1" applyBorder="1" applyAlignment="1">
      <alignment horizontal="right" vertical="center" shrinkToFit="1"/>
    </xf>
    <xf numFmtId="38" fontId="6" fillId="0" borderId="68" xfId="1" applyFont="1" applyFill="1" applyBorder="1" applyAlignment="1">
      <alignment horizontal="right" vertical="center" shrinkToFit="1"/>
    </xf>
    <xf numFmtId="0" fontId="6" fillId="0" borderId="72" xfId="0" applyFont="1" applyBorder="1" applyAlignment="1">
      <alignment horizontal="center" vertical="center"/>
    </xf>
    <xf numFmtId="0" fontId="6" fillId="0" borderId="6" xfId="0" applyFont="1" applyBorder="1" applyAlignment="1">
      <alignment horizontal="center" vertical="center"/>
    </xf>
    <xf numFmtId="0" fontId="6" fillId="0" borderId="73" xfId="0" applyNumberFormat="1" applyFont="1" applyFill="1" applyBorder="1" applyAlignment="1">
      <alignment horizontal="center" vertical="center"/>
    </xf>
    <xf numFmtId="0" fontId="6" fillId="0" borderId="64" xfId="0" applyNumberFormat="1" applyFont="1" applyFill="1" applyBorder="1" applyAlignment="1">
      <alignment horizontal="center" vertical="center"/>
    </xf>
    <xf numFmtId="0" fontId="6" fillId="0" borderId="71" xfId="0" applyNumberFormat="1" applyFont="1" applyFill="1" applyBorder="1" applyAlignment="1">
      <alignment horizontal="center" vertical="center"/>
    </xf>
    <xf numFmtId="0" fontId="6" fillId="0" borderId="43"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51" xfId="0" applyFont="1" applyFill="1" applyBorder="1" applyAlignment="1">
      <alignment horizontal="left" vertical="center" shrinkToFit="1"/>
    </xf>
    <xf numFmtId="38" fontId="6" fillId="0" borderId="21" xfId="1" applyFont="1" applyFill="1" applyBorder="1" applyAlignment="1">
      <alignment horizontal="right" vertical="center" shrinkToFit="1"/>
    </xf>
    <xf numFmtId="38" fontId="6" fillId="0" borderId="3" xfId="1" applyFont="1" applyFill="1" applyBorder="1" applyAlignment="1">
      <alignment horizontal="right" vertical="center" shrinkToFit="1"/>
    </xf>
    <xf numFmtId="38" fontId="6" fillId="0" borderId="11" xfId="1" applyFont="1" applyFill="1" applyBorder="1" applyAlignment="1">
      <alignment horizontal="right" vertical="center" shrinkToFit="1"/>
    </xf>
    <xf numFmtId="38" fontId="6" fillId="2" borderId="21" xfId="1" applyFont="1" applyFill="1" applyBorder="1" applyAlignment="1" applyProtection="1">
      <alignment horizontal="right" vertical="center" shrinkToFit="1"/>
      <protection locked="0"/>
    </xf>
    <xf numFmtId="38" fontId="6" fillId="2" borderId="3" xfId="1" applyFont="1" applyFill="1" applyBorder="1" applyAlignment="1" applyProtection="1">
      <alignment horizontal="right" vertical="center" shrinkToFit="1"/>
      <protection locked="0"/>
    </xf>
    <xf numFmtId="38" fontId="6" fillId="2" borderId="11" xfId="1" applyFont="1" applyFill="1" applyBorder="1" applyAlignment="1" applyProtection="1">
      <alignment horizontal="right" vertical="center" shrinkToFit="1"/>
      <protection locked="0"/>
    </xf>
    <xf numFmtId="38" fontId="6" fillId="0" borderId="17" xfId="1" applyFont="1" applyFill="1" applyBorder="1" applyAlignment="1">
      <alignment horizontal="right" vertical="center" shrinkToFit="1"/>
    </xf>
    <xf numFmtId="38" fontId="6" fillId="0" borderId="9" xfId="1" applyFont="1" applyFill="1" applyBorder="1" applyAlignment="1">
      <alignment horizontal="right" vertical="center" shrinkToFit="1"/>
    </xf>
    <xf numFmtId="38" fontId="6" fillId="0" borderId="10" xfId="1" applyFont="1" applyFill="1" applyBorder="1" applyAlignment="1">
      <alignment horizontal="right" vertical="center" shrinkToFit="1"/>
    </xf>
    <xf numFmtId="38" fontId="6" fillId="0" borderId="28" xfId="1" applyFont="1" applyFill="1" applyBorder="1" applyAlignment="1">
      <alignment horizontal="right" vertical="center" shrinkToFit="1"/>
    </xf>
    <xf numFmtId="38" fontId="6" fillId="0" borderId="82" xfId="1" applyFont="1" applyFill="1" applyBorder="1" applyAlignment="1">
      <alignment horizontal="right" vertical="center" shrinkToFit="1"/>
    </xf>
    <xf numFmtId="38" fontId="6" fillId="0" borderId="18" xfId="1" applyFont="1" applyFill="1" applyBorder="1" applyAlignment="1">
      <alignment horizontal="right" vertical="center" shrinkToFit="1"/>
    </xf>
    <xf numFmtId="0" fontId="32" fillId="0" borderId="0" xfId="0" applyFont="1" applyAlignment="1">
      <alignment horizontal="center" vertical="center"/>
    </xf>
    <xf numFmtId="0" fontId="6" fillId="2" borderId="7" xfId="0" applyFont="1" applyFill="1" applyBorder="1" applyAlignment="1">
      <alignment horizontal="right" vertical="center"/>
    </xf>
    <xf numFmtId="0" fontId="6" fillId="2" borderId="19" xfId="0" applyFont="1" applyFill="1" applyBorder="1" applyAlignment="1">
      <alignment horizontal="right" vertical="center"/>
    </xf>
    <xf numFmtId="0" fontId="6" fillId="2" borderId="70" xfId="0" applyFont="1" applyFill="1" applyBorder="1" applyAlignment="1">
      <alignment horizontal="right" vertical="center"/>
    </xf>
    <xf numFmtId="0" fontId="6" fillId="2" borderId="9" xfId="0" applyFont="1" applyFill="1" applyBorder="1" applyAlignment="1">
      <alignment horizontal="center" vertical="center" justifyLastLine="1"/>
    </xf>
    <xf numFmtId="0" fontId="6" fillId="2" borderId="0" xfId="0" applyFont="1" applyFill="1" applyBorder="1" applyAlignment="1">
      <alignment horizontal="center" vertical="center" justifyLastLine="1"/>
    </xf>
    <xf numFmtId="0" fontId="6" fillId="2" borderId="10" xfId="0" applyFont="1" applyFill="1" applyBorder="1" applyAlignment="1">
      <alignment horizontal="center" vertical="center" justifyLastLine="1"/>
    </xf>
    <xf numFmtId="0" fontId="6" fillId="2" borderId="51" xfId="0" applyFont="1" applyFill="1" applyBorder="1" applyAlignment="1">
      <alignment horizontal="center" vertical="center" justifyLastLine="1"/>
    </xf>
    <xf numFmtId="0" fontId="6" fillId="2" borderId="1" xfId="0" applyFont="1" applyFill="1" applyBorder="1" applyAlignment="1">
      <alignment horizontal="center" vertical="center" justifyLastLine="1"/>
    </xf>
    <xf numFmtId="0" fontId="10" fillId="0" borderId="0"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82" xfId="0" applyFont="1" applyFill="1" applyBorder="1" applyAlignment="1">
      <alignment horizontal="center" vertical="center" justifyLastLine="1"/>
    </xf>
    <xf numFmtId="0" fontId="6" fillId="2" borderId="67" xfId="0" applyFont="1" applyFill="1" applyBorder="1" applyAlignment="1">
      <alignment horizontal="center" vertical="center" justifyLastLine="1"/>
    </xf>
    <xf numFmtId="0" fontId="10" fillId="0" borderId="51" xfId="0" applyNumberFormat="1" applyFont="1" applyFill="1" applyBorder="1" applyAlignment="1">
      <alignment horizontal="center" vertical="center" shrinkToFit="1"/>
    </xf>
    <xf numFmtId="0" fontId="10" fillId="0" borderId="0" xfId="0" applyNumberFormat="1" applyFont="1" applyFill="1" applyBorder="1" applyAlignment="1">
      <alignment horizontal="right" vertical="center" shrinkToFit="1"/>
    </xf>
    <xf numFmtId="38" fontId="6" fillId="0" borderId="17" xfId="1" applyFont="1" applyFill="1" applyBorder="1" applyAlignment="1">
      <alignment vertical="center"/>
    </xf>
    <xf numFmtId="38" fontId="6" fillId="0" borderId="31" xfId="1" applyFont="1" applyFill="1" applyBorder="1" applyAlignment="1">
      <alignment vertical="center"/>
    </xf>
    <xf numFmtId="38" fontId="6" fillId="0" borderId="21" xfId="1" applyFont="1" applyBorder="1" applyAlignment="1">
      <alignment horizontal="center" vertical="center"/>
    </xf>
    <xf numFmtId="38" fontId="6" fillId="0" borderId="30" xfId="1" applyFont="1" applyBorder="1" applyAlignment="1">
      <alignment horizontal="center" vertical="center"/>
    </xf>
    <xf numFmtId="38" fontId="6" fillId="0" borderId="28" xfId="1" applyFont="1" applyBorder="1" applyAlignment="1">
      <alignment horizontal="center" vertical="center"/>
    </xf>
    <xf numFmtId="38" fontId="6" fillId="0" borderId="32" xfId="1" applyFont="1" applyBorder="1" applyAlignment="1">
      <alignment horizontal="center" vertical="center"/>
    </xf>
    <xf numFmtId="0" fontId="6" fillId="0" borderId="5" xfId="0" applyFont="1" applyBorder="1" applyAlignment="1">
      <alignment horizontal="center" vertical="center"/>
    </xf>
    <xf numFmtId="0" fontId="6" fillId="0" borderId="29" xfId="0" applyFont="1" applyBorder="1" applyAlignment="1">
      <alignment horizontal="center" vertical="center"/>
    </xf>
    <xf numFmtId="38" fontId="6" fillId="0" borderId="17" xfId="1" applyFont="1" applyBorder="1" applyAlignment="1">
      <alignment horizontal="center" vertical="center"/>
    </xf>
    <xf numFmtId="38" fontId="6" fillId="0" borderId="31" xfId="1" applyFont="1" applyBorder="1" applyAlignment="1">
      <alignment horizontal="center" vertical="center"/>
    </xf>
    <xf numFmtId="38" fontId="6" fillId="0" borderId="10" xfId="1" applyFont="1" applyFill="1" applyBorder="1" applyAlignment="1">
      <alignment vertical="center"/>
    </xf>
    <xf numFmtId="38" fontId="6" fillId="0" borderId="11" xfId="1" applyFont="1" applyBorder="1" applyAlignment="1">
      <alignment horizontal="center" vertical="center"/>
    </xf>
    <xf numFmtId="38" fontId="6" fillId="0" borderId="18" xfId="1" applyFont="1" applyBorder="1" applyAlignment="1">
      <alignment horizontal="center" vertical="center"/>
    </xf>
    <xf numFmtId="0" fontId="6" fillId="0" borderId="27" xfId="0" applyFont="1" applyBorder="1" applyAlignment="1">
      <alignment horizontal="center" vertical="center"/>
    </xf>
    <xf numFmtId="0" fontId="6" fillId="0" borderId="26" xfId="0" applyFont="1" applyBorder="1" applyAlignment="1">
      <alignment horizontal="center" vertical="center"/>
    </xf>
    <xf numFmtId="38" fontId="6" fillId="0" borderId="10" xfId="1" applyFont="1" applyBorder="1" applyAlignment="1">
      <alignment horizontal="center" vertical="center"/>
    </xf>
    <xf numFmtId="0" fontId="6" fillId="0" borderId="0" xfId="0" applyFont="1" applyAlignment="1">
      <alignment horizontal="distributed" vertical="center" justifyLastLine="1"/>
    </xf>
    <xf numFmtId="0" fontId="6" fillId="0" borderId="0" xfId="0" applyNumberFormat="1" applyFont="1" applyFill="1" applyAlignment="1">
      <alignment horizontal="left" vertical="center"/>
    </xf>
    <xf numFmtId="38" fontId="6" fillId="0" borderId="21" xfId="1" applyFont="1" applyFill="1" applyBorder="1" applyAlignment="1">
      <alignment vertical="center"/>
    </xf>
    <xf numFmtId="38" fontId="6" fillId="0" borderId="11" xfId="1" applyFont="1" applyFill="1" applyBorder="1" applyAlignment="1">
      <alignment vertical="center"/>
    </xf>
    <xf numFmtId="0" fontId="6" fillId="0" borderId="0" xfId="0" applyFont="1" applyFill="1" applyAlignment="1">
      <alignment horizontal="left" vertical="center"/>
    </xf>
    <xf numFmtId="0" fontId="31" fillId="0" borderId="6" xfId="0" applyFont="1" applyBorder="1" applyAlignment="1">
      <alignment horizontal="right" vertical="center" wrapText="1"/>
    </xf>
    <xf numFmtId="0" fontId="31" fillId="0" borderId="6" xfId="0" applyFont="1" applyBorder="1" applyAlignment="1">
      <alignment horizontal="right" vertical="center"/>
    </xf>
    <xf numFmtId="0" fontId="17" fillId="3" borderId="0" xfId="0" applyFont="1" applyFill="1" applyAlignment="1">
      <alignment horizontal="left" vertical="center"/>
    </xf>
    <xf numFmtId="0" fontId="30" fillId="0" borderId="0" xfId="0" applyFont="1" applyAlignment="1">
      <alignment horizontal="center" vertical="center"/>
    </xf>
    <xf numFmtId="0" fontId="30" fillId="0" borderId="0" xfId="0" applyFont="1" applyAlignment="1">
      <alignment vertical="center"/>
    </xf>
    <xf numFmtId="0" fontId="31" fillId="0" borderId="33" xfId="0" applyFont="1" applyBorder="1" applyAlignment="1">
      <alignment horizontal="center" vertical="center" shrinkToFit="1"/>
    </xf>
    <xf numFmtId="0" fontId="31" fillId="0" borderId="34" xfId="0" applyFont="1" applyBorder="1" applyAlignment="1">
      <alignment horizontal="center" vertical="center" shrinkToFit="1"/>
    </xf>
    <xf numFmtId="0" fontId="31" fillId="0" borderId="35" xfId="0" applyFont="1" applyBorder="1" applyAlignment="1">
      <alignment horizontal="center" vertical="center" shrinkToFit="1"/>
    </xf>
    <xf numFmtId="0" fontId="31" fillId="0" borderId="36" xfId="0" applyFont="1" applyBorder="1" applyAlignment="1">
      <alignment horizontal="center" vertical="center" shrinkToFit="1"/>
    </xf>
    <xf numFmtId="0" fontId="31" fillId="0" borderId="37" xfId="0" applyFont="1" applyBorder="1" applyAlignment="1">
      <alignment horizontal="center" vertical="center" shrinkToFit="1"/>
    </xf>
    <xf numFmtId="0" fontId="31" fillId="0" borderId="0" xfId="0" applyFont="1" applyAlignment="1">
      <alignment horizontal="left" vertical="center"/>
    </xf>
    <xf numFmtId="0" fontId="33" fillId="0" borderId="38" xfId="0" applyFont="1" applyBorder="1" applyAlignment="1">
      <alignment horizontal="center" vertical="center" wrapText="1" shrinkToFit="1"/>
    </xf>
    <xf numFmtId="0" fontId="33" fillId="0" borderId="39" xfId="0" applyFont="1" applyBorder="1" applyAlignment="1">
      <alignment horizontal="center" vertical="center" wrapText="1" shrinkToFit="1"/>
    </xf>
    <xf numFmtId="0" fontId="33" fillId="0" borderId="40" xfId="0" applyFont="1" applyBorder="1" applyAlignment="1">
      <alignment horizontal="center" vertical="center" wrapText="1" shrinkToFit="1"/>
    </xf>
    <xf numFmtId="0" fontId="33" fillId="0" borderId="41" xfId="0" applyFont="1" applyBorder="1" applyAlignment="1">
      <alignment horizontal="center" vertical="center" shrinkToFit="1"/>
    </xf>
    <xf numFmtId="0" fontId="33" fillId="0" borderId="25" xfId="0" applyFont="1" applyBorder="1" applyAlignment="1">
      <alignment horizontal="center" vertical="center" shrinkToFit="1"/>
    </xf>
    <xf numFmtId="0" fontId="33" fillId="0" borderId="24" xfId="0" applyFont="1" applyBorder="1" applyAlignment="1">
      <alignment horizontal="center" vertical="center" shrinkToFit="1"/>
    </xf>
    <xf numFmtId="0" fontId="30" fillId="0" borderId="33" xfId="0" applyFont="1" applyBorder="1" applyAlignment="1">
      <alignment horizontal="center" vertical="center" shrinkToFit="1"/>
    </xf>
    <xf numFmtId="0" fontId="30" fillId="0" borderId="34" xfId="0" applyFont="1" applyBorder="1" applyAlignment="1">
      <alignment horizontal="center" vertical="center" shrinkToFit="1"/>
    </xf>
    <xf numFmtId="0" fontId="30" fillId="0" borderId="35" xfId="0" applyFont="1" applyBorder="1" applyAlignment="1">
      <alignment horizontal="center" vertical="center" shrinkToFit="1"/>
    </xf>
    <xf numFmtId="0" fontId="10" fillId="0" borderId="0" xfId="0" applyFont="1" applyAlignment="1">
      <alignment horizontal="distributed" vertical="center"/>
    </xf>
    <xf numFmtId="0" fontId="32" fillId="0" borderId="0" xfId="0" applyNumberFormat="1" applyFont="1" applyAlignment="1">
      <alignment horizontal="left" vertical="center" shrinkToFit="1"/>
    </xf>
    <xf numFmtId="0" fontId="32" fillId="0" borderId="0" xfId="0" applyFont="1" applyAlignment="1">
      <alignment horizontal="left" vertical="center" shrinkToFit="1"/>
    </xf>
    <xf numFmtId="0" fontId="7" fillId="0" borderId="0" xfId="0" applyFont="1" applyAlignment="1">
      <alignment horizontal="distributed" vertical="center" wrapText="1"/>
    </xf>
    <xf numFmtId="49" fontId="32" fillId="0" borderId="0" xfId="0" applyNumberFormat="1" applyFont="1" applyAlignment="1">
      <alignment horizontal="left" vertical="center" shrinkToFit="1"/>
    </xf>
    <xf numFmtId="0" fontId="7" fillId="0" borderId="0" xfId="0" applyFont="1" applyAlignment="1">
      <alignment horizontal="distributed" vertical="center"/>
    </xf>
    <xf numFmtId="0" fontId="6" fillId="0" borderId="0" xfId="0" applyFont="1" applyAlignment="1">
      <alignment horizontal="distributed" vertical="center"/>
    </xf>
    <xf numFmtId="0" fontId="33" fillId="0" borderId="38" xfId="0" applyFont="1" applyBorder="1" applyAlignment="1">
      <alignment horizontal="center" vertical="center" shrinkToFit="1"/>
    </xf>
    <xf numFmtId="0" fontId="33" fillId="0" borderId="39" xfId="0" applyFont="1" applyBorder="1" applyAlignment="1">
      <alignment horizontal="center" vertical="center" shrinkToFit="1"/>
    </xf>
    <xf numFmtId="0" fontId="33" fillId="0" borderId="40" xfId="0" applyFont="1" applyBorder="1" applyAlignment="1">
      <alignment horizontal="center" vertical="center" shrinkToFit="1"/>
    </xf>
    <xf numFmtId="0" fontId="33" fillId="0" borderId="45" xfId="0" applyFont="1" applyBorder="1" applyAlignment="1">
      <alignment horizontal="center" vertical="center" shrinkToFit="1"/>
    </xf>
    <xf numFmtId="0" fontId="33" fillId="0" borderId="46" xfId="0" applyFont="1" applyBorder="1" applyAlignment="1">
      <alignment horizontal="center" vertical="center" shrinkToFit="1"/>
    </xf>
    <xf numFmtId="0" fontId="33" fillId="0" borderId="47" xfId="0" applyFont="1" applyBorder="1" applyAlignment="1">
      <alignment horizontal="center" vertical="center" shrinkToFit="1"/>
    </xf>
    <xf numFmtId="0" fontId="32" fillId="0" borderId="0" xfId="0" applyFont="1" applyAlignment="1">
      <alignment vertical="center"/>
    </xf>
    <xf numFmtId="58" fontId="32" fillId="0" borderId="0" xfId="0" applyNumberFormat="1" applyFont="1" applyAlignment="1">
      <alignment horizontal="right" vertical="center"/>
    </xf>
    <xf numFmtId="0" fontId="9" fillId="0" borderId="0" xfId="0" applyFont="1" applyAlignment="1" applyProtection="1">
      <alignment horizontal="center" vertical="center"/>
    </xf>
    <xf numFmtId="0" fontId="20" fillId="0" borderId="0" xfId="0" applyFont="1" applyAlignment="1" applyProtection="1">
      <alignment horizontal="center" vertical="center"/>
    </xf>
    <xf numFmtId="0" fontId="4" fillId="0" borderId="0" xfId="0" applyFont="1" applyAlignment="1" applyProtection="1">
      <alignment horizontal="distributed" vertical="center"/>
    </xf>
    <xf numFmtId="38" fontId="9" fillId="0" borderId="0" xfId="0" applyNumberFormat="1" applyFont="1" applyAlignment="1" applyProtection="1">
      <alignment horizontal="center" vertical="center" shrinkToFit="1"/>
    </xf>
    <xf numFmtId="38" fontId="35" fillId="0" borderId="0" xfId="0" applyNumberFormat="1" applyFont="1" applyAlignment="1" applyProtection="1">
      <alignment horizontal="center" vertical="center" shrinkToFit="1"/>
    </xf>
    <xf numFmtId="0" fontId="9" fillId="0" borderId="51" xfId="0" applyNumberFormat="1" applyFont="1" applyBorder="1" applyAlignment="1" applyProtection="1">
      <alignment horizontal="center" vertical="center" shrinkToFit="1"/>
    </xf>
    <xf numFmtId="0" fontId="9" fillId="0" borderId="0" xfId="0" applyFont="1" applyAlignment="1" applyProtection="1">
      <alignment horizontal="left" vertical="top" wrapText="1"/>
    </xf>
    <xf numFmtId="0" fontId="4" fillId="0" borderId="0" xfId="0" applyFont="1" applyAlignment="1" applyProtection="1">
      <alignment horizontal="center" vertical="center"/>
    </xf>
    <xf numFmtId="49" fontId="9" fillId="4" borderId="0" xfId="0" applyNumberFormat="1"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4" borderId="0" xfId="0" applyFont="1" applyFill="1" applyAlignment="1" applyProtection="1">
      <alignment horizontal="left" vertical="center" shrinkToFit="1"/>
      <protection locked="0"/>
    </xf>
    <xf numFmtId="0" fontId="9" fillId="4" borderId="0" xfId="0" applyFont="1" applyFill="1" applyAlignment="1" applyProtection="1">
      <alignment horizontal="left" vertical="center"/>
      <protection locked="0"/>
    </xf>
    <xf numFmtId="0" fontId="9" fillId="4" borderId="0" xfId="0" applyFont="1" applyFill="1" applyAlignment="1" applyProtection="1">
      <alignment horizontal="center" vertical="center"/>
      <protection locked="0"/>
    </xf>
    <xf numFmtId="0" fontId="9" fillId="0" borderId="0" xfId="0" applyFont="1" applyAlignment="1" applyProtection="1">
      <alignment horizontal="center" vertical="center" shrinkToFit="1"/>
      <protection locked="0"/>
    </xf>
    <xf numFmtId="0" fontId="6" fillId="2" borderId="0" xfId="0" applyFont="1" applyFill="1" applyAlignment="1">
      <alignment horizontal="left" vertical="center"/>
    </xf>
    <xf numFmtId="0" fontId="6" fillId="0" borderId="21" xfId="0" applyFont="1" applyBorder="1" applyAlignment="1">
      <alignment horizontal="center"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28" xfId="0" applyFont="1" applyBorder="1" applyAlignment="1">
      <alignment horizontal="center" vertical="center"/>
    </xf>
    <xf numFmtId="0" fontId="6" fillId="0" borderId="18" xfId="0" applyFont="1" applyBorder="1" applyAlignment="1">
      <alignment horizontal="center" vertical="center"/>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22" fillId="6" borderId="21" xfId="7" applyFill="1" applyBorder="1" applyAlignment="1">
      <alignment horizontal="center" vertical="center"/>
    </xf>
    <xf numFmtId="0" fontId="22" fillId="6" borderId="11" xfId="7" applyFill="1" applyBorder="1" applyAlignment="1">
      <alignment horizontal="center" vertical="center"/>
    </xf>
    <xf numFmtId="0" fontId="22" fillId="7" borderId="21" xfId="7" applyFill="1" applyBorder="1" applyAlignment="1">
      <alignment horizontal="center" vertical="center"/>
    </xf>
    <xf numFmtId="0" fontId="22" fillId="7" borderId="11" xfId="7" applyFill="1" applyBorder="1" applyAlignment="1">
      <alignment horizontal="center" vertical="center"/>
    </xf>
    <xf numFmtId="0" fontId="22" fillId="7" borderId="50" xfId="7" applyFill="1" applyBorder="1" applyAlignment="1">
      <alignment horizontal="center" vertical="center"/>
    </xf>
    <xf numFmtId="0" fontId="41" fillId="2" borderId="50" xfId="7" applyFont="1" applyFill="1" applyBorder="1" applyAlignment="1">
      <alignment horizontal="center" vertical="center" wrapText="1" shrinkToFit="1"/>
    </xf>
    <xf numFmtId="0" fontId="22" fillId="2" borderId="21" xfId="7" applyFill="1" applyBorder="1" applyAlignment="1">
      <alignment horizontal="center" vertical="center" shrinkToFit="1"/>
    </xf>
    <xf numFmtId="0" fontId="22" fillId="2" borderId="11" xfId="7" applyFill="1" applyBorder="1" applyAlignment="1">
      <alignment horizontal="center" vertical="center" shrinkToFit="1"/>
    </xf>
    <xf numFmtId="0" fontId="22" fillId="6" borderId="50" xfId="7" applyFill="1" applyBorder="1" applyAlignment="1">
      <alignment horizontal="center" vertical="center"/>
    </xf>
    <xf numFmtId="0" fontId="22" fillId="2" borderId="50" xfId="7" applyFill="1" applyBorder="1" applyAlignment="1">
      <alignment horizontal="center" vertical="center"/>
    </xf>
    <xf numFmtId="0" fontId="22" fillId="6" borderId="23" xfId="7" applyFill="1" applyBorder="1" applyAlignment="1">
      <alignment horizontal="center" vertical="center"/>
    </xf>
    <xf numFmtId="0" fontId="22" fillId="6" borderId="24" xfId="7" applyFill="1" applyBorder="1" applyAlignment="1">
      <alignment horizontal="center" vertical="center"/>
    </xf>
    <xf numFmtId="0" fontId="22" fillId="2" borderId="50" xfId="7" applyFill="1" applyBorder="1" applyAlignment="1">
      <alignment horizontal="center" vertical="center" shrinkToFit="1"/>
    </xf>
    <xf numFmtId="0" fontId="41" fillId="2" borderId="21" xfId="7" applyFont="1" applyFill="1" applyBorder="1" applyAlignment="1">
      <alignment horizontal="center" vertical="center" wrapText="1" shrinkToFit="1"/>
    </xf>
    <xf numFmtId="0" fontId="41" fillId="2" borderId="11" xfId="7" applyFont="1" applyFill="1" applyBorder="1" applyAlignment="1">
      <alignment horizontal="center" vertical="center" wrapText="1" shrinkToFit="1"/>
    </xf>
  </cellXfs>
  <cellStyles count="11">
    <cellStyle name="ハイパーリンク" xfId="8" builtinId="8"/>
    <cellStyle name="桁区切り" xfId="1" builtinId="6"/>
    <cellStyle name="桁区切り 2" xfId="4" xr:uid="{00000000-0005-0000-0000-000001000000}"/>
    <cellStyle name="桁区切り 3" xfId="9" xr:uid="{D45F0F8F-739E-4ACA-BFF0-5D0FC38C624B}"/>
    <cellStyle name="標準" xfId="0" builtinId="0"/>
    <cellStyle name="標準 2" xfId="2" xr:uid="{00000000-0005-0000-0000-000003000000}"/>
    <cellStyle name="標準 2 2" xfId="5" xr:uid="{3EBDA02C-A790-4204-B2B3-40F26AFFD47A}"/>
    <cellStyle name="標準 2 2 2" xfId="6" xr:uid="{856EC687-E4EA-4515-8CA5-C2A9F4E75416}"/>
    <cellStyle name="標準 3" xfId="3" xr:uid="{00000000-0005-0000-0000-000004000000}"/>
    <cellStyle name="標準 5" xfId="7" xr:uid="{B54C6E0C-5414-4648-9C82-D63B9171F8C5}"/>
    <cellStyle name="標準 5 2" xfId="10" xr:uid="{3C21756F-503A-4897-BD8D-96918B731006}"/>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DD3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477079</xdr:colOff>
      <xdr:row>3</xdr:row>
      <xdr:rowOff>19878</xdr:rowOff>
    </xdr:from>
    <xdr:to>
      <xdr:col>17</xdr:col>
      <xdr:colOff>106018</xdr:colOff>
      <xdr:row>4</xdr:row>
      <xdr:rowOff>72887</xdr:rowOff>
    </xdr:to>
    <xdr:sp macro="" textlink="">
      <xdr:nvSpPr>
        <xdr:cNvPr id="4" name="テキスト ボックス 3">
          <a:extLst>
            <a:ext uri="{FF2B5EF4-FFF2-40B4-BE49-F238E27FC236}">
              <a16:creationId xmlns:a16="http://schemas.microsoft.com/office/drawing/2014/main" id="{6A06671C-4FCB-4694-8778-F007540F565B}"/>
            </a:ext>
          </a:extLst>
        </xdr:cNvPr>
        <xdr:cNvSpPr txBox="1"/>
      </xdr:nvSpPr>
      <xdr:spPr>
        <a:xfrm>
          <a:off x="7573618" y="589721"/>
          <a:ext cx="2676939" cy="3180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rgbClr val="FF0000"/>
              </a:solidFill>
            </a:rPr>
            <a:t>設備整備補助金（実績報告）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249766</xdr:colOff>
      <xdr:row>7</xdr:row>
      <xdr:rowOff>47625</xdr:rowOff>
    </xdr:from>
    <xdr:to>
      <xdr:col>24</xdr:col>
      <xdr:colOff>380999</xdr:colOff>
      <xdr:row>10</xdr:row>
      <xdr:rowOff>28575</xdr:rowOff>
    </xdr:to>
    <xdr:sp macro="" textlink="">
      <xdr:nvSpPr>
        <xdr:cNvPr id="2" name="角丸四角形吹き出し 1">
          <a:extLst>
            <a:ext uri="{FF2B5EF4-FFF2-40B4-BE49-F238E27FC236}">
              <a16:creationId xmlns:a16="http://schemas.microsoft.com/office/drawing/2014/main" id="{096E49A3-F628-4198-82AC-486A29BDE1F2}"/>
            </a:ext>
          </a:extLst>
        </xdr:cNvPr>
        <xdr:cNvSpPr/>
      </xdr:nvSpPr>
      <xdr:spPr>
        <a:xfrm>
          <a:off x="7343986" y="2417445"/>
          <a:ext cx="3834553" cy="765810"/>
        </a:xfrm>
        <a:prstGeom prst="wedgeRoundRectCallout">
          <a:avLst>
            <a:gd name="adj1" fmla="val -50244"/>
            <a:gd name="adj2" fmla="val 85016"/>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400"/>
            </a:lnSpc>
          </a:pPr>
          <a:r>
            <a:rPr kumimoji="1" lang="ja-JP" altLang="en-US" sz="1600" b="0">
              <a:solidFill>
                <a:sysClr val="windowText" lastClr="000000"/>
              </a:solidFill>
            </a:rPr>
            <a:t>基本情報シート等から自動反映されます。</a:t>
          </a:r>
          <a:endParaRPr kumimoji="1" lang="en-US" altLang="ja-JP" sz="1050" b="0">
            <a:solidFill>
              <a:sysClr val="windowText" lastClr="000000"/>
            </a:solidFill>
          </a:endParaRPr>
        </a:p>
        <a:p>
          <a:pPr algn="l">
            <a:lnSpc>
              <a:spcPts val="1400"/>
            </a:lnSpc>
          </a:pPr>
          <a:r>
            <a:rPr kumimoji="1" lang="ja-JP" altLang="en-US" sz="1600" b="0">
              <a:solidFill>
                <a:sysClr val="windowText" lastClr="000000"/>
              </a:solidFill>
            </a:rPr>
            <a:t>内容をご確認ください。</a:t>
          </a:r>
          <a:endParaRPr kumimoji="1" lang="en-US" altLang="ja-JP" sz="16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236220</xdr:colOff>
      <xdr:row>2</xdr:row>
      <xdr:rowOff>68580</xdr:rowOff>
    </xdr:from>
    <xdr:to>
      <xdr:col>21</xdr:col>
      <xdr:colOff>335280</xdr:colOff>
      <xdr:row>8</xdr:row>
      <xdr:rowOff>38100</xdr:rowOff>
    </xdr:to>
    <xdr:sp macro="" textlink="">
      <xdr:nvSpPr>
        <xdr:cNvPr id="2" name="テキスト ボックス 1">
          <a:extLst>
            <a:ext uri="{FF2B5EF4-FFF2-40B4-BE49-F238E27FC236}">
              <a16:creationId xmlns:a16="http://schemas.microsoft.com/office/drawing/2014/main" id="{120CB085-81EC-42FC-A3FC-FC9629C259CD}"/>
            </a:ext>
          </a:extLst>
        </xdr:cNvPr>
        <xdr:cNvSpPr txBox="1"/>
      </xdr:nvSpPr>
      <xdr:spPr>
        <a:xfrm>
          <a:off x="8442960" y="510540"/>
          <a:ext cx="4419600" cy="1280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留意事項</a:t>
          </a:r>
          <a:endParaRPr kumimoji="1" lang="en-US" altLang="ja-JP" sz="1200" b="1">
            <a:solidFill>
              <a:srgbClr val="FF0000"/>
            </a:solidFill>
          </a:endParaRPr>
        </a:p>
        <a:p>
          <a:r>
            <a:rPr kumimoji="1" lang="ja-JP" altLang="en-US" sz="1200" b="1">
              <a:solidFill>
                <a:srgbClr val="FF0000"/>
              </a:solidFill>
            </a:rPr>
            <a:t>・規格には型番や大きさ等を記入してください。</a:t>
          </a:r>
          <a:endParaRPr kumimoji="1" lang="en-US" altLang="ja-JP" sz="1200" b="1">
            <a:solidFill>
              <a:srgbClr val="FF0000"/>
            </a:solidFill>
          </a:endParaRPr>
        </a:p>
        <a:p>
          <a:r>
            <a:rPr kumimoji="1" lang="ja-JP" altLang="en-US" sz="1200" b="1">
              <a:solidFill>
                <a:srgbClr val="FF0000"/>
              </a:solidFill>
            </a:rPr>
            <a:t>・単価は税込みで記入してください。</a:t>
          </a:r>
          <a:endParaRPr kumimoji="1" lang="en-US" altLang="ja-JP" sz="1200" b="1">
            <a:solidFill>
              <a:srgbClr val="FF0000"/>
            </a:solidFill>
          </a:endParaRPr>
        </a:p>
        <a:p>
          <a:r>
            <a:rPr kumimoji="1" lang="ja-JP" altLang="en-US" sz="1200" b="1">
              <a:solidFill>
                <a:srgbClr val="FF0000"/>
              </a:solidFill>
            </a:rPr>
            <a:t>・設置場所は具体的に記入してください。（例：診察室　等）</a:t>
          </a:r>
          <a:endParaRPr kumimoji="1" lang="en-US" altLang="ja-JP" sz="1200" b="1">
            <a:solidFill>
              <a:srgbClr val="FF0000"/>
            </a:solidFill>
          </a:endParaRPr>
        </a:p>
        <a:p>
          <a:r>
            <a:rPr kumimoji="1" lang="ja-JP" altLang="en-US" sz="1200" b="1">
              <a:solidFill>
                <a:srgbClr val="FF0000"/>
              </a:solidFill>
            </a:rPr>
            <a:t>・「２．補助対象外事業分」は、ある場合のみ記入してください。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013;&#22269;&#27494;&#28450;&#24066;&#32954;&#28814;&#65288;&#26032;&#22411;&#12467;&#12525;&#12490;&#12454;&#12452;&#12523;&#12473;&#65289;\&#26032;&#33288;&#24863;&#26579;&#30151;&#35373;&#20633;&#25972;&#20633;\02%20&#35036;&#21161;&#20107;&#26989;&#38306;&#20418;\06%20&#20108;&#27425;&#21215;&#38598;\03_&#27096;&#24335;\&#9733;&#27096;&#24335;3-16_&#21332;&#23450;&#32224;&#32080;&#21307;&#30274;&#27231;&#38306;&#26045;&#35373;&#25972;&#20633;&#20107;&#26989;&#65288;&#35336;&#30011;&#26360;&#12539;&#20108;&#27425;&#21215;&#385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基本情報シート"/>
      <sheetName val="補助額"/>
      <sheetName val="（病室）様式2内訳"/>
      <sheetName val="（病室）様式3-16"/>
      <sheetName val="（病室以外）様式2内訳"/>
      <sheetName val="（病室以外）様式3-16"/>
      <sheetName val="大阪府作業用"/>
      <sheetName val="（様式2）事業費内訳書（病室）"/>
      <sheetName val="１6 新興感染症（病室）"/>
      <sheetName val="（様式2）事業費内訳書（病室以外）"/>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sheetData sheetId="1">
        <row r="8">
          <cell r="B8" t="str">
            <v/>
          </cell>
        </row>
      </sheetData>
      <sheetData sheetId="2"/>
      <sheetData sheetId="3"/>
      <sheetData sheetId="4"/>
      <sheetData sheetId="5"/>
      <sheetData sheetId="6"/>
      <sheetData sheetId="7"/>
      <sheetData sheetId="8"/>
      <sheetData sheetId="9"/>
      <sheetData sheetId="10"/>
      <sheetData sheetId="11"/>
      <sheetData sheetId="12"/>
      <sheetData sheetId="13"/>
      <sheetData sheetId="14">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新興感染症対応力強化事業（病室の感染対策に係る整備）</v>
          </cell>
          <cell r="U3" t="str">
            <v>新興感染症対応力強化事業（病室の感染対策に係る整備以外）</v>
          </cell>
          <cell r="V3" t="str">
            <v>院内感染対策施設整備事業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事業リスト（ＢＤ１）"/>
      <sheetName val="プルダウン"/>
      <sheetName val="補助率 "/>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BE1EB-7FA9-471B-A8FE-0A948340800E}">
  <sheetPr>
    <tabColor rgb="FFFF0000"/>
    <pageSetUpPr fitToPage="1"/>
  </sheetPr>
  <dimension ref="A1:R31"/>
  <sheetViews>
    <sheetView tabSelected="1" view="pageBreakPreview" zoomScale="115" zoomScaleNormal="100" zoomScaleSheetLayoutView="115" workbookViewId="0">
      <selection activeCell="E26" sqref="E26:G26"/>
    </sheetView>
  </sheetViews>
  <sheetFormatPr defaultRowHeight="14.4"/>
  <cols>
    <col min="1" max="1" width="28.88671875" style="27" customWidth="1"/>
    <col min="2" max="2" width="9.88671875" style="27" bestFit="1" customWidth="1"/>
    <col min="3" max="3" width="8.88671875" style="27"/>
    <col min="4" max="4" width="6.77734375" style="27" customWidth="1"/>
    <col min="5" max="5" width="8.88671875" style="27"/>
    <col min="6" max="6" width="6.77734375" style="27" customWidth="1"/>
    <col min="7" max="7" width="8.88671875" style="27"/>
    <col min="8" max="8" width="6.77734375" style="27" customWidth="1"/>
    <col min="9" max="13" width="8.88671875" style="27"/>
    <col min="14" max="14" width="8.88671875" style="189"/>
    <col min="15" max="15" width="8.88671875" style="189" hidden="1" customWidth="1"/>
    <col min="16" max="16" width="8.88671875" style="27" hidden="1" customWidth="1"/>
    <col min="17" max="18" width="8.88671875" style="27" customWidth="1"/>
    <col min="19" max="16384" width="8.88671875" style="27"/>
  </cols>
  <sheetData>
    <row r="1" spans="1:18">
      <c r="A1" s="205" t="s">
        <v>83</v>
      </c>
      <c r="B1" s="205"/>
      <c r="C1" s="205"/>
      <c r="D1" s="205"/>
      <c r="E1" s="205"/>
      <c r="F1" s="205"/>
      <c r="G1" s="205"/>
      <c r="H1" s="206"/>
      <c r="I1" s="207"/>
      <c r="J1" s="207"/>
      <c r="K1" s="207"/>
      <c r="L1" s="207"/>
      <c r="M1" s="207"/>
      <c r="N1" s="208"/>
      <c r="O1" s="208"/>
      <c r="P1" s="207"/>
      <c r="Q1" s="207"/>
      <c r="R1" s="207"/>
    </row>
    <row r="2" spans="1:18" ht="15" thickBot="1">
      <c r="A2" s="205" t="s">
        <v>84</v>
      </c>
      <c r="B2" s="205"/>
      <c r="C2" s="205"/>
      <c r="D2" s="205"/>
      <c r="E2" s="205"/>
      <c r="F2" s="205"/>
      <c r="G2" s="205"/>
      <c r="H2" s="205"/>
      <c r="I2" s="207"/>
      <c r="J2" s="207"/>
      <c r="K2" s="207"/>
      <c r="L2" s="207"/>
      <c r="M2" s="207"/>
      <c r="N2" s="208"/>
      <c r="O2" s="208"/>
      <c r="P2" s="207"/>
      <c r="Q2" s="207"/>
      <c r="R2" s="207"/>
    </row>
    <row r="3" spans="1:18" ht="15" thickBot="1">
      <c r="A3" s="205"/>
      <c r="B3" s="205"/>
      <c r="C3" s="205"/>
      <c r="D3" s="205"/>
      <c r="E3" s="205"/>
      <c r="F3" s="205"/>
      <c r="G3" s="205"/>
      <c r="H3" s="205"/>
      <c r="I3" s="207"/>
      <c r="J3" s="209" t="str">
        <f>IF(B8="","個人","法人")</f>
        <v>個人</v>
      </c>
      <c r="K3" s="207"/>
      <c r="L3" s="207"/>
      <c r="M3" s="207"/>
      <c r="N3" s="208"/>
      <c r="O3" s="208"/>
      <c r="P3" s="207"/>
      <c r="Q3" s="207"/>
      <c r="R3" s="207"/>
    </row>
    <row r="4" spans="1:18" ht="21" customHeight="1">
      <c r="A4" s="210" t="s">
        <v>85</v>
      </c>
      <c r="B4" s="211" t="s">
        <v>86</v>
      </c>
      <c r="C4" s="30"/>
      <c r="D4" s="212" t="s">
        <v>87</v>
      </c>
      <c r="E4" s="30"/>
      <c r="F4" s="212" t="s">
        <v>88</v>
      </c>
      <c r="G4" s="30"/>
      <c r="H4" s="213" t="s">
        <v>89</v>
      </c>
      <c r="I4" s="207"/>
      <c r="J4" s="207"/>
      <c r="K4" s="207"/>
      <c r="L4" s="207"/>
      <c r="M4" s="207"/>
      <c r="N4" s="208"/>
      <c r="O4" s="208"/>
      <c r="P4" s="207"/>
      <c r="Q4" s="207"/>
      <c r="R4" s="207"/>
    </row>
    <row r="5" spans="1:18" ht="15" customHeight="1">
      <c r="A5" s="282" t="s">
        <v>104</v>
      </c>
      <c r="B5" s="211" t="s">
        <v>90</v>
      </c>
      <c r="C5" s="31"/>
      <c r="D5" s="214" t="s">
        <v>91</v>
      </c>
      <c r="E5" s="32"/>
      <c r="F5" s="215"/>
      <c r="G5" s="216"/>
      <c r="H5" s="217"/>
      <c r="I5" s="218"/>
      <c r="J5" s="207"/>
      <c r="K5" s="207"/>
      <c r="L5" s="207"/>
      <c r="M5" s="207"/>
      <c r="N5" s="208"/>
      <c r="O5" s="208"/>
      <c r="P5" s="207"/>
      <c r="Q5" s="207"/>
      <c r="R5" s="207"/>
    </row>
    <row r="6" spans="1:18" ht="21" customHeight="1" thickBot="1">
      <c r="A6" s="283"/>
      <c r="B6" s="314"/>
      <c r="C6" s="315"/>
      <c r="D6" s="315"/>
      <c r="E6" s="315"/>
      <c r="F6" s="315"/>
      <c r="G6" s="315"/>
      <c r="H6" s="316"/>
      <c r="I6" s="218"/>
      <c r="J6" s="207"/>
      <c r="K6" s="207"/>
      <c r="L6" s="207"/>
      <c r="M6" s="207"/>
      <c r="N6" s="208"/>
      <c r="O6" s="208"/>
      <c r="P6" s="207"/>
      <c r="Q6" s="207"/>
      <c r="R6" s="207"/>
    </row>
    <row r="7" spans="1:18" ht="15" customHeight="1">
      <c r="A7" s="219" t="s">
        <v>93</v>
      </c>
      <c r="B7" s="295"/>
      <c r="C7" s="296"/>
      <c r="D7" s="296"/>
      <c r="E7" s="296"/>
      <c r="F7" s="296"/>
      <c r="G7" s="296"/>
      <c r="H7" s="297"/>
      <c r="I7" s="218"/>
      <c r="J7" s="298" t="str">
        <f>IF(OR(E4="",G4="",C9="",E9="",C10="",B11="",B12="",B13="",G13="",B14="",C15="",C16="",B19="",B22="",G22="",B23="",B24="",C25="",E25="",G25="",E26="",E27="",E28="",E29="",E30=""),"未記入箇所があります","このシートは完了です")</f>
        <v>未記入箇所があります</v>
      </c>
      <c r="K7" s="299"/>
      <c r="L7" s="300"/>
      <c r="M7" s="207"/>
      <c r="N7" s="208"/>
      <c r="O7" s="208"/>
      <c r="P7" s="207"/>
      <c r="Q7" s="207"/>
      <c r="R7" s="207"/>
    </row>
    <row r="8" spans="1:18" ht="30.6" customHeight="1" thickBot="1">
      <c r="A8" s="220" t="s">
        <v>105</v>
      </c>
      <c r="B8" s="304"/>
      <c r="C8" s="305"/>
      <c r="D8" s="306"/>
      <c r="E8" s="306"/>
      <c r="F8" s="306"/>
      <c r="G8" s="306"/>
      <c r="H8" s="307"/>
      <c r="I8" s="218"/>
      <c r="J8" s="301"/>
      <c r="K8" s="302"/>
      <c r="L8" s="303"/>
      <c r="M8" s="207"/>
      <c r="N8" s="208"/>
      <c r="O8" s="208"/>
      <c r="P8" s="207"/>
      <c r="Q8" s="207"/>
      <c r="R8" s="207"/>
    </row>
    <row r="9" spans="1:18" ht="15" customHeight="1">
      <c r="A9" s="282" t="s">
        <v>66</v>
      </c>
      <c r="B9" s="211" t="s">
        <v>90</v>
      </c>
      <c r="C9" s="199"/>
      <c r="D9" s="214" t="s">
        <v>91</v>
      </c>
      <c r="E9" s="33"/>
      <c r="F9" s="215"/>
      <c r="G9" s="216"/>
      <c r="H9" s="217"/>
      <c r="I9" s="218"/>
      <c r="J9" s="207"/>
      <c r="K9" s="207"/>
      <c r="L9" s="207"/>
      <c r="M9" s="207"/>
      <c r="N9" s="208"/>
      <c r="O9" s="208"/>
      <c r="P9" s="207"/>
      <c r="Q9" s="207"/>
      <c r="R9" s="207"/>
    </row>
    <row r="10" spans="1:18" ht="21" customHeight="1">
      <c r="A10" s="283"/>
      <c r="B10" s="221" t="s">
        <v>92</v>
      </c>
      <c r="C10" s="308"/>
      <c r="D10" s="309"/>
      <c r="E10" s="309"/>
      <c r="F10" s="309"/>
      <c r="G10" s="309"/>
      <c r="H10" s="310"/>
      <c r="I10" s="218"/>
      <c r="J10" s="207"/>
      <c r="K10" s="207"/>
      <c r="L10" s="207"/>
      <c r="M10" s="207"/>
      <c r="N10" s="208"/>
      <c r="O10" s="208"/>
      <c r="P10" s="207"/>
      <c r="Q10" s="207"/>
      <c r="R10" s="207"/>
    </row>
    <row r="11" spans="1:18" ht="15" customHeight="1">
      <c r="A11" s="219" t="s">
        <v>93</v>
      </c>
      <c r="B11" s="295"/>
      <c r="C11" s="296"/>
      <c r="D11" s="296"/>
      <c r="E11" s="296"/>
      <c r="F11" s="296"/>
      <c r="G11" s="296"/>
      <c r="H11" s="297"/>
      <c r="I11" s="218"/>
      <c r="J11" s="207"/>
      <c r="K11" s="207"/>
      <c r="L11" s="207"/>
      <c r="M11" s="207"/>
      <c r="N11" s="208"/>
      <c r="O11" s="208"/>
      <c r="P11" s="207"/>
      <c r="Q11" s="207"/>
      <c r="R11" s="207"/>
    </row>
    <row r="12" spans="1:18" ht="21" customHeight="1">
      <c r="A12" s="222" t="s">
        <v>67</v>
      </c>
      <c r="B12" s="321"/>
      <c r="C12" s="321"/>
      <c r="D12" s="321"/>
      <c r="E12" s="321"/>
      <c r="F12" s="321"/>
      <c r="G12" s="321"/>
      <c r="H12" s="321"/>
      <c r="I12" s="218"/>
      <c r="J12" s="207"/>
      <c r="K12" s="207"/>
      <c r="L12" s="207"/>
      <c r="M12" s="207"/>
      <c r="N12" s="208"/>
      <c r="O12" s="208"/>
      <c r="P12" s="207"/>
      <c r="Q12" s="207"/>
      <c r="R12" s="207"/>
    </row>
    <row r="13" spans="1:18" ht="21" customHeight="1">
      <c r="A13" s="210" t="s">
        <v>96</v>
      </c>
      <c r="B13" s="290"/>
      <c r="C13" s="291"/>
      <c r="D13" s="292"/>
      <c r="E13" s="293" t="s">
        <v>97</v>
      </c>
      <c r="F13" s="293"/>
      <c r="G13" s="290"/>
      <c r="H13" s="292"/>
      <c r="I13" s="218"/>
      <c r="J13" s="207"/>
      <c r="K13" s="207"/>
      <c r="L13" s="207"/>
      <c r="M13" s="207"/>
      <c r="N13" s="208"/>
      <c r="O13" s="208"/>
      <c r="P13" s="207"/>
      <c r="Q13" s="207"/>
      <c r="R13" s="207"/>
    </row>
    <row r="14" spans="1:18" ht="27" customHeight="1">
      <c r="A14" s="223" t="s">
        <v>98</v>
      </c>
      <c r="B14" s="270"/>
      <c r="C14" s="317"/>
      <c r="D14" s="317"/>
      <c r="E14" s="317"/>
      <c r="F14" s="317"/>
      <c r="G14" s="224"/>
      <c r="H14" s="225"/>
      <c r="I14" s="218"/>
      <c r="J14" s="207"/>
      <c r="K14" s="207"/>
      <c r="L14" s="207"/>
      <c r="M14" s="207"/>
      <c r="N14" s="208"/>
      <c r="O14" s="208"/>
      <c r="P14" s="207"/>
      <c r="Q14" s="207"/>
      <c r="R14" s="207"/>
    </row>
    <row r="15" spans="1:18" ht="21" customHeight="1">
      <c r="A15" s="268" t="s">
        <v>155</v>
      </c>
      <c r="B15" s="215" t="s">
        <v>146</v>
      </c>
      <c r="C15" s="270"/>
      <c r="D15" s="271"/>
      <c r="E15" s="272" t="s">
        <v>154</v>
      </c>
      <c r="F15" s="273"/>
      <c r="G15" s="273"/>
      <c r="H15" s="274"/>
      <c r="I15" s="218"/>
      <c r="J15" s="207"/>
      <c r="K15" s="207"/>
      <c r="L15" s="207"/>
      <c r="M15" s="207"/>
      <c r="N15" s="208"/>
      <c r="O15" s="208"/>
      <c r="P15" s="207"/>
      <c r="Q15" s="207"/>
      <c r="R15" s="207"/>
    </row>
    <row r="16" spans="1:18" ht="21" customHeight="1">
      <c r="A16" s="268"/>
      <c r="B16" s="215" t="s">
        <v>147</v>
      </c>
      <c r="C16" s="270"/>
      <c r="D16" s="271"/>
      <c r="E16" s="275" t="s">
        <v>148</v>
      </c>
      <c r="F16" s="276"/>
      <c r="G16" s="277" t="s">
        <v>149</v>
      </c>
      <c r="H16" s="278"/>
      <c r="I16" s="218"/>
      <c r="J16" s="207"/>
      <c r="K16" s="207"/>
      <c r="L16" s="207"/>
      <c r="M16" s="207"/>
      <c r="N16" s="208"/>
      <c r="O16" s="208"/>
      <c r="P16" s="207"/>
      <c r="Q16" s="207"/>
      <c r="R16" s="207"/>
    </row>
    <row r="17" spans="1:18" ht="21" customHeight="1">
      <c r="A17" s="268"/>
      <c r="B17" s="279" t="s">
        <v>150</v>
      </c>
      <c r="C17" s="280"/>
      <c r="D17" s="281"/>
      <c r="E17" s="198"/>
      <c r="F17" s="217" t="s">
        <v>151</v>
      </c>
      <c r="G17" s="198"/>
      <c r="H17" s="217" t="s">
        <v>151</v>
      </c>
      <c r="I17" s="218"/>
      <c r="J17" s="207"/>
      <c r="K17" s="207"/>
      <c r="L17" s="207"/>
      <c r="M17" s="207"/>
      <c r="N17" s="208"/>
      <c r="O17" s="226">
        <f>E17+G17</f>
        <v>0</v>
      </c>
      <c r="P17" s="227"/>
      <c r="Q17" s="207"/>
      <c r="R17" s="207"/>
    </row>
    <row r="18" spans="1:18" ht="21" customHeight="1">
      <c r="A18" s="269"/>
      <c r="B18" s="279" t="s">
        <v>152</v>
      </c>
      <c r="C18" s="280"/>
      <c r="D18" s="281"/>
      <c r="E18" s="198"/>
      <c r="F18" s="217" t="s">
        <v>151</v>
      </c>
      <c r="G18" s="198"/>
      <c r="H18" s="217" t="s">
        <v>151</v>
      </c>
      <c r="I18" s="218"/>
      <c r="J18" s="207"/>
      <c r="K18" s="207"/>
      <c r="L18" s="207"/>
      <c r="M18" s="207"/>
      <c r="N18" s="208"/>
      <c r="O18" s="226">
        <f>E18+G18</f>
        <v>0</v>
      </c>
      <c r="P18" s="226">
        <f>MAX(O17,O18)</f>
        <v>0</v>
      </c>
      <c r="Q18" s="207"/>
      <c r="R18" s="207"/>
    </row>
    <row r="19" spans="1:18" ht="21" customHeight="1">
      <c r="A19" s="223" t="s">
        <v>94</v>
      </c>
      <c r="B19" s="270"/>
      <c r="C19" s="317"/>
      <c r="D19" s="271"/>
      <c r="E19" s="318" t="str">
        <f>IF(B19="その他","以下に送付先住所を記入してください","")</f>
        <v/>
      </c>
      <c r="F19" s="319"/>
      <c r="G19" s="319"/>
      <c r="H19" s="320"/>
      <c r="I19" s="227" t="s">
        <v>153</v>
      </c>
      <c r="J19" s="207"/>
      <c r="K19" s="207"/>
      <c r="L19" s="207"/>
      <c r="M19" s="207"/>
      <c r="N19" s="208"/>
      <c r="O19" s="208"/>
      <c r="P19" s="207"/>
      <c r="Q19" s="207"/>
      <c r="R19" s="207"/>
    </row>
    <row r="20" spans="1:18" ht="15" customHeight="1">
      <c r="A20" s="282" t="s">
        <v>95</v>
      </c>
      <c r="B20" s="211" t="s">
        <v>90</v>
      </c>
      <c r="C20" s="28"/>
      <c r="D20" s="228" t="s">
        <v>91</v>
      </c>
      <c r="E20" s="29"/>
      <c r="F20" s="284"/>
      <c r="G20" s="285"/>
      <c r="H20" s="286"/>
      <c r="I20" s="218"/>
      <c r="J20" s="207"/>
      <c r="K20" s="207"/>
      <c r="L20" s="207"/>
      <c r="M20" s="207"/>
      <c r="N20" s="208"/>
      <c r="O20" s="208"/>
      <c r="P20" s="207"/>
      <c r="Q20" s="207"/>
      <c r="R20" s="207"/>
    </row>
    <row r="21" spans="1:18" ht="21" customHeight="1">
      <c r="A21" s="283"/>
      <c r="B21" s="221" t="s">
        <v>92</v>
      </c>
      <c r="C21" s="287"/>
      <c r="D21" s="288"/>
      <c r="E21" s="288"/>
      <c r="F21" s="288"/>
      <c r="G21" s="288"/>
      <c r="H21" s="289"/>
      <c r="I21" s="218"/>
      <c r="J21" s="207"/>
      <c r="K21" s="207"/>
      <c r="L21" s="207"/>
      <c r="M21" s="207"/>
      <c r="N21" s="208"/>
      <c r="O21" s="208"/>
      <c r="P21" s="207"/>
      <c r="Q21" s="207"/>
      <c r="R21" s="207"/>
    </row>
    <row r="22" spans="1:18" ht="21" customHeight="1">
      <c r="A22" s="229" t="s">
        <v>99</v>
      </c>
      <c r="B22" s="290"/>
      <c r="C22" s="291"/>
      <c r="D22" s="292"/>
      <c r="E22" s="293" t="s">
        <v>100</v>
      </c>
      <c r="F22" s="293"/>
      <c r="G22" s="290"/>
      <c r="H22" s="292"/>
      <c r="I22" s="218" t="s">
        <v>101</v>
      </c>
      <c r="J22" s="207"/>
      <c r="K22" s="207"/>
      <c r="L22" s="207"/>
      <c r="M22" s="207"/>
      <c r="N22" s="208"/>
      <c r="O22" s="208"/>
      <c r="P22" s="207"/>
      <c r="Q22" s="207"/>
      <c r="R22" s="207"/>
    </row>
    <row r="23" spans="1:18" ht="21" customHeight="1">
      <c r="A23" s="230" t="s">
        <v>102</v>
      </c>
      <c r="B23" s="294"/>
      <c r="C23" s="294"/>
      <c r="D23" s="294"/>
      <c r="E23" s="294"/>
      <c r="F23" s="294"/>
      <c r="G23" s="294"/>
      <c r="H23" s="294"/>
      <c r="I23" s="218" t="s">
        <v>101</v>
      </c>
      <c r="J23" s="207"/>
      <c r="K23" s="207"/>
      <c r="L23" s="207"/>
      <c r="M23" s="207"/>
      <c r="N23" s="208"/>
      <c r="O23" s="208"/>
      <c r="P23" s="207"/>
      <c r="Q23" s="207"/>
      <c r="R23" s="207"/>
    </row>
    <row r="24" spans="1:18" ht="21" customHeight="1">
      <c r="A24" s="210" t="s">
        <v>103</v>
      </c>
      <c r="B24" s="311"/>
      <c r="C24" s="312"/>
      <c r="D24" s="312"/>
      <c r="E24" s="312"/>
      <c r="F24" s="312"/>
      <c r="G24" s="312"/>
      <c r="H24" s="313"/>
      <c r="I24" s="218" t="s">
        <v>101</v>
      </c>
      <c r="J24" s="207"/>
      <c r="K24" s="207"/>
      <c r="L24" s="207"/>
      <c r="M24" s="207"/>
      <c r="N24" s="208"/>
      <c r="O24" s="208"/>
      <c r="P24" s="207"/>
      <c r="Q24" s="207"/>
      <c r="R24" s="207"/>
    </row>
    <row r="25" spans="1:18" ht="21" customHeight="1">
      <c r="A25" s="231" t="s">
        <v>214</v>
      </c>
      <c r="B25" s="232" t="s">
        <v>215</v>
      </c>
      <c r="C25" s="243"/>
      <c r="D25" s="232" t="s">
        <v>216</v>
      </c>
      <c r="E25" s="243"/>
      <c r="F25" s="232" t="s">
        <v>217</v>
      </c>
      <c r="G25" s="243"/>
      <c r="H25" s="232" t="s">
        <v>218</v>
      </c>
      <c r="I25" s="233" t="s">
        <v>239</v>
      </c>
      <c r="J25" s="234"/>
      <c r="K25" s="234"/>
      <c r="L25" s="234"/>
      <c r="M25" s="234"/>
      <c r="N25" s="235"/>
      <c r="O25" s="208"/>
      <c r="P25" s="207"/>
      <c r="Q25" s="207"/>
      <c r="R25" s="207"/>
    </row>
    <row r="26" spans="1:18" ht="20.399999999999999" customHeight="1">
      <c r="A26" s="328" t="s">
        <v>219</v>
      </c>
      <c r="B26" s="331" t="s">
        <v>225</v>
      </c>
      <c r="C26" s="332"/>
      <c r="D26" s="236" t="s">
        <v>220</v>
      </c>
      <c r="E26" s="333"/>
      <c r="F26" s="333"/>
      <c r="G26" s="333"/>
      <c r="H26" s="237" t="s">
        <v>221</v>
      </c>
      <c r="I26" s="266" t="s">
        <v>238</v>
      </c>
      <c r="J26" s="267"/>
      <c r="K26" s="267"/>
      <c r="L26" s="267"/>
      <c r="M26" s="267"/>
      <c r="N26" s="208"/>
      <c r="O26" s="208"/>
      <c r="P26" s="207"/>
      <c r="Q26" s="207"/>
      <c r="R26" s="207"/>
    </row>
    <row r="27" spans="1:18" ht="20.399999999999999" customHeight="1">
      <c r="A27" s="329"/>
      <c r="B27" s="325" t="s">
        <v>228</v>
      </c>
      <c r="C27" s="326"/>
      <c r="D27" s="238" t="s">
        <v>220</v>
      </c>
      <c r="E27" s="327"/>
      <c r="F27" s="327"/>
      <c r="G27" s="327"/>
      <c r="H27" s="239" t="s">
        <v>221</v>
      </c>
      <c r="I27" s="266"/>
      <c r="J27" s="267"/>
      <c r="K27" s="267"/>
      <c r="L27" s="267"/>
      <c r="M27" s="267"/>
      <c r="N27" s="208"/>
      <c r="O27" s="208"/>
      <c r="P27" s="207"/>
      <c r="Q27" s="207"/>
      <c r="R27" s="207"/>
    </row>
    <row r="28" spans="1:18" ht="20.399999999999999" customHeight="1">
      <c r="A28" s="329"/>
      <c r="B28" s="325" t="s">
        <v>226</v>
      </c>
      <c r="C28" s="326"/>
      <c r="D28" s="238" t="s">
        <v>220</v>
      </c>
      <c r="E28" s="327"/>
      <c r="F28" s="327"/>
      <c r="G28" s="327"/>
      <c r="H28" s="239" t="s">
        <v>221</v>
      </c>
      <c r="I28" s="266"/>
      <c r="J28" s="267"/>
      <c r="K28" s="267"/>
      <c r="L28" s="267"/>
      <c r="M28" s="267"/>
      <c r="N28" s="208"/>
      <c r="O28" s="208"/>
      <c r="P28" s="207"/>
      <c r="Q28" s="207"/>
      <c r="R28" s="207"/>
    </row>
    <row r="29" spans="1:18" ht="20.399999999999999" customHeight="1">
      <c r="A29" s="330"/>
      <c r="B29" s="334" t="s">
        <v>227</v>
      </c>
      <c r="C29" s="335"/>
      <c r="D29" s="240" t="s">
        <v>220</v>
      </c>
      <c r="E29" s="336"/>
      <c r="F29" s="336"/>
      <c r="G29" s="336"/>
      <c r="H29" s="241" t="s">
        <v>221</v>
      </c>
      <c r="I29" s="266"/>
      <c r="J29" s="267"/>
      <c r="K29" s="267"/>
      <c r="L29" s="267"/>
      <c r="M29" s="267"/>
      <c r="N29" s="208"/>
      <c r="O29" s="208"/>
      <c r="P29" s="207"/>
      <c r="Q29" s="207"/>
      <c r="R29" s="207"/>
    </row>
    <row r="30" spans="1:18" ht="20.399999999999999" customHeight="1">
      <c r="A30" s="231" t="s">
        <v>222</v>
      </c>
      <c r="B30" s="322" t="s">
        <v>223</v>
      </c>
      <c r="C30" s="323"/>
      <c r="D30" s="323"/>
      <c r="E30" s="324"/>
      <c r="F30" s="324"/>
      <c r="G30" s="324"/>
      <c r="H30" s="242" t="s">
        <v>224</v>
      </c>
      <c r="I30" s="218" t="s">
        <v>229</v>
      </c>
      <c r="J30" s="207"/>
      <c r="K30" s="207"/>
      <c r="L30" s="207"/>
      <c r="M30" s="207"/>
      <c r="N30" s="208"/>
      <c r="O30" s="208"/>
      <c r="P30" s="207"/>
      <c r="Q30" s="207"/>
      <c r="R30" s="207"/>
    </row>
    <row r="31" spans="1:18">
      <c r="A31" s="207"/>
      <c r="B31" s="207"/>
      <c r="C31" s="207"/>
      <c r="D31" s="207"/>
      <c r="E31" s="207"/>
      <c r="F31" s="207"/>
      <c r="G31" s="207"/>
      <c r="H31" s="207"/>
      <c r="I31" s="207"/>
      <c r="J31" s="207"/>
      <c r="K31" s="207"/>
      <c r="L31" s="207"/>
      <c r="M31" s="207"/>
      <c r="N31" s="208"/>
      <c r="O31" s="208"/>
      <c r="P31" s="207"/>
      <c r="Q31" s="207"/>
      <c r="R31" s="207"/>
    </row>
  </sheetData>
  <sheetProtection algorithmName="SHA-512" hashValue="rmfposprWqWc6wbmn4vx1wMcAeA8wHtBm+Oj5QdnVy+d+7prXyyyJSGrm5xZnf12HLBET8nAr5kHlW0a6EVdtg==" saltValue="u9W0jiyHHJ3GIGsoNXE+Ow==" spinCount="100000" sheet="1" objects="1" scenarios="1"/>
  <mergeCells count="43">
    <mergeCell ref="B30:D30"/>
    <mergeCell ref="E30:G30"/>
    <mergeCell ref="B28:C28"/>
    <mergeCell ref="E28:G28"/>
    <mergeCell ref="A26:A29"/>
    <mergeCell ref="B26:C26"/>
    <mergeCell ref="E26:G26"/>
    <mergeCell ref="B27:C27"/>
    <mergeCell ref="E27:G27"/>
    <mergeCell ref="B29:C29"/>
    <mergeCell ref="E29:G29"/>
    <mergeCell ref="B24:H24"/>
    <mergeCell ref="B6:H6"/>
    <mergeCell ref="B19:D19"/>
    <mergeCell ref="E19:H19"/>
    <mergeCell ref="B11:H11"/>
    <mergeCell ref="B12:H12"/>
    <mergeCell ref="B13:D13"/>
    <mergeCell ref="E13:F13"/>
    <mergeCell ref="G13:H13"/>
    <mergeCell ref="B14:F14"/>
    <mergeCell ref="A5:A6"/>
    <mergeCell ref="B7:H7"/>
    <mergeCell ref="J7:L8"/>
    <mergeCell ref="B8:H8"/>
    <mergeCell ref="A9:A10"/>
    <mergeCell ref="C10:H10"/>
    <mergeCell ref="I26:M29"/>
    <mergeCell ref="A15:A18"/>
    <mergeCell ref="C15:D15"/>
    <mergeCell ref="E15:H15"/>
    <mergeCell ref="C16:D16"/>
    <mergeCell ref="E16:F16"/>
    <mergeCell ref="G16:H16"/>
    <mergeCell ref="B17:D17"/>
    <mergeCell ref="B18:D18"/>
    <mergeCell ref="A20:A21"/>
    <mergeCell ref="F20:H20"/>
    <mergeCell ref="C21:H21"/>
    <mergeCell ref="B22:D22"/>
    <mergeCell ref="E22:F22"/>
    <mergeCell ref="G22:H22"/>
    <mergeCell ref="B23:H23"/>
  </mergeCells>
  <phoneticPr fontId="2"/>
  <dataValidations count="7">
    <dataValidation type="list" operator="equal" allowBlank="1" showInputMessage="1" showErrorMessage="1" sqref="B19:D19" xr:uid="{14940E0D-37C9-4029-A343-A9FBEF94A101}">
      <formula1>"法人所在地,医療機関所在地,その他"</formula1>
    </dataValidation>
    <dataValidation imeMode="halfAlpha" allowBlank="1" showInputMessage="1" showErrorMessage="1" sqref="B24:H24 C9 E9 G4 C20 E20 E4:E5 C4:C5" xr:uid="{03890B47-0DA4-4AEE-B281-469D9F274ED0}"/>
    <dataValidation imeMode="fullKatakana" allowBlank="1" showInputMessage="1" showErrorMessage="1" sqref="B7:H7 B11:H11" xr:uid="{67CD7BE5-0A71-44CC-BA4E-5D5E743473B9}"/>
    <dataValidation imeMode="on" allowBlank="1" showInputMessage="1" showErrorMessage="1" sqref="B6 B13 G13 B10 G22 B21" xr:uid="{825963FA-176E-4DAF-B88A-3AF834C4A849}"/>
    <dataValidation type="textLength" operator="equal" allowBlank="1" showInputMessage="1" showErrorMessage="1" sqref="B14:F14" xr:uid="{2F53F4F4-22F8-4A28-94A8-B59392DA16F4}">
      <formula1>10</formula1>
    </dataValidation>
    <dataValidation imeMode="hiragana" allowBlank="1" showInputMessage="1" showErrorMessage="1" sqref="B8:H8 F12 C12:D12 H12 B22 B12:B13 E12:E13 G12:G13 G22" xr:uid="{A343620C-528A-4C0B-A486-4C60A06ECCDF}"/>
    <dataValidation type="list" allowBlank="1" showInputMessage="1" showErrorMessage="1" sqref="C15:D16" xr:uid="{C52FC4B7-D0B0-4AD8-8BBB-724EE148CAB2}">
      <formula1>"○,×"</formula1>
    </dataValidation>
  </dataValidations>
  <printOptions horizontalCentered="1"/>
  <pageMargins left="0.11811023622047245" right="0.11811023622047245"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6EBAC-B992-4881-A6AA-F0FD52F369DA}">
  <sheetPr>
    <tabColor theme="5" tint="0.59999389629810485"/>
    <pageSetUpPr fitToPage="1"/>
  </sheetPr>
  <dimension ref="A1:R33"/>
  <sheetViews>
    <sheetView view="pageBreakPreview" topLeftCell="A4" zoomScale="80" zoomScaleNormal="100" zoomScaleSheetLayoutView="80" workbookViewId="0">
      <selection activeCell="J28" sqref="J28:O28"/>
    </sheetView>
  </sheetViews>
  <sheetFormatPr defaultColWidth="9" defaultRowHeight="13.2"/>
  <cols>
    <col min="1" max="1" width="2.88671875" style="116" customWidth="1"/>
    <col min="2" max="2" width="5.44140625" style="116" bestFit="1" customWidth="1"/>
    <col min="3" max="3" width="5" style="116" customWidth="1"/>
    <col min="4" max="4" width="18.44140625" style="116" customWidth="1"/>
    <col min="5" max="5" width="11.109375" style="116" customWidth="1"/>
    <col min="6" max="7" width="1.21875" style="116" customWidth="1"/>
    <col min="8" max="10" width="4.6640625" style="116" customWidth="1"/>
    <col min="11" max="17" width="6.109375" style="116" customWidth="1"/>
    <col min="18" max="18" width="1.33203125" style="116" customWidth="1"/>
    <col min="19" max="16384" width="9" style="116"/>
  </cols>
  <sheetData>
    <row r="1" spans="1:18" ht="30" customHeight="1">
      <c r="M1" s="117"/>
      <c r="N1" s="117"/>
      <c r="O1" s="117"/>
      <c r="P1" s="117"/>
      <c r="Q1" s="117"/>
    </row>
    <row r="2" spans="1:18" ht="30" customHeight="1">
      <c r="A2" s="118" t="s">
        <v>194</v>
      </c>
      <c r="B2" s="118"/>
      <c r="C2" s="118"/>
      <c r="D2" s="118"/>
      <c r="E2" s="118"/>
      <c r="F2" s="118"/>
      <c r="G2" s="118"/>
      <c r="H2" s="118"/>
      <c r="I2" s="118"/>
      <c r="J2" s="118"/>
      <c r="K2" s="118"/>
      <c r="L2" s="118"/>
      <c r="M2" s="118"/>
      <c r="N2" s="118"/>
      <c r="O2" s="118"/>
      <c r="P2" s="118"/>
      <c r="Q2" s="118"/>
      <c r="R2" s="118"/>
    </row>
    <row r="3" spans="1:18" ht="30" customHeight="1">
      <c r="A3" s="118"/>
      <c r="B3" s="118"/>
      <c r="C3" s="118"/>
      <c r="D3" s="118"/>
      <c r="E3" s="118"/>
      <c r="F3" s="118"/>
      <c r="G3" s="118"/>
      <c r="H3" s="118"/>
      <c r="I3" s="118"/>
      <c r="J3" s="118"/>
      <c r="K3" s="119" t="s">
        <v>86</v>
      </c>
      <c r="L3" s="120">
        <f>基本情報シート!C4</f>
        <v>0</v>
      </c>
      <c r="M3" s="120" t="s">
        <v>69</v>
      </c>
      <c r="N3" s="120">
        <f>基本情報シート!E4</f>
        <v>0</v>
      </c>
      <c r="O3" s="120" t="s">
        <v>70</v>
      </c>
      <c r="P3" s="120">
        <f>基本情報シート!G4</f>
        <v>0</v>
      </c>
      <c r="Q3" s="120" t="s">
        <v>71</v>
      </c>
      <c r="R3" s="118"/>
    </row>
    <row r="4" spans="1:18" ht="30" customHeight="1">
      <c r="A4" s="118"/>
      <c r="B4" s="118"/>
      <c r="C4" s="118"/>
      <c r="D4" s="118"/>
      <c r="E4" s="118"/>
      <c r="F4" s="118"/>
      <c r="G4" s="118"/>
      <c r="H4" s="118"/>
      <c r="I4" s="118"/>
      <c r="J4" s="118"/>
      <c r="K4" s="119"/>
      <c r="L4" s="120"/>
      <c r="M4" s="120"/>
      <c r="N4" s="120"/>
      <c r="O4" s="120"/>
      <c r="P4" s="120"/>
      <c r="Q4" s="120"/>
      <c r="R4" s="118"/>
    </row>
    <row r="5" spans="1:18" ht="30" customHeight="1">
      <c r="A5" s="338" t="s">
        <v>195</v>
      </c>
      <c r="B5" s="338"/>
      <c r="C5" s="338"/>
      <c r="D5" s="338"/>
      <c r="E5" s="338"/>
      <c r="F5" s="118"/>
      <c r="G5" s="118"/>
      <c r="H5" s="118"/>
      <c r="I5" s="118"/>
      <c r="J5" s="118"/>
      <c r="K5" s="118"/>
      <c r="L5" s="118"/>
      <c r="M5" s="118"/>
      <c r="N5" s="118"/>
      <c r="O5" s="118"/>
      <c r="P5" s="118"/>
      <c r="Q5" s="118"/>
      <c r="R5" s="118"/>
    </row>
    <row r="6" spans="1:18" ht="13.2" customHeight="1">
      <c r="A6" s="118"/>
      <c r="B6" s="118"/>
      <c r="C6" s="118"/>
      <c r="D6" s="118"/>
      <c r="E6" s="118"/>
      <c r="F6" s="118"/>
      <c r="G6" s="118"/>
      <c r="H6" s="118"/>
      <c r="I6" s="118"/>
      <c r="J6" s="118"/>
      <c r="K6" s="118"/>
      <c r="L6" s="118"/>
      <c r="M6" s="118"/>
      <c r="N6" s="118"/>
      <c r="O6" s="118"/>
      <c r="P6" s="118"/>
      <c r="Q6" s="118"/>
      <c r="R6" s="118"/>
    </row>
    <row r="7" spans="1:18" ht="23.4" customHeight="1">
      <c r="A7" s="118"/>
      <c r="B7" s="118"/>
      <c r="C7" s="118"/>
      <c r="D7" s="118"/>
      <c r="F7" s="339" t="s">
        <v>64</v>
      </c>
      <c r="G7" s="339"/>
      <c r="H7" s="339"/>
      <c r="I7" s="339"/>
      <c r="J7" s="339"/>
      <c r="K7" s="340">
        <f>基本情報シート!B6</f>
        <v>0</v>
      </c>
      <c r="L7" s="340"/>
      <c r="M7" s="340"/>
      <c r="N7" s="340"/>
      <c r="O7" s="340"/>
      <c r="P7" s="340"/>
      <c r="Q7" s="340"/>
      <c r="R7" s="118"/>
    </row>
    <row r="8" spans="1:18" ht="23.4" customHeight="1">
      <c r="A8" s="118"/>
      <c r="B8" s="118"/>
      <c r="C8" s="118"/>
      <c r="D8" s="118"/>
      <c r="F8" s="339" t="s">
        <v>65</v>
      </c>
      <c r="G8" s="339"/>
      <c r="H8" s="339"/>
      <c r="I8" s="339"/>
      <c r="J8" s="339"/>
      <c r="K8" s="340">
        <f>基本情報シート!B8</f>
        <v>0</v>
      </c>
      <c r="L8" s="340"/>
      <c r="M8" s="340"/>
      <c r="N8" s="340"/>
      <c r="O8" s="340"/>
      <c r="P8" s="340"/>
      <c r="Q8" s="340"/>
      <c r="R8" s="118"/>
    </row>
    <row r="9" spans="1:18" ht="15" customHeight="1">
      <c r="A9" s="118"/>
      <c r="B9" s="118"/>
      <c r="C9" s="118"/>
      <c r="D9" s="118"/>
      <c r="F9" s="121"/>
      <c r="G9" s="121"/>
      <c r="H9" s="121"/>
      <c r="I9" s="121"/>
      <c r="J9" s="121"/>
      <c r="K9" s="122"/>
      <c r="L9" s="122"/>
      <c r="M9" s="122"/>
      <c r="N9" s="122"/>
      <c r="O9" s="122"/>
      <c r="P9" s="122"/>
      <c r="Q9" s="122"/>
      <c r="R9" s="118"/>
    </row>
    <row r="10" spans="1:18" ht="23.4" customHeight="1">
      <c r="A10" s="118"/>
      <c r="B10" s="118"/>
      <c r="C10" s="118"/>
      <c r="D10" s="118"/>
      <c r="F10" s="339" t="s">
        <v>66</v>
      </c>
      <c r="G10" s="339"/>
      <c r="H10" s="339"/>
      <c r="I10" s="339"/>
      <c r="J10" s="339"/>
      <c r="K10" s="340" t="str">
        <f>基本情報シート!B10&amp;基本情報シート!C10</f>
        <v>大阪府</v>
      </c>
      <c r="L10" s="340"/>
      <c r="M10" s="340"/>
      <c r="N10" s="340"/>
      <c r="O10" s="340"/>
      <c r="P10" s="340"/>
      <c r="Q10" s="340"/>
      <c r="R10" s="118"/>
    </row>
    <row r="11" spans="1:18" ht="23.4" customHeight="1">
      <c r="A11" s="118"/>
      <c r="B11" s="118"/>
      <c r="C11" s="118"/>
      <c r="D11" s="118"/>
      <c r="F11" s="339" t="s">
        <v>67</v>
      </c>
      <c r="G11" s="339"/>
      <c r="H11" s="339"/>
      <c r="I11" s="339"/>
      <c r="J11" s="339"/>
      <c r="K11" s="341">
        <f>基本情報シート!B12</f>
        <v>0</v>
      </c>
      <c r="L11" s="341"/>
      <c r="M11" s="341"/>
      <c r="N11" s="341"/>
      <c r="O11" s="341"/>
      <c r="P11" s="341"/>
      <c r="Q11" s="341"/>
      <c r="R11" s="341"/>
    </row>
    <row r="12" spans="1:18" ht="15" customHeight="1">
      <c r="A12" s="118"/>
      <c r="B12" s="118"/>
      <c r="C12" s="118"/>
      <c r="D12" s="118"/>
      <c r="F12" s="121"/>
      <c r="G12" s="121"/>
      <c r="H12" s="121"/>
      <c r="I12" s="121"/>
      <c r="J12" s="121"/>
      <c r="K12" s="123"/>
      <c r="L12" s="123"/>
      <c r="M12" s="123"/>
      <c r="N12" s="123"/>
      <c r="O12" s="123"/>
      <c r="P12" s="123"/>
      <c r="Q12" s="123"/>
      <c r="R12" s="123"/>
    </row>
    <row r="13" spans="1:18" ht="23.4" customHeight="1">
      <c r="A13" s="118"/>
      <c r="B13" s="118"/>
      <c r="C13" s="118"/>
      <c r="D13" s="118"/>
      <c r="F13" s="341" t="s">
        <v>116</v>
      </c>
      <c r="G13" s="341"/>
      <c r="H13" s="341"/>
      <c r="I13" s="341"/>
      <c r="J13" s="341"/>
      <c r="K13" s="342" t="str">
        <f>基本情報シート!G13&amp;基本情報シート!B13</f>
        <v/>
      </c>
      <c r="L13" s="343"/>
      <c r="M13" s="343"/>
      <c r="N13" s="343"/>
      <c r="O13" s="343"/>
      <c r="P13" s="343"/>
      <c r="Q13" s="343"/>
      <c r="R13" s="120"/>
    </row>
    <row r="14" spans="1:18" ht="28.8" customHeight="1">
      <c r="A14" s="118"/>
      <c r="B14" s="118"/>
      <c r="C14" s="118"/>
      <c r="D14" s="118"/>
      <c r="E14" s="118"/>
      <c r="I14" s="124"/>
      <c r="J14" s="124"/>
      <c r="K14" s="124"/>
      <c r="L14" s="124"/>
      <c r="M14" s="124"/>
      <c r="N14" s="124"/>
      <c r="O14" s="124"/>
      <c r="P14" s="124"/>
      <c r="Q14" s="124"/>
      <c r="R14" s="125"/>
    </row>
    <row r="15" spans="1:18" ht="30" customHeight="1">
      <c r="A15" s="344" t="s">
        <v>207</v>
      </c>
      <c r="B15" s="344"/>
      <c r="C15" s="344"/>
      <c r="D15" s="344"/>
      <c r="E15" s="344"/>
      <c r="F15" s="344"/>
      <c r="G15" s="344"/>
      <c r="H15" s="344"/>
      <c r="I15" s="344"/>
      <c r="J15" s="344"/>
      <c r="K15" s="344"/>
      <c r="L15" s="344"/>
      <c r="M15" s="344"/>
      <c r="N15" s="344"/>
      <c r="O15" s="344"/>
      <c r="P15" s="344"/>
      <c r="Q15" s="344"/>
      <c r="R15" s="344"/>
    </row>
    <row r="16" spans="1:18" ht="21" customHeight="1">
      <c r="A16" s="337"/>
      <c r="B16" s="337"/>
      <c r="C16" s="337"/>
      <c r="D16" s="337"/>
      <c r="E16" s="337"/>
      <c r="F16" s="337"/>
      <c r="G16" s="337"/>
      <c r="H16" s="337"/>
      <c r="I16" s="337"/>
      <c r="J16" s="337"/>
      <c r="K16" s="337"/>
      <c r="L16" s="337"/>
      <c r="M16" s="337"/>
      <c r="N16" s="337"/>
      <c r="O16" s="337"/>
      <c r="P16" s="337"/>
      <c r="Q16" s="337"/>
      <c r="R16" s="337"/>
    </row>
    <row r="17" spans="1:18" ht="21" customHeight="1">
      <c r="A17" s="118" t="s">
        <v>106</v>
      </c>
      <c r="B17" s="338" t="s">
        <v>196</v>
      </c>
      <c r="C17" s="338"/>
      <c r="D17" s="338"/>
      <c r="E17" s="338"/>
      <c r="F17" s="338"/>
      <c r="G17" s="338"/>
      <c r="H17" s="338"/>
      <c r="I17" s="338"/>
      <c r="J17" s="338"/>
      <c r="K17" s="338"/>
      <c r="L17" s="338"/>
      <c r="M17" s="338"/>
      <c r="N17" s="338"/>
      <c r="O17" s="338"/>
      <c r="P17" s="338"/>
      <c r="Q17" s="338"/>
      <c r="R17" s="118"/>
    </row>
    <row r="18" spans="1:18" ht="21" customHeight="1">
      <c r="A18" s="118"/>
      <c r="B18" s="118"/>
      <c r="C18" s="118"/>
      <c r="D18" s="118"/>
      <c r="E18" s="118"/>
      <c r="F18" s="118"/>
      <c r="G18" s="118"/>
      <c r="H18" s="118"/>
      <c r="I18" s="118"/>
      <c r="J18" s="118"/>
      <c r="K18" s="118"/>
      <c r="L18" s="118"/>
      <c r="M18" s="118"/>
      <c r="N18" s="118"/>
      <c r="O18" s="118"/>
      <c r="P18" s="118"/>
      <c r="Q18" s="118"/>
      <c r="R18" s="118"/>
    </row>
    <row r="19" spans="1:18" ht="30" customHeight="1">
      <c r="A19" s="345" t="s">
        <v>68</v>
      </c>
      <c r="B19" s="345"/>
      <c r="C19" s="345"/>
      <c r="D19" s="345"/>
      <c r="E19" s="345"/>
      <c r="F19" s="345"/>
      <c r="G19" s="345"/>
      <c r="H19" s="345"/>
      <c r="I19" s="345"/>
      <c r="J19" s="345"/>
      <c r="K19" s="345"/>
      <c r="L19" s="345"/>
      <c r="M19" s="345"/>
      <c r="N19" s="345"/>
      <c r="O19" s="345"/>
      <c r="P19" s="345"/>
      <c r="Q19" s="345"/>
      <c r="R19" s="345"/>
    </row>
    <row r="20" spans="1:18" ht="47.25" customHeight="1">
      <c r="A20" s="126">
        <v>1</v>
      </c>
      <c r="B20" s="346" t="s">
        <v>197</v>
      </c>
      <c r="C20" s="346"/>
      <c r="D20" s="346"/>
      <c r="E20" s="346"/>
      <c r="F20" s="127"/>
      <c r="G20" s="128"/>
      <c r="H20" s="347" t="str">
        <f>"令和　"&amp;基本情報シート!C25&amp;" 　年　"&amp;基本情報シート!E25&amp;"　月　"&amp;基本情報シート!G25&amp;"　日"</f>
        <v>令和　 　年　　月　　日</v>
      </c>
      <c r="I20" s="347"/>
      <c r="J20" s="347"/>
      <c r="K20" s="347"/>
      <c r="L20" s="347"/>
      <c r="M20" s="347"/>
      <c r="N20" s="347"/>
      <c r="O20" s="347"/>
      <c r="P20" s="347"/>
      <c r="Q20" s="347"/>
      <c r="R20" s="129"/>
    </row>
    <row r="21" spans="1:18" ht="47.25" customHeight="1">
      <c r="A21" s="126">
        <v>2</v>
      </c>
      <c r="B21" s="346" t="s">
        <v>198</v>
      </c>
      <c r="C21" s="346"/>
      <c r="D21" s="346"/>
      <c r="E21" s="346"/>
      <c r="F21" s="127"/>
      <c r="G21" s="130"/>
      <c r="H21" s="348" t="s">
        <v>107</v>
      </c>
      <c r="I21" s="348"/>
      <c r="J21" s="348"/>
      <c r="K21" s="348"/>
      <c r="L21" s="348"/>
      <c r="M21" s="348"/>
      <c r="N21" s="348"/>
      <c r="O21" s="348"/>
      <c r="P21" s="348"/>
      <c r="Q21" s="348"/>
      <c r="R21" s="131"/>
    </row>
    <row r="22" spans="1:18" ht="47.25" customHeight="1">
      <c r="A22" s="132">
        <v>3</v>
      </c>
      <c r="B22" s="351" t="s">
        <v>199</v>
      </c>
      <c r="C22" s="351"/>
      <c r="D22" s="351"/>
      <c r="E22" s="351"/>
      <c r="F22" s="133"/>
      <c r="G22" s="130"/>
      <c r="H22" s="352" t="s">
        <v>200</v>
      </c>
      <c r="I22" s="352"/>
      <c r="J22" s="353">
        <f>別紙1!P20</f>
        <v>0</v>
      </c>
      <c r="K22" s="353"/>
      <c r="L22" s="353"/>
      <c r="M22" s="353"/>
      <c r="N22" s="353"/>
      <c r="O22" s="353"/>
      <c r="P22" s="134" t="s">
        <v>201</v>
      </c>
      <c r="Q22" s="134"/>
      <c r="R22" s="131"/>
    </row>
    <row r="23" spans="1:18" ht="22.2" customHeight="1">
      <c r="A23" s="132"/>
      <c r="B23" s="135" t="s">
        <v>202</v>
      </c>
      <c r="C23" s="135"/>
      <c r="D23" s="136"/>
      <c r="E23" s="136"/>
      <c r="F23" s="137"/>
      <c r="G23" s="138"/>
      <c r="H23" s="139"/>
      <c r="I23" s="139"/>
      <c r="J23" s="161"/>
      <c r="K23" s="161"/>
      <c r="L23" s="161"/>
      <c r="M23" s="161"/>
      <c r="N23" s="161"/>
      <c r="O23" s="161"/>
      <c r="P23" s="140"/>
      <c r="Q23" s="140"/>
      <c r="R23" s="141"/>
    </row>
    <row r="24" spans="1:18" ht="29.4" customHeight="1">
      <c r="A24" s="132"/>
      <c r="B24" s="135"/>
      <c r="C24" s="135" t="s">
        <v>230</v>
      </c>
      <c r="D24" s="136"/>
      <c r="E24" s="136"/>
      <c r="F24" s="137"/>
      <c r="G24" s="138"/>
      <c r="H24" s="349" t="s">
        <v>200</v>
      </c>
      <c r="I24" s="349"/>
      <c r="J24" s="350" t="str">
        <f>IF(OR(基本情報シート!E26="",基本情報シート!E26=0),"0",基本情報シート!E26)</f>
        <v>0</v>
      </c>
      <c r="K24" s="350"/>
      <c r="L24" s="350"/>
      <c r="M24" s="350"/>
      <c r="N24" s="350"/>
      <c r="O24" s="350"/>
      <c r="P24" s="140" t="s">
        <v>201</v>
      </c>
      <c r="Q24" s="140"/>
      <c r="R24" s="141"/>
    </row>
    <row r="25" spans="1:18" ht="29.4" customHeight="1">
      <c r="A25" s="132"/>
      <c r="B25" s="135"/>
      <c r="C25" s="135" t="s">
        <v>231</v>
      </c>
      <c r="D25" s="136"/>
      <c r="E25" s="136"/>
      <c r="F25" s="137"/>
      <c r="G25" s="138"/>
      <c r="H25" s="349" t="s">
        <v>200</v>
      </c>
      <c r="I25" s="349"/>
      <c r="J25" s="350" t="str">
        <f>IF(OR(基本情報シート!E27="",基本情報シート!E27=0),"0",基本情報シート!E27)</f>
        <v>0</v>
      </c>
      <c r="K25" s="350"/>
      <c r="L25" s="350"/>
      <c r="M25" s="350"/>
      <c r="N25" s="350"/>
      <c r="O25" s="350"/>
      <c r="P25" s="140" t="s">
        <v>201</v>
      </c>
      <c r="Q25" s="140"/>
      <c r="R25" s="141"/>
    </row>
    <row r="26" spans="1:18" ht="29.4" customHeight="1">
      <c r="A26" s="132"/>
      <c r="B26" s="135"/>
      <c r="C26" s="135" t="s">
        <v>232</v>
      </c>
      <c r="D26" s="136"/>
      <c r="E26" s="136"/>
      <c r="F26" s="137"/>
      <c r="G26" s="138"/>
      <c r="H26" s="349" t="s">
        <v>200</v>
      </c>
      <c r="I26" s="349"/>
      <c r="J26" s="350" t="str">
        <f>IF(OR(基本情報シート!E28="",基本情報シート!E28=0),"0",基本情報シート!E28)</f>
        <v>0</v>
      </c>
      <c r="K26" s="350"/>
      <c r="L26" s="350"/>
      <c r="M26" s="350"/>
      <c r="N26" s="350"/>
      <c r="O26" s="350"/>
      <c r="P26" s="140" t="s">
        <v>201</v>
      </c>
      <c r="Q26" s="140"/>
      <c r="R26" s="141"/>
    </row>
    <row r="27" spans="1:18" ht="29.4" customHeight="1">
      <c r="A27" s="142"/>
      <c r="B27" s="143"/>
      <c r="C27" s="144" t="s">
        <v>233</v>
      </c>
      <c r="D27" s="145"/>
      <c r="E27" s="145"/>
      <c r="F27" s="146"/>
      <c r="G27" s="147"/>
      <c r="H27" s="354" t="s">
        <v>200</v>
      </c>
      <c r="I27" s="354"/>
      <c r="J27" s="355" t="str">
        <f>IF(OR(基本情報シート!E29="",基本情報シート!E29=0),"0",基本情報シート!E29)</f>
        <v>0</v>
      </c>
      <c r="K27" s="355"/>
      <c r="L27" s="355"/>
      <c r="M27" s="355"/>
      <c r="N27" s="355"/>
      <c r="O27" s="355"/>
      <c r="P27" s="148" t="s">
        <v>201</v>
      </c>
      <c r="Q27" s="148"/>
      <c r="R27" s="149"/>
    </row>
    <row r="28" spans="1:18" ht="47.25" customHeight="1">
      <c r="A28" s="142">
        <v>4</v>
      </c>
      <c r="B28" s="356" t="s">
        <v>203</v>
      </c>
      <c r="C28" s="356"/>
      <c r="D28" s="356"/>
      <c r="E28" s="356"/>
      <c r="F28" s="150"/>
      <c r="G28" s="151"/>
      <c r="H28" s="357" t="s">
        <v>200</v>
      </c>
      <c r="I28" s="357"/>
      <c r="J28" s="358">
        <f>別紙1!Q20</f>
        <v>0</v>
      </c>
      <c r="K28" s="358"/>
      <c r="L28" s="358"/>
      <c r="M28" s="358"/>
      <c r="N28" s="358"/>
      <c r="O28" s="358"/>
      <c r="P28" s="152" t="s">
        <v>201</v>
      </c>
      <c r="Q28" s="152"/>
      <c r="R28" s="149"/>
    </row>
    <row r="30" spans="1:18">
      <c r="B30" s="116" t="s">
        <v>108</v>
      </c>
    </row>
    <row r="31" spans="1:18">
      <c r="B31" s="116" t="s">
        <v>204</v>
      </c>
    </row>
    <row r="32" spans="1:18">
      <c r="B32" s="116" t="s">
        <v>205</v>
      </c>
    </row>
    <row r="33" spans="2:2">
      <c r="B33" s="153" t="s">
        <v>206</v>
      </c>
    </row>
  </sheetData>
  <sheetProtection algorithmName="SHA-512" hashValue="JgBFVf2i6Q7GUmhW28b9A0Uk5yOkqvDIRPYoQxiwPtMFSBKF2Iccc9AmTbHVciVdHjT4/uc6C17PxnuPITffdA==" saltValue="q35dUJJSYMuLpJCYnFlKMw==" spinCount="100000" sheet="1" selectLockedCells="1"/>
  <mergeCells count="33">
    <mergeCell ref="H27:I27"/>
    <mergeCell ref="J27:O27"/>
    <mergeCell ref="B28:E28"/>
    <mergeCell ref="H28:I28"/>
    <mergeCell ref="J28:O28"/>
    <mergeCell ref="H26:I26"/>
    <mergeCell ref="J26:O26"/>
    <mergeCell ref="B22:E22"/>
    <mergeCell ref="H22:I22"/>
    <mergeCell ref="J22:O22"/>
    <mergeCell ref="H24:I24"/>
    <mergeCell ref="J24:O24"/>
    <mergeCell ref="H25:I25"/>
    <mergeCell ref="J25:O25"/>
    <mergeCell ref="B17:Q17"/>
    <mergeCell ref="A19:R19"/>
    <mergeCell ref="B20:E20"/>
    <mergeCell ref="H20:Q20"/>
    <mergeCell ref="B21:E21"/>
    <mergeCell ref="H21:Q21"/>
    <mergeCell ref="A16:R16"/>
    <mergeCell ref="A5:E5"/>
    <mergeCell ref="F7:J7"/>
    <mergeCell ref="K7:Q7"/>
    <mergeCell ref="F8:J8"/>
    <mergeCell ref="K8:Q8"/>
    <mergeCell ref="F10:J10"/>
    <mergeCell ref="K10:Q10"/>
    <mergeCell ref="F11:J11"/>
    <mergeCell ref="K11:R11"/>
    <mergeCell ref="F13:J13"/>
    <mergeCell ref="K13:Q13"/>
    <mergeCell ref="A15:R15"/>
  </mergeCells>
  <phoneticPr fontId="2"/>
  <conditionalFormatting sqref="A1:XFD4 K7:K9 K10:XFD12 A7:D13 F7:F13 R7:XFD9 K13 R13:XFD13 A17:B17 R17:XFD17 A6:XFD6 A5 F5:XFD5 A14:XFD16 A18:XFD21 A29:XFD1048576 A22:H22 J22:J23 P22:XFD23 A28:H28 A23:A27 D23:H23 P28:XFD28 J28 D24:G27 Q24:XFD27">
    <cfRule type="cellIs" dxfId="9" priority="5" operator="equal">
      <formula>0</formula>
    </cfRule>
  </conditionalFormatting>
  <conditionalFormatting sqref="B23:C27">
    <cfRule type="cellIs" dxfId="8" priority="4" operator="equal">
      <formula>0</formula>
    </cfRule>
  </conditionalFormatting>
  <conditionalFormatting sqref="H24 P24 J24:J27">
    <cfRule type="cellIs" dxfId="7" priority="3" operator="equal">
      <formula>0</formula>
    </cfRule>
  </conditionalFormatting>
  <conditionalFormatting sqref="H25:H26 P25:P26">
    <cfRule type="cellIs" dxfId="6" priority="2" operator="equal">
      <formula>0</formula>
    </cfRule>
  </conditionalFormatting>
  <conditionalFormatting sqref="H27 P27">
    <cfRule type="cellIs" dxfId="5" priority="1" operator="equal">
      <formula>0</formula>
    </cfRule>
  </conditionalFormatting>
  <printOptions horizontalCentered="1"/>
  <pageMargins left="0.78740157480314965" right="0.78740157480314965" top="0.59055118110236227" bottom="0.62992125984251968" header="0.51181102362204722" footer="0.51181102362204722"/>
  <pageSetup paperSize="9" scale="8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B1:V26"/>
  <sheetViews>
    <sheetView view="pageBreakPreview" zoomScale="90" zoomScaleNormal="100" zoomScaleSheetLayoutView="90" workbookViewId="0">
      <selection activeCell="E12" sqref="E12"/>
    </sheetView>
  </sheetViews>
  <sheetFormatPr defaultColWidth="9" defaultRowHeight="20.100000000000001" customHeight="1"/>
  <cols>
    <col min="1" max="1" width="1.33203125" style="1" customWidth="1"/>
    <col min="2" max="2" width="4.77734375" style="1" customWidth="1"/>
    <col min="3" max="3" width="26.21875" style="1" customWidth="1"/>
    <col min="4" max="5" width="13.88671875" style="1" customWidth="1"/>
    <col min="6" max="6" width="15.44140625" style="1" bestFit="1" customWidth="1"/>
    <col min="7" max="7" width="7.77734375" style="1" customWidth="1"/>
    <col min="8" max="8" width="11.6640625" style="1" customWidth="1"/>
    <col min="9" max="9" width="13.88671875" style="1" customWidth="1"/>
    <col min="10" max="10" width="7.77734375" style="1" customWidth="1"/>
    <col min="11" max="11" width="11.6640625" style="1" customWidth="1"/>
    <col min="12" max="16" width="13.88671875" style="1" customWidth="1"/>
    <col min="17" max="17" width="15.33203125" style="1" customWidth="1"/>
    <col min="18" max="18" width="4.77734375" style="1" hidden="1" customWidth="1"/>
    <col min="19" max="19" width="9" style="1" hidden="1" customWidth="1"/>
    <col min="20" max="20" width="9" style="25" hidden="1" customWidth="1"/>
    <col min="21" max="21" width="14.6640625" style="25" hidden="1" customWidth="1"/>
    <col min="22" max="22" width="9" style="1" hidden="1" customWidth="1"/>
    <col min="23" max="16384" width="9" style="1"/>
  </cols>
  <sheetData>
    <row r="1" spans="2:22" ht="13.2">
      <c r="B1" s="1" t="s">
        <v>213</v>
      </c>
    </row>
    <row r="2" spans="2:22" ht="22.5" customHeight="1">
      <c r="B2" s="382" t="s">
        <v>208</v>
      </c>
      <c r="C2" s="382"/>
      <c r="D2" s="382"/>
      <c r="E2" s="382"/>
      <c r="F2" s="382"/>
      <c r="G2" s="382"/>
      <c r="H2" s="382"/>
      <c r="I2" s="382"/>
      <c r="J2" s="382"/>
      <c r="K2" s="382"/>
      <c r="L2" s="382"/>
      <c r="M2" s="382"/>
      <c r="N2" s="382"/>
      <c r="O2" s="382"/>
      <c r="P2" s="382"/>
      <c r="Q2" s="382"/>
    </row>
    <row r="3" spans="2:22" ht="16.2" customHeight="1">
      <c r="B3" s="200"/>
      <c r="C3" s="200"/>
      <c r="D3" s="200"/>
      <c r="E3" s="200"/>
      <c r="F3" s="200"/>
      <c r="G3" s="200"/>
      <c r="H3" s="200"/>
      <c r="I3" s="200"/>
      <c r="J3" s="200"/>
      <c r="K3" s="200"/>
      <c r="L3" s="200"/>
      <c r="M3" s="200"/>
      <c r="N3" s="200"/>
      <c r="O3" s="200"/>
      <c r="P3" s="200"/>
      <c r="Q3" s="200"/>
    </row>
    <row r="4" spans="2:22" ht="16.2" customHeight="1">
      <c r="J4" s="86"/>
      <c r="K4" s="391"/>
      <c r="L4" s="391"/>
      <c r="M4" s="401" t="s">
        <v>158</v>
      </c>
      <c r="N4" s="401"/>
      <c r="O4" s="400">
        <f>IF(基本情報シート!B8="",基本情報シート!B12,基本情報シート!B8&amp;" "&amp;"（"&amp;基本情報シート!B12&amp;"）")</f>
        <v>0</v>
      </c>
      <c r="P4" s="400"/>
      <c r="Q4" s="400"/>
    </row>
    <row r="5" spans="2:22" ht="16.2" customHeight="1" thickBot="1">
      <c r="J5" s="73"/>
      <c r="K5" s="73"/>
      <c r="L5" s="73"/>
      <c r="M5" s="73"/>
      <c r="N5" s="74"/>
      <c r="O5" s="74"/>
      <c r="P5" s="74"/>
      <c r="Q5" s="75"/>
    </row>
    <row r="6" spans="2:22" ht="13.2">
      <c r="B6" s="392" t="s">
        <v>1</v>
      </c>
      <c r="C6" s="393"/>
      <c r="D6" s="201" t="s">
        <v>20</v>
      </c>
      <c r="E6" s="34" t="s">
        <v>21</v>
      </c>
      <c r="F6" s="34" t="s">
        <v>22</v>
      </c>
      <c r="G6" s="383" t="s">
        <v>23</v>
      </c>
      <c r="H6" s="384"/>
      <c r="I6" s="385"/>
      <c r="J6" s="383" t="s">
        <v>24</v>
      </c>
      <c r="K6" s="384"/>
      <c r="L6" s="384"/>
      <c r="M6" s="34" t="s">
        <v>25</v>
      </c>
      <c r="N6" s="201" t="s">
        <v>26</v>
      </c>
      <c r="O6" s="34" t="s">
        <v>113</v>
      </c>
      <c r="P6" s="34" t="s">
        <v>236</v>
      </c>
      <c r="Q6" s="70" t="s">
        <v>237</v>
      </c>
    </row>
    <row r="7" spans="2:22" ht="13.5" customHeight="1">
      <c r="B7" s="394"/>
      <c r="C7" s="395"/>
      <c r="D7" s="35" t="s">
        <v>2</v>
      </c>
      <c r="E7" s="36" t="s">
        <v>52</v>
      </c>
      <c r="F7" s="36" t="s">
        <v>3</v>
      </c>
      <c r="G7" s="386" t="s">
        <v>130</v>
      </c>
      <c r="H7" s="387"/>
      <c r="I7" s="390"/>
      <c r="J7" s="386" t="s">
        <v>4</v>
      </c>
      <c r="K7" s="387"/>
      <c r="L7" s="387"/>
      <c r="M7" s="36" t="s">
        <v>5</v>
      </c>
      <c r="N7" s="156" t="s">
        <v>159</v>
      </c>
      <c r="O7" s="36" t="s">
        <v>161</v>
      </c>
      <c r="P7" s="398" t="s">
        <v>234</v>
      </c>
      <c r="Q7" s="399" t="s">
        <v>235</v>
      </c>
    </row>
    <row r="8" spans="2:22" ht="13.5" customHeight="1">
      <c r="B8" s="394"/>
      <c r="C8" s="395"/>
      <c r="D8" s="82"/>
      <c r="E8" s="36" t="s">
        <v>6</v>
      </c>
      <c r="F8" s="36" t="s">
        <v>114</v>
      </c>
      <c r="G8" s="77"/>
      <c r="H8" s="78"/>
      <c r="I8" s="79"/>
      <c r="J8" s="388"/>
      <c r="K8" s="389"/>
      <c r="L8" s="389"/>
      <c r="M8" s="36"/>
      <c r="N8" s="156" t="s">
        <v>160</v>
      </c>
      <c r="O8" s="36" t="s">
        <v>162</v>
      </c>
      <c r="P8" s="398"/>
      <c r="Q8" s="399"/>
    </row>
    <row r="9" spans="2:22" ht="13.2">
      <c r="B9" s="396"/>
      <c r="C9" s="397"/>
      <c r="D9" s="83"/>
      <c r="E9" s="37"/>
      <c r="F9" s="37"/>
      <c r="G9" s="76" t="s">
        <v>122</v>
      </c>
      <c r="H9" s="76" t="s">
        <v>131</v>
      </c>
      <c r="I9" s="76" t="s">
        <v>132</v>
      </c>
      <c r="J9" s="80" t="s">
        <v>122</v>
      </c>
      <c r="K9" s="80" t="s">
        <v>131</v>
      </c>
      <c r="L9" s="81" t="s">
        <v>132</v>
      </c>
      <c r="M9" s="38" t="s">
        <v>110</v>
      </c>
      <c r="N9" s="157" t="s">
        <v>111</v>
      </c>
      <c r="O9" s="160" t="s">
        <v>109</v>
      </c>
      <c r="P9" s="154"/>
      <c r="Q9" s="71"/>
    </row>
    <row r="10" spans="2:22" ht="6" customHeight="1">
      <c r="B10" s="98"/>
      <c r="C10" s="99"/>
      <c r="D10" s="204"/>
      <c r="E10" s="3"/>
      <c r="F10" s="3"/>
      <c r="G10" s="3"/>
      <c r="H10" s="3"/>
      <c r="I10" s="3"/>
      <c r="J10" s="3"/>
      <c r="K10" s="3"/>
      <c r="L10" s="3"/>
      <c r="M10" s="3"/>
      <c r="N10" s="158"/>
      <c r="O10" s="3"/>
      <c r="P10" s="155"/>
      <c r="Q10" s="72"/>
    </row>
    <row r="11" spans="2:22" ht="13.2">
      <c r="B11" s="98"/>
      <c r="C11" s="99"/>
      <c r="D11" s="101" t="s">
        <v>19</v>
      </c>
      <c r="E11" s="101" t="s">
        <v>19</v>
      </c>
      <c r="F11" s="102" t="s">
        <v>19</v>
      </c>
      <c r="G11" s="101" t="s">
        <v>123</v>
      </c>
      <c r="H11" s="101" t="s">
        <v>27</v>
      </c>
      <c r="I11" s="101" t="s">
        <v>27</v>
      </c>
      <c r="J11" s="101" t="s">
        <v>123</v>
      </c>
      <c r="K11" s="101" t="s">
        <v>27</v>
      </c>
      <c r="L11" s="101" t="s">
        <v>27</v>
      </c>
      <c r="M11" s="101" t="s">
        <v>19</v>
      </c>
      <c r="N11" s="159" t="s">
        <v>19</v>
      </c>
      <c r="O11" s="101" t="s">
        <v>18</v>
      </c>
      <c r="P11" s="101" t="s">
        <v>18</v>
      </c>
      <c r="Q11" s="103" t="s">
        <v>18</v>
      </c>
      <c r="T11" s="95" t="s">
        <v>124</v>
      </c>
      <c r="U11" s="95" t="s">
        <v>125</v>
      </c>
      <c r="V11" s="25" t="s">
        <v>122</v>
      </c>
    </row>
    <row r="12" spans="2:22" ht="23.25" customHeight="1">
      <c r="B12" s="202" t="s">
        <v>133</v>
      </c>
      <c r="C12" s="100" t="s">
        <v>136</v>
      </c>
      <c r="D12" s="162">
        <f>SUMIFS(別紙2!$G$12:$G$21,別紙2!$B$12:$B$21,C12)</f>
        <v>0</v>
      </c>
      <c r="E12" s="244">
        <v>0</v>
      </c>
      <c r="F12" s="163">
        <f>D12-E12</f>
        <v>0</v>
      </c>
      <c r="G12" s="163" t="str">
        <f>IF(SUMIFS(別紙2!N:N,別紙2!B:B,C12)=0,"",SUMIFS(別紙2!N:N,別紙2!B:B,C12))</f>
        <v/>
      </c>
      <c r="H12" s="163" t="str">
        <f>IFERROR(I12/G12,"")</f>
        <v/>
      </c>
      <c r="I12" s="163" t="str">
        <f>IF(SUMIFS(別紙2!M:M,別紙2!B:B,C12)=0,"",SUMIFS(別紙2!M:M,別紙2!B:B,C12))</f>
        <v/>
      </c>
      <c r="J12" s="164" t="str">
        <f>IF(G12="","",MIN(G12,基本情報シート!P18))</f>
        <v/>
      </c>
      <c r="K12" s="164" t="str">
        <f>IF(OR(I12=0,OR(J12="",J12=0)),"",MIN(H12,T12))</f>
        <v/>
      </c>
      <c r="L12" s="164" t="str">
        <f>IFERROR(IF(I12&lt;&gt;"",J12*K12,""),"")</f>
        <v/>
      </c>
      <c r="M12" s="164" t="str">
        <f>IF(L12="","0",MIN(I12,L12))</f>
        <v>0</v>
      </c>
      <c r="N12" s="165">
        <f>IF(L12="",0,MIN(F12,M12))</f>
        <v>0</v>
      </c>
      <c r="O12" s="164">
        <f>ROUNDDOWN(N12,-3)</f>
        <v>0</v>
      </c>
      <c r="P12" s="166">
        <f>基本情報シート!E26</f>
        <v>0</v>
      </c>
      <c r="Q12" s="167">
        <f>ROUNDDOWN(MIN(O12,P12),-3)</f>
        <v>0</v>
      </c>
      <c r="T12" s="93">
        <v>4320000</v>
      </c>
      <c r="U12" s="94"/>
    </row>
    <row r="13" spans="2:22" ht="23.25" customHeight="1">
      <c r="B13" s="202" t="s">
        <v>134</v>
      </c>
      <c r="C13" s="203" t="s">
        <v>137</v>
      </c>
      <c r="D13" s="163">
        <f>SUMIFS(別紙2!$G$12:$G$21,別紙2!$B$12:$B$21,C13)</f>
        <v>0</v>
      </c>
      <c r="E13" s="244">
        <v>0</v>
      </c>
      <c r="F13" s="163">
        <f t="shared" ref="F13:F19" si="0">D13-E13</f>
        <v>0</v>
      </c>
      <c r="G13" s="163" t="str">
        <f>IF(SUMIFS(別紙2!N:N,別紙2!B:B,C13)=0,"",SUMIFS(別紙2!N:N,別紙2!B:B,C13))</f>
        <v/>
      </c>
      <c r="H13" s="163" t="str">
        <f t="shared" ref="H13:H18" si="1">IFERROR(I13/G13,"")</f>
        <v/>
      </c>
      <c r="I13" s="163" t="str">
        <f>IF(SUMIFS(別紙2!M:M,別紙2!B:B,C13)=0,"",SUMIFS(別紙2!M:M,別紙2!B:B,C13))</f>
        <v/>
      </c>
      <c r="J13" s="164" t="str">
        <f>IF(I13="","",1)</f>
        <v/>
      </c>
      <c r="K13" s="164" t="str">
        <f>IF(I13="","",MIN(H13,9350000))</f>
        <v/>
      </c>
      <c r="L13" s="164" t="str">
        <f>IFERROR(IF(I13&lt;&gt;"",J13*K13,""),"")</f>
        <v/>
      </c>
      <c r="M13" s="163">
        <f t="shared" ref="M13:M19" si="2">MIN(I13,L13)</f>
        <v>0</v>
      </c>
      <c r="N13" s="165">
        <f t="shared" ref="N13:N19" si="3">MIN(F13,M13)</f>
        <v>0</v>
      </c>
      <c r="O13" s="164">
        <f>ROUNDDOWN(N13,-3)</f>
        <v>0</v>
      </c>
      <c r="P13" s="166">
        <f>基本情報シート!E27</f>
        <v>0</v>
      </c>
      <c r="Q13" s="167">
        <f>ROUNDDOWN(MIN(O13,P13),-3)</f>
        <v>0</v>
      </c>
      <c r="T13" s="93"/>
      <c r="U13" s="94"/>
    </row>
    <row r="14" spans="2:22" ht="23.25" customHeight="1">
      <c r="B14" s="364" t="s">
        <v>135</v>
      </c>
      <c r="C14" s="367" t="s">
        <v>138</v>
      </c>
      <c r="D14" s="370">
        <f>SUMIFS(別紙2!$G$12:$G$21,別紙2!$B$12:$B$21,C14)</f>
        <v>0</v>
      </c>
      <c r="E14" s="373">
        <v>0</v>
      </c>
      <c r="F14" s="370">
        <f t="shared" si="0"/>
        <v>0</v>
      </c>
      <c r="G14" s="164" t="str">
        <f>IF(COUNTIF(別紙2!L:L,R14),VLOOKUP(R14,別紙2!L:N,3,0),"")</f>
        <v/>
      </c>
      <c r="H14" s="163" t="str">
        <f t="shared" si="1"/>
        <v/>
      </c>
      <c r="I14" s="163" t="str">
        <f>IF(COUNTIF(別紙2!L:L,R14),VLOOKUP(R14,別紙2!$L$12:$N$21,2,0),"")</f>
        <v/>
      </c>
      <c r="J14" s="164" t="str">
        <f>IF(I14&lt;&gt;"",MIN(G14,$V$14),"")</f>
        <v/>
      </c>
      <c r="K14" s="164" t="str">
        <f>IF(I14&lt;&gt;"",MIN(H14,$T$14),"")</f>
        <v/>
      </c>
      <c r="L14" s="164" t="str">
        <f>IF(I14&lt;&gt;"",J14*K14,"")</f>
        <v/>
      </c>
      <c r="M14" s="370">
        <f>SUM(U14:U18)</f>
        <v>0</v>
      </c>
      <c r="N14" s="376">
        <f>MIN(F14,M14)</f>
        <v>0</v>
      </c>
      <c r="O14" s="370">
        <f>ROUNDDOWN(N14,-3)</f>
        <v>0</v>
      </c>
      <c r="P14" s="379">
        <f>基本情報シート!E28</f>
        <v>0</v>
      </c>
      <c r="Q14" s="359">
        <f>ROUNDDOWN(MIN(O14,P14),-3)</f>
        <v>0</v>
      </c>
      <c r="R14" s="92" t="s">
        <v>145</v>
      </c>
      <c r="T14" s="93">
        <v>51400</v>
      </c>
      <c r="U14" s="94">
        <f>MIN(I14,L14)</f>
        <v>0</v>
      </c>
      <c r="V14" s="1">
        <v>5</v>
      </c>
    </row>
    <row r="15" spans="2:22" ht="23.25" customHeight="1">
      <c r="B15" s="365"/>
      <c r="C15" s="368"/>
      <c r="D15" s="371"/>
      <c r="E15" s="374"/>
      <c r="F15" s="371"/>
      <c r="G15" s="164" t="str">
        <f>IF(COUNTIF(別紙2!L:L,R15),VLOOKUP(R15,別紙2!L:N,3,0),"")</f>
        <v/>
      </c>
      <c r="H15" s="163" t="str">
        <f t="shared" si="1"/>
        <v/>
      </c>
      <c r="I15" s="163" t="str">
        <f>IF(COUNTIF(別紙2!L:L,R15),VLOOKUP(R15,別紙2!$L$13:$N$21,2,0),"")</f>
        <v/>
      </c>
      <c r="J15" s="164" t="str">
        <f t="shared" ref="J15:J18" si="4">IF(I15&lt;&gt;"",MIN(G15,$V$14),"")</f>
        <v/>
      </c>
      <c r="K15" s="164" t="str">
        <f>IF(I15&lt;&gt;"",MIN(H15,$T$14),"")</f>
        <v/>
      </c>
      <c r="L15" s="164" t="str">
        <f>IF(I15&lt;&gt;"",J15*K15,"")</f>
        <v/>
      </c>
      <c r="M15" s="371"/>
      <c r="N15" s="377"/>
      <c r="O15" s="371"/>
      <c r="P15" s="380"/>
      <c r="Q15" s="360"/>
      <c r="R15" s="92" t="s">
        <v>126</v>
      </c>
      <c r="T15" s="93"/>
      <c r="U15" s="94">
        <f t="shared" ref="U15:U18" si="5">MIN(I15,L15)</f>
        <v>0</v>
      </c>
    </row>
    <row r="16" spans="2:22" ht="23.25" customHeight="1">
      <c r="B16" s="365"/>
      <c r="C16" s="368"/>
      <c r="D16" s="371"/>
      <c r="E16" s="374"/>
      <c r="F16" s="371"/>
      <c r="G16" s="164" t="str">
        <f>IF(COUNTIF(別紙2!L:L,R16),VLOOKUP(R16,別紙2!L:N,3,0),"")</f>
        <v/>
      </c>
      <c r="H16" s="163" t="str">
        <f t="shared" si="1"/>
        <v/>
      </c>
      <c r="I16" s="163" t="str">
        <f>IF(COUNTIF(別紙2!L:L,R16),VLOOKUP(R16,別紙2!$L$13:$N$21,2,0),"")</f>
        <v/>
      </c>
      <c r="J16" s="164" t="str">
        <f t="shared" si="4"/>
        <v/>
      </c>
      <c r="K16" s="164" t="str">
        <f t="shared" ref="K16:K18" si="6">IF(I16&lt;&gt;"",MIN(H16,$T$14),"")</f>
        <v/>
      </c>
      <c r="L16" s="164" t="str">
        <f t="shared" ref="L16:L18" si="7">IF(I16&lt;&gt;"",J16*K16,"")</f>
        <v/>
      </c>
      <c r="M16" s="371"/>
      <c r="N16" s="377"/>
      <c r="O16" s="371"/>
      <c r="P16" s="380"/>
      <c r="Q16" s="360"/>
      <c r="R16" s="92" t="s">
        <v>127</v>
      </c>
      <c r="T16" s="93"/>
      <c r="U16" s="94">
        <f t="shared" si="5"/>
        <v>0</v>
      </c>
    </row>
    <row r="17" spans="2:21" ht="23.25" customHeight="1">
      <c r="B17" s="365"/>
      <c r="C17" s="368"/>
      <c r="D17" s="371"/>
      <c r="E17" s="374"/>
      <c r="F17" s="371"/>
      <c r="G17" s="164" t="str">
        <f>IF(COUNTIF(別紙2!L:L,R17),VLOOKUP(R17,別紙2!L:N,3,0),"")</f>
        <v/>
      </c>
      <c r="H17" s="163" t="str">
        <f t="shared" si="1"/>
        <v/>
      </c>
      <c r="I17" s="163" t="str">
        <f>IF(COUNTIF(別紙2!L:L,R17),VLOOKUP(R17,別紙2!$L$13:$N$21,2,0),"")</f>
        <v/>
      </c>
      <c r="J17" s="164" t="str">
        <f t="shared" si="4"/>
        <v/>
      </c>
      <c r="K17" s="164" t="str">
        <f t="shared" si="6"/>
        <v/>
      </c>
      <c r="L17" s="164" t="str">
        <f t="shared" si="7"/>
        <v/>
      </c>
      <c r="M17" s="371"/>
      <c r="N17" s="377"/>
      <c r="O17" s="371"/>
      <c r="P17" s="380"/>
      <c r="Q17" s="360"/>
      <c r="R17" s="92" t="s">
        <v>128</v>
      </c>
      <c r="T17" s="93"/>
      <c r="U17" s="94">
        <f t="shared" si="5"/>
        <v>0</v>
      </c>
    </row>
    <row r="18" spans="2:21" ht="23.25" customHeight="1">
      <c r="B18" s="366"/>
      <c r="C18" s="369"/>
      <c r="D18" s="372"/>
      <c r="E18" s="375"/>
      <c r="F18" s="372"/>
      <c r="G18" s="164" t="str">
        <f>IF(COUNTIF(別紙2!L:L,R18),VLOOKUP(R18,別紙2!L:N,3,0),"")</f>
        <v/>
      </c>
      <c r="H18" s="163" t="str">
        <f t="shared" si="1"/>
        <v/>
      </c>
      <c r="I18" s="163" t="str">
        <f>IF(COUNTIF(別紙2!L:L,R18),VLOOKUP(R18,別紙2!$L$13:$N$21,2,0),"")</f>
        <v/>
      </c>
      <c r="J18" s="164" t="str">
        <f t="shared" si="4"/>
        <v/>
      </c>
      <c r="K18" s="164" t="str">
        <f t="shared" si="6"/>
        <v/>
      </c>
      <c r="L18" s="164" t="str">
        <f t="shared" si="7"/>
        <v/>
      </c>
      <c r="M18" s="372"/>
      <c r="N18" s="378"/>
      <c r="O18" s="372"/>
      <c r="P18" s="381"/>
      <c r="Q18" s="361"/>
      <c r="R18" s="92" t="s">
        <v>129</v>
      </c>
      <c r="T18" s="93"/>
      <c r="U18" s="94">
        <f t="shared" si="5"/>
        <v>0</v>
      </c>
    </row>
    <row r="19" spans="2:21" ht="23.25" customHeight="1" thickBot="1">
      <c r="B19" s="84" t="s">
        <v>140</v>
      </c>
      <c r="C19" s="85" t="s">
        <v>139</v>
      </c>
      <c r="D19" s="163">
        <f>SUMIFS(別紙2!$G$12:$G$21,別紙2!$B$12:$B$21,C19)</f>
        <v>0</v>
      </c>
      <c r="E19" s="244">
        <v>0</v>
      </c>
      <c r="F19" s="168">
        <f t="shared" si="0"/>
        <v>0</v>
      </c>
      <c r="G19" s="168" t="str">
        <f>IF(SUMIFS(別紙2!N:N,別紙2!B:B,C19)=0,"",SUMIFS(別紙2!N:N,別紙2!B:B,C19))</f>
        <v/>
      </c>
      <c r="H19" s="169" t="s">
        <v>141</v>
      </c>
      <c r="I19" s="168" t="str">
        <f>IF(SUMIFS(別紙2!M:M,別紙2!B:B,C19)=0,"",SUMIFS(別紙2!M:M,別紙2!B:B,C19))</f>
        <v/>
      </c>
      <c r="J19" s="169" t="s">
        <v>141</v>
      </c>
      <c r="K19" s="169" t="s">
        <v>141</v>
      </c>
      <c r="L19" s="170" t="str">
        <f>IF(I19="","",MIN(I19,905000))</f>
        <v/>
      </c>
      <c r="M19" s="168">
        <f t="shared" si="2"/>
        <v>0</v>
      </c>
      <c r="N19" s="171">
        <f t="shared" si="3"/>
        <v>0</v>
      </c>
      <c r="O19" s="170">
        <f>ROUNDDOWN(N19,-3)</f>
        <v>0</v>
      </c>
      <c r="P19" s="172">
        <f>基本情報シート!E29</f>
        <v>0</v>
      </c>
      <c r="Q19" s="173">
        <f>ROUNDDOWN(MIN(O19,P19),-3)</f>
        <v>0</v>
      </c>
      <c r="R19" s="92"/>
    </row>
    <row r="20" spans="2:21" ht="23.25" customHeight="1" thickTop="1" thickBot="1">
      <c r="B20" s="362" t="s">
        <v>8</v>
      </c>
      <c r="C20" s="363"/>
      <c r="D20" s="174">
        <f>SUBTOTAL(109,D12:D19)</f>
        <v>0</v>
      </c>
      <c r="E20" s="174">
        <f>SUBTOTAL(109,E12:E19)</f>
        <v>0</v>
      </c>
      <c r="F20" s="175">
        <f>SUBTOTAL(109,F12:F19)</f>
        <v>0</v>
      </c>
      <c r="G20" s="176" t="s">
        <v>141</v>
      </c>
      <c r="H20" s="176" t="s">
        <v>141</v>
      </c>
      <c r="I20" s="175">
        <f t="shared" ref="I20:L20" si="8">SUBTOTAL(109,I12:I19)</f>
        <v>0</v>
      </c>
      <c r="J20" s="176" t="s">
        <v>141</v>
      </c>
      <c r="K20" s="176" t="s">
        <v>141</v>
      </c>
      <c r="L20" s="175">
        <f t="shared" si="8"/>
        <v>0</v>
      </c>
      <c r="M20" s="177">
        <f>SUBTOTAL(109,M12:M19)</f>
        <v>0</v>
      </c>
      <c r="N20" s="178">
        <f>SUBTOTAL(109,N12:N19)</f>
        <v>0</v>
      </c>
      <c r="O20" s="177">
        <f>SUBTOTAL(109,O12:O19)</f>
        <v>0</v>
      </c>
      <c r="P20" s="177">
        <f>SUBTOTAL(109,P12:P19)</f>
        <v>0</v>
      </c>
      <c r="Q20" s="179">
        <f>SUBTOTAL(109,Q12:Q19)</f>
        <v>0</v>
      </c>
    </row>
    <row r="22" spans="2:21" ht="20.100000000000001" customHeight="1">
      <c r="B22" s="23" t="s">
        <v>112</v>
      </c>
      <c r="C22" s="23"/>
    </row>
    <row r="23" spans="2:21" ht="20.100000000000001" customHeight="1">
      <c r="B23" s="23"/>
      <c r="C23" s="23"/>
    </row>
    <row r="24" spans="2:21" ht="20.100000000000001" customHeight="1">
      <c r="B24" s="23"/>
      <c r="C24" s="23"/>
    </row>
    <row r="25" spans="2:21" ht="20.100000000000001" customHeight="1">
      <c r="B25" s="18"/>
      <c r="C25" s="18"/>
    </row>
    <row r="26" spans="2:21" ht="20.100000000000001" customHeight="1">
      <c r="B26" s="23"/>
      <c r="C26" s="23"/>
    </row>
  </sheetData>
  <sheetProtection algorithmName="SHA-512" hashValue="deQP8hINXPX96C2OAsioSBixIHmRZCnvS8I+H9lDbD7YFZIYtBybVe0WuVhLzextJij+4jc8vREzy+objRDePA==" saltValue="s1e4KLqhbjGWTMkeJ6T5Gw==" spinCount="100000" sheet="1" objects="1" scenarios="1"/>
  <mergeCells count="23">
    <mergeCell ref="B2:Q2"/>
    <mergeCell ref="G6:I6"/>
    <mergeCell ref="J7:L7"/>
    <mergeCell ref="J8:L8"/>
    <mergeCell ref="G7:I7"/>
    <mergeCell ref="J6:L6"/>
    <mergeCell ref="K4:L4"/>
    <mergeCell ref="B6:C9"/>
    <mergeCell ref="P7:P8"/>
    <mergeCell ref="Q7:Q8"/>
    <mergeCell ref="O4:Q4"/>
    <mergeCell ref="M4:N4"/>
    <mergeCell ref="Q14:Q18"/>
    <mergeCell ref="B20:C20"/>
    <mergeCell ref="B14:B18"/>
    <mergeCell ref="C14:C18"/>
    <mergeCell ref="D14:D18"/>
    <mergeCell ref="E14:E18"/>
    <mergeCell ref="F14:F18"/>
    <mergeCell ref="M14:M18"/>
    <mergeCell ref="N14:N18"/>
    <mergeCell ref="O14:O18"/>
    <mergeCell ref="P14:P18"/>
  </mergeCells>
  <phoneticPr fontId="2"/>
  <printOptions horizontalCentered="1"/>
  <pageMargins left="0.39370078740157483" right="0.39370078740157483" top="0.98425196850393704" bottom="0.59055118110236227" header="0.39370078740157483" footer="0.39370078740157483"/>
  <pageSetup paperSize="9" scale="65" fitToHeight="0"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O61"/>
  <sheetViews>
    <sheetView view="pageBreakPreview" zoomScaleNormal="100" zoomScaleSheetLayoutView="100" workbookViewId="0">
      <selection activeCell="B12" sqref="B12"/>
    </sheetView>
  </sheetViews>
  <sheetFormatPr defaultColWidth="9" defaultRowHeight="20.100000000000001" customHeight="1"/>
  <cols>
    <col min="1" max="1" width="0.88671875" style="1" customWidth="1"/>
    <col min="2" max="2" width="26.44140625" style="1" customWidth="1"/>
    <col min="3" max="9" width="13" style="1" customWidth="1"/>
    <col min="10" max="10" width="1.33203125" style="1" hidden="1" customWidth="1"/>
    <col min="11" max="11" width="3" style="1" hidden="1" customWidth="1"/>
    <col min="12" max="12" width="5.109375" style="1" hidden="1" customWidth="1"/>
    <col min="13" max="13" width="7.5546875" style="1" hidden="1" customWidth="1"/>
    <col min="14" max="14" width="5.109375" style="1" hidden="1" customWidth="1"/>
    <col min="15" max="16384" width="9" style="1"/>
  </cols>
  <sheetData>
    <row r="1" spans="2:15" ht="13.2">
      <c r="B1" s="1" t="s">
        <v>212</v>
      </c>
    </row>
    <row r="2" spans="2:15" ht="21.6" customHeight="1"/>
    <row r="3" spans="2:15" ht="13.2">
      <c r="C3" s="418" t="s">
        <v>209</v>
      </c>
      <c r="D3" s="418"/>
      <c r="E3" s="418"/>
      <c r="F3" s="418"/>
      <c r="G3" s="418"/>
    </row>
    <row r="4" spans="2:15" ht="22.8" customHeight="1"/>
    <row r="5" spans="2:15" ht="17.25" customHeight="1">
      <c r="B5" s="96" t="s">
        <v>156</v>
      </c>
      <c r="C5" s="419">
        <f>IF(基本情報シート!B8="",基本情報シート!B12,基本情報シート!B8&amp;" "&amp;"（"&amp;基本情報シート!B12&amp;"）")</f>
        <v>0</v>
      </c>
      <c r="D5" s="419"/>
      <c r="E5" s="419"/>
      <c r="F5" s="419"/>
      <c r="G5" s="419"/>
      <c r="H5" s="419"/>
      <c r="I5" s="419"/>
    </row>
    <row r="6" spans="2:15" ht="17.25" customHeight="1">
      <c r="B6" s="96" t="s">
        <v>157</v>
      </c>
      <c r="C6" s="419" t="str">
        <f>IF(基本情報シート!B6="",基本情報シート!B10&amp;基本情報シート!C10,基本情報シート!B6)</f>
        <v>大阪府</v>
      </c>
      <c r="D6" s="419"/>
      <c r="E6" s="419"/>
      <c r="F6" s="419"/>
      <c r="G6" s="419"/>
      <c r="H6" s="419"/>
      <c r="I6" s="419"/>
    </row>
    <row r="7" spans="2:15" ht="17.25" customHeight="1">
      <c r="B7" s="96" t="s">
        <v>115</v>
      </c>
      <c r="C7" s="422" t="s">
        <v>53</v>
      </c>
      <c r="D7" s="422"/>
      <c r="E7" s="422"/>
      <c r="F7" s="422"/>
      <c r="G7" s="422"/>
      <c r="H7" s="422"/>
      <c r="I7" s="422"/>
    </row>
    <row r="8" spans="2:15" ht="17.25" customHeight="1">
      <c r="B8" s="97" t="s">
        <v>28</v>
      </c>
      <c r="C8" s="17"/>
      <c r="D8" s="17"/>
      <c r="E8" s="17"/>
      <c r="F8" s="17"/>
      <c r="G8" s="17"/>
      <c r="H8" s="17"/>
      <c r="I8" s="17"/>
    </row>
    <row r="9" spans="2:15" ht="7.5" customHeight="1" thickBot="1"/>
    <row r="10" spans="2:15" ht="13.2">
      <c r="B10" s="5" t="s">
        <v>9</v>
      </c>
      <c r="C10" s="6" t="s">
        <v>10</v>
      </c>
      <c r="D10" s="6" t="s">
        <v>11</v>
      </c>
      <c r="E10" s="6" t="s">
        <v>12</v>
      </c>
      <c r="F10" s="7" t="s">
        <v>13</v>
      </c>
      <c r="G10" s="7" t="s">
        <v>14</v>
      </c>
      <c r="H10" s="6" t="s">
        <v>15</v>
      </c>
      <c r="I10" s="8" t="s">
        <v>0</v>
      </c>
    </row>
    <row r="11" spans="2:15" ht="13.2">
      <c r="B11" s="4" t="s">
        <v>29</v>
      </c>
      <c r="C11" s="9"/>
      <c r="D11" s="9"/>
      <c r="E11" s="9"/>
      <c r="F11" s="10" t="s">
        <v>18</v>
      </c>
      <c r="G11" s="11" t="s">
        <v>18</v>
      </c>
      <c r="H11" s="9"/>
      <c r="I11" s="12"/>
      <c r="K11" s="87"/>
      <c r="L11" s="90" t="s">
        <v>142</v>
      </c>
      <c r="M11" s="91" t="s">
        <v>143</v>
      </c>
      <c r="N11" s="90" t="s">
        <v>144</v>
      </c>
    </row>
    <row r="12" spans="2:15" ht="13.2">
      <c r="B12" s="245"/>
      <c r="C12" s="246"/>
      <c r="D12" s="246"/>
      <c r="E12" s="246"/>
      <c r="F12" s="247"/>
      <c r="G12" s="13">
        <f>F12*E12</f>
        <v>0</v>
      </c>
      <c r="H12" s="246"/>
      <c r="I12" s="248"/>
      <c r="K12" s="88">
        <f>COUNTIF(B$12:B12,B12)</f>
        <v>0</v>
      </c>
      <c r="L12" s="87" t="str">
        <f>B12&amp;K12</f>
        <v>0</v>
      </c>
      <c r="M12" s="89">
        <f>G12</f>
        <v>0</v>
      </c>
      <c r="N12" s="89">
        <f>E12</f>
        <v>0</v>
      </c>
      <c r="O12" s="1" t="s">
        <v>255</v>
      </c>
    </row>
    <row r="13" spans="2:15" ht="13.2">
      <c r="B13" s="245"/>
      <c r="C13" s="246"/>
      <c r="D13" s="246"/>
      <c r="E13" s="246"/>
      <c r="F13" s="247"/>
      <c r="G13" s="13">
        <f t="shared" ref="G13:G21" si="0">F13*E13</f>
        <v>0</v>
      </c>
      <c r="H13" s="246"/>
      <c r="I13" s="248"/>
      <c r="K13" s="88">
        <f>COUNTIF(B$12:B13,B13)</f>
        <v>0</v>
      </c>
      <c r="L13" s="87" t="str">
        <f t="shared" ref="L13:L21" si="1">B13&amp;K13</f>
        <v>0</v>
      </c>
      <c r="M13" s="89">
        <f t="shared" ref="M13:M21" si="2">G13</f>
        <v>0</v>
      </c>
      <c r="N13" s="89">
        <f t="shared" ref="N13:N21" si="3">E13</f>
        <v>0</v>
      </c>
    </row>
    <row r="14" spans="2:15" ht="13.2">
      <c r="B14" s="245"/>
      <c r="C14" s="246"/>
      <c r="D14" s="246"/>
      <c r="E14" s="246"/>
      <c r="F14" s="247"/>
      <c r="G14" s="13">
        <f t="shared" ref="G14:G17" si="4">F14*E14</f>
        <v>0</v>
      </c>
      <c r="H14" s="246"/>
      <c r="I14" s="248"/>
      <c r="K14" s="88">
        <f>COUNTIF(B$12:B14,B14)</f>
        <v>0</v>
      </c>
      <c r="L14" s="87" t="str">
        <f t="shared" si="1"/>
        <v>0</v>
      </c>
      <c r="M14" s="89">
        <f t="shared" si="2"/>
        <v>0</v>
      </c>
      <c r="N14" s="89">
        <f t="shared" si="3"/>
        <v>0</v>
      </c>
    </row>
    <row r="15" spans="2:15" ht="13.2">
      <c r="B15" s="245"/>
      <c r="C15" s="246"/>
      <c r="D15" s="246"/>
      <c r="E15" s="246"/>
      <c r="F15" s="247"/>
      <c r="G15" s="13">
        <f t="shared" si="4"/>
        <v>0</v>
      </c>
      <c r="H15" s="246"/>
      <c r="I15" s="248"/>
      <c r="K15" s="88">
        <f>COUNTIF(B$12:B15,B15)</f>
        <v>0</v>
      </c>
      <c r="L15" s="87" t="str">
        <f t="shared" si="1"/>
        <v>0</v>
      </c>
      <c r="M15" s="89">
        <f t="shared" si="2"/>
        <v>0</v>
      </c>
      <c r="N15" s="89">
        <f t="shared" si="3"/>
        <v>0</v>
      </c>
    </row>
    <row r="16" spans="2:15" ht="13.2">
      <c r="B16" s="245"/>
      <c r="C16" s="246"/>
      <c r="D16" s="246"/>
      <c r="E16" s="246"/>
      <c r="F16" s="247"/>
      <c r="G16" s="13">
        <f t="shared" si="4"/>
        <v>0</v>
      </c>
      <c r="H16" s="246"/>
      <c r="I16" s="248"/>
      <c r="K16" s="88">
        <f>COUNTIF(B$12:B16,B16)</f>
        <v>0</v>
      </c>
      <c r="L16" s="87" t="str">
        <f t="shared" si="1"/>
        <v>0</v>
      </c>
      <c r="M16" s="89">
        <f t="shared" si="2"/>
        <v>0</v>
      </c>
      <c r="N16" s="89">
        <f t="shared" si="3"/>
        <v>0</v>
      </c>
    </row>
    <row r="17" spans="1:14" ht="13.2">
      <c r="B17" s="245"/>
      <c r="C17" s="246"/>
      <c r="D17" s="246"/>
      <c r="E17" s="246"/>
      <c r="F17" s="247"/>
      <c r="G17" s="13">
        <f t="shared" si="4"/>
        <v>0</v>
      </c>
      <c r="H17" s="246"/>
      <c r="I17" s="248"/>
      <c r="K17" s="88">
        <f>COUNTIF(B$12:B17,B17)</f>
        <v>0</v>
      </c>
      <c r="L17" s="87" t="str">
        <f>B17&amp;K17</f>
        <v>0</v>
      </c>
      <c r="M17" s="89">
        <f t="shared" si="2"/>
        <v>0</v>
      </c>
      <c r="N17" s="89">
        <f t="shared" si="3"/>
        <v>0</v>
      </c>
    </row>
    <row r="18" spans="1:14" ht="13.2">
      <c r="B18" s="245"/>
      <c r="C18" s="246"/>
      <c r="D18" s="246"/>
      <c r="E18" s="246"/>
      <c r="F18" s="247"/>
      <c r="G18" s="13">
        <f t="shared" si="0"/>
        <v>0</v>
      </c>
      <c r="H18" s="246"/>
      <c r="I18" s="248"/>
      <c r="K18" s="88">
        <f>COUNTIF(B$12:B18,B18)</f>
        <v>0</v>
      </c>
      <c r="L18" s="87" t="str">
        <f t="shared" si="1"/>
        <v>0</v>
      </c>
      <c r="M18" s="89">
        <f t="shared" si="2"/>
        <v>0</v>
      </c>
      <c r="N18" s="89">
        <f t="shared" si="3"/>
        <v>0</v>
      </c>
    </row>
    <row r="19" spans="1:14" ht="13.2">
      <c r="B19" s="245"/>
      <c r="C19" s="246"/>
      <c r="D19" s="246"/>
      <c r="E19" s="246"/>
      <c r="F19" s="247"/>
      <c r="G19" s="13">
        <f t="shared" si="0"/>
        <v>0</v>
      </c>
      <c r="H19" s="246"/>
      <c r="I19" s="248"/>
      <c r="K19" s="88">
        <f>COUNTIF(B$12:B19,B19)</f>
        <v>0</v>
      </c>
      <c r="L19" s="87" t="str">
        <f t="shared" si="1"/>
        <v>0</v>
      </c>
      <c r="M19" s="89">
        <f t="shared" si="2"/>
        <v>0</v>
      </c>
      <c r="N19" s="89">
        <f t="shared" si="3"/>
        <v>0</v>
      </c>
    </row>
    <row r="20" spans="1:14" ht="13.2">
      <c r="B20" s="245"/>
      <c r="C20" s="246"/>
      <c r="D20" s="246"/>
      <c r="E20" s="246"/>
      <c r="F20" s="247"/>
      <c r="G20" s="13">
        <f t="shared" si="0"/>
        <v>0</v>
      </c>
      <c r="H20" s="246"/>
      <c r="I20" s="248"/>
      <c r="K20" s="88">
        <f>COUNTIF(B$12:B20,B20)</f>
        <v>0</v>
      </c>
      <c r="L20" s="87" t="str">
        <f t="shared" si="1"/>
        <v>0</v>
      </c>
      <c r="M20" s="89">
        <f t="shared" si="2"/>
        <v>0</v>
      </c>
      <c r="N20" s="89">
        <f t="shared" si="3"/>
        <v>0</v>
      </c>
    </row>
    <row r="21" spans="1:14" ht="13.2">
      <c r="B21" s="245"/>
      <c r="C21" s="246"/>
      <c r="D21" s="246"/>
      <c r="E21" s="246"/>
      <c r="F21" s="247"/>
      <c r="G21" s="13">
        <f t="shared" si="0"/>
        <v>0</v>
      </c>
      <c r="H21" s="246"/>
      <c r="I21" s="248"/>
      <c r="K21" s="88">
        <f>COUNTIF(B$12:B21,B21)</f>
        <v>0</v>
      </c>
      <c r="L21" s="87" t="str">
        <f t="shared" si="1"/>
        <v>0</v>
      </c>
      <c r="M21" s="89">
        <f t="shared" si="2"/>
        <v>0</v>
      </c>
      <c r="N21" s="89">
        <f t="shared" si="3"/>
        <v>0</v>
      </c>
    </row>
    <row r="22" spans="1:14" ht="13.2">
      <c r="B22" s="415" t="s">
        <v>7</v>
      </c>
      <c r="C22" s="404" t="s">
        <v>16</v>
      </c>
      <c r="D22" s="404" t="s">
        <v>16</v>
      </c>
      <c r="E22" s="404" t="s">
        <v>16</v>
      </c>
      <c r="F22" s="410" t="s">
        <v>16</v>
      </c>
      <c r="G22" s="420">
        <f>SUM(G12:G21)</f>
        <v>0</v>
      </c>
      <c r="H22" s="404" t="s">
        <v>16</v>
      </c>
      <c r="I22" s="406" t="s">
        <v>16</v>
      </c>
      <c r="K22" s="88"/>
      <c r="L22" s="88"/>
      <c r="M22" s="89"/>
      <c r="N22" s="89"/>
    </row>
    <row r="23" spans="1:14" ht="13.2">
      <c r="B23" s="416"/>
      <c r="C23" s="413"/>
      <c r="D23" s="413"/>
      <c r="E23" s="413"/>
      <c r="F23" s="417"/>
      <c r="G23" s="421"/>
      <c r="H23" s="413"/>
      <c r="I23" s="414"/>
    </row>
    <row r="24" spans="1:14" ht="13.2">
      <c r="B24" s="4" t="s">
        <v>30</v>
      </c>
      <c r="C24" s="9"/>
      <c r="D24" s="9"/>
      <c r="E24" s="9"/>
      <c r="F24" s="14" t="s">
        <v>18</v>
      </c>
      <c r="G24" s="15" t="s">
        <v>17</v>
      </c>
      <c r="H24" s="9"/>
      <c r="I24" s="12"/>
    </row>
    <row r="25" spans="1:14" ht="13.2">
      <c r="B25" s="245"/>
      <c r="C25" s="246"/>
      <c r="D25" s="246"/>
      <c r="E25" s="246"/>
      <c r="F25" s="247"/>
      <c r="G25" s="13">
        <f>F25*E25</f>
        <v>0</v>
      </c>
      <c r="H25" s="246"/>
      <c r="I25" s="248"/>
    </row>
    <row r="26" spans="1:14" ht="13.2">
      <c r="B26" s="245"/>
      <c r="C26" s="246"/>
      <c r="D26" s="246"/>
      <c r="E26" s="246"/>
      <c r="F26" s="247"/>
      <c r="G26" s="13">
        <f>F26*E26</f>
        <v>0</v>
      </c>
      <c r="H26" s="246"/>
      <c r="I26" s="248"/>
    </row>
    <row r="27" spans="1:14" ht="13.2">
      <c r="B27" s="245"/>
      <c r="C27" s="246"/>
      <c r="D27" s="246"/>
      <c r="E27" s="246"/>
      <c r="F27" s="247"/>
      <c r="G27" s="13">
        <f>F27*E27</f>
        <v>0</v>
      </c>
      <c r="H27" s="246"/>
      <c r="I27" s="248"/>
    </row>
    <row r="28" spans="1:14" ht="13.2">
      <c r="B28" s="245"/>
      <c r="C28" s="246"/>
      <c r="D28" s="246"/>
      <c r="E28" s="246"/>
      <c r="F28" s="249"/>
      <c r="G28" s="13">
        <f>F28*E28</f>
        <v>0</v>
      </c>
      <c r="H28" s="246"/>
      <c r="I28" s="248"/>
    </row>
    <row r="29" spans="1:14" ht="13.2">
      <c r="B29" s="245"/>
      <c r="C29" s="246"/>
      <c r="D29" s="246"/>
      <c r="E29" s="246"/>
      <c r="F29" s="247"/>
      <c r="G29" s="13">
        <f>F29*E29</f>
        <v>0</v>
      </c>
      <c r="H29" s="246"/>
      <c r="I29" s="248"/>
    </row>
    <row r="30" spans="1:14" ht="13.2">
      <c r="A30" s="2"/>
      <c r="B30" s="415" t="s">
        <v>7</v>
      </c>
      <c r="C30" s="404" t="s">
        <v>16</v>
      </c>
      <c r="D30" s="404" t="s">
        <v>16</v>
      </c>
      <c r="E30" s="404" t="s">
        <v>16</v>
      </c>
      <c r="F30" s="410" t="s">
        <v>16</v>
      </c>
      <c r="G30" s="402">
        <f>SUM(G25:G29)</f>
        <v>0</v>
      </c>
      <c r="H30" s="404" t="s">
        <v>16</v>
      </c>
      <c r="I30" s="406" t="s">
        <v>16</v>
      </c>
    </row>
    <row r="31" spans="1:14" ht="13.2">
      <c r="A31" s="2"/>
      <c r="B31" s="416"/>
      <c r="C31" s="413"/>
      <c r="D31" s="413"/>
      <c r="E31" s="413"/>
      <c r="F31" s="417"/>
      <c r="G31" s="412"/>
      <c r="H31" s="413"/>
      <c r="I31" s="414"/>
    </row>
    <row r="32" spans="1:14" ht="13.2">
      <c r="B32" s="408" t="s">
        <v>8</v>
      </c>
      <c r="C32" s="404" t="s">
        <v>16</v>
      </c>
      <c r="D32" s="404" t="s">
        <v>16</v>
      </c>
      <c r="E32" s="404" t="s">
        <v>16</v>
      </c>
      <c r="F32" s="410" t="s">
        <v>16</v>
      </c>
      <c r="G32" s="402">
        <f>SUM(G22,G30)</f>
        <v>0</v>
      </c>
      <c r="H32" s="404" t="s">
        <v>16</v>
      </c>
      <c r="I32" s="406" t="s">
        <v>16</v>
      </c>
    </row>
    <row r="33" spans="2:9" ht="13.8" thickBot="1">
      <c r="B33" s="409"/>
      <c r="C33" s="405"/>
      <c r="D33" s="405"/>
      <c r="E33" s="405"/>
      <c r="F33" s="411"/>
      <c r="G33" s="403"/>
      <c r="H33" s="405"/>
      <c r="I33" s="407"/>
    </row>
    <row r="34" spans="2:9" ht="7.5" customHeight="1">
      <c r="B34" s="16"/>
    </row>
    <row r="35" spans="2:9" ht="13.2"/>
    <row r="36" spans="2:9" ht="13.2"/>
    <row r="37" spans="2:9" ht="13.2"/>
    <row r="38" spans="2:9" ht="13.2"/>
    <row r="39" spans="2:9" ht="13.2"/>
    <row r="40" spans="2:9" ht="13.2"/>
    <row r="41" spans="2:9" ht="13.2"/>
    <row r="42" spans="2:9" ht="13.2"/>
    <row r="43" spans="2:9" ht="13.2"/>
    <row r="44" spans="2:9" ht="13.2"/>
    <row r="45" spans="2:9" ht="13.2"/>
    <row r="46" spans="2:9" ht="13.2"/>
    <row r="47" spans="2:9" ht="13.2"/>
    <row r="48" spans="2:9" ht="13.2"/>
    <row r="49" ht="13.2"/>
    <row r="50" ht="13.2"/>
    <row r="51" ht="13.2"/>
    <row r="52" ht="13.2"/>
    <row r="53" ht="13.2"/>
    <row r="54" ht="13.2"/>
    <row r="55" ht="13.2"/>
    <row r="56" ht="13.2"/>
    <row r="57" ht="13.2"/>
    <row r="58" ht="13.2"/>
    <row r="59" ht="13.2"/>
    <row r="60" ht="13.2"/>
    <row r="61" ht="13.2"/>
  </sheetData>
  <sheetProtection algorithmName="SHA-512" hashValue="H5E6PVYuTOHodAnr+UW7fUoUDjdGF3TXBCl7DLSfYxDuGIdANhYVEmZc4oePGyas5Ees4dqnmk8M9vZb9O8YCw==" saltValue="WfNrkB97LCLqOcHjPeTbPA==" spinCount="100000" sheet="1" objects="1" scenarios="1"/>
  <mergeCells count="28">
    <mergeCell ref="C3:G3"/>
    <mergeCell ref="C5:I5"/>
    <mergeCell ref="C6:I6"/>
    <mergeCell ref="G22:G23"/>
    <mergeCell ref="H22:H23"/>
    <mergeCell ref="I22:I23"/>
    <mergeCell ref="C7:I7"/>
    <mergeCell ref="G30:G31"/>
    <mergeCell ref="H30:H31"/>
    <mergeCell ref="I30:I31"/>
    <mergeCell ref="B22:B23"/>
    <mergeCell ref="C22:C23"/>
    <mergeCell ref="D22:D23"/>
    <mergeCell ref="E22:E23"/>
    <mergeCell ref="F22:F23"/>
    <mergeCell ref="B30:B31"/>
    <mergeCell ref="C30:C31"/>
    <mergeCell ref="D30:D31"/>
    <mergeCell ref="E30:E31"/>
    <mergeCell ref="F30:F31"/>
    <mergeCell ref="G32:G33"/>
    <mergeCell ref="H32:H33"/>
    <mergeCell ref="I32:I33"/>
    <mergeCell ref="B32:B33"/>
    <mergeCell ref="C32:C33"/>
    <mergeCell ref="D32:D33"/>
    <mergeCell ref="E32:E33"/>
    <mergeCell ref="F32:F33"/>
  </mergeCells>
  <phoneticPr fontId="2"/>
  <dataValidations count="1">
    <dataValidation type="list" allowBlank="1" showInputMessage="1" showErrorMessage="1" sqref="B12:B21" xr:uid="{432AC73C-6BA9-4EBB-A30B-4886B3B8F8F4}">
      <formula1>"簡易陰圧装置,検査機器（PCR検査装置）,簡易ベッド,HEPAフィルター付き空気清浄機"</formula1>
    </dataValidation>
  </dataValidations>
  <printOptions horizontalCentered="1"/>
  <pageMargins left="0.59055118110236227" right="0.59055118110236227" top="0.78740157480314965" bottom="0.59055118110236227" header="0.39370078740157483" footer="0.39370078740157483"/>
  <pageSetup paperSize="9" orientation="landscape" blackAndWhite="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入力規則!$A$2:$A$22</xm:f>
          </x14:formula1>
          <xm:sqref>C7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8D70A-7219-4D93-858A-A482A10FEF24}">
  <sheetPr>
    <tabColor rgb="FFFFFF00"/>
    <pageSetUpPr fitToPage="1"/>
  </sheetPr>
  <dimension ref="A1:K30"/>
  <sheetViews>
    <sheetView view="pageBreakPreview" zoomScale="90" zoomScaleNormal="90" zoomScaleSheetLayoutView="90" workbookViewId="0">
      <selection activeCell="I8" sqref="I8"/>
    </sheetView>
  </sheetViews>
  <sheetFormatPr defaultColWidth="9.6640625" defaultRowHeight="13.2"/>
  <cols>
    <col min="1" max="1" width="8.21875" style="39" customWidth="1"/>
    <col min="2" max="2" width="7.44140625" style="39" customWidth="1"/>
    <col min="3" max="3" width="11.44140625" style="39" customWidth="1"/>
    <col min="4" max="4" width="8.21875" style="39" customWidth="1"/>
    <col min="5" max="7" width="5.88671875" style="39" customWidth="1"/>
    <col min="8" max="8" width="1.6640625" style="39" customWidth="1"/>
    <col min="9" max="9" width="30" style="39" customWidth="1"/>
    <col min="10" max="10" width="1.6640625" style="39" customWidth="1"/>
    <col min="11" max="11" width="7.6640625" style="39" customWidth="1"/>
    <col min="12" max="16384" width="9.6640625" style="26"/>
  </cols>
  <sheetData>
    <row r="1" spans="1:11" ht="30" customHeight="1"/>
    <row r="2" spans="1:11" ht="30" customHeight="1">
      <c r="A2" s="425" t="s">
        <v>211</v>
      </c>
      <c r="B2" s="425"/>
      <c r="C2" s="425"/>
      <c r="K2" s="40"/>
    </row>
    <row r="3" spans="1:11" ht="30" customHeight="1">
      <c r="A3" s="41"/>
      <c r="B3" s="41"/>
      <c r="K3" s="40"/>
    </row>
    <row r="4" spans="1:11" ht="21">
      <c r="A4" s="426" t="s">
        <v>210</v>
      </c>
      <c r="B4" s="426"/>
      <c r="C4" s="427"/>
      <c r="D4" s="427"/>
      <c r="E4" s="427"/>
      <c r="F4" s="427"/>
      <c r="G4" s="427"/>
      <c r="H4" s="427"/>
      <c r="I4" s="427"/>
      <c r="J4" s="427"/>
      <c r="K4" s="427"/>
    </row>
    <row r="5" spans="1:11" ht="17.25" customHeight="1">
      <c r="A5" s="1"/>
      <c r="B5" s="1"/>
      <c r="C5" s="1"/>
      <c r="D5" s="1"/>
      <c r="E5" s="1"/>
      <c r="F5" s="1"/>
      <c r="G5" s="1"/>
      <c r="H5" s="1"/>
      <c r="I5" s="1"/>
      <c r="J5" s="1"/>
      <c r="K5" s="1"/>
    </row>
    <row r="6" spans="1:11" ht="16.8" thickBot="1">
      <c r="A6" s="433" t="s">
        <v>54</v>
      </c>
      <c r="B6" s="433"/>
      <c r="C6" s="433"/>
      <c r="D6" s="1"/>
      <c r="E6" s="1"/>
      <c r="F6" s="1"/>
      <c r="G6" s="1"/>
      <c r="H6" s="423" t="s">
        <v>55</v>
      </c>
      <c r="I6" s="424"/>
      <c r="J6" s="424"/>
      <c r="K6" s="1"/>
    </row>
    <row r="7" spans="1:11" ht="16.8" thickBot="1">
      <c r="A7" s="1"/>
      <c r="B7" s="428" t="s">
        <v>56</v>
      </c>
      <c r="C7" s="429"/>
      <c r="D7" s="429"/>
      <c r="E7" s="429"/>
      <c r="F7" s="429"/>
      <c r="G7" s="430"/>
      <c r="H7" s="431" t="s">
        <v>57</v>
      </c>
      <c r="I7" s="429"/>
      <c r="J7" s="432"/>
      <c r="K7" s="1"/>
    </row>
    <row r="8" spans="1:11" ht="23.4">
      <c r="A8" s="1"/>
      <c r="B8" s="434" t="s">
        <v>58</v>
      </c>
      <c r="C8" s="435"/>
      <c r="D8" s="435"/>
      <c r="E8" s="435"/>
      <c r="F8" s="435"/>
      <c r="G8" s="436"/>
      <c r="H8" s="42"/>
      <c r="I8" s="43">
        <f>別紙1!Q20</f>
        <v>0</v>
      </c>
      <c r="J8" s="44"/>
      <c r="K8" s="1"/>
    </row>
    <row r="9" spans="1:11" ht="23.4">
      <c r="A9" s="1"/>
      <c r="B9" s="437" t="s">
        <v>59</v>
      </c>
      <c r="C9" s="438"/>
      <c r="D9" s="438"/>
      <c r="E9" s="438"/>
      <c r="F9" s="438"/>
      <c r="G9" s="439"/>
      <c r="H9" s="45"/>
      <c r="I9" s="46">
        <f>I11-SUM(I10,I8)</f>
        <v>0</v>
      </c>
      <c r="J9" s="47"/>
      <c r="K9" s="1"/>
    </row>
    <row r="10" spans="1:11" ht="24" thickBot="1">
      <c r="A10" s="1"/>
      <c r="B10" s="437" t="s">
        <v>60</v>
      </c>
      <c r="C10" s="438"/>
      <c r="D10" s="438"/>
      <c r="E10" s="438"/>
      <c r="F10" s="438"/>
      <c r="G10" s="439"/>
      <c r="H10" s="48"/>
      <c r="I10" s="49">
        <f>別紙1!E20</f>
        <v>0</v>
      </c>
      <c r="J10" s="50"/>
      <c r="K10" s="1"/>
    </row>
    <row r="11" spans="1:11" ht="24" thickBot="1">
      <c r="A11" s="1"/>
      <c r="B11" s="440" t="s">
        <v>61</v>
      </c>
      <c r="C11" s="441"/>
      <c r="D11" s="441"/>
      <c r="E11" s="441"/>
      <c r="F11" s="441"/>
      <c r="G11" s="442"/>
      <c r="H11" s="51"/>
      <c r="I11" s="52">
        <f>別紙1!D20</f>
        <v>0</v>
      </c>
      <c r="J11" s="53"/>
      <c r="K11" s="1"/>
    </row>
    <row r="12" spans="1:11" ht="38.25" customHeight="1">
      <c r="A12" s="1"/>
      <c r="B12" s="1"/>
      <c r="C12" s="1"/>
      <c r="D12" s="1"/>
      <c r="E12" s="1"/>
      <c r="F12" s="1"/>
      <c r="G12" s="1"/>
      <c r="H12" s="1"/>
      <c r="I12" s="1"/>
      <c r="J12" s="1"/>
      <c r="K12" s="1"/>
    </row>
    <row r="13" spans="1:11" ht="16.8" thickBot="1">
      <c r="A13" s="433" t="s">
        <v>62</v>
      </c>
      <c r="B13" s="433"/>
      <c r="C13" s="433"/>
      <c r="D13" s="1"/>
      <c r="E13" s="1"/>
      <c r="F13" s="1"/>
      <c r="G13" s="1"/>
      <c r="H13" s="423" t="s">
        <v>55</v>
      </c>
      <c r="I13" s="424"/>
      <c r="J13" s="424"/>
      <c r="K13" s="1"/>
    </row>
    <row r="14" spans="1:11" ht="16.8" thickBot="1">
      <c r="A14" s="1"/>
      <c r="B14" s="428" t="s">
        <v>56</v>
      </c>
      <c r="C14" s="429"/>
      <c r="D14" s="429"/>
      <c r="E14" s="429"/>
      <c r="F14" s="429"/>
      <c r="G14" s="430"/>
      <c r="H14" s="431" t="s">
        <v>57</v>
      </c>
      <c r="I14" s="429"/>
      <c r="J14" s="432"/>
      <c r="K14" s="1"/>
    </row>
    <row r="15" spans="1:11" ht="23.4">
      <c r="A15" s="1"/>
      <c r="B15" s="450" t="s">
        <v>117</v>
      </c>
      <c r="C15" s="451"/>
      <c r="D15" s="451"/>
      <c r="E15" s="451"/>
      <c r="F15" s="451"/>
      <c r="G15" s="452"/>
      <c r="H15" s="54"/>
      <c r="I15" s="55">
        <f>別紙1!D20</f>
        <v>0</v>
      </c>
      <c r="J15" s="56"/>
      <c r="K15" s="1"/>
    </row>
    <row r="16" spans="1:11" ht="23.4">
      <c r="A16" s="1"/>
      <c r="B16" s="437"/>
      <c r="C16" s="438"/>
      <c r="D16" s="438"/>
      <c r="E16" s="438"/>
      <c r="F16" s="438"/>
      <c r="G16" s="439"/>
      <c r="H16" s="57"/>
      <c r="I16" s="58"/>
      <c r="J16" s="59"/>
      <c r="K16" s="1"/>
    </row>
    <row r="17" spans="1:11" ht="24" thickBot="1">
      <c r="A17" s="1"/>
      <c r="B17" s="453"/>
      <c r="C17" s="454"/>
      <c r="D17" s="454"/>
      <c r="E17" s="454"/>
      <c r="F17" s="454"/>
      <c r="G17" s="455"/>
      <c r="H17" s="60"/>
      <c r="I17" s="61"/>
      <c r="J17" s="62"/>
      <c r="K17" s="1"/>
    </row>
    <row r="18" spans="1:11" ht="24" thickBot="1">
      <c r="A18" s="1"/>
      <c r="B18" s="440" t="s">
        <v>61</v>
      </c>
      <c r="C18" s="441"/>
      <c r="D18" s="441"/>
      <c r="E18" s="441"/>
      <c r="F18" s="441"/>
      <c r="G18" s="442"/>
      <c r="H18" s="51"/>
      <c r="I18" s="52">
        <f>SUM(I15:I17)</f>
        <v>0</v>
      </c>
      <c r="J18" s="53"/>
      <c r="K18" s="1"/>
    </row>
    <row r="19" spans="1:11" ht="34.5" customHeight="1">
      <c r="A19" s="1"/>
      <c r="B19" s="1"/>
      <c r="C19" s="1"/>
      <c r="D19" s="1"/>
      <c r="E19" s="1"/>
      <c r="F19" s="1"/>
      <c r="G19" s="1"/>
      <c r="H19" s="1"/>
      <c r="I19" s="1"/>
      <c r="J19" s="1"/>
      <c r="K19" s="1"/>
    </row>
    <row r="20" spans="1:11" ht="16.2">
      <c r="A20" s="1"/>
      <c r="B20" s="456" t="s">
        <v>63</v>
      </c>
      <c r="C20" s="456"/>
      <c r="D20" s="456"/>
      <c r="E20" s="456"/>
      <c r="F20" s="456"/>
      <c r="G20" s="456"/>
      <c r="H20" s="456"/>
      <c r="I20" s="456"/>
      <c r="J20" s="1"/>
      <c r="K20" s="1"/>
    </row>
    <row r="21" spans="1:11" ht="16.2">
      <c r="A21" s="1"/>
      <c r="B21" s="63"/>
      <c r="C21" s="63"/>
      <c r="D21" s="63"/>
      <c r="E21" s="63"/>
      <c r="F21" s="63"/>
      <c r="G21" s="63"/>
      <c r="H21" s="63"/>
      <c r="I21" s="63"/>
      <c r="J21" s="1"/>
      <c r="K21" s="1"/>
    </row>
    <row r="22" spans="1:11" ht="16.2">
      <c r="A22" s="1"/>
      <c r="B22" s="63"/>
      <c r="C22" s="63"/>
      <c r="D22" s="457" t="str">
        <f>"令和　"&amp;基本情報シート!C4&amp;"　年　"&amp;基本情報シート!E4&amp;"　月　"&amp;基本情報シート!G4&amp;"　日"</f>
        <v>令和　　年　　月　　日</v>
      </c>
      <c r="E22" s="457"/>
      <c r="F22" s="457"/>
      <c r="G22" s="457"/>
      <c r="H22" s="457"/>
      <c r="I22" s="457"/>
      <c r="J22" s="457"/>
      <c r="K22" s="1"/>
    </row>
    <row r="23" spans="1:11" ht="16.2">
      <c r="A23" s="1"/>
      <c r="B23" s="63"/>
      <c r="C23" s="63"/>
      <c r="D23" s="64"/>
      <c r="E23" s="64"/>
      <c r="F23" s="64"/>
      <c r="G23" s="64"/>
      <c r="H23" s="64"/>
      <c r="I23" s="64"/>
      <c r="J23" s="64"/>
      <c r="K23" s="1"/>
    </row>
    <row r="24" spans="1:11" ht="16.2">
      <c r="A24" s="1"/>
      <c r="B24" s="1"/>
      <c r="C24" s="1"/>
      <c r="D24" s="1"/>
      <c r="E24" s="446" t="s">
        <v>64</v>
      </c>
      <c r="F24" s="446"/>
      <c r="G24" s="446"/>
      <c r="H24" s="65"/>
      <c r="I24" s="447">
        <f>基本情報シート!B6</f>
        <v>0</v>
      </c>
      <c r="J24" s="445"/>
      <c r="K24" s="445"/>
    </row>
    <row r="25" spans="1:11" ht="16.2">
      <c r="A25" s="1"/>
      <c r="B25" s="1"/>
      <c r="C25" s="1"/>
      <c r="D25" s="1"/>
      <c r="E25" s="449" t="s">
        <v>65</v>
      </c>
      <c r="F25" s="449"/>
      <c r="G25" s="449"/>
      <c r="H25" s="66"/>
      <c r="I25" s="445">
        <f>基本情報シート!B8</f>
        <v>0</v>
      </c>
      <c r="J25" s="445"/>
      <c r="K25" s="445"/>
    </row>
    <row r="26" spans="1:11" ht="16.2">
      <c r="A26" s="1"/>
      <c r="B26" s="1"/>
      <c r="C26" s="1"/>
      <c r="D26" s="1"/>
      <c r="E26" s="67"/>
      <c r="F26" s="67"/>
      <c r="G26" s="69"/>
      <c r="H26" s="65"/>
      <c r="I26" s="445"/>
      <c r="J26" s="445"/>
      <c r="K26" s="445"/>
    </row>
    <row r="27" spans="1:11" ht="16.2">
      <c r="A27" s="1"/>
      <c r="B27" s="1"/>
      <c r="C27" s="1"/>
      <c r="D27" s="1"/>
      <c r="E27" s="446" t="s">
        <v>66</v>
      </c>
      <c r="F27" s="446"/>
      <c r="G27" s="446"/>
      <c r="H27" s="65"/>
      <c r="I27" s="447" t="str">
        <f>基本情報シート!B10&amp;基本情報シート!C10</f>
        <v>大阪府</v>
      </c>
      <c r="J27" s="445"/>
      <c r="K27" s="445"/>
    </row>
    <row r="28" spans="1:11" ht="16.2">
      <c r="A28" s="1"/>
      <c r="B28" s="1"/>
      <c r="C28" s="1"/>
      <c r="D28" s="1"/>
      <c r="E28" s="448" t="s">
        <v>67</v>
      </c>
      <c r="F28" s="448"/>
      <c r="G28" s="448"/>
      <c r="H28" s="66"/>
      <c r="I28" s="447">
        <f>基本情報シート!B12</f>
        <v>0</v>
      </c>
      <c r="J28" s="445"/>
      <c r="K28" s="445"/>
    </row>
    <row r="29" spans="1:11" ht="16.2">
      <c r="A29" s="1"/>
      <c r="B29" s="1"/>
      <c r="C29" s="1"/>
      <c r="D29" s="1"/>
      <c r="E29" s="67"/>
      <c r="F29" s="67"/>
      <c r="G29" s="68"/>
      <c r="H29" s="65"/>
      <c r="I29" s="445"/>
      <c r="J29" s="445"/>
      <c r="K29" s="445"/>
    </row>
    <row r="30" spans="1:11" ht="16.2">
      <c r="A30" s="1"/>
      <c r="B30" s="1"/>
      <c r="C30" s="1"/>
      <c r="D30" s="1"/>
      <c r="E30" s="443" t="s">
        <v>116</v>
      </c>
      <c r="F30" s="443"/>
      <c r="G30" s="443"/>
      <c r="H30" s="66"/>
      <c r="I30" s="444" t="str">
        <f>基本情報シート!G13&amp;"　"&amp;基本情報シート!B13</f>
        <v>　</v>
      </c>
      <c r="J30" s="444"/>
      <c r="K30" s="444"/>
    </row>
  </sheetData>
  <sheetProtection algorithmName="SHA-512" hashValue="vWU3QWOmP3KWSVeLcJEjLL5Yb379QwQImd1YJGiTT9Olj/ghrDOz8GwJVg1z1j1NS+sfxi9XoKOXkt4GgzTTCw==" saltValue="GRNwU0cEFJmyxzKHBG8HnA==" spinCount="100000" sheet="1" selectLockedCells="1"/>
  <mergeCells count="32">
    <mergeCell ref="B20:I20"/>
    <mergeCell ref="D22:J22"/>
    <mergeCell ref="E24:G24"/>
    <mergeCell ref="I24:K24"/>
    <mergeCell ref="B18:G18"/>
    <mergeCell ref="B14:G14"/>
    <mergeCell ref="A13:C13"/>
    <mergeCell ref="E30:G30"/>
    <mergeCell ref="I30:K30"/>
    <mergeCell ref="I26:K26"/>
    <mergeCell ref="E27:G27"/>
    <mergeCell ref="I27:K27"/>
    <mergeCell ref="E28:G28"/>
    <mergeCell ref="I28:K28"/>
    <mergeCell ref="I29:K29"/>
    <mergeCell ref="E25:G25"/>
    <mergeCell ref="I25:K25"/>
    <mergeCell ref="H14:J14"/>
    <mergeCell ref="B15:G15"/>
    <mergeCell ref="B16:G16"/>
    <mergeCell ref="B17:G17"/>
    <mergeCell ref="H13:J13"/>
    <mergeCell ref="A2:C2"/>
    <mergeCell ref="A4:K4"/>
    <mergeCell ref="H6:J6"/>
    <mergeCell ref="B7:G7"/>
    <mergeCell ref="H7:J7"/>
    <mergeCell ref="A6:C6"/>
    <mergeCell ref="B8:G8"/>
    <mergeCell ref="B9:G9"/>
    <mergeCell ref="B10:G10"/>
    <mergeCell ref="B11:G11"/>
  </mergeCells>
  <phoneticPr fontId="2"/>
  <conditionalFormatting sqref="I8 I10:I11 I15 I18">
    <cfRule type="cellIs" dxfId="4" priority="2" operator="equal">
      <formula>0</formula>
    </cfRule>
  </conditionalFormatting>
  <conditionalFormatting sqref="H24:I24 H27:H29 H25 I25:I30">
    <cfRule type="cellIs" dxfId="3" priority="1" operator="equal">
      <formula>0</formula>
    </cfRule>
  </conditionalFormatting>
  <printOptions horizontalCentered="1"/>
  <pageMargins left="0.78740157480314965" right="0.78740157480314965"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66D48-2FF6-4B7A-BF5D-9DA90BA6E1C2}">
  <sheetPr>
    <tabColor rgb="FFFFFF00"/>
    <pageSetUpPr fitToPage="1"/>
  </sheetPr>
  <dimension ref="A1:T33"/>
  <sheetViews>
    <sheetView view="pageBreakPreview" zoomScale="75" zoomScaleNormal="100" zoomScaleSheetLayoutView="75" workbookViewId="0">
      <selection activeCell="E19" sqref="E19:G19"/>
    </sheetView>
  </sheetViews>
  <sheetFormatPr defaultColWidth="9" defaultRowHeight="20.100000000000001" customHeight="1"/>
  <cols>
    <col min="1" max="1" width="1.6640625" style="24" customWidth="1"/>
    <col min="2" max="2" width="14.33203125" style="24" customWidth="1"/>
    <col min="3" max="4" width="1.21875" style="24" customWidth="1"/>
    <col min="5" max="12" width="5.6640625" style="24" customWidth="1"/>
    <col min="13" max="14" width="7.109375" style="24" customWidth="1"/>
    <col min="15" max="16" width="5.6640625" style="24" customWidth="1"/>
    <col min="17" max="17" width="9.77734375" style="24" customWidth="1"/>
    <col min="18" max="18" width="1.109375" style="24" customWidth="1"/>
    <col min="19" max="19" width="4.88671875" style="24" customWidth="1"/>
    <col min="20" max="16384" width="9" style="24"/>
  </cols>
  <sheetData>
    <row r="1" spans="1:20" ht="24.9" customHeight="1">
      <c r="A1" s="250"/>
      <c r="B1" s="251"/>
      <c r="C1" s="250"/>
      <c r="D1" s="250"/>
      <c r="E1" s="250"/>
      <c r="F1" s="250"/>
      <c r="G1" s="250"/>
      <c r="H1" s="250"/>
      <c r="I1" s="250"/>
      <c r="J1" s="250"/>
      <c r="K1" s="250"/>
      <c r="L1" s="250"/>
      <c r="M1" s="250"/>
      <c r="N1" s="250"/>
      <c r="O1" s="250"/>
      <c r="P1" s="250"/>
      <c r="Q1" s="250"/>
      <c r="R1" s="250"/>
      <c r="S1" s="250"/>
    </row>
    <row r="2" spans="1:20" ht="24.9" customHeight="1">
      <c r="A2" s="250"/>
      <c r="B2" s="459" t="s">
        <v>73</v>
      </c>
      <c r="C2" s="459"/>
      <c r="D2" s="459"/>
      <c r="E2" s="459"/>
      <c r="F2" s="459"/>
      <c r="G2" s="459"/>
      <c r="H2" s="459"/>
      <c r="I2" s="459"/>
      <c r="J2" s="459"/>
      <c r="K2" s="459"/>
      <c r="L2" s="459"/>
      <c r="M2" s="459"/>
      <c r="N2" s="459"/>
      <c r="O2" s="459"/>
      <c r="P2" s="459"/>
      <c r="Q2" s="459"/>
      <c r="R2" s="250"/>
      <c r="S2" s="250"/>
    </row>
    <row r="3" spans="1:20" ht="38.25" customHeight="1">
      <c r="A3" s="250"/>
      <c r="B3" s="250"/>
      <c r="C3" s="250"/>
      <c r="D3" s="250"/>
      <c r="E3" s="250"/>
      <c r="F3" s="250"/>
      <c r="G3" s="250"/>
      <c r="H3" s="250"/>
      <c r="I3" s="250"/>
      <c r="J3" s="250"/>
      <c r="K3" s="250"/>
      <c r="L3" s="250"/>
      <c r="M3" s="250"/>
      <c r="N3" s="250"/>
      <c r="O3" s="250"/>
      <c r="P3" s="250"/>
      <c r="Q3" s="250"/>
      <c r="R3" s="250"/>
      <c r="S3" s="250"/>
    </row>
    <row r="4" spans="1:20" ht="25.2" customHeight="1">
      <c r="A4" s="250"/>
      <c r="B4" s="250"/>
      <c r="C4" s="250"/>
      <c r="D4" s="250"/>
      <c r="E4" s="250"/>
      <c r="F4" s="250"/>
      <c r="G4" s="250"/>
      <c r="H4" s="250"/>
      <c r="I4" s="250"/>
      <c r="J4" s="250"/>
      <c r="K4" s="250"/>
      <c r="L4" s="250"/>
      <c r="M4" s="250"/>
      <c r="N4" s="465" t="str">
        <f>"令和　"&amp;基本情報シート!C4&amp;"　年　"&amp;基本情報シート!E4&amp;"　月　"&amp;基本情報シート!G4&amp;"　日"</f>
        <v>令和　　年　　月　　日</v>
      </c>
      <c r="O4" s="465"/>
      <c r="P4" s="465"/>
      <c r="Q4" s="465"/>
      <c r="R4" s="250"/>
      <c r="S4" s="250"/>
    </row>
    <row r="5" spans="1:20" ht="24.9" customHeight="1">
      <c r="A5" s="250"/>
      <c r="B5" s="251" t="s">
        <v>74</v>
      </c>
      <c r="C5" s="251"/>
      <c r="D5" s="251"/>
      <c r="E5" s="251"/>
      <c r="F5" s="250"/>
      <c r="G5" s="250"/>
      <c r="H5" s="250"/>
      <c r="I5" s="250"/>
      <c r="J5" s="250"/>
      <c r="K5" s="250"/>
      <c r="L5" s="250"/>
      <c r="M5" s="250"/>
      <c r="N5" s="250"/>
      <c r="O5" s="250"/>
      <c r="P5" s="250"/>
      <c r="Q5" s="250"/>
      <c r="R5" s="250"/>
      <c r="S5" s="250"/>
    </row>
    <row r="6" spans="1:20" ht="25.5" customHeight="1">
      <c r="A6" s="250"/>
      <c r="B6" s="250"/>
      <c r="C6" s="250"/>
      <c r="D6" s="250"/>
      <c r="E6" s="250"/>
      <c r="F6" s="250"/>
      <c r="G6" s="250"/>
      <c r="H6" s="250"/>
      <c r="I6" s="460" t="s">
        <v>72</v>
      </c>
      <c r="J6" s="460"/>
      <c r="K6" s="461">
        <f>基本情報シート!B6</f>
        <v>0</v>
      </c>
      <c r="L6" s="461"/>
      <c r="M6" s="461"/>
      <c r="N6" s="461"/>
      <c r="O6" s="461"/>
      <c r="P6" s="461"/>
      <c r="Q6" s="461"/>
      <c r="R6" s="250"/>
      <c r="S6" s="250"/>
    </row>
    <row r="7" spans="1:20" ht="24" customHeight="1">
      <c r="A7" s="250"/>
      <c r="B7" s="250"/>
      <c r="C7" s="250"/>
      <c r="D7" s="250"/>
      <c r="E7" s="250"/>
      <c r="F7" s="250"/>
      <c r="G7" s="250"/>
      <c r="H7" s="250"/>
      <c r="I7" s="460" t="s">
        <v>119</v>
      </c>
      <c r="J7" s="460"/>
      <c r="K7" s="461">
        <f>基本情報シート!B8</f>
        <v>0</v>
      </c>
      <c r="L7" s="461"/>
      <c r="M7" s="461"/>
      <c r="N7" s="461"/>
      <c r="O7" s="461"/>
      <c r="P7" s="461"/>
      <c r="Q7" s="461"/>
      <c r="R7" s="250"/>
      <c r="S7" s="250"/>
    </row>
    <row r="8" spans="1:20" ht="24.9" customHeight="1">
      <c r="A8" s="250"/>
      <c r="B8" s="250"/>
      <c r="C8" s="250"/>
      <c r="D8" s="250"/>
      <c r="E8" s="250"/>
      <c r="F8" s="250"/>
      <c r="G8" s="250"/>
      <c r="H8" s="250"/>
      <c r="I8" s="460" t="s">
        <v>118</v>
      </c>
      <c r="J8" s="460"/>
      <c r="K8" s="461" t="str">
        <f>基本情報シート!B10&amp;基本情報シート!C10</f>
        <v>大阪府</v>
      </c>
      <c r="L8" s="461"/>
      <c r="M8" s="461"/>
      <c r="N8" s="461"/>
      <c r="O8" s="461"/>
      <c r="P8" s="461"/>
      <c r="Q8" s="461"/>
      <c r="R8" s="250"/>
      <c r="S8" s="250"/>
    </row>
    <row r="9" spans="1:20" ht="24" customHeight="1">
      <c r="A9" s="250"/>
      <c r="B9" s="250"/>
      <c r="C9" s="250"/>
      <c r="D9" s="250"/>
      <c r="E9" s="250"/>
      <c r="F9" s="250"/>
      <c r="G9" s="250"/>
      <c r="H9" s="250"/>
      <c r="I9" s="460" t="s">
        <v>120</v>
      </c>
      <c r="J9" s="460"/>
      <c r="K9" s="462">
        <f>基本情報シート!B12</f>
        <v>0</v>
      </c>
      <c r="L9" s="462"/>
      <c r="M9" s="462"/>
      <c r="N9" s="462"/>
      <c r="O9" s="462"/>
      <c r="P9" s="462"/>
      <c r="Q9" s="462"/>
      <c r="R9" s="250"/>
      <c r="S9" s="250"/>
    </row>
    <row r="10" spans="1:20" ht="28.5" customHeight="1">
      <c r="A10" s="250"/>
      <c r="B10" s="250"/>
      <c r="C10" s="250"/>
      <c r="D10" s="250"/>
      <c r="E10" s="250"/>
      <c r="F10" s="250"/>
      <c r="G10" s="250"/>
      <c r="H10" s="250"/>
      <c r="I10" s="460" t="s">
        <v>75</v>
      </c>
      <c r="J10" s="460"/>
      <c r="K10" s="463" t="str">
        <f>基本情報シート!G13&amp;"　"&amp;基本情報シート!B13</f>
        <v>　</v>
      </c>
      <c r="L10" s="463"/>
      <c r="M10" s="463"/>
      <c r="N10" s="463"/>
      <c r="O10" s="463"/>
      <c r="P10" s="463"/>
      <c r="Q10" s="463"/>
      <c r="R10" s="250"/>
      <c r="S10" s="250"/>
    </row>
    <row r="11" spans="1:20" ht="24.9" customHeight="1">
      <c r="A11" s="250"/>
      <c r="B11" s="250"/>
      <c r="C11" s="250"/>
      <c r="D11" s="250"/>
      <c r="E11" s="250"/>
      <c r="F11" s="250"/>
      <c r="G11" s="250"/>
      <c r="H11" s="250"/>
      <c r="I11" s="250"/>
      <c r="J11" s="250"/>
      <c r="K11" s="250"/>
      <c r="L11" s="250"/>
      <c r="M11" s="250"/>
      <c r="N11" s="250"/>
      <c r="O11" s="250"/>
      <c r="P11" s="250"/>
      <c r="Q11" s="250"/>
      <c r="R11" s="250"/>
      <c r="S11" s="250"/>
    </row>
    <row r="12" spans="1:20" ht="24.9" customHeight="1">
      <c r="A12" s="250"/>
      <c r="B12" s="250"/>
      <c r="C12" s="250"/>
      <c r="D12" s="250"/>
      <c r="E12" s="250"/>
      <c r="F12" s="250"/>
      <c r="G12" s="250"/>
      <c r="H12" s="250"/>
      <c r="I12" s="250"/>
      <c r="J12" s="250"/>
      <c r="K12" s="250"/>
      <c r="L12" s="250"/>
      <c r="M12" s="250"/>
      <c r="N12" s="250"/>
      <c r="O12" s="250"/>
      <c r="P12" s="250"/>
      <c r="Q12" s="250"/>
      <c r="R12" s="250"/>
      <c r="S12" s="250"/>
    </row>
    <row r="13" spans="1:20" ht="24.75" customHeight="1">
      <c r="A13" s="250"/>
      <c r="B13" s="464" t="s">
        <v>121</v>
      </c>
      <c r="C13" s="464"/>
      <c r="D13" s="464"/>
      <c r="E13" s="464"/>
      <c r="F13" s="464"/>
      <c r="G13" s="464"/>
      <c r="H13" s="464"/>
      <c r="I13" s="464"/>
      <c r="J13" s="464"/>
      <c r="K13" s="464"/>
      <c r="L13" s="464"/>
      <c r="M13" s="464"/>
      <c r="N13" s="464"/>
      <c r="O13" s="464"/>
      <c r="P13" s="464"/>
      <c r="Q13" s="464"/>
      <c r="R13" s="251"/>
      <c r="S13" s="251"/>
      <c r="T13" s="18"/>
    </row>
    <row r="14" spans="1:20" ht="24.9" customHeight="1">
      <c r="A14" s="250"/>
      <c r="B14" s="464"/>
      <c r="C14" s="464"/>
      <c r="D14" s="464"/>
      <c r="E14" s="464"/>
      <c r="F14" s="464"/>
      <c r="G14" s="464"/>
      <c r="H14" s="464"/>
      <c r="I14" s="464"/>
      <c r="J14" s="464"/>
      <c r="K14" s="464"/>
      <c r="L14" s="464"/>
      <c r="M14" s="464"/>
      <c r="N14" s="464"/>
      <c r="O14" s="464"/>
      <c r="P14" s="464"/>
      <c r="Q14" s="464"/>
      <c r="R14" s="250"/>
      <c r="S14" s="250"/>
    </row>
    <row r="15" spans="1:20" ht="24.9" customHeight="1">
      <c r="A15" s="250"/>
      <c r="B15" s="250"/>
      <c r="C15" s="250"/>
      <c r="D15" s="250"/>
      <c r="E15" s="250"/>
      <c r="F15" s="250"/>
      <c r="G15" s="250"/>
      <c r="H15" s="250"/>
      <c r="I15" s="250"/>
      <c r="J15" s="250"/>
      <c r="K15" s="250"/>
      <c r="L15" s="250"/>
      <c r="M15" s="250"/>
      <c r="N15" s="250"/>
      <c r="O15" s="250"/>
      <c r="P15" s="250"/>
      <c r="Q15" s="250"/>
      <c r="R15" s="250"/>
      <c r="S15" s="250"/>
    </row>
    <row r="16" spans="1:20" ht="24.9" customHeight="1">
      <c r="A16" s="251"/>
      <c r="B16" s="458" t="s">
        <v>68</v>
      </c>
      <c r="C16" s="458"/>
      <c r="D16" s="458"/>
      <c r="E16" s="458"/>
      <c r="F16" s="458"/>
      <c r="G16" s="458"/>
      <c r="H16" s="458"/>
      <c r="I16" s="458"/>
      <c r="J16" s="458"/>
      <c r="K16" s="458"/>
      <c r="L16" s="458"/>
      <c r="M16" s="458"/>
      <c r="N16" s="458"/>
      <c r="O16" s="458"/>
      <c r="P16" s="458"/>
      <c r="Q16" s="458"/>
      <c r="R16" s="251"/>
      <c r="S16" s="250"/>
    </row>
    <row r="17" spans="1:19" ht="24.9" customHeight="1">
      <c r="A17" s="251"/>
      <c r="B17" s="251"/>
      <c r="C17" s="251"/>
      <c r="D17" s="251"/>
      <c r="E17" s="251"/>
      <c r="F17" s="251"/>
      <c r="G17" s="251"/>
      <c r="H17" s="251"/>
      <c r="I17" s="251"/>
      <c r="J17" s="251"/>
      <c r="K17" s="251"/>
      <c r="L17" s="251"/>
      <c r="M17" s="251"/>
      <c r="N17" s="251"/>
      <c r="O17" s="251"/>
      <c r="P17" s="251"/>
      <c r="Q17" s="251"/>
      <c r="R17" s="251"/>
      <c r="S17" s="250"/>
    </row>
    <row r="18" spans="1:19" ht="9.75" customHeight="1">
      <c r="A18" s="252"/>
      <c r="B18" s="253"/>
      <c r="C18" s="254"/>
      <c r="D18" s="253"/>
      <c r="E18" s="253"/>
      <c r="F18" s="253"/>
      <c r="G18" s="253"/>
      <c r="H18" s="253"/>
      <c r="I18" s="253"/>
      <c r="J18" s="253"/>
      <c r="K18" s="253"/>
      <c r="L18" s="253"/>
      <c r="M18" s="253"/>
      <c r="N18" s="253"/>
      <c r="O18" s="253"/>
      <c r="P18" s="253"/>
      <c r="Q18" s="253"/>
      <c r="R18" s="254"/>
      <c r="S18" s="250"/>
    </row>
    <row r="19" spans="1:19" ht="27" customHeight="1">
      <c r="A19" s="255"/>
      <c r="B19" s="256" t="s">
        <v>76</v>
      </c>
      <c r="C19" s="257"/>
      <c r="D19" s="251"/>
      <c r="E19" s="467"/>
      <c r="F19" s="467"/>
      <c r="G19" s="467"/>
      <c r="H19" s="258"/>
      <c r="I19" s="468"/>
      <c r="J19" s="468"/>
      <c r="K19" s="468"/>
      <c r="L19" s="258"/>
      <c r="M19" s="467"/>
      <c r="N19" s="467"/>
      <c r="O19" s="251"/>
      <c r="P19" s="469"/>
      <c r="Q19" s="469"/>
      <c r="R19" s="257"/>
      <c r="S19" s="250"/>
    </row>
    <row r="20" spans="1:19" ht="9.75" customHeight="1">
      <c r="A20" s="259"/>
      <c r="B20" s="260"/>
      <c r="C20" s="261"/>
      <c r="D20" s="260"/>
      <c r="E20" s="260"/>
      <c r="F20" s="260"/>
      <c r="G20" s="260"/>
      <c r="H20" s="260"/>
      <c r="I20" s="260"/>
      <c r="J20" s="260"/>
      <c r="K20" s="260"/>
      <c r="L20" s="260"/>
      <c r="M20" s="260"/>
      <c r="N20" s="260"/>
      <c r="O20" s="260"/>
      <c r="P20" s="260"/>
      <c r="Q20" s="260"/>
      <c r="R20" s="261"/>
      <c r="S20" s="250"/>
    </row>
    <row r="21" spans="1:19" ht="9.75" customHeight="1">
      <c r="A21" s="252"/>
      <c r="B21" s="253"/>
      <c r="C21" s="254"/>
      <c r="D21" s="253"/>
      <c r="E21" s="253"/>
      <c r="F21" s="253"/>
      <c r="G21" s="253"/>
      <c r="H21" s="253"/>
      <c r="I21" s="253"/>
      <c r="J21" s="253"/>
      <c r="K21" s="253"/>
      <c r="L21" s="253"/>
      <c r="M21" s="253"/>
      <c r="N21" s="253"/>
      <c r="O21" s="253"/>
      <c r="P21" s="253"/>
      <c r="Q21" s="253"/>
      <c r="R21" s="254"/>
      <c r="S21" s="250"/>
    </row>
    <row r="22" spans="1:19" ht="27" customHeight="1">
      <c r="A22" s="255"/>
      <c r="B22" s="256" t="s">
        <v>77</v>
      </c>
      <c r="C22" s="257"/>
      <c r="D22" s="251"/>
      <c r="E22" s="470"/>
      <c r="F22" s="470"/>
      <c r="G22" s="470"/>
      <c r="H22" s="470"/>
      <c r="I22" s="470"/>
      <c r="J22" s="470"/>
      <c r="K22" s="470"/>
      <c r="L22" s="470"/>
      <c r="M22" s="262" t="s">
        <v>78</v>
      </c>
      <c r="N22" s="471"/>
      <c r="O22" s="471"/>
      <c r="P22" s="471"/>
      <c r="Q22" s="251" t="s">
        <v>79</v>
      </c>
      <c r="R22" s="257"/>
      <c r="S22" s="250"/>
    </row>
    <row r="23" spans="1:19" ht="9.75" customHeight="1">
      <c r="A23" s="259"/>
      <c r="B23" s="260"/>
      <c r="C23" s="261"/>
      <c r="D23" s="260"/>
      <c r="E23" s="260"/>
      <c r="F23" s="260"/>
      <c r="G23" s="260"/>
      <c r="H23" s="260"/>
      <c r="I23" s="260"/>
      <c r="J23" s="260"/>
      <c r="K23" s="260"/>
      <c r="L23" s="260"/>
      <c r="M23" s="260"/>
      <c r="N23" s="260"/>
      <c r="O23" s="260"/>
      <c r="P23" s="260"/>
      <c r="Q23" s="260"/>
      <c r="R23" s="261"/>
      <c r="S23" s="250"/>
    </row>
    <row r="24" spans="1:19" ht="9.75" customHeight="1">
      <c r="A24" s="252"/>
      <c r="B24" s="253"/>
      <c r="C24" s="254"/>
      <c r="D24" s="253"/>
      <c r="E24" s="253"/>
      <c r="F24" s="253"/>
      <c r="G24" s="253"/>
      <c r="H24" s="253"/>
      <c r="I24" s="253"/>
      <c r="J24" s="253"/>
      <c r="K24" s="253"/>
      <c r="L24" s="253"/>
      <c r="M24" s="253"/>
      <c r="N24" s="253"/>
      <c r="O24" s="253"/>
      <c r="P24" s="253"/>
      <c r="Q24" s="253"/>
      <c r="R24" s="254"/>
      <c r="S24" s="250"/>
    </row>
    <row r="25" spans="1:19" ht="27" customHeight="1">
      <c r="A25" s="255"/>
      <c r="B25" s="256" t="s">
        <v>80</v>
      </c>
      <c r="C25" s="257"/>
      <c r="D25" s="251"/>
      <c r="E25" s="466"/>
      <c r="F25" s="466"/>
      <c r="G25" s="466"/>
      <c r="H25" s="466"/>
      <c r="I25" s="466"/>
      <c r="J25" s="466"/>
      <c r="K25" s="466"/>
      <c r="L25" s="466"/>
      <c r="M25" s="466"/>
      <c r="N25" s="466"/>
      <c r="O25" s="466"/>
      <c r="P25" s="466"/>
      <c r="Q25" s="466"/>
      <c r="R25" s="257"/>
      <c r="S25" s="250"/>
    </row>
    <row r="26" spans="1:19" ht="9.75" customHeight="1">
      <c r="A26" s="259"/>
      <c r="B26" s="260"/>
      <c r="C26" s="261"/>
      <c r="D26" s="260"/>
      <c r="E26" s="260"/>
      <c r="F26" s="260"/>
      <c r="G26" s="260"/>
      <c r="H26" s="260"/>
      <c r="I26" s="260"/>
      <c r="J26" s="260"/>
      <c r="K26" s="260"/>
      <c r="L26" s="260"/>
      <c r="M26" s="260"/>
      <c r="N26" s="260"/>
      <c r="O26" s="260"/>
      <c r="P26" s="260"/>
      <c r="Q26" s="260"/>
      <c r="R26" s="261"/>
      <c r="S26" s="250"/>
    </row>
    <row r="27" spans="1:19" ht="9.75" customHeight="1">
      <c r="A27" s="252"/>
      <c r="B27" s="253"/>
      <c r="C27" s="254"/>
      <c r="D27" s="253"/>
      <c r="E27" s="253"/>
      <c r="F27" s="253"/>
      <c r="G27" s="253"/>
      <c r="H27" s="253"/>
      <c r="I27" s="253"/>
      <c r="J27" s="253"/>
      <c r="K27" s="253"/>
      <c r="L27" s="253"/>
      <c r="M27" s="253"/>
      <c r="N27" s="253"/>
      <c r="O27" s="253"/>
      <c r="P27" s="253"/>
      <c r="Q27" s="253"/>
      <c r="R27" s="254"/>
      <c r="S27" s="250"/>
    </row>
    <row r="28" spans="1:19" ht="27" customHeight="1">
      <c r="A28" s="255"/>
      <c r="B28" s="263" t="s">
        <v>81</v>
      </c>
      <c r="C28" s="257"/>
      <c r="D28" s="251"/>
      <c r="E28" s="467"/>
      <c r="F28" s="467"/>
      <c r="G28" s="467"/>
      <c r="H28" s="467"/>
      <c r="I28" s="467"/>
      <c r="J28" s="467"/>
      <c r="K28" s="467"/>
      <c r="L28" s="467"/>
      <c r="M28" s="467"/>
      <c r="N28" s="467"/>
      <c r="O28" s="467"/>
      <c r="P28" s="467"/>
      <c r="Q28" s="467"/>
      <c r="R28" s="257"/>
      <c r="S28" s="250"/>
    </row>
    <row r="29" spans="1:19" ht="9.75" customHeight="1">
      <c r="A29" s="259"/>
      <c r="B29" s="260"/>
      <c r="C29" s="261"/>
      <c r="D29" s="260"/>
      <c r="E29" s="264"/>
      <c r="F29" s="264"/>
      <c r="G29" s="264"/>
      <c r="H29" s="264"/>
      <c r="I29" s="264"/>
      <c r="J29" s="264"/>
      <c r="K29" s="264"/>
      <c r="L29" s="264"/>
      <c r="M29" s="264"/>
      <c r="N29" s="264"/>
      <c r="O29" s="264"/>
      <c r="P29" s="264"/>
      <c r="Q29" s="264"/>
      <c r="R29" s="261"/>
      <c r="S29" s="250"/>
    </row>
    <row r="30" spans="1:19" ht="9.75" customHeight="1">
      <c r="A30" s="255"/>
      <c r="B30" s="251"/>
      <c r="C30" s="257"/>
      <c r="D30" s="251"/>
      <c r="E30" s="265"/>
      <c r="F30" s="265"/>
      <c r="G30" s="265"/>
      <c r="H30" s="265"/>
      <c r="I30" s="265"/>
      <c r="J30" s="265"/>
      <c r="K30" s="265"/>
      <c r="L30" s="265"/>
      <c r="M30" s="265"/>
      <c r="N30" s="265"/>
      <c r="O30" s="265"/>
      <c r="P30" s="265"/>
      <c r="Q30" s="265"/>
      <c r="R30" s="257"/>
      <c r="S30" s="250"/>
    </row>
    <row r="31" spans="1:19" ht="27" customHeight="1">
      <c r="A31" s="255"/>
      <c r="B31" s="256" t="s">
        <v>82</v>
      </c>
      <c r="C31" s="257"/>
      <c r="D31" s="251"/>
      <c r="E31" s="467"/>
      <c r="F31" s="467"/>
      <c r="G31" s="467"/>
      <c r="H31" s="467"/>
      <c r="I31" s="467"/>
      <c r="J31" s="467"/>
      <c r="K31" s="467"/>
      <c r="L31" s="467"/>
      <c r="M31" s="467"/>
      <c r="N31" s="467"/>
      <c r="O31" s="467"/>
      <c r="P31" s="467"/>
      <c r="Q31" s="467"/>
      <c r="R31" s="257"/>
      <c r="S31" s="250"/>
    </row>
    <row r="32" spans="1:19" ht="9.75" customHeight="1">
      <c r="A32" s="259"/>
      <c r="B32" s="260"/>
      <c r="C32" s="261"/>
      <c r="D32" s="260"/>
      <c r="E32" s="260"/>
      <c r="F32" s="260"/>
      <c r="G32" s="260"/>
      <c r="H32" s="260"/>
      <c r="I32" s="260"/>
      <c r="J32" s="260"/>
      <c r="K32" s="260"/>
      <c r="L32" s="260"/>
      <c r="M32" s="260"/>
      <c r="N32" s="260"/>
      <c r="O32" s="260"/>
      <c r="P32" s="260"/>
      <c r="Q32" s="260"/>
      <c r="R32" s="261"/>
      <c r="S32" s="250"/>
    </row>
    <row r="33" spans="1:19" ht="20.100000000000001" customHeight="1">
      <c r="A33" s="250"/>
      <c r="B33" s="250"/>
      <c r="C33" s="250"/>
      <c r="D33" s="250"/>
      <c r="E33" s="250"/>
      <c r="F33" s="250"/>
      <c r="G33" s="250"/>
      <c r="H33" s="250"/>
      <c r="I33" s="250"/>
      <c r="J33" s="250"/>
      <c r="K33" s="250"/>
      <c r="L33" s="250"/>
      <c r="M33" s="250"/>
      <c r="N33" s="250"/>
      <c r="O33" s="250"/>
      <c r="P33" s="250"/>
      <c r="Q33" s="250"/>
      <c r="R33" s="250"/>
      <c r="S33" s="250"/>
    </row>
  </sheetData>
  <sheetProtection algorithmName="SHA-512" hashValue="Ouje3o6acc3D4N7VoiOsXvuCgVxRZdeNzgpUJf8mA+pyjKRZoda6Pw80PJYsbmZP88gRpmwjM6ZeCpd2I3yKBA==" saltValue="ONQP7Jf5NyvP/IruodkeEg==" spinCount="100000" sheet="1" selectLockedCells="1"/>
  <mergeCells count="23">
    <mergeCell ref="E25:Q25"/>
    <mergeCell ref="E28:Q28"/>
    <mergeCell ref="E31:Q31"/>
    <mergeCell ref="E19:G19"/>
    <mergeCell ref="I19:K19"/>
    <mergeCell ref="M19:N19"/>
    <mergeCell ref="P19:Q19"/>
    <mergeCell ref="E22:L22"/>
    <mergeCell ref="N22:P22"/>
    <mergeCell ref="B16:Q16"/>
    <mergeCell ref="B2:Q2"/>
    <mergeCell ref="I6:J6"/>
    <mergeCell ref="K6:Q6"/>
    <mergeCell ref="I7:J7"/>
    <mergeCell ref="K7:Q7"/>
    <mergeCell ref="I8:J8"/>
    <mergeCell ref="K8:Q8"/>
    <mergeCell ref="I9:J9"/>
    <mergeCell ref="K9:Q9"/>
    <mergeCell ref="I10:J10"/>
    <mergeCell ref="K10:Q10"/>
    <mergeCell ref="B13:Q14"/>
    <mergeCell ref="N4:Q4"/>
  </mergeCells>
  <phoneticPr fontId="2"/>
  <conditionalFormatting sqref="K10:Q10">
    <cfRule type="cellIs" dxfId="2" priority="3" operator="equal">
      <formula>0</formula>
    </cfRule>
  </conditionalFormatting>
  <conditionalFormatting sqref="K6:Q7 K9:Q9">
    <cfRule type="cellIs" dxfId="1" priority="2" operator="equal">
      <formula>0</formula>
    </cfRule>
  </conditionalFormatting>
  <conditionalFormatting sqref="K8:Q8">
    <cfRule type="cellIs" dxfId="0" priority="1" operator="equal">
      <formula>0</formula>
    </cfRule>
  </conditionalFormatting>
  <dataValidations count="3">
    <dataValidation type="list" allowBlank="1" showInputMessage="1" showErrorMessage="1" sqref="E22" xr:uid="{E4C5D023-4551-49A2-9489-DBFD5BAF06D8}">
      <formula1>"普通,当座,その他"</formula1>
    </dataValidation>
    <dataValidation type="list" allowBlank="1" showInputMessage="1" showErrorMessage="1" sqref="I19:K19" xr:uid="{679ED37F-4071-42A2-8450-A3FF5516EDC5}">
      <formula1>"銀行,信用金庫,信用組合"</formula1>
    </dataValidation>
    <dataValidation type="list" allowBlank="1" showInputMessage="1" showErrorMessage="1" sqref="P19:Q19" xr:uid="{22944520-B65F-45CE-94F4-3CDDDDBF9DF3}">
      <formula1>"支店,出張所"</formula1>
    </dataValidation>
  </dataValidations>
  <printOptions horizontalCentered="1"/>
  <pageMargins left="0.9055118110236221" right="0.9055118110236221" top="0.74803149606299213" bottom="0.74803149606299213" header="0.31496062992125984" footer="0.31496062992125984"/>
  <pageSetup paperSize="9" scale="83" orientation="portrait" r:id="rId1"/>
  <headerFooter alignWithMargins="0"/>
  <colBreaks count="1" manualBreakCount="1">
    <brk id="20"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A3F9D-78EA-4AB6-BEE9-75D9FB69E2EB}">
  <sheetPr>
    <tabColor rgb="FFFFC000"/>
    <pageSetUpPr fitToPage="1"/>
  </sheetPr>
  <dimension ref="A3:I31"/>
  <sheetViews>
    <sheetView view="pageBreakPreview" zoomScale="70" zoomScaleNormal="70" zoomScaleSheetLayoutView="70" zoomScalePageLayoutView="70" workbookViewId="0">
      <pane xSplit="2" ySplit="11" topLeftCell="C12" activePane="bottomRight" state="frozen"/>
      <selection activeCell="E19" sqref="E19:G19"/>
      <selection pane="topRight" activeCell="E19" sqref="E19:G19"/>
      <selection pane="bottomLeft" activeCell="E19" sqref="E19:G19"/>
      <selection pane="bottomRight" activeCell="C5" sqref="C5:I5"/>
    </sheetView>
  </sheetViews>
  <sheetFormatPr defaultColWidth="9" defaultRowHeight="13.2"/>
  <cols>
    <col min="1" max="1" width="1.33203125" style="1" customWidth="1"/>
    <col min="2" max="2" width="24.77734375" style="1" customWidth="1"/>
    <col min="3" max="9" width="13" style="1" customWidth="1"/>
    <col min="10" max="10" width="1.33203125" style="1" customWidth="1"/>
    <col min="11" max="16384" width="9" style="1"/>
  </cols>
  <sheetData>
    <row r="3" spans="2:9">
      <c r="B3" s="1" t="s">
        <v>240</v>
      </c>
      <c r="C3" s="418" t="s">
        <v>241</v>
      </c>
      <c r="D3" s="418"/>
      <c r="E3" s="418"/>
      <c r="F3" s="418"/>
      <c r="G3" s="418"/>
    </row>
    <row r="5" spans="2:9" ht="17.25" customHeight="1">
      <c r="B5" s="17" t="s">
        <v>242</v>
      </c>
      <c r="C5" s="472">
        <f>別紙2!C5</f>
        <v>0</v>
      </c>
      <c r="D5" s="472"/>
      <c r="E5" s="472"/>
      <c r="F5" s="472"/>
      <c r="G5" s="472"/>
      <c r="H5" s="472"/>
      <c r="I5" s="472"/>
    </row>
    <row r="6" spans="2:9" ht="17.25" customHeight="1">
      <c r="B6" s="17" t="s">
        <v>243</v>
      </c>
      <c r="C6" s="472" t="str">
        <f>別紙2!C6</f>
        <v>大阪府</v>
      </c>
      <c r="D6" s="472"/>
      <c r="E6" s="472"/>
      <c r="F6" s="472"/>
      <c r="G6" s="472"/>
      <c r="H6" s="472"/>
      <c r="I6" s="472"/>
    </row>
    <row r="7" spans="2:9" ht="17.25" customHeight="1">
      <c r="B7" s="17" t="s">
        <v>244</v>
      </c>
      <c r="C7" s="17"/>
      <c r="D7" s="17"/>
      <c r="E7" s="472" t="str">
        <f>別紙2!C7</f>
        <v>（21）新興感染症対応力強化事業（協定締結医療機関設備整備事業）</v>
      </c>
      <c r="F7" s="472"/>
      <c r="G7" s="472"/>
      <c r="H7" s="472"/>
      <c r="I7" s="472"/>
    </row>
    <row r="8" spans="2:9" ht="17.25" customHeight="1">
      <c r="B8" s="17" t="s">
        <v>245</v>
      </c>
      <c r="C8" s="17"/>
      <c r="D8" s="17"/>
      <c r="E8" s="17"/>
      <c r="F8" s="17"/>
      <c r="G8" s="17"/>
      <c r="H8" s="17"/>
      <c r="I8" s="17"/>
    </row>
    <row r="9" spans="2:9" ht="7.5" customHeight="1" thickBot="1"/>
    <row r="10" spans="2:9">
      <c r="B10" s="5" t="s">
        <v>246</v>
      </c>
      <c r="C10" s="6" t="s">
        <v>247</v>
      </c>
      <c r="D10" s="6" t="s">
        <v>248</v>
      </c>
      <c r="E10" s="6" t="s">
        <v>249</v>
      </c>
      <c r="F10" s="7" t="s">
        <v>131</v>
      </c>
      <c r="G10" s="7" t="s">
        <v>132</v>
      </c>
      <c r="H10" s="6" t="s">
        <v>250</v>
      </c>
      <c r="I10" s="8" t="s">
        <v>251</v>
      </c>
    </row>
    <row r="11" spans="2:9">
      <c r="B11" s="4" t="s">
        <v>252</v>
      </c>
      <c r="C11" s="180"/>
      <c r="D11" s="180"/>
      <c r="E11" s="180"/>
      <c r="F11" s="181" t="s">
        <v>17</v>
      </c>
      <c r="G11" s="11" t="s">
        <v>17</v>
      </c>
      <c r="H11" s="180"/>
      <c r="I11" s="2"/>
    </row>
    <row r="12" spans="2:9">
      <c r="B12" s="185">
        <f>別紙2!B12</f>
        <v>0</v>
      </c>
      <c r="C12" s="186">
        <f>別紙2!C12</f>
        <v>0</v>
      </c>
      <c r="D12" s="186">
        <f>別紙2!D12</f>
        <v>0</v>
      </c>
      <c r="E12" s="187">
        <f>別紙2!E12</f>
        <v>0</v>
      </c>
      <c r="F12" s="188">
        <f>別紙2!F12</f>
        <v>0</v>
      </c>
      <c r="G12" s="13">
        <f>F12*E12</f>
        <v>0</v>
      </c>
      <c r="H12" s="184">
        <f>別紙2!H12</f>
        <v>0</v>
      </c>
      <c r="I12" s="183">
        <f>別紙2!I12</f>
        <v>0</v>
      </c>
    </row>
    <row r="13" spans="2:9">
      <c r="B13" s="185">
        <f>別紙2!B13</f>
        <v>0</v>
      </c>
      <c r="C13" s="186">
        <f>別紙2!C13</f>
        <v>0</v>
      </c>
      <c r="D13" s="186">
        <f>別紙2!D13</f>
        <v>0</v>
      </c>
      <c r="E13" s="187">
        <f>別紙2!E13</f>
        <v>0</v>
      </c>
      <c r="F13" s="188">
        <f>別紙2!F13</f>
        <v>0</v>
      </c>
      <c r="G13" s="13">
        <f t="shared" ref="G13:G18" si="0">F13*E13</f>
        <v>0</v>
      </c>
      <c r="H13" s="184">
        <f>別紙2!H13</f>
        <v>0</v>
      </c>
      <c r="I13" s="183">
        <f>別紙2!I13</f>
        <v>0</v>
      </c>
    </row>
    <row r="14" spans="2:9">
      <c r="B14" s="185">
        <f>別紙2!B14</f>
        <v>0</v>
      </c>
      <c r="C14" s="186">
        <f>別紙2!C14</f>
        <v>0</v>
      </c>
      <c r="D14" s="186">
        <f>別紙2!D14</f>
        <v>0</v>
      </c>
      <c r="E14" s="187">
        <f>別紙2!E14</f>
        <v>0</v>
      </c>
      <c r="F14" s="188">
        <f>別紙2!F14</f>
        <v>0</v>
      </c>
      <c r="G14" s="13">
        <f t="shared" si="0"/>
        <v>0</v>
      </c>
      <c r="H14" s="184">
        <f>別紙2!H14</f>
        <v>0</v>
      </c>
      <c r="I14" s="183">
        <f>別紙2!I14</f>
        <v>0</v>
      </c>
    </row>
    <row r="15" spans="2:9">
      <c r="B15" s="185">
        <f>別紙2!B15</f>
        <v>0</v>
      </c>
      <c r="C15" s="186">
        <f>別紙2!C15</f>
        <v>0</v>
      </c>
      <c r="D15" s="186">
        <f>別紙2!D15</f>
        <v>0</v>
      </c>
      <c r="E15" s="187">
        <f>別紙2!E15</f>
        <v>0</v>
      </c>
      <c r="F15" s="188">
        <f>別紙2!F15</f>
        <v>0</v>
      </c>
      <c r="G15" s="13">
        <f t="shared" si="0"/>
        <v>0</v>
      </c>
      <c r="H15" s="184">
        <f>別紙2!H15</f>
        <v>0</v>
      </c>
      <c r="I15" s="183">
        <f>別紙2!I15</f>
        <v>0</v>
      </c>
    </row>
    <row r="16" spans="2:9">
      <c r="B16" s="185">
        <f>別紙2!B16</f>
        <v>0</v>
      </c>
      <c r="C16" s="186">
        <f>別紙2!C16</f>
        <v>0</v>
      </c>
      <c r="D16" s="186">
        <f>別紙2!D16</f>
        <v>0</v>
      </c>
      <c r="E16" s="187">
        <f>別紙2!E16</f>
        <v>0</v>
      </c>
      <c r="F16" s="188">
        <f>別紙2!F16</f>
        <v>0</v>
      </c>
      <c r="G16" s="13">
        <f t="shared" si="0"/>
        <v>0</v>
      </c>
      <c r="H16" s="184">
        <f>別紙2!H16</f>
        <v>0</v>
      </c>
      <c r="I16" s="183">
        <f>別紙2!I16</f>
        <v>0</v>
      </c>
    </row>
    <row r="17" spans="1:9">
      <c r="B17" s="185">
        <f>別紙2!B17</f>
        <v>0</v>
      </c>
      <c r="C17" s="186">
        <f>別紙2!C17</f>
        <v>0</v>
      </c>
      <c r="D17" s="186">
        <f>別紙2!D17</f>
        <v>0</v>
      </c>
      <c r="E17" s="187">
        <f>別紙2!E17</f>
        <v>0</v>
      </c>
      <c r="F17" s="188">
        <f>別紙2!F17</f>
        <v>0</v>
      </c>
      <c r="G17" s="13">
        <f t="shared" si="0"/>
        <v>0</v>
      </c>
      <c r="H17" s="184">
        <f>別紙2!H17</f>
        <v>0</v>
      </c>
      <c r="I17" s="183">
        <f>別紙2!I17</f>
        <v>0</v>
      </c>
    </row>
    <row r="18" spans="1:9">
      <c r="B18" s="185">
        <f>別紙2!B18</f>
        <v>0</v>
      </c>
      <c r="C18" s="186">
        <f>別紙2!C18</f>
        <v>0</v>
      </c>
      <c r="D18" s="186">
        <f>別紙2!D18</f>
        <v>0</v>
      </c>
      <c r="E18" s="187">
        <f>別紙2!E18</f>
        <v>0</v>
      </c>
      <c r="F18" s="188">
        <f>別紙2!F18</f>
        <v>0</v>
      </c>
      <c r="G18" s="13">
        <f t="shared" si="0"/>
        <v>0</v>
      </c>
      <c r="H18" s="184">
        <f>別紙2!H18</f>
        <v>0</v>
      </c>
      <c r="I18" s="183">
        <f>別紙2!I18</f>
        <v>0</v>
      </c>
    </row>
    <row r="19" spans="1:9">
      <c r="B19" s="415" t="s">
        <v>253</v>
      </c>
      <c r="C19" s="473" t="s">
        <v>141</v>
      </c>
      <c r="D19" s="473" t="s">
        <v>141</v>
      </c>
      <c r="E19" s="473" t="s">
        <v>141</v>
      </c>
      <c r="F19" s="475" t="s">
        <v>141</v>
      </c>
      <c r="G19" s="402">
        <f>SUM(G12:G18)</f>
        <v>0</v>
      </c>
      <c r="H19" s="473" t="s">
        <v>141</v>
      </c>
      <c r="I19" s="477" t="s">
        <v>141</v>
      </c>
    </row>
    <row r="20" spans="1:9">
      <c r="B20" s="416"/>
      <c r="C20" s="474"/>
      <c r="D20" s="474"/>
      <c r="E20" s="474"/>
      <c r="F20" s="476"/>
      <c r="G20" s="412"/>
      <c r="H20" s="474"/>
      <c r="I20" s="478"/>
    </row>
    <row r="21" spans="1:9">
      <c r="B21" s="4" t="s">
        <v>254</v>
      </c>
      <c r="C21" s="180"/>
      <c r="D21" s="180"/>
      <c r="E21" s="180"/>
      <c r="F21" s="182" t="s">
        <v>18</v>
      </c>
      <c r="G21" s="15" t="s">
        <v>17</v>
      </c>
      <c r="H21" s="180"/>
      <c r="I21" s="2"/>
    </row>
    <row r="22" spans="1:9">
      <c r="B22" s="185">
        <f>別紙2!B25</f>
        <v>0</v>
      </c>
      <c r="C22" s="186">
        <f>別紙2!C25</f>
        <v>0</v>
      </c>
      <c r="D22" s="186">
        <f>別紙2!D25</f>
        <v>0</v>
      </c>
      <c r="E22" s="187">
        <f>別紙2!E25</f>
        <v>0</v>
      </c>
      <c r="F22" s="188">
        <f>別紙2!F25</f>
        <v>0</v>
      </c>
      <c r="G22" s="13">
        <f>F22*E22</f>
        <v>0</v>
      </c>
      <c r="H22" s="184">
        <f>別紙2!H25</f>
        <v>0</v>
      </c>
      <c r="I22" s="183">
        <f>別紙2!I25</f>
        <v>0</v>
      </c>
    </row>
    <row r="23" spans="1:9">
      <c r="B23" s="185">
        <f>別紙2!B26</f>
        <v>0</v>
      </c>
      <c r="C23" s="186">
        <f>別紙2!C26</f>
        <v>0</v>
      </c>
      <c r="D23" s="186">
        <f>別紙2!D26</f>
        <v>0</v>
      </c>
      <c r="E23" s="187">
        <f>別紙2!E26</f>
        <v>0</v>
      </c>
      <c r="F23" s="188">
        <f>別紙2!F26</f>
        <v>0</v>
      </c>
      <c r="G23" s="13">
        <f>F23*E23</f>
        <v>0</v>
      </c>
      <c r="H23" s="184">
        <f>別紙2!H26</f>
        <v>0</v>
      </c>
      <c r="I23" s="183">
        <f>別紙2!I26</f>
        <v>0</v>
      </c>
    </row>
    <row r="24" spans="1:9">
      <c r="B24" s="185">
        <f>別紙2!B27</f>
        <v>0</v>
      </c>
      <c r="C24" s="186">
        <f>別紙2!C27</f>
        <v>0</v>
      </c>
      <c r="D24" s="186">
        <f>別紙2!D27</f>
        <v>0</v>
      </c>
      <c r="E24" s="187">
        <f>別紙2!E27</f>
        <v>0</v>
      </c>
      <c r="F24" s="188">
        <f>別紙2!F27</f>
        <v>0</v>
      </c>
      <c r="G24" s="13">
        <f>F24*E24</f>
        <v>0</v>
      </c>
      <c r="H24" s="184">
        <f>別紙2!H27</f>
        <v>0</v>
      </c>
      <c r="I24" s="183">
        <f>別紙2!I27</f>
        <v>0</v>
      </c>
    </row>
    <row r="25" spans="1:9">
      <c r="B25" s="185">
        <f>別紙2!B28</f>
        <v>0</v>
      </c>
      <c r="C25" s="186">
        <f>別紙2!C28</f>
        <v>0</v>
      </c>
      <c r="D25" s="186">
        <f>別紙2!D28</f>
        <v>0</v>
      </c>
      <c r="E25" s="187">
        <f>別紙2!E28</f>
        <v>0</v>
      </c>
      <c r="F25" s="188">
        <f>別紙2!F28</f>
        <v>0</v>
      </c>
      <c r="G25" s="13">
        <f>F25*E25</f>
        <v>0</v>
      </c>
      <c r="H25" s="184">
        <f>別紙2!H28</f>
        <v>0</v>
      </c>
      <c r="I25" s="183">
        <f>別紙2!I28</f>
        <v>0</v>
      </c>
    </row>
    <row r="26" spans="1:9">
      <c r="B26" s="185">
        <f>別紙2!B29</f>
        <v>0</v>
      </c>
      <c r="C26" s="186">
        <f>別紙2!C29</f>
        <v>0</v>
      </c>
      <c r="D26" s="186">
        <f>別紙2!D29</f>
        <v>0</v>
      </c>
      <c r="E26" s="187">
        <f>別紙2!E29</f>
        <v>0</v>
      </c>
      <c r="F26" s="188">
        <f>別紙2!F29</f>
        <v>0</v>
      </c>
      <c r="G26" s="13">
        <f>F26*E26</f>
        <v>0</v>
      </c>
      <c r="H26" s="184">
        <f>別紙2!H29</f>
        <v>0</v>
      </c>
      <c r="I26" s="183">
        <f>別紙2!I29</f>
        <v>0</v>
      </c>
    </row>
    <row r="27" spans="1:9">
      <c r="A27" s="2"/>
      <c r="B27" s="415" t="s">
        <v>253</v>
      </c>
      <c r="C27" s="473" t="s">
        <v>141</v>
      </c>
      <c r="D27" s="473" t="s">
        <v>141</v>
      </c>
      <c r="E27" s="473" t="s">
        <v>141</v>
      </c>
      <c r="F27" s="475" t="s">
        <v>141</v>
      </c>
      <c r="G27" s="402">
        <f>SUM(G22:G26)</f>
        <v>0</v>
      </c>
      <c r="H27" s="473" t="s">
        <v>141</v>
      </c>
      <c r="I27" s="477" t="s">
        <v>141</v>
      </c>
    </row>
    <row r="28" spans="1:9">
      <c r="A28" s="2"/>
      <c r="B28" s="416"/>
      <c r="C28" s="474"/>
      <c r="D28" s="474"/>
      <c r="E28" s="474"/>
      <c r="F28" s="476"/>
      <c r="G28" s="412"/>
      <c r="H28" s="474"/>
      <c r="I28" s="478"/>
    </row>
    <row r="29" spans="1:9">
      <c r="B29" s="408" t="s">
        <v>192</v>
      </c>
      <c r="C29" s="473" t="s">
        <v>141</v>
      </c>
      <c r="D29" s="473" t="s">
        <v>141</v>
      </c>
      <c r="E29" s="473" t="s">
        <v>141</v>
      </c>
      <c r="F29" s="475" t="s">
        <v>141</v>
      </c>
      <c r="G29" s="402">
        <f>SUM(G19,G27)</f>
        <v>0</v>
      </c>
      <c r="H29" s="473" t="s">
        <v>141</v>
      </c>
      <c r="I29" s="477" t="s">
        <v>141</v>
      </c>
    </row>
    <row r="30" spans="1:9" ht="13.8" thickBot="1">
      <c r="B30" s="409"/>
      <c r="C30" s="479"/>
      <c r="D30" s="479"/>
      <c r="E30" s="479"/>
      <c r="F30" s="481"/>
      <c r="G30" s="403"/>
      <c r="H30" s="479"/>
      <c r="I30" s="480"/>
    </row>
    <row r="31" spans="1:9" ht="7.5" customHeight="1"/>
  </sheetData>
  <mergeCells count="28">
    <mergeCell ref="B29:B30"/>
    <mergeCell ref="C29:C30"/>
    <mergeCell ref="D29:D30"/>
    <mergeCell ref="E29:E30"/>
    <mergeCell ref="F29:F30"/>
    <mergeCell ref="G27:G28"/>
    <mergeCell ref="H27:H28"/>
    <mergeCell ref="I27:I28"/>
    <mergeCell ref="H29:H30"/>
    <mergeCell ref="I29:I30"/>
    <mergeCell ref="G29:G30"/>
    <mergeCell ref="B27:B28"/>
    <mergeCell ref="C27:C28"/>
    <mergeCell ref="D27:D28"/>
    <mergeCell ref="E27:E28"/>
    <mergeCell ref="F27:F28"/>
    <mergeCell ref="C3:G3"/>
    <mergeCell ref="C5:I5"/>
    <mergeCell ref="C6:I6"/>
    <mergeCell ref="E7:I7"/>
    <mergeCell ref="B19:B20"/>
    <mergeCell ref="C19:C20"/>
    <mergeCell ref="D19:D20"/>
    <mergeCell ref="E19:E20"/>
    <mergeCell ref="F19:F20"/>
    <mergeCell ref="G19:G20"/>
    <mergeCell ref="H19:H20"/>
    <mergeCell ref="I19:I20"/>
  </mergeCells>
  <phoneticPr fontId="2"/>
  <printOptions horizontalCentered="1"/>
  <pageMargins left="0.59055118110236227" right="0.59055118110236227" top="0.59055118110236227" bottom="0.59055118110236227" header="0.39370078740157483" footer="0.39370078740157483"/>
  <pageSetup paperSize="9" orientation="landscape"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51A81-36F2-4710-84BB-527E6D86710D}">
  <dimension ref="A1:AP21"/>
  <sheetViews>
    <sheetView zoomScale="90" zoomScaleNormal="90" workbookViewId="0">
      <selection activeCell="AP4" sqref="A4:AP4"/>
    </sheetView>
  </sheetViews>
  <sheetFormatPr defaultRowHeight="13.2"/>
  <cols>
    <col min="1" max="5" width="3.44140625" style="106" bestFit="1" customWidth="1"/>
    <col min="6" max="6" width="3.88671875" style="106" customWidth="1"/>
    <col min="7" max="22" width="14.5546875" style="106" customWidth="1"/>
    <col min="23" max="24" width="9.21875" style="106" customWidth="1"/>
    <col min="25" max="25" width="5.88671875" style="106" customWidth="1"/>
    <col min="26" max="26" width="10.21875" style="194" bestFit="1" customWidth="1"/>
    <col min="27" max="27" width="5.88671875" style="106" customWidth="1"/>
    <col min="28" max="28" width="10.21875" style="194" bestFit="1" customWidth="1"/>
    <col min="29" max="29" width="5.88671875" style="106" customWidth="1"/>
    <col min="30" max="30" width="8.88671875" style="194"/>
    <col min="31" max="31" width="5.88671875" style="106" customWidth="1"/>
    <col min="32" max="32" width="8.88671875" style="194"/>
    <col min="33" max="33" width="11.33203125" style="106" bestFit="1" customWidth="1"/>
    <col min="34" max="34" width="14.5546875" style="106" bestFit="1" customWidth="1"/>
    <col min="35" max="35" width="11.33203125" style="106" bestFit="1" customWidth="1"/>
    <col min="36" max="36" width="10.21875" style="106" bestFit="1" customWidth="1"/>
    <col min="37" max="38" width="8.88671875" style="106"/>
    <col min="39" max="40" width="10.21875" style="106" bestFit="1" customWidth="1"/>
    <col min="41" max="16384" width="8.88671875" style="106"/>
  </cols>
  <sheetData>
    <row r="1" spans="1:42">
      <c r="A1" s="104" t="s">
        <v>163</v>
      </c>
      <c r="B1" s="104"/>
      <c r="C1" s="105"/>
      <c r="D1" s="105"/>
      <c r="E1" s="105"/>
      <c r="F1" s="105"/>
      <c r="G1" s="105"/>
      <c r="H1" s="105"/>
      <c r="I1" s="105"/>
      <c r="J1" s="105"/>
      <c r="K1" s="105"/>
      <c r="L1" s="105"/>
      <c r="M1" s="105"/>
      <c r="N1" s="105"/>
      <c r="O1" s="105"/>
      <c r="P1" s="105"/>
      <c r="Q1" s="105"/>
      <c r="R1" s="105"/>
      <c r="S1" s="105"/>
      <c r="T1" s="105"/>
      <c r="U1" s="105"/>
      <c r="V1" s="105"/>
      <c r="Y1" s="106" t="s">
        <v>191</v>
      </c>
      <c r="AG1" s="190"/>
      <c r="AH1" s="191" t="s">
        <v>258</v>
      </c>
      <c r="AI1" s="110"/>
      <c r="AJ1" s="110"/>
      <c r="AK1" s="190"/>
      <c r="AL1" s="190"/>
      <c r="AM1" s="190"/>
      <c r="AN1" s="190"/>
      <c r="AO1" s="190"/>
      <c r="AP1" s="190"/>
    </row>
    <row r="2" spans="1:42">
      <c r="A2" s="487" t="s">
        <v>257</v>
      </c>
      <c r="B2" s="487"/>
      <c r="C2" s="487"/>
      <c r="D2" s="487" t="s">
        <v>256</v>
      </c>
      <c r="E2" s="487"/>
      <c r="F2" s="487"/>
      <c r="G2" s="487" t="s">
        <v>164</v>
      </c>
      <c r="H2" s="487" t="s">
        <v>165</v>
      </c>
      <c r="I2" s="487" t="s">
        <v>166</v>
      </c>
      <c r="J2" s="487" t="s">
        <v>167</v>
      </c>
      <c r="K2" s="487" t="s">
        <v>164</v>
      </c>
      <c r="L2" s="495" t="s">
        <v>168</v>
      </c>
      <c r="M2" s="495" t="s">
        <v>166</v>
      </c>
      <c r="N2" s="495" t="s">
        <v>169</v>
      </c>
      <c r="O2" s="494" t="s">
        <v>171</v>
      </c>
      <c r="P2" s="494" t="s">
        <v>170</v>
      </c>
      <c r="Q2" s="494" t="s">
        <v>172</v>
      </c>
      <c r="R2" s="494" t="s">
        <v>174</v>
      </c>
      <c r="S2" s="494" t="s">
        <v>173</v>
      </c>
      <c r="T2" s="494" t="s">
        <v>175</v>
      </c>
      <c r="U2" s="494" t="s">
        <v>176</v>
      </c>
      <c r="V2" s="488" t="s">
        <v>193</v>
      </c>
      <c r="W2" s="491" t="s">
        <v>177</v>
      </c>
      <c r="X2" s="491"/>
      <c r="Y2" s="492" t="s">
        <v>178</v>
      </c>
      <c r="Z2" s="493"/>
      <c r="AA2" s="492" t="s">
        <v>179</v>
      </c>
      <c r="AB2" s="493"/>
      <c r="AC2" s="492" t="s">
        <v>180</v>
      </c>
      <c r="AD2" s="493"/>
      <c r="AE2" s="490" t="s">
        <v>181</v>
      </c>
      <c r="AF2" s="490"/>
      <c r="AG2" s="482" t="s">
        <v>259</v>
      </c>
      <c r="AH2" s="484" t="s">
        <v>260</v>
      </c>
      <c r="AI2" s="486" t="s">
        <v>261</v>
      </c>
      <c r="AJ2" s="486"/>
      <c r="AK2" s="486"/>
      <c r="AL2" s="486"/>
      <c r="AM2" s="486" t="s">
        <v>262</v>
      </c>
      <c r="AN2" s="486"/>
      <c r="AO2" s="486"/>
      <c r="AP2" s="486"/>
    </row>
    <row r="3" spans="1:42" ht="13.2" customHeight="1">
      <c r="A3" s="107" t="s">
        <v>182</v>
      </c>
      <c r="B3" s="108" t="s">
        <v>183</v>
      </c>
      <c r="C3" s="107" t="s">
        <v>184</v>
      </c>
      <c r="D3" s="107" t="s">
        <v>182</v>
      </c>
      <c r="E3" s="108" t="s">
        <v>183</v>
      </c>
      <c r="F3" s="107" t="s">
        <v>184</v>
      </c>
      <c r="G3" s="487"/>
      <c r="H3" s="487"/>
      <c r="I3" s="487"/>
      <c r="J3" s="487"/>
      <c r="K3" s="487"/>
      <c r="L3" s="496"/>
      <c r="M3" s="496"/>
      <c r="N3" s="496"/>
      <c r="O3" s="494"/>
      <c r="P3" s="494"/>
      <c r="Q3" s="494"/>
      <c r="R3" s="494"/>
      <c r="S3" s="494"/>
      <c r="T3" s="494"/>
      <c r="U3" s="494"/>
      <c r="V3" s="489"/>
      <c r="W3" s="113" t="s">
        <v>189</v>
      </c>
      <c r="X3" s="113" t="s">
        <v>146</v>
      </c>
      <c r="Y3" s="109" t="s">
        <v>144</v>
      </c>
      <c r="Z3" s="195" t="s">
        <v>190</v>
      </c>
      <c r="AA3" s="109" t="s">
        <v>144</v>
      </c>
      <c r="AB3" s="195" t="s">
        <v>190</v>
      </c>
      <c r="AC3" s="109" t="s">
        <v>144</v>
      </c>
      <c r="AD3" s="195" t="s">
        <v>190</v>
      </c>
      <c r="AE3" s="109" t="s">
        <v>144</v>
      </c>
      <c r="AF3" s="195" t="s">
        <v>190</v>
      </c>
      <c r="AG3" s="483"/>
      <c r="AH3" s="485"/>
      <c r="AI3" s="193" t="s">
        <v>185</v>
      </c>
      <c r="AJ3" s="193" t="s">
        <v>186</v>
      </c>
      <c r="AK3" s="193" t="s">
        <v>187</v>
      </c>
      <c r="AL3" s="193" t="s">
        <v>188</v>
      </c>
      <c r="AM3" s="193" t="s">
        <v>185</v>
      </c>
      <c r="AN3" s="193" t="s">
        <v>186</v>
      </c>
      <c r="AO3" s="193" t="s">
        <v>187</v>
      </c>
      <c r="AP3" s="193" t="s">
        <v>188</v>
      </c>
    </row>
    <row r="4" spans="1:42" s="115" customFormat="1">
      <c r="A4" s="114">
        <f>基本情報シート!C4</f>
        <v>0</v>
      </c>
      <c r="B4" s="114">
        <f>基本情報シート!E4</f>
        <v>0</v>
      </c>
      <c r="C4" s="114">
        <f>基本情報シート!G4</f>
        <v>0</v>
      </c>
      <c r="D4" s="114">
        <f>基本情報シート!C25</f>
        <v>0</v>
      </c>
      <c r="E4" s="114">
        <f>基本情報シート!E25</f>
        <v>0</v>
      </c>
      <c r="F4" s="114">
        <f>基本情報シート!G25</f>
        <v>0</v>
      </c>
      <c r="G4" s="114" t="str">
        <f>基本情報シート!C5&amp;"-"&amp;基本情報シート!E5</f>
        <v>-</v>
      </c>
      <c r="H4" s="114">
        <f>基本情報シート!B6</f>
        <v>0</v>
      </c>
      <c r="I4" s="114">
        <f>基本情報シート!B7</f>
        <v>0</v>
      </c>
      <c r="J4" s="114">
        <f>基本情報シート!B8</f>
        <v>0</v>
      </c>
      <c r="K4" s="114" t="str">
        <f>基本情報シート!C9&amp;"-"&amp;基本情報シート!E9</f>
        <v>-</v>
      </c>
      <c r="L4" s="114" t="str">
        <f>基本情報シート!B10&amp;基本情報シート!C10</f>
        <v>大阪府</v>
      </c>
      <c r="M4" s="114">
        <f>基本情報シート!B11</f>
        <v>0</v>
      </c>
      <c r="N4" s="114">
        <f>基本情報シート!B12</f>
        <v>0</v>
      </c>
      <c r="O4" s="114">
        <f>基本情報シート!G13</f>
        <v>0</v>
      </c>
      <c r="P4" s="114">
        <f>基本情報シート!B13</f>
        <v>0</v>
      </c>
      <c r="Q4" s="114">
        <f>基本情報シート!B14</f>
        <v>0</v>
      </c>
      <c r="R4" s="114">
        <f>基本情報シート!G22</f>
        <v>0</v>
      </c>
      <c r="S4" s="114">
        <f>基本情報シート!B22</f>
        <v>0</v>
      </c>
      <c r="T4" s="114">
        <f>基本情報シート!B23</f>
        <v>0</v>
      </c>
      <c r="U4" s="114">
        <f>基本情報シート!B24</f>
        <v>0</v>
      </c>
      <c r="V4" s="114">
        <f>基本情報シート!B19</f>
        <v>0</v>
      </c>
      <c r="W4" s="111">
        <f>基本情報シート!C15</f>
        <v>0</v>
      </c>
      <c r="X4" s="111">
        <f>基本情報シート!C16</f>
        <v>0</v>
      </c>
      <c r="Y4" s="112" t="str">
        <f>別紙1!G12</f>
        <v/>
      </c>
      <c r="Z4" s="196">
        <f>別紙1!Q12</f>
        <v>0</v>
      </c>
      <c r="AA4" s="112" t="str">
        <f>別紙1!G13</f>
        <v/>
      </c>
      <c r="AB4" s="196">
        <f>別紙1!Q13</f>
        <v>0</v>
      </c>
      <c r="AC4" s="112">
        <f>SUM(別紙1!G14:G18)</f>
        <v>0</v>
      </c>
      <c r="AD4" s="196">
        <f>別紙1!Q14</f>
        <v>0</v>
      </c>
      <c r="AE4" s="112" t="str">
        <f>別紙1!G19</f>
        <v/>
      </c>
      <c r="AF4" s="196">
        <f>別紙1!Q19</f>
        <v>0</v>
      </c>
      <c r="AG4" s="192">
        <f>別紙1!Q20</f>
        <v>0</v>
      </c>
      <c r="AH4" s="111">
        <f>基本情報シート!E30</f>
        <v>0</v>
      </c>
      <c r="AI4" s="192">
        <f>基本情報シート!E26</f>
        <v>0</v>
      </c>
      <c r="AJ4" s="192">
        <f>基本情報シート!E27</f>
        <v>0</v>
      </c>
      <c r="AK4" s="192">
        <f>基本情報シート!E28</f>
        <v>0</v>
      </c>
      <c r="AL4" s="192">
        <f>基本情報シート!E29</f>
        <v>0</v>
      </c>
      <c r="AM4" s="192">
        <f>別紙1!Q12</f>
        <v>0</v>
      </c>
      <c r="AN4" s="192">
        <f>別紙1!Q13</f>
        <v>0</v>
      </c>
      <c r="AO4" s="192">
        <f>別紙1!Q14</f>
        <v>0</v>
      </c>
      <c r="AP4" s="192">
        <f>別紙1!Q19</f>
        <v>0</v>
      </c>
    </row>
    <row r="7" spans="1:42" s="110" customFormat="1">
      <c r="Z7" s="197"/>
      <c r="AB7" s="197"/>
      <c r="AD7" s="197"/>
      <c r="AF7" s="197"/>
    </row>
    <row r="8" spans="1:42" s="110" customFormat="1">
      <c r="Z8" s="197"/>
      <c r="AB8" s="197"/>
      <c r="AD8" s="197"/>
      <c r="AF8" s="197"/>
    </row>
    <row r="9" spans="1:42" s="110" customFormat="1">
      <c r="Z9" s="197"/>
      <c r="AB9" s="197"/>
      <c r="AD9" s="197"/>
      <c r="AF9" s="197"/>
    </row>
    <row r="18" spans="7:7">
      <c r="G18" s="106" t="s">
        <v>185</v>
      </c>
    </row>
    <row r="19" spans="7:7">
      <c r="G19" s="106" t="s">
        <v>186</v>
      </c>
    </row>
    <row r="20" spans="7:7">
      <c r="G20" s="106" t="s">
        <v>187</v>
      </c>
    </row>
    <row r="21" spans="7:7">
      <c r="G21" s="106" t="s">
        <v>188</v>
      </c>
    </row>
  </sheetData>
  <mergeCells count="27">
    <mergeCell ref="A2:C2"/>
    <mergeCell ref="D2:F2"/>
    <mergeCell ref="G2:G3"/>
    <mergeCell ref="H2:H3"/>
    <mergeCell ref="U2:U3"/>
    <mergeCell ref="J2:J3"/>
    <mergeCell ref="K2:K3"/>
    <mergeCell ref="L2:L3"/>
    <mergeCell ref="M2:M3"/>
    <mergeCell ref="N2:N3"/>
    <mergeCell ref="P2:P3"/>
    <mergeCell ref="O2:O3"/>
    <mergeCell ref="Q2:Q3"/>
    <mergeCell ref="S2:S3"/>
    <mergeCell ref="R2:R3"/>
    <mergeCell ref="T2:T3"/>
    <mergeCell ref="AG2:AG3"/>
    <mergeCell ref="AH2:AH3"/>
    <mergeCell ref="AI2:AL2"/>
    <mergeCell ref="AM2:AP2"/>
    <mergeCell ref="I2:I3"/>
    <mergeCell ref="V2:V3"/>
    <mergeCell ref="AE2:AF2"/>
    <mergeCell ref="W2:X2"/>
    <mergeCell ref="Y2:Z2"/>
    <mergeCell ref="AA2:AB2"/>
    <mergeCell ref="AC2:AD2"/>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C41"/>
  <sheetViews>
    <sheetView zoomScaleNormal="100" workbookViewId="0">
      <pane xSplit="1" ySplit="1" topLeftCell="B2" activePane="bottomRight" state="frozen"/>
      <selection activeCell="E19" sqref="E19:G19"/>
      <selection pane="topRight" activeCell="E19" sqref="E19:G19"/>
      <selection pane="bottomLeft" activeCell="E19" sqref="E19:G19"/>
      <selection pane="bottomRight" activeCell="E19" sqref="E19:G19"/>
    </sheetView>
  </sheetViews>
  <sheetFormatPr defaultColWidth="9" defaultRowHeight="12"/>
  <cols>
    <col min="1" max="1" width="62.77734375" style="19" bestFit="1" customWidth="1"/>
    <col min="2" max="2" width="21.77734375" style="19" bestFit="1" customWidth="1"/>
    <col min="3" max="3" width="19.21875" style="20" bestFit="1" customWidth="1"/>
    <col min="4" max="16384" width="9" style="19"/>
  </cols>
  <sheetData>
    <row r="1" spans="1:3">
      <c r="A1" s="19" t="s">
        <v>31</v>
      </c>
    </row>
    <row r="2" spans="1:3">
      <c r="A2" s="19" t="s">
        <v>32</v>
      </c>
      <c r="B2" s="21"/>
      <c r="C2" s="19"/>
    </row>
    <row r="3" spans="1:3">
      <c r="A3" s="19" t="s">
        <v>33</v>
      </c>
    </row>
    <row r="4" spans="1:3">
      <c r="A4" s="19" t="s">
        <v>34</v>
      </c>
    </row>
    <row r="5" spans="1:3">
      <c r="A5" s="19" t="s">
        <v>35</v>
      </c>
    </row>
    <row r="6" spans="1:3">
      <c r="A6" s="19" t="s">
        <v>36</v>
      </c>
    </row>
    <row r="7" spans="1:3">
      <c r="A7" s="19" t="s">
        <v>37</v>
      </c>
    </row>
    <row r="8" spans="1:3">
      <c r="A8" s="19" t="s">
        <v>38</v>
      </c>
    </row>
    <row r="9" spans="1:3">
      <c r="A9" s="19" t="s">
        <v>39</v>
      </c>
    </row>
    <row r="10" spans="1:3">
      <c r="A10" s="22" t="s">
        <v>40</v>
      </c>
    </row>
    <row r="11" spans="1:3">
      <c r="A11" s="22" t="s">
        <v>41</v>
      </c>
    </row>
    <row r="12" spans="1:3">
      <c r="A12" s="22" t="s">
        <v>42</v>
      </c>
    </row>
    <row r="13" spans="1:3">
      <c r="A13" s="22" t="s">
        <v>43</v>
      </c>
    </row>
    <row r="14" spans="1:3">
      <c r="A14" s="22" t="s">
        <v>44</v>
      </c>
    </row>
    <row r="15" spans="1:3">
      <c r="A15" s="22" t="s">
        <v>45</v>
      </c>
    </row>
    <row r="16" spans="1:3">
      <c r="A16" s="22" t="s">
        <v>46</v>
      </c>
    </row>
    <row r="17" spans="1:1">
      <c r="A17" s="22" t="s">
        <v>47</v>
      </c>
    </row>
    <row r="18" spans="1:1">
      <c r="A18" s="22" t="s">
        <v>48</v>
      </c>
    </row>
    <row r="19" spans="1:1">
      <c r="A19" s="22" t="s">
        <v>49</v>
      </c>
    </row>
    <row r="20" spans="1:1">
      <c r="A20" s="22" t="s">
        <v>50</v>
      </c>
    </row>
    <row r="21" spans="1:1">
      <c r="A21" s="22" t="s">
        <v>51</v>
      </c>
    </row>
    <row r="22" spans="1:1">
      <c r="A22" s="22" t="s">
        <v>53</v>
      </c>
    </row>
    <row r="23" spans="1:1">
      <c r="A23" s="22"/>
    </row>
    <row r="24" spans="1:1">
      <c r="A24" s="22"/>
    </row>
    <row r="25" spans="1:1">
      <c r="A25" s="22"/>
    </row>
    <row r="26" spans="1:1">
      <c r="A26" s="22"/>
    </row>
    <row r="27" spans="1:1">
      <c r="A27" s="22"/>
    </row>
    <row r="28" spans="1:1">
      <c r="A28" s="22"/>
    </row>
    <row r="29" spans="1:1">
      <c r="A29" s="22"/>
    </row>
    <row r="30" spans="1:1">
      <c r="A30" s="22"/>
    </row>
    <row r="31" spans="1:1">
      <c r="A31" s="22"/>
    </row>
    <row r="32" spans="1:1">
      <c r="A32" s="22"/>
    </row>
    <row r="33" spans="1:1">
      <c r="A33" s="22"/>
    </row>
    <row r="34" spans="1:1">
      <c r="A34" s="22"/>
    </row>
    <row r="35" spans="1:1">
      <c r="A35" s="22"/>
    </row>
    <row r="36" spans="1:1">
      <c r="A36" s="22"/>
    </row>
    <row r="37" spans="1:1">
      <c r="A37" s="22"/>
    </row>
    <row r="38" spans="1:1">
      <c r="A38" s="22"/>
    </row>
    <row r="39" spans="1:1">
      <c r="A39" s="22"/>
    </row>
    <row r="40" spans="1:1">
      <c r="A40" s="22"/>
    </row>
    <row r="41" spans="1:1">
      <c r="A41" s="22"/>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2.xml><?xml version="1.0" encoding="utf-8"?>
<ds:datastoreItem xmlns:ds="http://schemas.openxmlformats.org/officeDocument/2006/customXml" ds:itemID="{55E9BF74-BE2D-4CAC-8BA8-B86C1BB77232}">
  <ds:schemaRefs>
    <ds:schemaRef ds:uri="http://www.w3.org/XML/1998/namespace"/>
    <ds:schemaRef ds:uri="http://purl.org/dc/dcmitype/"/>
    <ds:schemaRef ds:uri="8B97BE19-CDDD-400E-817A-CFDD13F7EC12"/>
    <ds:schemaRef ds:uri="http://schemas.openxmlformats.org/package/2006/metadata/core-properties"/>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4.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基本情報シート</vt:lpstr>
      <vt:lpstr>様式第５号</vt:lpstr>
      <vt:lpstr>別紙1</vt:lpstr>
      <vt:lpstr>別紙2</vt:lpstr>
      <vt:lpstr>別紙３</vt:lpstr>
      <vt:lpstr>口座（交付申請時から変更する場合のみ）</vt:lpstr>
      <vt:lpstr>国様式</vt:lpstr>
      <vt:lpstr>大阪府作業用</vt:lpstr>
      <vt:lpstr>入力規則</vt:lpstr>
      <vt:lpstr>基本情報シート!Print_Area</vt:lpstr>
      <vt:lpstr>'口座（交付申請時から変更する場合のみ）'!Print_Area</vt:lpstr>
      <vt:lpstr>国様式!Print_Area</vt:lpstr>
      <vt:lpstr>別紙1!Print_Area</vt:lpstr>
      <vt:lpstr>別紙2!Print_Area</vt:lpstr>
      <vt:lpstr>別紙３!Print_Area</vt:lpstr>
      <vt:lpstr>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泉谷　美帆</cp:lastModifiedBy>
  <cp:lastPrinted>2024-12-13T02:37:07Z</cp:lastPrinted>
  <dcterms:created xsi:type="dcterms:W3CDTF">1997-01-08T22:48:59Z</dcterms:created>
  <dcterms:modified xsi:type="dcterms:W3CDTF">2024-12-16T00:36:30Z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