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509$\doc\情報公開課\02_公文書G\03_公文書館\200_庶務関係\70_府政情報センター\情報の公表\R5\4_事務事業実績\HPアップ用データ\商工労働部\"/>
    </mc:Choice>
  </mc:AlternateContent>
  <xr:revisionPtr revIDLastSave="0" documentId="8_{3F06F51C-3528-42CB-86C3-C51CB7644D35}" xr6:coauthVersionLast="47" xr6:coauthVersionMax="47" xr10:uidLastSave="{00000000-0000-0000-0000-000000000000}"/>
  <bookViews>
    <workbookView xWindow="5292" yWindow="696" windowWidth="17280" windowHeight="10152" xr2:uid="{00000000-000D-0000-FFFF-FFFF00000000}"/>
  </bookViews>
  <sheets>
    <sheet name="R5.0331現員表" sheetId="1" r:id="rId1"/>
  </sheets>
  <definedNames>
    <definedName name="_xlnm.Print_Area" localSheetId="0">'R5.0331現員表'!$A$1:$L$34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K26" i="1"/>
  <c r="J26" i="1"/>
  <c r="I26" i="1"/>
  <c r="I25" i="1"/>
  <c r="K24" i="1"/>
  <c r="J24" i="1"/>
  <c r="I24" i="1"/>
  <c r="I23" i="1"/>
  <c r="I22" i="1"/>
  <c r="H21" i="1"/>
  <c r="H27" i="1" s="1"/>
  <c r="G21" i="1"/>
  <c r="G27" i="1" s="1"/>
  <c r="F21" i="1"/>
  <c r="D21" i="1"/>
  <c r="J21" i="1" s="1"/>
  <c r="C21" i="1"/>
  <c r="I21" i="1" s="1"/>
  <c r="K20" i="1"/>
  <c r="J20" i="1"/>
  <c r="I20" i="1"/>
  <c r="K19" i="1"/>
  <c r="I19" i="1"/>
  <c r="K18" i="1"/>
  <c r="K16" i="1" s="1"/>
  <c r="J18" i="1"/>
  <c r="I18" i="1"/>
  <c r="I17" i="1"/>
  <c r="F16" i="1"/>
  <c r="E16" i="1"/>
  <c r="D16" i="1"/>
  <c r="J16" i="1" s="1"/>
  <c r="C16" i="1"/>
  <c r="I15" i="1"/>
  <c r="I14" i="1"/>
  <c r="I13" i="1"/>
  <c r="I12" i="1"/>
  <c r="I11" i="1"/>
  <c r="F10" i="1"/>
  <c r="C10" i="1"/>
  <c r="I9" i="1"/>
  <c r="K8" i="1"/>
  <c r="I8" i="1"/>
  <c r="I6" i="1" s="1"/>
  <c r="I7" i="1"/>
  <c r="F6" i="1"/>
  <c r="E6" i="1"/>
  <c r="K6" i="1" s="1"/>
  <c r="C6" i="1"/>
  <c r="K5" i="1"/>
  <c r="J5" i="1"/>
  <c r="I5" i="1"/>
  <c r="C27" i="1" l="1"/>
  <c r="D27" i="1"/>
  <c r="F27" i="1"/>
  <c r="E27" i="1"/>
  <c r="I10" i="1"/>
  <c r="K21" i="1"/>
  <c r="I27" i="1"/>
  <c r="I16" i="1"/>
  <c r="K27" i="1"/>
  <c r="J27" i="1"/>
</calcChain>
</file>

<file path=xl/sharedStrings.xml><?xml version="1.0" encoding="utf-8"?>
<sst xmlns="http://schemas.openxmlformats.org/spreadsheetml/2006/main" count="37" uniqueCount="36">
  <si>
    <t>商　工　労　働　部　現　員　表</t>
    <rPh sb="0" eb="1">
      <t>ショウ</t>
    </rPh>
    <rPh sb="2" eb="3">
      <t>コウ</t>
    </rPh>
    <rPh sb="4" eb="5">
      <t>ロウ</t>
    </rPh>
    <rPh sb="6" eb="7">
      <t>ハタラキ</t>
    </rPh>
    <rPh sb="8" eb="9">
      <t>ブ</t>
    </rPh>
    <rPh sb="10" eb="11">
      <t>ウツツ</t>
    </rPh>
    <rPh sb="12" eb="13">
      <t>イン</t>
    </rPh>
    <rPh sb="14" eb="15">
      <t>ヒョウ</t>
    </rPh>
    <phoneticPr fontId="1"/>
  </si>
  <si>
    <t>課（所）名</t>
    <rPh sb="0" eb="1">
      <t>カ</t>
    </rPh>
    <rPh sb="2" eb="3">
      <t>ショ</t>
    </rPh>
    <rPh sb="4" eb="5">
      <t>メイ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</si>
  <si>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</si>
  <si>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</si>
  <si>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合計</t>
    <rPh sb="0" eb="1">
      <t>ゴウ</t>
    </rPh>
    <rPh sb="1" eb="2">
      <t>ケイ</t>
    </rPh>
    <phoneticPr fontId="1"/>
  </si>
  <si>
    <t>備考</t>
    <rPh sb="0" eb="2">
      <t>ビコウ</t>
    </rPh>
    <phoneticPr fontId="1"/>
  </si>
  <si>
    <t>商工労働総務課</t>
    <rPh sb="0" eb="2">
      <t>ショウコウ</t>
    </rPh>
    <rPh sb="2" eb="4">
      <t>ロウドウ</t>
    </rPh>
    <rPh sb="4" eb="6">
      <t>ソウム</t>
    </rPh>
    <rPh sb="6" eb="7">
      <t>カ</t>
    </rPh>
    <phoneticPr fontId="1"/>
  </si>
  <si>
    <t>※産業局派遣除く</t>
    <rPh sb="1" eb="3">
      <t>サンギョウ</t>
    </rPh>
    <rPh sb="3" eb="4">
      <t>キョク</t>
    </rPh>
    <rPh sb="4" eb="6">
      <t>ハケン</t>
    </rPh>
    <rPh sb="6" eb="7">
      <t>ノゾ</t>
    </rPh>
    <phoneticPr fontId="1"/>
  </si>
  <si>
    <t>成長産業振興室</t>
    <rPh sb="0" eb="2">
      <t>セイチョウ</t>
    </rPh>
    <rPh sb="2" eb="4">
      <t>サンギョウ</t>
    </rPh>
    <rPh sb="4" eb="6">
      <t>シンコウ</t>
    </rPh>
    <rPh sb="6" eb="7">
      <t>シツ</t>
    </rPh>
    <phoneticPr fontId="1"/>
  </si>
  <si>
    <t>産業創造課</t>
    <rPh sb="0" eb="2">
      <t>サンギョウ</t>
    </rPh>
    <rPh sb="2" eb="4">
      <t>ソウゾウ</t>
    </rPh>
    <rPh sb="4" eb="5">
      <t>カ</t>
    </rPh>
    <phoneticPr fontId="1"/>
  </si>
  <si>
    <t>国際ビジネス・企業誘致課</t>
    <rPh sb="0" eb="2">
      <t>コクサイ</t>
    </rPh>
    <rPh sb="7" eb="9">
      <t>キギョウ</t>
    </rPh>
    <rPh sb="9" eb="11">
      <t>ユウチ</t>
    </rPh>
    <rPh sb="11" eb="12">
      <t>カ</t>
    </rPh>
    <phoneticPr fontId="1"/>
  </si>
  <si>
    <t>ライフサイエンス産業課</t>
    <rPh sb="8" eb="11">
      <t>サンギョウカ</t>
    </rPh>
    <phoneticPr fontId="1"/>
  </si>
  <si>
    <t>中小企業支援室</t>
    <rPh sb="0" eb="2">
      <t>チュウショウ</t>
    </rPh>
    <rPh sb="2" eb="4">
      <t>キギョウ</t>
    </rPh>
    <rPh sb="4" eb="6">
      <t>シエン</t>
    </rPh>
    <rPh sb="6" eb="7">
      <t>シツ</t>
    </rPh>
    <phoneticPr fontId="1"/>
  </si>
  <si>
    <t>経営支援課</t>
    <rPh sb="0" eb="2">
      <t>ケイエイ</t>
    </rPh>
    <rPh sb="2" eb="4">
      <t>シエン</t>
    </rPh>
    <rPh sb="4" eb="5">
      <t>カ</t>
    </rPh>
    <phoneticPr fontId="1"/>
  </si>
  <si>
    <t>商業・サービス産業課</t>
    <rPh sb="0" eb="2">
      <t>ショウギョウ</t>
    </rPh>
    <rPh sb="7" eb="9">
      <t>サンギョウ</t>
    </rPh>
    <rPh sb="9" eb="10">
      <t>カ</t>
    </rPh>
    <phoneticPr fontId="1"/>
  </si>
  <si>
    <t>ものづくり支援課</t>
    <rPh sb="5" eb="7">
      <t>シエン</t>
    </rPh>
    <rPh sb="7" eb="8">
      <t>カ</t>
    </rPh>
    <phoneticPr fontId="1"/>
  </si>
  <si>
    <t>※技術研派遣除く</t>
    <rPh sb="1" eb="3">
      <t>ギジュツ</t>
    </rPh>
    <rPh sb="3" eb="4">
      <t>ケン</t>
    </rPh>
    <rPh sb="4" eb="6">
      <t>ハケン</t>
    </rPh>
    <rPh sb="6" eb="7">
      <t>ノゾ</t>
    </rPh>
    <phoneticPr fontId="1"/>
  </si>
  <si>
    <t>金融課</t>
    <rPh sb="0" eb="2">
      <t>キンユウ</t>
    </rPh>
    <rPh sb="2" eb="3">
      <t>カ</t>
    </rPh>
    <phoneticPr fontId="1"/>
  </si>
  <si>
    <t>協力金推進室</t>
    <rPh sb="0" eb="3">
      <t>キョウリョクキン</t>
    </rPh>
    <rPh sb="3" eb="5">
      <t>スイシン</t>
    </rPh>
    <rPh sb="5" eb="6">
      <t>シツ</t>
    </rPh>
    <phoneticPr fontId="1"/>
  </si>
  <si>
    <t>雇用推進室</t>
    <rPh sb="0" eb="2">
      <t>コヨウ</t>
    </rPh>
    <rPh sb="2" eb="4">
      <t>スイシン</t>
    </rPh>
    <rPh sb="4" eb="5">
      <t>シツ</t>
    </rPh>
    <phoneticPr fontId="1"/>
  </si>
  <si>
    <t>労働環境課</t>
    <rPh sb="0" eb="2">
      <t>ロウドウ</t>
    </rPh>
    <rPh sb="2" eb="4">
      <t>カンキョウ</t>
    </rPh>
    <rPh sb="4" eb="5">
      <t>カ</t>
    </rPh>
    <phoneticPr fontId="1"/>
  </si>
  <si>
    <t>就業促進課</t>
    <rPh sb="0" eb="2">
      <t>シュウギョウ</t>
    </rPh>
    <rPh sb="2" eb="4">
      <t>ソクシン</t>
    </rPh>
    <rPh sb="4" eb="5">
      <t>カ</t>
    </rPh>
    <phoneticPr fontId="1"/>
  </si>
  <si>
    <t>人材育成課</t>
    <rPh sb="0" eb="2">
      <t>ジンザイ</t>
    </rPh>
    <rPh sb="2" eb="4">
      <t>イクセイ</t>
    </rPh>
    <rPh sb="4" eb="5">
      <t>カ</t>
    </rPh>
    <phoneticPr fontId="1"/>
  </si>
  <si>
    <t>計量検定所</t>
    <rPh sb="0" eb="2">
      <t>ケイリョウ</t>
    </rPh>
    <rPh sb="2" eb="4">
      <t>ケンテイ</t>
    </rPh>
    <rPh sb="4" eb="5">
      <t>ショ</t>
    </rPh>
    <phoneticPr fontId="1"/>
  </si>
  <si>
    <t>高等職業技術専門校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phoneticPr fontId="1"/>
  </si>
  <si>
    <t>北大阪高等職業技術専門校</t>
    <rPh sb="0" eb="1">
      <t>キタ</t>
    </rPh>
    <rPh sb="1" eb="3">
      <t>オオサカ</t>
    </rPh>
    <rPh sb="3" eb="5">
      <t>コウトウ</t>
    </rPh>
    <phoneticPr fontId="1"/>
  </si>
  <si>
    <t>東大阪高等職業技術専門校</t>
    <rPh sb="0" eb="3">
      <t>ヒガシオオサカ</t>
    </rPh>
    <phoneticPr fontId="1"/>
  </si>
  <si>
    <t>南大阪高等職業技術専門校</t>
    <rPh sb="0" eb="1">
      <t>ミナミ</t>
    </rPh>
    <rPh sb="1" eb="3">
      <t>オオサカ</t>
    </rPh>
    <phoneticPr fontId="1"/>
  </si>
  <si>
    <t>夕陽丘高等職業技術専門校</t>
    <rPh sb="0" eb="3">
      <t>ユウヒガオカ</t>
    </rPh>
    <rPh sb="3" eb="5">
      <t>コウトウ</t>
    </rPh>
    <phoneticPr fontId="1"/>
  </si>
  <si>
    <t>大阪障害者職業能力開発校</t>
    <rPh sb="0" eb="2">
      <t>オオサカ</t>
    </rPh>
    <rPh sb="2" eb="4">
      <t>ショウガイ</t>
    </rPh>
    <rPh sb="4" eb="5">
      <t>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1"/>
  </si>
  <si>
    <t>労働委員会事務局</t>
    <rPh sb="0" eb="2">
      <t>ロウドウ</t>
    </rPh>
    <rPh sb="2" eb="5">
      <t>イインカイ</t>
    </rPh>
    <rPh sb="5" eb="8">
      <t>ジムキョク</t>
    </rPh>
    <phoneticPr fontId="1"/>
  </si>
  <si>
    <t>*＜　＞内はフルタイム再任用職員で外数。</t>
    <phoneticPr fontId="1"/>
  </si>
  <si>
    <t>*（　）内は短時間再任用職員で外数。</t>
    <phoneticPr fontId="1"/>
  </si>
  <si>
    <t>*大阪市及び民間に派遣している者を含む。（産業局・技術研派遣は除く）</t>
    <rPh sb="1" eb="4">
      <t>オオサカシ</t>
    </rPh>
    <rPh sb="4" eb="5">
      <t>オヨ</t>
    </rPh>
    <rPh sb="6" eb="8">
      <t>ミンカン</t>
    </rPh>
    <rPh sb="9" eb="11">
      <t>ハケン</t>
    </rPh>
    <rPh sb="15" eb="16">
      <t>モノ</t>
    </rPh>
    <rPh sb="17" eb="18">
      <t>フク</t>
    </rPh>
    <rPh sb="21" eb="23">
      <t>サンギョウ</t>
    </rPh>
    <rPh sb="23" eb="24">
      <t>キョク</t>
    </rPh>
    <rPh sb="25" eb="27">
      <t>ギジュツ</t>
    </rPh>
    <rPh sb="27" eb="28">
      <t>ケン</t>
    </rPh>
    <rPh sb="28" eb="30">
      <t>ハケン</t>
    </rPh>
    <rPh sb="31" eb="32">
      <t>ノゾ</t>
    </rPh>
    <phoneticPr fontId="1"/>
  </si>
  <si>
    <t>*市町村、他県及び民間から府に派遣されている者を除く。</t>
    <rPh sb="1" eb="4">
      <t>シチョウソン</t>
    </rPh>
    <rPh sb="5" eb="7">
      <t>タケン</t>
    </rPh>
    <rPh sb="7" eb="8">
      <t>オヨ</t>
    </rPh>
    <rPh sb="9" eb="11">
      <t>ミンカン</t>
    </rPh>
    <rPh sb="13" eb="14">
      <t>フ</t>
    </rPh>
    <rPh sb="15" eb="17">
      <t>ハケン</t>
    </rPh>
    <rPh sb="22" eb="23">
      <t>モノ</t>
    </rPh>
    <rPh sb="24" eb="25">
      <t>ノゾ</t>
    </rPh>
    <phoneticPr fontId="1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</si>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</sst>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＜&quot;##&quot;＞&quot;"/>
    <numFmt numFmtId="177" formatCode="&quot;（&quot;##&quot;）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56" fontId="3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shrinkToFit="1"/>
    </xf>
    <xf numFmtId="177" fontId="3" fillId="0" borderId="18" xfId="0" applyNumberFormat="1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7" fontId="3" fillId="0" borderId="17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3" fillId="2" borderId="1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center" vertical="center" shrinkToFit="1"/>
    </xf>
    <xf numFmtId="176" fontId="3" fillId="0" borderId="25" xfId="0" applyNumberFormat="1" applyFont="1" applyFill="1" applyBorder="1" applyAlignment="1">
      <alignment horizontal="center" vertical="center" shrinkToFit="1"/>
    </xf>
    <xf numFmtId="177" fontId="3" fillId="0" borderId="26" xfId="0" applyNumberFormat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7" fontId="3" fillId="0" borderId="25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 shrinkToFit="1"/>
    </xf>
    <xf numFmtId="176" fontId="3" fillId="0" borderId="31" xfId="0" applyNumberFormat="1" applyFont="1" applyFill="1" applyBorder="1" applyAlignment="1">
      <alignment horizontal="center" vertical="center" shrinkToFit="1"/>
    </xf>
    <xf numFmtId="177" fontId="3" fillId="0" borderId="32" xfId="0" applyNumberFormat="1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shrinkToFit="1"/>
    </xf>
    <xf numFmtId="0" fontId="3" fillId="2" borderId="15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34" xfId="0" applyFont="1" applyFill="1" applyBorder="1" applyAlignment="1">
      <alignment horizontal="distributed" vertical="center"/>
    </xf>
    <xf numFmtId="0" fontId="3" fillId="0" borderId="35" xfId="0" applyFont="1" applyFill="1" applyBorder="1" applyAlignment="1">
      <alignment horizontal="center" vertical="center" shrinkToFit="1"/>
    </xf>
    <xf numFmtId="176" fontId="3" fillId="0" borderId="36" xfId="0" applyNumberFormat="1" applyFont="1" applyFill="1" applyBorder="1" applyAlignment="1">
      <alignment horizontal="center" vertical="center" shrinkToFit="1"/>
    </xf>
    <xf numFmtId="177" fontId="3" fillId="0" borderId="37" xfId="0" applyNumberFormat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177" fontId="3" fillId="0" borderId="36" xfId="0" applyNumberFormat="1" applyFont="1" applyBorder="1" applyAlignment="1">
      <alignment horizontal="center" vertical="center" shrinkToFit="1"/>
    </xf>
    <xf numFmtId="0" fontId="5" fillId="0" borderId="38" xfId="0" applyFont="1" applyBorder="1" applyAlignment="1">
      <alignment vertical="center" shrinkToFit="1"/>
    </xf>
    <xf numFmtId="0" fontId="3" fillId="0" borderId="40" xfId="0" applyFont="1" applyFill="1" applyBorder="1" applyAlignment="1">
      <alignment horizontal="center" vertical="center" shrinkToFit="1"/>
    </xf>
    <xf numFmtId="176" fontId="3" fillId="0" borderId="41" xfId="0" applyNumberFormat="1" applyFont="1" applyFill="1" applyBorder="1" applyAlignment="1">
      <alignment horizontal="center" vertical="center" shrinkToFit="1"/>
    </xf>
    <xf numFmtId="177" fontId="3" fillId="0" borderId="42" xfId="0" applyNumberFormat="1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177" fontId="3" fillId="0" borderId="41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 shrinkToFit="1"/>
    </xf>
    <xf numFmtId="0" fontId="3" fillId="2" borderId="44" xfId="0" applyFont="1" applyFill="1" applyBorder="1" applyAlignment="1">
      <alignment horizontal="distributed" vertical="center"/>
    </xf>
    <xf numFmtId="0" fontId="3" fillId="0" borderId="46" xfId="0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7" fontId="3" fillId="0" borderId="47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vertical="center" shrinkToFit="1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35" xfId="0" applyFont="1" applyBorder="1" applyAlignment="1">
      <alignment horizontal="center" vertical="center" shrinkToFit="1"/>
    </xf>
    <xf numFmtId="177" fontId="3" fillId="0" borderId="3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distributed" vertical="center"/>
    </xf>
    <xf numFmtId="0" fontId="3" fillId="2" borderId="29" xfId="0" applyFont="1" applyFill="1" applyBorder="1" applyAlignment="1">
      <alignment horizontal="distributed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39" xfId="0" applyFont="1" applyFill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U34"/>
  <sheetViews>
    <sheetView showGridLines="0" tabSelected="1" view="pageBreakPreview" zoomScaleNormal="100" zoomScaleSheetLayoutView="100" workbookViewId="0">
      <selection sqref="A1:L1"/>
    </sheetView>
  </sheetViews>
  <sheetFormatPr defaultColWidth="9" defaultRowHeight="13.2" x14ac:dyDescent="0.2"/>
  <cols>
    <col min="1" max="1" width="2" style="1" customWidth="1"/>
    <col min="2" max="2" width="24.77734375" style="1" customWidth="1"/>
    <col min="3" max="3" width="8.6640625" style="1" customWidth="1"/>
    <col min="4" max="4" width="6.33203125" style="1" customWidth="1"/>
    <col min="5" max="5" width="6.109375" style="1" customWidth="1"/>
    <col min="6" max="6" width="10" style="1" customWidth="1"/>
    <col min="7" max="7" width="7.21875" style="1" bestFit="1" customWidth="1"/>
    <col min="8" max="8" width="6.109375" style="1" customWidth="1"/>
    <col min="9" max="9" width="8.6640625" style="1" customWidth="1"/>
    <col min="10" max="10" width="7.21875" style="1" bestFit="1" customWidth="1"/>
    <col min="11" max="11" width="6.109375" style="1" customWidth="1"/>
    <col min="12" max="12" width="7.33203125" style="1" customWidth="1"/>
    <col min="13" max="13" width="9" style="1"/>
    <col min="14" max="14" width="14.109375" style="1" bestFit="1" customWidth="1"/>
    <col min="15" max="15" width="33" style="1" bestFit="1" customWidth="1"/>
    <col min="16" max="16" width="47.21875" style="1" bestFit="1" customWidth="1"/>
    <col min="17" max="16384" width="9" style="1"/>
  </cols>
  <sheetData>
    <row r="1" spans="1:21" ht="63.7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3" spans="1:21" ht="13.8" thickBot="1" x14ac:dyDescent="0.25">
      <c r="C3" s="2"/>
      <c r="D3" s="2"/>
      <c r="E3" s="2"/>
      <c r="L3" s="3" t="s">
        <v>35</v>
      </c>
      <c r="O3" s="4"/>
    </row>
    <row r="4" spans="1:21" ht="18.75" customHeight="1" thickBot="1" x14ac:dyDescent="0.25">
      <c r="A4" s="111" t="s">
        <v>1</v>
      </c>
      <c r="B4" s="112"/>
      <c r="C4" s="113" t="s">
        <v>2</v>
      </c>
      <c r="D4" s="114"/>
      <c r="E4" s="115"/>
      <c r="F4" s="116" t="s">
        <v>3</v>
      </c>
      <c r="G4" s="117"/>
      <c r="H4" s="118"/>
      <c r="I4" s="116" t="s">
        <v>4</v>
      </c>
      <c r="J4" s="117"/>
      <c r="K4" s="119"/>
      <c r="L4" s="5" t="s">
        <v>5</v>
      </c>
      <c r="O4" s="6"/>
      <c r="P4" s="6"/>
      <c r="Q4" s="6"/>
      <c r="R4" s="6"/>
      <c r="S4" s="6"/>
      <c r="T4" s="6"/>
      <c r="U4" s="6"/>
    </row>
    <row r="5" spans="1:21" ht="21" customHeight="1" thickBot="1" x14ac:dyDescent="0.25">
      <c r="A5" s="108" t="s">
        <v>6</v>
      </c>
      <c r="B5" s="109"/>
      <c r="C5" s="7">
        <v>40</v>
      </c>
      <c r="D5" s="8"/>
      <c r="E5" s="9">
        <v>2</v>
      </c>
      <c r="F5" s="10">
        <v>13</v>
      </c>
      <c r="G5" s="11">
        <v>1</v>
      </c>
      <c r="H5" s="9">
        <v>2</v>
      </c>
      <c r="I5" s="12">
        <f>C5+F5</f>
        <v>53</v>
      </c>
      <c r="J5" s="11">
        <f>D5+G5</f>
        <v>1</v>
      </c>
      <c r="K5" s="13">
        <f>+E5+H5</f>
        <v>4</v>
      </c>
      <c r="L5" s="14"/>
      <c r="M5" s="1" t="s">
        <v>7</v>
      </c>
      <c r="O5" s="6"/>
      <c r="P5" s="6"/>
      <c r="Q5" s="6"/>
      <c r="R5" s="6"/>
      <c r="S5" s="6"/>
      <c r="T5" s="6"/>
      <c r="U5" s="6"/>
    </row>
    <row r="6" spans="1:21" ht="21" customHeight="1" x14ac:dyDescent="0.2">
      <c r="A6" s="96" t="s">
        <v>8</v>
      </c>
      <c r="B6" s="97"/>
      <c r="C6" s="15">
        <f>SUM(C7:C9)</f>
        <v>57</v>
      </c>
      <c r="D6" s="16"/>
      <c r="E6" s="17">
        <f>E7+E8+E9</f>
        <v>2</v>
      </c>
      <c r="F6" s="18">
        <f>SUM(F7:F9)</f>
        <v>5</v>
      </c>
      <c r="G6" s="19"/>
      <c r="H6" s="20"/>
      <c r="I6" s="21">
        <f>SUM(I7:I9)</f>
        <v>62</v>
      </c>
      <c r="J6" s="19"/>
      <c r="K6" s="22">
        <f>E6+H6</f>
        <v>2</v>
      </c>
      <c r="L6" s="23"/>
      <c r="P6" s="6"/>
      <c r="Q6" s="6"/>
      <c r="R6" s="6"/>
      <c r="S6" s="6"/>
      <c r="T6" s="6"/>
      <c r="U6" s="6"/>
    </row>
    <row r="7" spans="1:21" ht="21" customHeight="1" x14ac:dyDescent="0.2">
      <c r="A7" s="24"/>
      <c r="B7" s="25" t="s">
        <v>9</v>
      </c>
      <c r="C7" s="26">
        <v>22</v>
      </c>
      <c r="D7" s="27"/>
      <c r="E7" s="28"/>
      <c r="F7" s="29">
        <v>4</v>
      </c>
      <c r="G7" s="27"/>
      <c r="H7" s="28"/>
      <c r="I7" s="30">
        <f>C7+F7</f>
        <v>26</v>
      </c>
      <c r="J7" s="31"/>
      <c r="K7" s="32"/>
      <c r="L7" s="33"/>
      <c r="O7" s="6"/>
      <c r="P7" s="6"/>
      <c r="Q7" s="6"/>
      <c r="R7" s="6"/>
      <c r="S7" s="6"/>
      <c r="T7" s="6"/>
      <c r="U7" s="6"/>
    </row>
    <row r="8" spans="1:21" ht="21" customHeight="1" x14ac:dyDescent="0.2">
      <c r="A8" s="34"/>
      <c r="B8" s="35" t="s">
        <v>10</v>
      </c>
      <c r="C8" s="29">
        <v>15</v>
      </c>
      <c r="D8" s="27"/>
      <c r="E8" s="28">
        <v>2</v>
      </c>
      <c r="F8" s="29">
        <v>1</v>
      </c>
      <c r="G8" s="27"/>
      <c r="H8" s="28"/>
      <c r="I8" s="30">
        <f>C8+F8</f>
        <v>16</v>
      </c>
      <c r="J8" s="31"/>
      <c r="K8" s="32">
        <f>E8+H8</f>
        <v>2</v>
      </c>
      <c r="L8" s="33"/>
      <c r="O8" s="6"/>
      <c r="P8" s="6"/>
      <c r="Q8" s="6"/>
      <c r="R8" s="6"/>
      <c r="S8" s="6"/>
      <c r="T8" s="6"/>
      <c r="U8" s="6"/>
    </row>
    <row r="9" spans="1:21" ht="21" customHeight="1" thickBot="1" x14ac:dyDescent="0.25">
      <c r="A9" s="36"/>
      <c r="B9" s="37" t="s">
        <v>11</v>
      </c>
      <c r="C9" s="38">
        <v>20</v>
      </c>
      <c r="D9" s="39"/>
      <c r="E9" s="40"/>
      <c r="F9" s="38">
        <v>0</v>
      </c>
      <c r="G9" s="39"/>
      <c r="H9" s="40"/>
      <c r="I9" s="41">
        <f>C9+F9</f>
        <v>20</v>
      </c>
      <c r="J9" s="42"/>
      <c r="K9" s="43"/>
      <c r="L9" s="44"/>
      <c r="O9" s="6"/>
      <c r="P9" s="6"/>
      <c r="Q9" s="6"/>
      <c r="R9" s="6"/>
      <c r="S9" s="6"/>
      <c r="T9" s="6"/>
      <c r="U9" s="6"/>
    </row>
    <row r="10" spans="1:21" ht="21" customHeight="1" x14ac:dyDescent="0.2">
      <c r="A10" s="98" t="s">
        <v>12</v>
      </c>
      <c r="B10" s="99"/>
      <c r="C10" s="45">
        <f>C11+C12+C13+C14</f>
        <v>86</v>
      </c>
      <c r="D10" s="46"/>
      <c r="E10" s="47"/>
      <c r="F10" s="45">
        <f>F11+F12+F13+F14</f>
        <v>4</v>
      </c>
      <c r="G10" s="46"/>
      <c r="H10" s="47"/>
      <c r="I10" s="48">
        <f>I11+I12+I13+I14</f>
        <v>90</v>
      </c>
      <c r="J10" s="49"/>
      <c r="K10" s="50"/>
      <c r="L10" s="51"/>
      <c r="O10" s="6"/>
      <c r="P10" s="6"/>
      <c r="Q10" s="6"/>
      <c r="R10" s="6"/>
      <c r="S10" s="6"/>
      <c r="T10" s="6"/>
      <c r="U10" s="6"/>
    </row>
    <row r="11" spans="1:21" ht="21" customHeight="1" x14ac:dyDescent="0.2">
      <c r="A11" s="52"/>
      <c r="B11" s="25" t="s">
        <v>13</v>
      </c>
      <c r="C11" s="29">
        <v>29</v>
      </c>
      <c r="D11" s="27"/>
      <c r="E11" s="28"/>
      <c r="F11" s="29">
        <v>0</v>
      </c>
      <c r="G11" s="27"/>
      <c r="H11" s="28"/>
      <c r="I11" s="30">
        <f>C11+F11</f>
        <v>29</v>
      </c>
      <c r="J11" s="31"/>
      <c r="K11" s="32"/>
      <c r="L11" s="33"/>
      <c r="O11" s="6"/>
      <c r="P11" s="6"/>
      <c r="Q11" s="6"/>
      <c r="R11" s="6"/>
      <c r="S11" s="6"/>
      <c r="T11" s="6"/>
      <c r="U11" s="6"/>
    </row>
    <row r="12" spans="1:21" ht="21" customHeight="1" x14ac:dyDescent="0.2">
      <c r="A12" s="52"/>
      <c r="B12" s="25" t="s">
        <v>14</v>
      </c>
      <c r="C12" s="29">
        <v>16</v>
      </c>
      <c r="D12" s="27"/>
      <c r="E12" s="28"/>
      <c r="F12" s="29">
        <v>4</v>
      </c>
      <c r="G12" s="27"/>
      <c r="H12" s="28"/>
      <c r="I12" s="30">
        <f>C12+F12</f>
        <v>20</v>
      </c>
      <c r="J12" s="31"/>
      <c r="K12" s="32"/>
      <c r="L12" s="33"/>
      <c r="O12" s="6"/>
      <c r="P12" s="6"/>
      <c r="Q12" s="6"/>
      <c r="R12" s="6"/>
      <c r="S12" s="6"/>
      <c r="T12" s="6"/>
      <c r="U12" s="6"/>
    </row>
    <row r="13" spans="1:21" ht="21" customHeight="1" x14ac:dyDescent="0.2">
      <c r="A13" s="52"/>
      <c r="B13" s="25" t="s">
        <v>15</v>
      </c>
      <c r="C13" s="29">
        <v>20</v>
      </c>
      <c r="D13" s="27"/>
      <c r="E13" s="28"/>
      <c r="F13" s="29">
        <v>0</v>
      </c>
      <c r="G13" s="27"/>
      <c r="H13" s="28"/>
      <c r="I13" s="30">
        <f>C13+F13</f>
        <v>20</v>
      </c>
      <c r="J13" s="31"/>
      <c r="K13" s="32"/>
      <c r="L13" s="33"/>
      <c r="M13" s="1" t="s">
        <v>16</v>
      </c>
      <c r="O13" s="6"/>
      <c r="P13" s="6"/>
      <c r="Q13" s="6"/>
      <c r="R13" s="6"/>
      <c r="S13" s="6"/>
      <c r="T13" s="6"/>
      <c r="U13" s="6"/>
    </row>
    <row r="14" spans="1:21" ht="21" customHeight="1" thickBot="1" x14ac:dyDescent="0.25">
      <c r="A14" s="53"/>
      <c r="B14" s="54" t="s">
        <v>17</v>
      </c>
      <c r="C14" s="55">
        <v>21</v>
      </c>
      <c r="D14" s="56"/>
      <c r="E14" s="57"/>
      <c r="F14" s="55">
        <v>0</v>
      </c>
      <c r="G14" s="56"/>
      <c r="H14" s="57"/>
      <c r="I14" s="58">
        <f>C14+F14</f>
        <v>21</v>
      </c>
      <c r="J14" s="59"/>
      <c r="K14" s="60"/>
      <c r="L14" s="61"/>
      <c r="O14" s="6"/>
      <c r="P14" s="6"/>
      <c r="Q14" s="6"/>
      <c r="R14" s="6"/>
      <c r="S14" s="6"/>
      <c r="T14" s="6"/>
      <c r="U14" s="6"/>
    </row>
    <row r="15" spans="1:21" ht="21" customHeight="1" thickBot="1" x14ac:dyDescent="0.25">
      <c r="A15" s="100" t="s">
        <v>18</v>
      </c>
      <c r="B15" s="101"/>
      <c r="C15" s="62">
        <v>22</v>
      </c>
      <c r="D15" s="63"/>
      <c r="E15" s="64"/>
      <c r="F15" s="62">
        <v>0</v>
      </c>
      <c r="G15" s="63"/>
      <c r="H15" s="64"/>
      <c r="I15" s="65">
        <f>C15+F15</f>
        <v>22</v>
      </c>
      <c r="J15" s="66"/>
      <c r="K15" s="67"/>
      <c r="L15" s="68"/>
    </row>
    <row r="16" spans="1:21" ht="21" customHeight="1" x14ac:dyDescent="0.2">
      <c r="A16" s="98" t="s">
        <v>19</v>
      </c>
      <c r="B16" s="99"/>
      <c r="C16" s="45">
        <f>SUM(C17:C19)</f>
        <v>124</v>
      </c>
      <c r="D16" s="46">
        <f>D17+D18+D19</f>
        <v>3</v>
      </c>
      <c r="E16" s="47">
        <f>SUM(E17:E19)</f>
        <v>4</v>
      </c>
      <c r="F16" s="45">
        <f>F17+F18+F19</f>
        <v>9</v>
      </c>
      <c r="G16" s="46"/>
      <c r="H16" s="47"/>
      <c r="I16" s="48">
        <f>I17+I18+I19</f>
        <v>133</v>
      </c>
      <c r="J16" s="49">
        <f>+D16+G16</f>
        <v>3</v>
      </c>
      <c r="K16" s="50">
        <f>K17+K18+K19</f>
        <v>4</v>
      </c>
      <c r="L16" s="51"/>
    </row>
    <row r="17" spans="1:12" ht="21" customHeight="1" x14ac:dyDescent="0.2">
      <c r="A17" s="52"/>
      <c r="B17" s="25" t="s">
        <v>20</v>
      </c>
      <c r="C17" s="29">
        <v>65</v>
      </c>
      <c r="D17" s="27"/>
      <c r="E17" s="28"/>
      <c r="F17" s="29">
        <v>0</v>
      </c>
      <c r="G17" s="27"/>
      <c r="H17" s="28"/>
      <c r="I17" s="30">
        <f>C17+F17</f>
        <v>65</v>
      </c>
      <c r="J17" s="31"/>
      <c r="K17" s="32"/>
      <c r="L17" s="33"/>
    </row>
    <row r="18" spans="1:12" ht="21" customHeight="1" x14ac:dyDescent="0.2">
      <c r="A18" s="52"/>
      <c r="B18" s="25" t="s">
        <v>21</v>
      </c>
      <c r="C18" s="29">
        <v>33</v>
      </c>
      <c r="D18" s="27">
        <v>3</v>
      </c>
      <c r="E18" s="28">
        <v>2</v>
      </c>
      <c r="F18" s="29">
        <v>6</v>
      </c>
      <c r="G18" s="27"/>
      <c r="H18" s="28"/>
      <c r="I18" s="30">
        <f>C18+F18</f>
        <v>39</v>
      </c>
      <c r="J18" s="31">
        <f>D18+G18</f>
        <v>3</v>
      </c>
      <c r="K18" s="32">
        <f>E18+H18</f>
        <v>2</v>
      </c>
      <c r="L18" s="33"/>
    </row>
    <row r="19" spans="1:12" ht="21" customHeight="1" thickBot="1" x14ac:dyDescent="0.25">
      <c r="A19" s="53"/>
      <c r="B19" s="69" t="s">
        <v>22</v>
      </c>
      <c r="C19" s="38">
        <v>26</v>
      </c>
      <c r="D19" s="39"/>
      <c r="E19" s="40">
        <v>2</v>
      </c>
      <c r="F19" s="38">
        <v>3</v>
      </c>
      <c r="G19" s="39"/>
      <c r="H19" s="40"/>
      <c r="I19" s="41">
        <f>C19+F19</f>
        <v>29</v>
      </c>
      <c r="J19" s="42"/>
      <c r="K19" s="43">
        <f>E19+H19</f>
        <v>2</v>
      </c>
      <c r="L19" s="44"/>
    </row>
    <row r="20" spans="1:12" ht="21" customHeight="1" thickBot="1" x14ac:dyDescent="0.25">
      <c r="A20" s="102" t="s">
        <v>23</v>
      </c>
      <c r="B20" s="103"/>
      <c r="C20" s="70">
        <v>20</v>
      </c>
      <c r="D20" s="71">
        <v>2</v>
      </c>
      <c r="E20" s="72">
        <v>2</v>
      </c>
      <c r="F20" s="70">
        <v>5</v>
      </c>
      <c r="G20" s="71"/>
      <c r="H20" s="72"/>
      <c r="I20" s="73">
        <f>C20+F20</f>
        <v>25</v>
      </c>
      <c r="J20" s="42">
        <f>D20+G20</f>
        <v>2</v>
      </c>
      <c r="K20" s="74">
        <f t="shared" ref="K20:K26" si="0">E20+H20</f>
        <v>2</v>
      </c>
      <c r="L20" s="75"/>
    </row>
    <row r="21" spans="1:12" ht="21" customHeight="1" x14ac:dyDescent="0.2">
      <c r="A21" s="104" t="s">
        <v>24</v>
      </c>
      <c r="B21" s="105"/>
      <c r="C21" s="45">
        <f>SUM(C22:C26)</f>
        <v>25</v>
      </c>
      <c r="D21" s="46">
        <f>D22+D23+D24+D25+D26</f>
        <v>1</v>
      </c>
      <c r="E21" s="47"/>
      <c r="F21" s="45">
        <f>SUM(F22:F26)</f>
        <v>69</v>
      </c>
      <c r="G21" s="46">
        <f>G22+G23+G24+G25+G26</f>
        <v>5</v>
      </c>
      <c r="H21" s="47">
        <f>H22+H23+H24+H25+H26</f>
        <v>3</v>
      </c>
      <c r="I21" s="48">
        <f t="shared" ref="I21:I26" si="1">C21+F21</f>
        <v>94</v>
      </c>
      <c r="J21" s="49">
        <f>+D21+G21</f>
        <v>6</v>
      </c>
      <c r="K21" s="50">
        <f t="shared" si="0"/>
        <v>3</v>
      </c>
      <c r="L21" s="51"/>
    </row>
    <row r="22" spans="1:12" ht="21" customHeight="1" x14ac:dyDescent="0.2">
      <c r="A22" s="76"/>
      <c r="B22" s="77" t="s">
        <v>25</v>
      </c>
      <c r="C22" s="29">
        <v>5</v>
      </c>
      <c r="D22" s="27"/>
      <c r="E22" s="28"/>
      <c r="F22" s="29">
        <v>17</v>
      </c>
      <c r="G22" s="27"/>
      <c r="H22" s="28"/>
      <c r="I22" s="30">
        <f t="shared" si="1"/>
        <v>22</v>
      </c>
      <c r="J22" s="31"/>
      <c r="K22" s="32"/>
      <c r="L22" s="33"/>
    </row>
    <row r="23" spans="1:12" ht="21" customHeight="1" x14ac:dyDescent="0.2">
      <c r="A23" s="76"/>
      <c r="B23" s="77" t="s">
        <v>26</v>
      </c>
      <c r="C23" s="29">
        <v>4</v>
      </c>
      <c r="D23" s="27"/>
      <c r="E23" s="28"/>
      <c r="F23" s="29">
        <v>10</v>
      </c>
      <c r="G23" s="27"/>
      <c r="H23" s="28"/>
      <c r="I23" s="30">
        <f t="shared" si="1"/>
        <v>14</v>
      </c>
      <c r="J23" s="31"/>
      <c r="K23" s="32"/>
      <c r="L23" s="33"/>
    </row>
    <row r="24" spans="1:12" ht="21" customHeight="1" x14ac:dyDescent="0.2">
      <c r="A24" s="76"/>
      <c r="B24" s="77" t="s">
        <v>27</v>
      </c>
      <c r="C24" s="29">
        <v>5</v>
      </c>
      <c r="D24" s="27"/>
      <c r="E24" s="28"/>
      <c r="F24" s="29">
        <v>14</v>
      </c>
      <c r="G24" s="27">
        <v>2</v>
      </c>
      <c r="H24" s="28">
        <v>1</v>
      </c>
      <c r="I24" s="30">
        <f t="shared" si="1"/>
        <v>19</v>
      </c>
      <c r="J24" s="31">
        <f>D24+G24</f>
        <v>2</v>
      </c>
      <c r="K24" s="32">
        <f t="shared" si="0"/>
        <v>1</v>
      </c>
      <c r="L24" s="33"/>
    </row>
    <row r="25" spans="1:12" ht="21" customHeight="1" thickBot="1" x14ac:dyDescent="0.25">
      <c r="A25" s="78"/>
      <c r="B25" s="79" t="s">
        <v>28</v>
      </c>
      <c r="C25" s="38">
        <v>5</v>
      </c>
      <c r="D25" s="39">
        <v>1</v>
      </c>
      <c r="E25" s="40"/>
      <c r="F25" s="38">
        <v>13</v>
      </c>
      <c r="G25" s="39"/>
      <c r="H25" s="40"/>
      <c r="I25" s="41">
        <f t="shared" si="1"/>
        <v>18</v>
      </c>
      <c r="J25" s="42">
        <v>1</v>
      </c>
      <c r="K25" s="43"/>
      <c r="L25" s="44"/>
    </row>
    <row r="26" spans="1:12" ht="21" customHeight="1" thickBot="1" x14ac:dyDescent="0.25">
      <c r="A26" s="106" t="s">
        <v>29</v>
      </c>
      <c r="B26" s="107"/>
      <c r="C26" s="55">
        <v>6</v>
      </c>
      <c r="D26" s="56"/>
      <c r="E26" s="57"/>
      <c r="F26" s="55">
        <v>15</v>
      </c>
      <c r="G26" s="56">
        <v>3</v>
      </c>
      <c r="H26" s="57">
        <v>2</v>
      </c>
      <c r="I26" s="58">
        <f t="shared" si="1"/>
        <v>21</v>
      </c>
      <c r="J26" s="59">
        <f>D26+G26</f>
        <v>3</v>
      </c>
      <c r="K26" s="60">
        <f t="shared" si="0"/>
        <v>2</v>
      </c>
      <c r="L26" s="61"/>
    </row>
    <row r="27" spans="1:12" ht="21" customHeight="1" thickBot="1" x14ac:dyDescent="0.25">
      <c r="A27" s="92" t="s">
        <v>4</v>
      </c>
      <c r="B27" s="93"/>
      <c r="C27" s="80">
        <f t="shared" ref="C27:K27" si="2">C5+C6+C10+C15+C16+C20+C21</f>
        <v>374</v>
      </c>
      <c r="D27" s="59">
        <f t="shared" si="2"/>
        <v>6</v>
      </c>
      <c r="E27" s="81">
        <f t="shared" si="2"/>
        <v>10</v>
      </c>
      <c r="F27" s="80">
        <f t="shared" si="2"/>
        <v>105</v>
      </c>
      <c r="G27" s="59">
        <f t="shared" si="2"/>
        <v>6</v>
      </c>
      <c r="H27" s="81">
        <f t="shared" si="2"/>
        <v>5</v>
      </c>
      <c r="I27" s="58">
        <f t="shared" si="2"/>
        <v>479</v>
      </c>
      <c r="J27" s="59">
        <f t="shared" si="2"/>
        <v>12</v>
      </c>
      <c r="K27" s="60">
        <f t="shared" si="2"/>
        <v>15</v>
      </c>
      <c r="L27" s="61"/>
    </row>
    <row r="28" spans="1:12" ht="21" customHeight="1" thickBot="1" x14ac:dyDescent="0.25">
      <c r="C28" s="82"/>
      <c r="D28" s="82"/>
      <c r="E28" s="83"/>
      <c r="F28" s="82"/>
      <c r="G28" s="82"/>
      <c r="H28" s="83"/>
      <c r="I28" s="82"/>
      <c r="J28" s="82"/>
      <c r="K28" s="83"/>
      <c r="L28" s="84"/>
    </row>
    <row r="29" spans="1:12" ht="25.5" customHeight="1" thickBot="1" x14ac:dyDescent="0.25">
      <c r="A29" s="94" t="s">
        <v>30</v>
      </c>
      <c r="B29" s="95"/>
      <c r="C29" s="85">
        <v>26</v>
      </c>
      <c r="D29" s="11">
        <v>2</v>
      </c>
      <c r="E29" s="86"/>
      <c r="F29" s="87">
        <v>0</v>
      </c>
      <c r="G29" s="88"/>
      <c r="H29" s="86"/>
      <c r="I29" s="87">
        <f>C29+F29</f>
        <v>26</v>
      </c>
      <c r="J29" s="89">
        <f>D29+G29</f>
        <v>2</v>
      </c>
      <c r="K29" s="90"/>
      <c r="L29" s="91"/>
    </row>
    <row r="31" spans="1:12" x14ac:dyDescent="0.2">
      <c r="B31" s="1" t="s">
        <v>31</v>
      </c>
    </row>
    <row r="32" spans="1:12" x14ac:dyDescent="0.2">
      <c r="B32" s="1" t="s">
        <v>32</v>
      </c>
    </row>
    <row r="33" spans="2:2" x14ac:dyDescent="0.2">
      <c r="B33" s="1" t="s">
        <v>33</v>
      </c>
    </row>
    <row r="34" spans="2:2" x14ac:dyDescent="0.2">
      <c r="B34" s="1" t="s">
        <v>34</v>
      </c>
    </row>
  </sheetData>
  <mergeCells count="15">
    <mergeCell ref="A5:B5"/>
    <mergeCell ref="A1:L1"/>
    <mergeCell ref="A4:B4"/>
    <mergeCell ref="C4:E4"/>
    <mergeCell ref="F4:H4"/>
    <mergeCell ref="I4:K4"/>
    <mergeCell ref="A27:B27"/>
    <mergeCell ref="A29:B29"/>
    <mergeCell ref="A6:B6"/>
    <mergeCell ref="A10:B10"/>
    <mergeCell ref="A15:B15"/>
    <mergeCell ref="A16:B16"/>
    <mergeCell ref="A20:B20"/>
    <mergeCell ref="A21:B21"/>
    <mergeCell ref="A26:B26"/>
  </mergeCells>
  <phoneticPr fontId="1"/>
  <printOptions horizontalCentered="1"/>
  <pageMargins left="0.59055118110236227" right="0.39370078740157483" top="0.39370078740157483" bottom="0.39370078740157483" header="0.51181102362204722" footer="0.51181102362204722"/>
  <pageSetup paperSize="9" scale="94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880A24-4EFC-4434-A528-A4A3B11B8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81319-B9C7-4BAC-8777-60915F47A2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9517C-D833-41C9-9E85-779FECB5D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R5.0331現員表</vt:lpstr>
      <vt:lpstr>R5.0331現員表!Print_Area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桝谷　和美</cp:lastModifiedBy>
  <cp:lastPrinted>2023-06-08T06:45:51Z</cp:lastPrinted>
  <dcterms:created xsi:type="dcterms:W3CDTF">2023-05-09T05:12:38Z</dcterms:created>
  <dcterms:modified xsi:type="dcterms:W3CDTF">2024-01-17T06:39:19Z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