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216.58\幼稚園g\幼稚園Gデータ領域２\し　私立学校安全特別対策事業費補助金【R4,5年度】\15【国】４次交付申請\募集\"/>
    </mc:Choice>
  </mc:AlternateContent>
  <bookViews>
    <workbookView xWindow="0" yWindow="0" windowWidth="20490" windowHeight="7680" tabRatio="744"/>
  </bookViews>
  <sheets>
    <sheet name="計画書（鑑）" sheetId="15" r:id="rId1"/>
    <sheet name="別紙１（バス安全装置）" sheetId="16" r:id="rId2"/>
    <sheet name="別紙２（ICT）" sheetId="29" r:id="rId3"/>
    <sheet name="別紙３（登園管理システム）" sheetId="18" r:id="rId4"/>
  </sheets>
  <definedNames>
    <definedName name="_xlnm.Print_Area" localSheetId="0">'計画書（鑑）'!$A$1:$D$28</definedName>
    <definedName name="_xlnm.Print_Area" localSheetId="1">'別紙１（バス安全装置）'!$A$1:$G$32</definedName>
    <definedName name="_xlnm.Print_Area" localSheetId="2">'別紙２（ICT）'!$A$1:$F$34</definedName>
    <definedName name="_xlnm.Print_Area" localSheetId="3">'別紙３（登園管理システム）'!$A$1:$F$34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8" l="1"/>
  <c r="F34" i="29"/>
  <c r="G32" i="16"/>
  <c r="F31" i="29" l="1"/>
  <c r="F31" i="18"/>
  <c r="G20" i="18" l="1"/>
  <c r="G21" i="18"/>
  <c r="G22" i="18"/>
  <c r="G23" i="18"/>
  <c r="G24" i="18"/>
  <c r="G25" i="18"/>
  <c r="G26" i="18"/>
  <c r="G27" i="18"/>
  <c r="G28" i="18"/>
  <c r="G19" i="18"/>
  <c r="F29" i="29" l="1"/>
  <c r="G29" i="16"/>
  <c r="F32" i="29" l="1"/>
  <c r="C7" i="29"/>
  <c r="C6" i="29"/>
  <c r="E5" i="29"/>
  <c r="C5" i="29"/>
  <c r="D22" i="15" l="1"/>
  <c r="E5" i="18" l="1"/>
  <c r="F29" i="18"/>
  <c r="F32" i="18" s="1"/>
  <c r="C7" i="18"/>
  <c r="C6" i="18"/>
  <c r="C5" i="18"/>
  <c r="D23" i="15" l="1"/>
  <c r="C7" i="16"/>
  <c r="C6" i="16"/>
  <c r="E5" i="16"/>
  <c r="C5" i="16"/>
  <c r="D21" i="15" l="1"/>
  <c r="D24" i="15" s="1"/>
</calcChain>
</file>

<file path=xl/comments1.xml><?xml version="1.0" encoding="utf-8"?>
<comments xmlns="http://schemas.openxmlformats.org/spreadsheetml/2006/main">
  <authors>
    <author>大阪府</author>
  </authors>
  <commentList>
    <comment ref="D11" authorId="0" shapeId="0">
      <text>
        <r>
          <rPr>
            <sz val="9"/>
            <color indexed="81"/>
            <rFont val="MS P ゴシック"/>
            <family val="3"/>
            <charset val="128"/>
          </rPr>
          <t>プルダウンリストから選択してください。</t>
        </r>
      </text>
    </comment>
    <comment ref="B12" authorId="0" shapeId="0">
      <text>
        <r>
          <rPr>
            <sz val="9"/>
            <color indexed="81"/>
            <rFont val="MS P ゴシック"/>
            <family val="3"/>
            <charset val="128"/>
          </rPr>
          <t>幼稚園・認定こども園の名称を入力してください。（例：○○幼稚園）</t>
        </r>
      </text>
    </comment>
    <comment ref="B13" authorId="0" shapeId="0">
      <text>
        <r>
          <rPr>
            <sz val="9"/>
            <color indexed="81"/>
            <rFont val="MS P ゴシック"/>
            <family val="3"/>
            <charset val="128"/>
          </rPr>
          <t>法人所在地（個人立の場合は園所在地）を入力してください。</t>
        </r>
      </text>
    </comment>
    <comment ref="B14" authorId="0" shapeId="0">
      <text>
        <r>
          <rPr>
            <sz val="9"/>
            <color indexed="81"/>
            <rFont val="MS P ゴシック"/>
            <family val="3"/>
            <charset val="128"/>
          </rPr>
          <t>法人名（個人立の場合は設置者名）を入力してください。（例：学校法人○○学園）</t>
        </r>
      </text>
    </comment>
    <comment ref="B15" authorId="0" shapeId="0">
      <text>
        <r>
          <rPr>
            <sz val="9"/>
            <color indexed="81"/>
            <rFont val="MS P ゴシック"/>
            <family val="3"/>
            <charset val="128"/>
          </rPr>
          <t>（例：理事長　○○　○○）</t>
        </r>
      </text>
    </comment>
    <comment ref="B16" authorId="0" shapeId="0">
      <text>
        <r>
          <rPr>
            <sz val="9"/>
            <color indexed="81"/>
            <rFont val="MS P ゴシック"/>
            <family val="3"/>
            <charset val="128"/>
          </rPr>
          <t>　本件に関して、府からの問い合わせ等に対応いただける方について入力してください。
　（例：事務長　○○ ○○）</t>
        </r>
      </text>
    </comment>
  </commentList>
</comments>
</file>

<file path=xl/comments2.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F18" authorId="0" shapeId="0">
      <text>
        <r>
          <rPr>
            <sz val="9"/>
            <color indexed="81"/>
            <rFont val="MS P ゴシック"/>
            <family val="3"/>
            <charset val="128"/>
          </rPr>
          <t>安全装置の導入方法について、購入又はリースのいずれかを選択してください。</t>
        </r>
      </text>
    </comment>
    <comment ref="G18" authorId="0" shapeId="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comments4.xml><?xml version="1.0" encoding="utf-8"?>
<comments xmlns="http://schemas.openxmlformats.org/spreadsheetml/2006/main">
  <authors>
    <author>大阪府</author>
  </authors>
  <commentList>
    <comment ref="A9" authorId="0" shapeId="0">
      <text>
        <r>
          <rPr>
            <sz val="9"/>
            <color indexed="81"/>
            <rFont val="MS P ゴシック"/>
            <family val="3"/>
            <charset val="128"/>
          </rPr>
          <t>✔を選択してください</t>
        </r>
      </text>
    </comment>
    <comment ref="B9" authorId="0" shapeId="0">
      <text>
        <r>
          <rPr>
            <sz val="9"/>
            <color indexed="81"/>
            <rFont val="MS P ゴシック"/>
            <family val="3"/>
            <charset val="128"/>
          </rPr>
          <t>「購入済」「購入予定」と回答いただいた事業であっても、
対象事業者に該当しない園は、提出いただけません。</t>
        </r>
      </text>
    </comment>
    <comment ref="A10" authorId="0" shapeId="0">
      <text>
        <r>
          <rPr>
            <sz val="9"/>
            <color indexed="81"/>
            <rFont val="MS P ゴシック"/>
            <family val="3"/>
            <charset val="128"/>
          </rPr>
          <t>✔を選択してください</t>
        </r>
      </text>
    </comment>
    <comment ref="A11" authorId="0" shapeId="0">
      <text>
        <r>
          <rPr>
            <sz val="9"/>
            <color indexed="81"/>
            <rFont val="MS P ゴシック"/>
            <family val="3"/>
            <charset val="128"/>
          </rPr>
          <t>✔を選択してください</t>
        </r>
      </text>
    </comment>
    <comment ref="A12" authorId="0" shapeId="0">
      <text>
        <r>
          <rPr>
            <sz val="9"/>
            <color indexed="81"/>
            <rFont val="MS P ゴシック"/>
            <family val="3"/>
            <charset val="128"/>
          </rPr>
          <t>✔を選択してください</t>
        </r>
      </text>
    </comment>
    <comment ref="A13" authorId="0" shapeId="0">
      <text>
        <r>
          <rPr>
            <sz val="9"/>
            <color indexed="81"/>
            <rFont val="MS P ゴシック"/>
            <family val="3"/>
            <charset val="128"/>
          </rPr>
          <t>✔を選択してください</t>
        </r>
      </text>
    </comment>
    <comment ref="A14" authorId="0" shapeId="0">
      <text>
        <r>
          <rPr>
            <sz val="9"/>
            <color indexed="81"/>
            <rFont val="MS P ゴシック"/>
            <family val="3"/>
            <charset val="128"/>
          </rPr>
          <t>✔を選択してください</t>
        </r>
      </text>
    </comment>
    <comment ref="A15" authorId="0" shapeId="0">
      <text>
        <r>
          <rPr>
            <sz val="9"/>
            <color indexed="81"/>
            <rFont val="MS P ゴシック"/>
            <family val="3"/>
            <charset val="128"/>
          </rPr>
          <t>✔を選択してください</t>
        </r>
      </text>
    </comment>
    <comment ref="A16" authorId="0" shapeId="0">
      <text>
        <r>
          <rPr>
            <sz val="9"/>
            <color indexed="81"/>
            <rFont val="MS P ゴシック"/>
            <family val="3"/>
            <charset val="128"/>
          </rPr>
          <t>✔を選択してください</t>
        </r>
      </text>
    </comment>
    <comment ref="B18" authorId="0" shapeId="0">
      <text>
        <r>
          <rPr>
            <sz val="9"/>
            <color indexed="81"/>
            <rFont val="MS P ゴシック"/>
            <family val="3"/>
            <charset val="128"/>
          </rPr>
          <t>記入例を参考の上、
詳細に記入してください。</t>
        </r>
      </text>
    </comment>
    <comment ref="D18" authorId="0" shapeId="0">
      <text>
        <r>
          <rPr>
            <sz val="9"/>
            <color indexed="81"/>
            <rFont val="MS P ゴシック"/>
            <family val="3"/>
            <charset val="128"/>
          </rPr>
          <t>記入例を参考の上、
詳細に記入してください。</t>
        </r>
      </text>
    </comment>
    <comment ref="F18" authorId="0" shapeId="0">
      <text>
        <r>
          <rPr>
            <sz val="9"/>
            <color indexed="81"/>
            <rFont val="MS P ゴシック"/>
            <family val="3"/>
            <charset val="128"/>
          </rPr>
          <t>半角数字のみ入力してください。
（全角や単位は入力不可）</t>
        </r>
      </text>
    </comment>
  </commentList>
</comments>
</file>

<file path=xl/sharedStrings.xml><?xml version="1.0" encoding="utf-8"?>
<sst xmlns="http://schemas.openxmlformats.org/spreadsheetml/2006/main" count="170" uniqueCount="95">
  <si>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</si>
  <si>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</si>
  <si>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</si>
  <si>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</si>
  <si>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交付基準額</t>
    <rPh sb="0" eb="2">
      <t>コウフ</t>
    </rPh>
    <rPh sb="2" eb="4">
      <t>キジュン</t>
    </rPh>
    <rPh sb="4" eb="5">
      <t>ガク</t>
    </rPh>
    <phoneticPr fontId="1"/>
  </si>
  <si>
    <t>①</t>
    <phoneticPr fontId="1"/>
  </si>
  <si>
    <t>②</t>
    <phoneticPr fontId="1"/>
  </si>
  <si>
    <t>③</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</si>
  <si>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</si>
  <si>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</si>
  <si>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</si>
  <si>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</si>
  <si>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</si>
  <si>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</si>
  <si>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</si>
  <si>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</si>
  <si>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</si>
  <si>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</si>
  <si>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</si>
  <si>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</si>
  <si>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</si>
  <si>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</si>
  <si>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</si>
  <si>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</si>
  <si>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</si>
  <si>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</si>
  <si>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</si>
  <si>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</si>
  <si>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</si>
  <si>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</si>
  <si>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</si>
  <si>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</si>
  <si>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</si>
  <si>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</si>
  <si>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</si>
  <si>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</si>
  <si>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施設名</t>
    <rPh sb="0" eb="2">
      <t>シセツ</t>
    </rPh>
    <rPh sb="2" eb="3">
      <t>メイ</t>
    </rPh>
    <phoneticPr fontId="1"/>
  </si>
  <si>
    <t>担当者電話番号</t>
    <rPh sb="0" eb="3">
      <t>タントウシャ</t>
    </rPh>
    <rPh sb="3" eb="7">
      <t>デンワバンゴウ</t>
    </rPh>
    <phoneticPr fontId="1"/>
  </si>
  <si>
    <t>用途等</t>
    <rPh sb="0" eb="2">
      <t>ヨウト</t>
    </rPh>
    <rPh sb="2" eb="3">
      <t>ナド</t>
    </rPh>
    <phoneticPr fontId="1"/>
  </si>
  <si>
    <t>事業計画内訳書（別紙１）</t>
    <rPh sb="0" eb="2">
      <t>ジギョウ</t>
    </rPh>
    <rPh sb="2" eb="4">
      <t>ケイカク</t>
    </rPh>
    <rPh sb="4" eb="7">
      <t>ウチワケショ</t>
    </rPh>
    <rPh sb="6" eb="7">
      <t>ショ</t>
    </rPh>
    <rPh sb="8" eb="10">
      <t>ベッシ</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</si>
  <si>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</si>
  <si>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事業計画内訳書（別紙２）</t>
    <rPh sb="0" eb="2">
      <t>ジギョウ</t>
    </rPh>
    <rPh sb="2" eb="4">
      <t>ケイカク</t>
    </rPh>
    <rPh sb="4" eb="7">
      <t>ウチワケショ</t>
    </rPh>
    <rPh sb="6" eb="7">
      <t>ショ</t>
    </rPh>
    <rPh sb="8" eb="10">
      <t>ベッシ</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</si>
  <si>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</si>
  <si>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事業計画内訳書（別紙３）</t>
    <rPh sb="0" eb="2">
      <t>ジギョウ</t>
    </rPh>
    <rPh sb="2" eb="4">
      <t>ケイカク</t>
    </rPh>
    <rPh sb="4" eb="6">
      <t>ウチワケ</t>
    </rPh>
    <rPh sb="8" eb="10">
      <t>ベッシ</t>
    </rPh>
    <phoneticPr fontId="1"/>
  </si>
  <si>
    <t>（大阪府私立学校安全特別対策事業費補助金）</t>
    <rPh sb="4" eb="20">
      <t>シリツガッコウアンゼントクベツタイサクジギョウヒホジョキン</t>
    </rPh>
    <phoneticPr fontId="2"/>
  </si>
  <si>
    <t>令和５年度大阪府私立学校安全特別対策事業費補助金　事業計画書</t>
    <rPh sb="3" eb="4">
      <t>ネン</t>
    </rPh>
    <rPh sb="8" eb="24">
      <t>シリツガッコウアンゼントクベツタイサクジギョウヒホジョキン</t>
    </rPh>
    <phoneticPr fontId="1"/>
  </si>
  <si>
    <t>　令和５年度 大阪府私立学校安全特別対策事業費補助金の事業計画について、関係書類を添えて次のとおり提出します。</t>
    <rPh sb="10" eb="23">
      <t>シリツガッコウアンゼントクベツタイサクジギョウヒ</t>
    </rPh>
    <rPh sb="44" eb="45">
      <t>ツギ</t>
    </rPh>
    <rPh sb="49" eb="51">
      <t>テイシュツ</t>
    </rPh>
    <phoneticPr fontId="1"/>
  </si>
  <si>
    <t>大阪府私立学校安全特別対策事業費補助金</t>
    <rPh sb="0" eb="3">
      <t>オオサカフ</t>
    </rPh>
    <rPh sb="3" eb="5">
      <t>シリツ</t>
    </rPh>
    <rPh sb="5" eb="7">
      <t>ガッコウ</t>
    </rPh>
    <rPh sb="7" eb="9">
      <t>アンゼン</t>
    </rPh>
    <rPh sb="9" eb="11">
      <t>トクベツ</t>
    </rPh>
    <rPh sb="11" eb="13">
      <t>タイサク</t>
    </rPh>
    <rPh sb="13" eb="15">
      <t>ジギョウ</t>
    </rPh>
    <rPh sb="15" eb="16">
      <t>ヒ</t>
    </rPh>
    <rPh sb="16" eb="19">
      <t>ホジョキン</t>
    </rPh>
    <phoneticPr fontId="1"/>
  </si>
  <si>
    <t>【 ICTを活用した子供の見守り支援事業 】</t>
    <rPh sb="6" eb="8">
      <t>カツヨウ</t>
    </rPh>
    <rPh sb="10" eb="12">
      <t>コドモ</t>
    </rPh>
    <rPh sb="13" eb="15">
      <t>ミマモ</t>
    </rPh>
    <rPh sb="16" eb="18">
      <t>シエン</t>
    </rPh>
    <rPh sb="18" eb="20">
      <t>ジギョウ</t>
    </rPh>
    <phoneticPr fontId="2"/>
  </si>
  <si>
    <t>【 送迎用バスの改修支援事業 】</t>
    <rPh sb="2" eb="5">
      <t>ソウゲイヨウ</t>
    </rPh>
    <rPh sb="8" eb="14">
      <t>カイシュウシエンジギョウ</t>
    </rPh>
    <phoneticPr fontId="2"/>
  </si>
  <si>
    <t>【 登降園（登下校）管理システム導入支援事業 】</t>
    <rPh sb="2" eb="4">
      <t>トウコウ</t>
    </rPh>
    <rPh sb="4" eb="5">
      <t>エン</t>
    </rPh>
    <rPh sb="6" eb="9">
      <t>トウゲコウ</t>
    </rPh>
    <rPh sb="10" eb="12">
      <t>カンリ</t>
    </rPh>
    <rPh sb="16" eb="22">
      <t>ドウニュウシエンジギョウ</t>
    </rPh>
    <phoneticPr fontId="2"/>
  </si>
  <si>
    <t>【参考】 全園 定額</t>
    <rPh sb="1" eb="3">
      <t>サンコウ</t>
    </rPh>
    <rPh sb="5" eb="6">
      <t>ゼン</t>
    </rPh>
    <rPh sb="6" eb="7">
      <t>エン</t>
    </rPh>
    <rPh sb="8" eb="10">
      <t>テイガク</t>
    </rPh>
    <phoneticPr fontId="1"/>
  </si>
  <si>
    <t>【参考】　総事業費または①のいずれか低い額</t>
    <rPh sb="5" eb="6">
      <t>ソウ</t>
    </rPh>
    <rPh sb="6" eb="8">
      <t>ジギョウ</t>
    </rPh>
    <rPh sb="8" eb="9">
      <t>ヒ</t>
    </rPh>
    <rPh sb="18" eb="19">
      <t>ヒク</t>
    </rPh>
    <rPh sb="20" eb="21">
      <t>ガク</t>
    </rPh>
    <phoneticPr fontId="1"/>
  </si>
  <si>
    <t>送迎用バスの改修支援事業</t>
    <rPh sb="0" eb="2">
      <t>ソウゲイ</t>
    </rPh>
    <rPh sb="2" eb="3">
      <t>ヨウ</t>
    </rPh>
    <rPh sb="6" eb="8">
      <t>カイシュウ</t>
    </rPh>
    <rPh sb="8" eb="10">
      <t>シエン</t>
    </rPh>
    <rPh sb="10" eb="12">
      <t>ジギョウ</t>
    </rPh>
    <phoneticPr fontId="2"/>
  </si>
  <si>
    <t>ICTを活用した子供の見守り支援事業</t>
    <rPh sb="4" eb="6">
      <t>カツヨウ</t>
    </rPh>
    <rPh sb="8" eb="10">
      <t>コドモ</t>
    </rPh>
    <rPh sb="11" eb="13">
      <t>ミマモ</t>
    </rPh>
    <rPh sb="14" eb="16">
      <t>シエン</t>
    </rPh>
    <rPh sb="16" eb="18">
      <t>ジギョウ</t>
    </rPh>
    <phoneticPr fontId="2"/>
  </si>
  <si>
    <t>登降園（登下校）管理システム導入支援事業</t>
    <rPh sb="0" eb="2">
      <t>トウコウ</t>
    </rPh>
    <rPh sb="2" eb="3">
      <t>エン</t>
    </rPh>
    <rPh sb="4" eb="7">
      <t>トウゲコウ</t>
    </rPh>
    <rPh sb="8" eb="10">
      <t>カンリ</t>
    </rPh>
    <rPh sb="14" eb="16">
      <t>ドウニュウ</t>
    </rPh>
    <rPh sb="16" eb="18">
      <t>シエン</t>
    </rPh>
    <rPh sb="18" eb="20">
      <t>ジギョウ</t>
    </rPh>
    <phoneticPr fontId="2"/>
  </si>
  <si>
    <t>対象車両番号</t>
    <rPh sb="0" eb="2">
      <t>タイショウ</t>
    </rPh>
    <rPh sb="2" eb="6">
      <t>シャリョウバンゴウ</t>
    </rPh>
    <phoneticPr fontId="1"/>
  </si>
  <si>
    <t>安全装置の認定番号</t>
    <rPh sb="0" eb="4">
      <t>アンゼンソウチ</t>
    </rPh>
    <rPh sb="5" eb="9">
      <t>ニンテイバンゴウ</t>
    </rPh>
    <phoneticPr fontId="1"/>
  </si>
  <si>
    <t>設置年月日（予定日）</t>
    <rPh sb="0" eb="5">
      <t>セッチネンガッピ</t>
    </rPh>
    <rPh sb="6" eb="9">
      <t>ヨテイビ</t>
    </rPh>
    <phoneticPr fontId="1"/>
  </si>
  <si>
    <t>私学助成</t>
  </si>
  <si>
    <t>○○幼稚園</t>
    <rPh sb="2" eb="5">
      <t>ヨウチエン</t>
    </rPh>
    <phoneticPr fontId="3"/>
  </si>
  <si>
    <t>大阪市中央区大手前３－１－４３</t>
    <rPh sb="0" eb="3">
      <t>オオサカシ</t>
    </rPh>
    <rPh sb="3" eb="6">
      <t>チュウオウク</t>
    </rPh>
    <rPh sb="6" eb="9">
      <t>オオテマエ</t>
    </rPh>
    <phoneticPr fontId="3"/>
  </si>
  <si>
    <t>学校法人○○○学園</t>
    <rPh sb="0" eb="2">
      <t>ガッコウ</t>
    </rPh>
    <rPh sb="2" eb="4">
      <t>ホウジン</t>
    </rPh>
    <rPh sb="7" eb="9">
      <t>ガクエン</t>
    </rPh>
    <phoneticPr fontId="3"/>
  </si>
  <si>
    <t>理事長　○○　○○</t>
    <rPh sb="0" eb="3">
      <t>リジチョウ</t>
    </rPh>
    <phoneticPr fontId="3"/>
  </si>
  <si>
    <t>事務　△△、□□</t>
    <rPh sb="0" eb="2">
      <t>ジム</t>
    </rPh>
    <phoneticPr fontId="3"/>
  </si>
  <si>
    <t>０６－６２１０－９２７３</t>
  </si>
  <si>
    <t>✔</t>
  </si>
  <si>
    <t>A-◇◇◇</t>
    <phoneticPr fontId="1"/>
  </si>
  <si>
    <t>C-×××</t>
    <phoneticPr fontId="1"/>
  </si>
  <si>
    <t>購入</t>
  </si>
  <si>
    <t>リース</t>
  </si>
  <si>
    <t>大阪200さ○○○○</t>
    <rPh sb="0" eb="2">
      <t>オオサカ</t>
    </rPh>
    <phoneticPr fontId="1"/>
  </si>
  <si>
    <t>大阪200せ△△△△</t>
    <rPh sb="0" eb="2">
      <t>オオサカ</t>
    </rPh>
    <phoneticPr fontId="1"/>
  </si>
  <si>
    <t>乗車定員</t>
    <rPh sb="0" eb="2">
      <t>ジョウシャ</t>
    </rPh>
    <rPh sb="2" eb="4">
      <t>テイイン</t>
    </rPh>
    <phoneticPr fontId="1"/>
  </si>
  <si>
    <t>安全装置の購入またはリースの別</t>
    <rPh sb="0" eb="4">
      <t>アンゼンソウチ</t>
    </rPh>
    <rPh sb="5" eb="7">
      <t>コウニュウ</t>
    </rPh>
    <rPh sb="14" eb="15">
      <t>ベツ</t>
    </rPh>
    <phoneticPr fontId="1"/>
  </si>
  <si>
    <t>保護者連絡・お知らせ配信用システムの導入費用</t>
    <rPh sb="0" eb="3">
      <t>ホゴシャ</t>
    </rPh>
    <rPh sb="3" eb="5">
      <t>レンラク</t>
    </rPh>
    <rPh sb="7" eb="8">
      <t>シ</t>
    </rPh>
    <rPh sb="10" eb="12">
      <t>ハイシン</t>
    </rPh>
    <rPh sb="12" eb="13">
      <t>ヨウ</t>
    </rPh>
    <rPh sb="18" eb="20">
      <t>ドウニュウ</t>
    </rPh>
    <rPh sb="20" eb="22">
      <t>ヒヨウ</t>
    </rPh>
    <phoneticPr fontId="3"/>
  </si>
  <si>
    <t>上記システム利用のためのタブレット購入費用</t>
    <rPh sb="0" eb="2">
      <t>ジョウキ</t>
    </rPh>
    <rPh sb="6" eb="8">
      <t>リヨウ</t>
    </rPh>
    <rPh sb="17" eb="19">
      <t>コウニュウ</t>
    </rPh>
    <rPh sb="19" eb="21">
      <t>ヒヨウ</t>
    </rPh>
    <phoneticPr fontId="3"/>
  </si>
  <si>
    <t>Wi-Fi環境整備費用</t>
    <rPh sb="0" eb="9">
      <t>ワイファイカンキョウセイビ</t>
    </rPh>
    <rPh sb="9" eb="11">
      <t>ヒヨウ</t>
    </rPh>
    <phoneticPr fontId="3"/>
  </si>
  <si>
    <t>これまで教員が電話やお手紙で行っていた連絡・お知らせをシステムで一斉配信することにより、教員の事務負担軽減につなげる</t>
    <rPh sb="4" eb="6">
      <t>キョウイン</t>
    </rPh>
    <rPh sb="7" eb="9">
      <t>デンワ</t>
    </rPh>
    <rPh sb="11" eb="13">
      <t>テガミ</t>
    </rPh>
    <rPh sb="14" eb="15">
      <t>オコナ</t>
    </rPh>
    <rPh sb="19" eb="21">
      <t>レンラク</t>
    </rPh>
    <rPh sb="23" eb="24">
      <t>シ</t>
    </rPh>
    <rPh sb="32" eb="34">
      <t>イッセイ</t>
    </rPh>
    <rPh sb="34" eb="36">
      <t>ハイシン</t>
    </rPh>
    <rPh sb="44" eb="46">
      <t>キョウイン</t>
    </rPh>
    <rPh sb="47" eb="49">
      <t>ジム</t>
    </rPh>
    <rPh sb="49" eb="51">
      <t>フタン</t>
    </rPh>
    <rPh sb="51" eb="53">
      <t>ケイゲン</t>
    </rPh>
    <phoneticPr fontId="3"/>
  </si>
  <si>
    <t>上記システムを各保育室で担任が利用できるよう購入</t>
    <rPh sb="0" eb="2">
      <t>ジョウキ</t>
    </rPh>
    <rPh sb="7" eb="10">
      <t>カクホイク</t>
    </rPh>
    <rPh sb="10" eb="11">
      <t>シツ</t>
    </rPh>
    <rPh sb="12" eb="14">
      <t>タンニン</t>
    </rPh>
    <rPh sb="15" eb="17">
      <t>リヨウ</t>
    </rPh>
    <rPh sb="22" eb="24">
      <t>コウニュウ</t>
    </rPh>
    <phoneticPr fontId="3"/>
  </si>
  <si>
    <t>上記システム・タブレットを各保育室で利用するために園内の無線LAN配線工事を実施（Wi-Fiルータ等の購入費用も工事費に含まれる）</t>
    <rPh sb="0" eb="2">
      <t>ジョウキ</t>
    </rPh>
    <rPh sb="13" eb="16">
      <t>カクホイク</t>
    </rPh>
    <rPh sb="16" eb="17">
      <t>シツ</t>
    </rPh>
    <rPh sb="18" eb="20">
      <t>リヨウ</t>
    </rPh>
    <rPh sb="25" eb="27">
      <t>エンナイ</t>
    </rPh>
    <rPh sb="28" eb="30">
      <t>ムセン</t>
    </rPh>
    <rPh sb="33" eb="35">
      <t>ハイセン</t>
    </rPh>
    <rPh sb="35" eb="37">
      <t>コウジ</t>
    </rPh>
    <rPh sb="38" eb="40">
      <t>ジッシ</t>
    </rPh>
    <rPh sb="49" eb="50">
      <t>ナド</t>
    </rPh>
    <rPh sb="51" eb="53">
      <t>コウニュウ</t>
    </rPh>
    <rPh sb="53" eb="55">
      <t>ヒヨウ</t>
    </rPh>
    <rPh sb="56" eb="59">
      <t>コウジヒ</t>
    </rPh>
    <rPh sb="60" eb="61">
      <t>フク</t>
    </rPh>
    <phoneticPr fontId="3"/>
  </si>
  <si>
    <t>登降園管理システム導入費用</t>
    <rPh sb="0" eb="1">
      <t>ノボル</t>
    </rPh>
    <rPh sb="1" eb="3">
      <t>コウエン</t>
    </rPh>
    <rPh sb="3" eb="5">
      <t>カンリ</t>
    </rPh>
    <rPh sb="9" eb="11">
      <t>ドウニュウ</t>
    </rPh>
    <rPh sb="11" eb="13">
      <t>ヒヨウ</t>
    </rPh>
    <phoneticPr fontId="3"/>
  </si>
  <si>
    <t>上記システムの月額使用料</t>
    <rPh sb="0" eb="2">
      <t>ジョウキ</t>
    </rPh>
    <rPh sb="7" eb="12">
      <t>ゲツガクシヨウリョウ</t>
    </rPh>
    <phoneticPr fontId="3"/>
  </si>
  <si>
    <t>ｉｃタグ読み取りによる登降園管理を行うことで、教員による記録が不要となり、また各種納付金の計算が容易に行えるようになる。</t>
    <rPh sb="4" eb="5">
      <t>ヨ</t>
    </rPh>
    <rPh sb="6" eb="7">
      <t>ト</t>
    </rPh>
    <rPh sb="11" eb="12">
      <t>ノボル</t>
    </rPh>
    <rPh sb="12" eb="14">
      <t>コウエン</t>
    </rPh>
    <rPh sb="14" eb="16">
      <t>カンリ</t>
    </rPh>
    <rPh sb="17" eb="18">
      <t>オコナ</t>
    </rPh>
    <rPh sb="23" eb="25">
      <t>キョウイン</t>
    </rPh>
    <rPh sb="28" eb="30">
      <t>キロク</t>
    </rPh>
    <rPh sb="31" eb="33">
      <t>フヨウ</t>
    </rPh>
    <rPh sb="39" eb="41">
      <t>カクシュ</t>
    </rPh>
    <rPh sb="41" eb="44">
      <t>ノウフキン</t>
    </rPh>
    <rPh sb="45" eb="47">
      <t>ケイサン</t>
    </rPh>
    <rPh sb="48" eb="50">
      <t>ヨウイ</t>
    </rPh>
    <rPh sb="51" eb="52">
      <t>オコナ</t>
    </rPh>
    <phoneticPr fontId="3"/>
  </si>
  <si>
    <t>令和４年４月～令和５年３月の月額使用料</t>
    <rPh sb="0" eb="2">
      <t>レイワ</t>
    </rPh>
    <rPh sb="3" eb="4">
      <t>ネン</t>
    </rPh>
    <rPh sb="5" eb="6">
      <t>ガツ</t>
    </rPh>
    <rPh sb="7" eb="9">
      <t>レイワ</t>
    </rPh>
    <rPh sb="10" eb="11">
      <t>ネン</t>
    </rPh>
    <rPh sb="12" eb="13">
      <t>ガツ</t>
    </rPh>
    <rPh sb="14" eb="16">
      <t>ゲツガク</t>
    </rPh>
    <rPh sb="16" eb="19">
      <t>シヨウリョウ</t>
    </rPh>
    <phoneticPr fontId="3"/>
  </si>
  <si>
    <t>目的・用途等</t>
    <rPh sb="0" eb="2">
      <t>モクテキ</t>
    </rPh>
    <rPh sb="3" eb="5">
      <t>ヨウト</t>
    </rPh>
    <rPh sb="5" eb="6">
      <t>ナド</t>
    </rPh>
    <phoneticPr fontId="1"/>
  </si>
  <si>
    <t>【参考】　全園 700,000円</t>
    <rPh sb="5" eb="6">
      <t>ゼン</t>
    </rPh>
    <rPh sb="6" eb="7">
      <t>エン</t>
    </rPh>
    <rPh sb="15" eb="16">
      <t>エン</t>
    </rPh>
    <phoneticPr fontId="1"/>
  </si>
  <si>
    <t>【参考】　全園 200,000円</t>
    <rPh sb="5" eb="6">
      <t>ゼン</t>
    </rPh>
    <rPh sb="6" eb="7">
      <t>エン</t>
    </rPh>
    <rPh sb="15" eb="16">
      <t>エン</t>
    </rPh>
    <phoneticPr fontId="1"/>
  </si>
  <si>
    <t>令和４年９月５日から令和６年３月31日の期間中に納品、支出が完了する経費が対象です。</t>
    <rPh sb="0" eb="2">
      <t>レイワ</t>
    </rPh>
    <rPh sb="3" eb="4">
      <t>ネン</t>
    </rPh>
    <rPh sb="5" eb="6">
      <t>ガツ</t>
    </rPh>
    <rPh sb="7" eb="8">
      <t>ニチ</t>
    </rPh>
    <rPh sb="10" eb="12">
      <t>レイワ</t>
    </rPh>
    <rPh sb="13" eb="14">
      <t>ネン</t>
    </rPh>
    <rPh sb="15" eb="16">
      <t>ガツ</t>
    </rPh>
    <rPh sb="18" eb="19">
      <t>ニチ</t>
    </rPh>
    <rPh sb="20" eb="23">
      <t>キカンチュウ</t>
    </rPh>
    <rPh sb="24" eb="26">
      <t>ノウヒン</t>
    </rPh>
    <rPh sb="27" eb="29">
      <t>シシュツ</t>
    </rPh>
    <rPh sb="30" eb="32">
      <t>カンリョウ</t>
    </rPh>
    <rPh sb="34" eb="36">
      <t>ケイヒ</t>
    </rPh>
    <rPh sb="37" eb="39">
      <t>タイショウ</t>
    </rPh>
    <phoneticPr fontId="1"/>
  </si>
  <si>
    <t>【参考】 １台あたりの補助対象経費（175千円を超える場合は175千円、175千円以下の場合は事業費）の合計</t>
    <rPh sb="6" eb="7">
      <t>ダイ</t>
    </rPh>
    <rPh sb="11" eb="17">
      <t>ホジョタイショウケイヒ</t>
    </rPh>
    <rPh sb="21" eb="23">
      <t>センエン</t>
    </rPh>
    <rPh sb="24" eb="25">
      <t>コ</t>
    </rPh>
    <rPh sb="27" eb="29">
      <t>バアイ</t>
    </rPh>
    <rPh sb="33" eb="35">
      <t>センエン</t>
    </rPh>
    <rPh sb="39" eb="41">
      <t>センエン</t>
    </rPh>
    <rPh sb="41" eb="43">
      <t>イカ</t>
    </rPh>
    <rPh sb="44" eb="46">
      <t>バアイ</t>
    </rPh>
    <rPh sb="47" eb="49">
      <t>ジギョウ</t>
    </rPh>
    <rPh sb="49" eb="50">
      <t>ヒ</t>
    </rPh>
    <rPh sb="52" eb="54">
      <t>ゴウケイ</t>
    </rPh>
    <phoneticPr fontId="1"/>
  </si>
  <si>
    <t>【参考】  全園 4/5</t>
    <rPh sb="1" eb="3">
      <t>サンコウ</t>
    </rPh>
    <rPh sb="6" eb="7">
      <t>ゼン</t>
    </rPh>
    <rPh sb="7" eb="8">
      <t>エン</t>
    </rPh>
    <phoneticPr fontId="1"/>
  </si>
  <si>
    <t>【参考】  ②×③</t>
    <rPh sb="1" eb="3">
      <t>サンコウ</t>
    </rPh>
    <phoneticPr fontId="1"/>
  </si>
  <si>
    <t xml:space="preserve">【参考】  ②×③ </t>
    <rPh sb="1" eb="3">
      <t>サンコウ</t>
    </rPh>
    <phoneticPr fontId="1"/>
  </si>
  <si>
    <t>これまでの調査で「購入済」または「購入予定」と回答していない事業が対象です。</t>
    <rPh sb="5" eb="7">
      <t>チョウサ</t>
    </rPh>
    <rPh sb="9" eb="11">
      <t>コウニュウ</t>
    </rPh>
    <rPh sb="11" eb="12">
      <t>スミ</t>
    </rPh>
    <rPh sb="17" eb="19">
      <t>コウニュウ</t>
    </rPh>
    <rPh sb="19" eb="21">
      <t>ヨテイ</t>
    </rPh>
    <rPh sb="23" eb="25">
      <t>カイトウ</t>
    </rPh>
    <rPh sb="30" eb="32">
      <t>ジギョウ</t>
    </rPh>
    <rPh sb="33" eb="35">
      <t>タイショウ</t>
    </rPh>
    <phoneticPr fontId="1"/>
  </si>
  <si>
    <t>令和５年11月15日</t>
    <rPh sb="0" eb="2">
      <t>レイワ</t>
    </rPh>
    <rPh sb="3" eb="4">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</si>
</sst>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quot;円&quot;"/>
    <numFmt numFmtId="177" formatCode="#,##0\ &quot;円&quot;"/>
  </numFmts>
  <fonts count="17">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11"/>
      <name val="ＭＳ Ｐゴシック"/>
      <family val="3"/>
      <charset val="128"/>
    </font>
    <font>
      <b/>
      <sz val="11"/>
      <color rgb="FFFF0000"/>
      <name val="ＭＳ Ｐゴシック"/>
      <family val="3"/>
      <charset val="128"/>
    </font>
    <font>
      <sz val="10"/>
      <name val="ＭＳ Ｐゴシック"/>
      <family val="3"/>
      <charset val="128"/>
    </font>
    <font>
      <b/>
      <sz val="13"/>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distributed" vertical="center" indent="1"/>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7" fillId="0" borderId="0" xfId="0" applyFont="1" applyFill="1" applyAlignment="1">
      <alignment vertical="center"/>
    </xf>
    <xf numFmtId="0" fontId="7" fillId="0" borderId="0" xfId="0" quotePrefix="1"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top" shrinkToFit="1"/>
    </xf>
    <xf numFmtId="0" fontId="7" fillId="0" borderId="0" xfId="0" applyFont="1" applyFill="1" applyAlignment="1">
      <alignment vertical="center" wrapText="1"/>
    </xf>
    <xf numFmtId="0" fontId="7" fillId="0" borderId="1" xfId="0" applyFont="1" applyFill="1" applyBorder="1" applyAlignment="1">
      <alignment horizontal="distributed" vertical="center" indent="1"/>
    </xf>
    <xf numFmtId="0" fontId="7" fillId="0" borderId="1" xfId="0" applyFont="1" applyFill="1" applyBorder="1" applyAlignment="1">
      <alignment horizontal="center" vertical="center"/>
    </xf>
    <xf numFmtId="20" fontId="7" fillId="0" borderId="0" xfId="0" applyNumberFormat="1" applyFont="1" applyFill="1" applyAlignment="1">
      <alignment horizontal="center" vertical="center"/>
    </xf>
    <xf numFmtId="0" fontId="5" fillId="0" borderId="12" xfId="0" applyFont="1" applyBorder="1" applyAlignment="1">
      <alignment horizontal="left" vertical="center" indent="1"/>
    </xf>
    <xf numFmtId="0" fontId="5" fillId="0" borderId="0" xfId="0" applyFont="1" applyAlignment="1">
      <alignment horizontal="left" vertical="center"/>
    </xf>
    <xf numFmtId="0" fontId="11" fillId="0" borderId="0" xfId="0" applyFont="1" applyAlignment="1">
      <alignment horizontal="left"/>
    </xf>
    <xf numFmtId="177" fontId="8" fillId="0" borderId="5" xfId="0" applyNumberFormat="1" applyFont="1" applyFill="1" applyBorder="1" applyAlignment="1">
      <alignment horizontal="right" vertical="center" indent="1"/>
    </xf>
    <xf numFmtId="177" fontId="7" fillId="0" borderId="1" xfId="0" applyNumberFormat="1" applyFont="1" applyFill="1" applyBorder="1" applyAlignment="1">
      <alignment horizontal="right" vertical="center" indent="1"/>
    </xf>
    <xf numFmtId="177" fontId="5" fillId="0" borderId="13" xfId="0" applyNumberFormat="1" applyFont="1" applyBorder="1" applyAlignment="1">
      <alignment horizontal="right" vertical="center" indent="1"/>
    </xf>
    <xf numFmtId="177" fontId="6" fillId="0" borderId="12" xfId="0" applyNumberFormat="1" applyFont="1" applyBorder="1" applyAlignment="1">
      <alignment horizontal="right" vertical="center"/>
    </xf>
    <xf numFmtId="177" fontId="5" fillId="0" borderId="12" xfId="0" applyNumberFormat="1" applyFont="1" applyBorder="1" applyAlignment="1">
      <alignment horizontal="right" vertical="center" indent="1"/>
    </xf>
    <xf numFmtId="0" fontId="5" fillId="0" borderId="12" xfId="0" applyNumberFormat="1" applyFont="1" applyBorder="1" applyAlignment="1">
      <alignment horizontal="right" vertical="center" indent="1"/>
    </xf>
    <xf numFmtId="0" fontId="5" fillId="0" borderId="12" xfId="0" applyFont="1" applyBorder="1" applyAlignment="1">
      <alignment horizontal="left" vertical="center" indent="1"/>
    </xf>
    <xf numFmtId="0" fontId="5" fillId="0" borderId="1" xfId="0" applyFont="1" applyBorder="1" applyAlignment="1">
      <alignment horizontal="distributed" vertical="center" indent="1"/>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4"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distributed" vertical="center" indent="1"/>
    </xf>
    <xf numFmtId="177" fontId="5" fillId="0" borderId="13" xfId="0" applyNumberFormat="1" applyFont="1" applyBorder="1" applyAlignment="1" applyProtection="1">
      <alignment horizontal="right" vertical="center" indent="1"/>
    </xf>
    <xf numFmtId="0" fontId="5" fillId="2" borderId="2"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176" fontId="13" fillId="2" borderId="12" xfId="0" applyNumberFormat="1" applyFont="1" applyFill="1" applyBorder="1" applyAlignment="1" applyProtection="1">
      <alignment horizontal="right" vertical="center" shrinkToFit="1"/>
      <protection locked="0"/>
    </xf>
    <xf numFmtId="176" fontId="5" fillId="2" borderId="12"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wrapText="1"/>
    </xf>
    <xf numFmtId="0" fontId="10" fillId="2" borderId="14"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57" fontId="10" fillId="2" borderId="15" xfId="0" applyNumberFormat="1"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shrinkToFit="1"/>
      <protection locked="0"/>
    </xf>
    <xf numFmtId="0" fontId="10" fillId="2" borderId="15" xfId="0"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xf>
    <xf numFmtId="0" fontId="7"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8" xfId="0" applyFont="1" applyFill="1" applyBorder="1" applyAlignment="1">
      <alignment horizontal="right" vertical="center"/>
    </xf>
    <xf numFmtId="0" fontId="7" fillId="0" borderId="2" xfId="0" applyFont="1" applyFill="1" applyBorder="1" applyAlignment="1">
      <alignment horizontal="left" vertical="center" wrapText="1"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6"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12" xfId="0" applyFont="1" applyBorder="1" applyAlignment="1">
      <alignment horizontal="left" vertical="center" indent="1"/>
    </xf>
    <xf numFmtId="0" fontId="13" fillId="0" borderId="1" xfId="0" applyFont="1" applyBorder="1" applyAlignment="1">
      <alignment horizontal="left" vertical="center" indent="1"/>
    </xf>
    <xf numFmtId="0" fontId="13" fillId="0" borderId="10" xfId="0" applyFont="1" applyBorder="1" applyAlignment="1">
      <alignment horizontal="left" vertical="center" indent="1"/>
    </xf>
    <xf numFmtId="0" fontId="13" fillId="0" borderId="3" xfId="0" applyFont="1" applyBorder="1" applyAlignment="1">
      <alignment horizontal="left" vertical="center" indent="1"/>
    </xf>
    <xf numFmtId="0" fontId="13" fillId="0" borderId="4" xfId="0" applyFont="1" applyBorder="1" applyAlignment="1">
      <alignment horizontal="left" vertical="center" indent="1"/>
    </xf>
    <xf numFmtId="0" fontId="13" fillId="0" borderId="10" xfId="0" applyFont="1" applyBorder="1" applyAlignment="1">
      <alignment horizontal="left" vertical="center" wrapText="1" indent="1"/>
    </xf>
    <xf numFmtId="0" fontId="12" fillId="0" borderId="3" xfId="0" applyFont="1" applyBorder="1" applyAlignment="1">
      <alignment vertical="center"/>
    </xf>
    <xf numFmtId="0" fontId="12" fillId="0" borderId="3" xfId="0" applyFont="1" applyBorder="1" applyAlignment="1">
      <alignment vertical="center" shrinkToFit="1"/>
    </xf>
    <xf numFmtId="0" fontId="13" fillId="0" borderId="10" xfId="0" applyFont="1" applyFill="1" applyBorder="1" applyAlignment="1">
      <alignment horizontal="left" vertical="center" indent="1" shrinkToFit="1"/>
    </xf>
    <xf numFmtId="0" fontId="13" fillId="0" borderId="3" xfId="0" applyFont="1" applyFill="1" applyBorder="1" applyAlignment="1">
      <alignment horizontal="left" vertical="center" indent="1" shrinkToFit="1"/>
    </xf>
    <xf numFmtId="0" fontId="13" fillId="0" borderId="4" xfId="0" applyFont="1" applyFill="1" applyBorder="1" applyAlignment="1">
      <alignment horizontal="left" vertical="center" indent="1" shrinkToFit="1"/>
    </xf>
    <xf numFmtId="0" fontId="13" fillId="0" borderId="10" xfId="0" applyFont="1" applyFill="1" applyBorder="1" applyAlignment="1">
      <alignment horizontal="left" vertical="center" indent="1"/>
    </xf>
    <xf numFmtId="0" fontId="13" fillId="0" borderId="3" xfId="0" applyFont="1" applyFill="1" applyBorder="1" applyAlignment="1">
      <alignment horizontal="left" vertical="center" indent="1"/>
    </xf>
    <xf numFmtId="0" fontId="13" fillId="0" borderId="4" xfId="0" applyFont="1" applyFill="1" applyBorder="1" applyAlignment="1">
      <alignment horizontal="left" vertical="center" inden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12" fillId="0" borderId="3" xfId="0" applyFont="1" applyBorder="1" applyAlignment="1">
      <alignment vertical="center" wrapText="1"/>
    </xf>
    <xf numFmtId="0" fontId="10" fillId="2" borderId="10"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10" xfId="0" applyFont="1" applyFill="1" applyBorder="1" applyAlignment="1" applyProtection="1">
      <alignment vertical="center" wrapText="1"/>
      <protection locked="0"/>
    </xf>
    <xf numFmtId="0" fontId="10" fillId="2" borderId="3" xfId="0" applyFont="1" applyFill="1" applyBorder="1" applyAlignment="1" applyProtection="1">
      <alignment vertical="center" wrapText="1"/>
      <protection locked="0"/>
    </xf>
    <xf numFmtId="0" fontId="5" fillId="0" borderId="10"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13" fillId="0" borderId="10" xfId="0" applyFont="1" applyFill="1" applyBorder="1" applyAlignment="1" applyProtection="1">
      <alignment horizontal="left" vertical="center" indent="1"/>
    </xf>
    <xf numFmtId="0" fontId="13" fillId="0" borderId="3" xfId="0" applyFont="1" applyFill="1" applyBorder="1" applyAlignment="1" applyProtection="1">
      <alignment horizontal="left" vertical="center" indent="1"/>
    </xf>
    <xf numFmtId="0" fontId="13"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3" fillId="0" borderId="12" xfId="0" applyFont="1" applyBorder="1" applyAlignment="1" applyProtection="1">
      <alignment horizontal="left" vertical="center" indent="1"/>
    </xf>
    <xf numFmtId="0" fontId="13" fillId="0" borderId="1" xfId="0" applyFont="1" applyBorder="1" applyAlignment="1" applyProtection="1">
      <alignment horizontal="left" vertical="center" indent="1"/>
    </xf>
    <xf numFmtId="0" fontId="13" fillId="0" borderId="10" xfId="0" applyFont="1" applyBorder="1" applyAlignment="1" applyProtection="1">
      <alignment horizontal="left" vertical="center" indent="1"/>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3" xfId="0" applyFont="1" applyBorder="1" applyAlignment="1" applyProtection="1">
      <alignment horizontal="center" vertical="center"/>
    </xf>
    <xf numFmtId="0" fontId="13" fillId="0" borderId="11" xfId="0" applyFont="1" applyBorder="1" applyAlignment="1">
      <alignment horizontal="center" vertical="center"/>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shrinkToFit="1"/>
      <protection locked="0"/>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cellXfs>
  <cellStyles count="1">
    <cellStyle name="標準" xfId="0" builtinId="0"/>
  </cellStyles>
  <dxfs count="1">
    <dxf>
      <font>
        <color theme="0"/>
      </font>
      <fill>
        <patternFill>
          <bgColor theme="0" tint="-0.499984740745262"/>
        </patternFill>
      </fill>
    </dxf>
  </dxfs>
  <tableStyles count="0" defaultTableStyle="TableStyleMedium2" defaultPivotStyle="PivotStyleLight16"/>
  <colors>
    <mruColors>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85725</xdr:colOff>
      <xdr:row>3</xdr:row>
      <xdr:rowOff>47624</xdr:rowOff>
    </xdr:from>
    <xdr:to>
      <xdr:col>11</xdr:col>
      <xdr:colOff>628650</xdr:colOff>
      <xdr:row>9</xdr:row>
      <xdr:rowOff>57149</xdr:rowOff>
    </xdr:to>
    <xdr:sp macro="" textlink="">
      <xdr:nvSpPr>
        <xdr:cNvPr id="4" name="角丸四角形 3"/>
        <xdr:cNvSpPr/>
      </xdr:nvSpPr>
      <xdr:spPr>
        <a:xfrm>
          <a:off x="6048375" y="676274"/>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シートの追加・削除等も不可。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38100</xdr:colOff>
      <xdr:row>1</xdr:row>
      <xdr:rowOff>0</xdr:rowOff>
    </xdr:from>
    <xdr:to>
      <xdr:col>1</xdr:col>
      <xdr:colOff>161925</xdr:colOff>
      <xdr:row>3</xdr:row>
      <xdr:rowOff>133350</xdr:rowOff>
    </xdr:to>
    <xdr:sp macro="" textlink="">
      <xdr:nvSpPr>
        <xdr:cNvPr id="5" name="正方形/長方形 4"/>
        <xdr:cNvSpPr/>
      </xdr:nvSpPr>
      <xdr:spPr>
        <a:xfrm>
          <a:off x="38100" y="209550"/>
          <a:ext cx="1533525" cy="5524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885825</xdr:colOff>
      <xdr:row>2</xdr:row>
      <xdr:rowOff>142875</xdr:rowOff>
    </xdr:from>
    <xdr:to>
      <xdr:col>3</xdr:col>
      <xdr:colOff>95250</xdr:colOff>
      <xdr:row>4</xdr:row>
      <xdr:rowOff>85725</xdr:rowOff>
    </xdr:to>
    <xdr:sp macro="" textlink="">
      <xdr:nvSpPr>
        <xdr:cNvPr id="6" name="角丸四角形吹き出し 5"/>
        <xdr:cNvSpPr/>
      </xdr:nvSpPr>
      <xdr:spPr>
        <a:xfrm>
          <a:off x="2295525" y="561975"/>
          <a:ext cx="2190750" cy="361950"/>
        </a:xfrm>
        <a:prstGeom prst="wedgeRoundRectCallout">
          <a:avLst>
            <a:gd name="adj1" fmla="val 60430"/>
            <a:gd name="adj2" fmla="val -3501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提出する日付を入力してください</a:t>
          </a:r>
          <a:endParaRPr kumimoji="1" lang="en-US" altLang="ja-JP" sz="1000" b="0">
            <a:latin typeface="Meiryo UI" panose="020B0604030504040204" pitchFamily="50" charset="-128"/>
            <a:ea typeface="Meiryo UI" panose="020B0604030504040204" pitchFamily="50" charset="-128"/>
          </a:endParaRPr>
        </a:p>
      </xdr:txBody>
    </xdr:sp>
    <xdr:clientData/>
  </xdr:twoCellAnchor>
  <xdr:twoCellAnchor>
    <xdr:from>
      <xdr:col>1</xdr:col>
      <xdr:colOff>1562100</xdr:colOff>
      <xdr:row>13</xdr:row>
      <xdr:rowOff>142875</xdr:rowOff>
    </xdr:from>
    <xdr:to>
      <xdr:col>3</xdr:col>
      <xdr:colOff>1457325</xdr:colOff>
      <xdr:row>17</xdr:row>
      <xdr:rowOff>190500</xdr:rowOff>
    </xdr:to>
    <xdr:sp macro="" textlink="">
      <xdr:nvSpPr>
        <xdr:cNvPr id="7" name="角丸四角形吹き出し 6"/>
        <xdr:cNvSpPr/>
      </xdr:nvSpPr>
      <xdr:spPr>
        <a:xfrm>
          <a:off x="2971800" y="3448050"/>
          <a:ext cx="2876550" cy="1381125"/>
        </a:xfrm>
        <a:prstGeom prst="wedgeRoundRectCallout">
          <a:avLst>
            <a:gd name="adj1" fmla="val 18368"/>
            <a:gd name="adj2" fmla="val 67743"/>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latin typeface="Meiryo UI" panose="020B0604030504040204" pitchFamily="50" charset="-128"/>
              <a:ea typeface="Meiryo UI" panose="020B0604030504040204" pitchFamily="50" charset="-128"/>
            </a:rPr>
            <a:t>　各交付希望額は入力しないでください。</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別紙１～８を入力いただくと</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自動で反映されます。</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　　</a:t>
          </a:r>
          <a:r>
            <a:rPr kumimoji="1" lang="en-US" altLang="ja-JP" sz="1000" b="0">
              <a:latin typeface="Meiryo UI" panose="020B0604030504040204" pitchFamily="50" charset="-128"/>
              <a:ea typeface="Meiryo UI" panose="020B0604030504040204" pitchFamily="50" charset="-128"/>
            </a:rPr>
            <a:t>※</a:t>
          </a:r>
          <a:r>
            <a:rPr kumimoji="1" lang="ja-JP" altLang="en-US" sz="1000" b="0">
              <a:latin typeface="Meiryo UI" panose="020B0604030504040204" pitchFamily="50" charset="-128"/>
              <a:ea typeface="Meiryo UI" panose="020B0604030504040204" pitchFamily="50" charset="-128"/>
            </a:rPr>
            <a:t>万が一正常に反映されない場合は、</a:t>
          </a:r>
          <a:endParaRPr kumimoji="1" lang="en-US" altLang="ja-JP" sz="1000" b="0">
            <a:latin typeface="Meiryo UI" panose="020B0604030504040204" pitchFamily="50" charset="-128"/>
            <a:ea typeface="Meiryo UI" panose="020B0604030504040204" pitchFamily="50" charset="-128"/>
          </a:endParaRPr>
        </a:p>
        <a:p>
          <a:pPr algn="l"/>
          <a:r>
            <a:rPr kumimoji="1" lang="ja-JP" altLang="en-US" sz="1000" b="0">
              <a:latin typeface="Meiryo UI" panose="020B0604030504040204" pitchFamily="50" charset="-128"/>
              <a:ea typeface="Meiryo UI" panose="020B0604030504040204" pitchFamily="50" charset="-128"/>
            </a:rPr>
            <a:t>　　　当課担当者までご連絡ください。　</a:t>
          </a:r>
          <a:endParaRPr kumimoji="1" lang="en-US" altLang="ja-JP" sz="10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171450</xdr:colOff>
      <xdr:row>0</xdr:row>
      <xdr:rowOff>104775</xdr:rowOff>
    </xdr:from>
    <xdr:to>
      <xdr:col>12</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123825</xdr:colOff>
      <xdr:row>3</xdr:row>
      <xdr:rowOff>76200</xdr:rowOff>
    </xdr:from>
    <xdr:to>
      <xdr:col>14</xdr:col>
      <xdr:colOff>485775</xdr:colOff>
      <xdr:row>9</xdr:row>
      <xdr:rowOff>123825</xdr:rowOff>
    </xdr:to>
    <xdr:sp macro="" textlink="">
      <xdr:nvSpPr>
        <xdr:cNvPr id="4" name="角丸四角形 3"/>
        <xdr:cNvSpPr/>
      </xdr:nvSpPr>
      <xdr:spPr>
        <a:xfrm>
          <a:off x="8791575" y="80962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781050</xdr:colOff>
      <xdr:row>1</xdr:row>
      <xdr:rowOff>104775</xdr:rowOff>
    </xdr:from>
    <xdr:to>
      <xdr:col>6</xdr:col>
      <xdr:colOff>1390650</xdr:colOff>
      <xdr:row>5</xdr:row>
      <xdr:rowOff>38100</xdr:rowOff>
    </xdr:to>
    <xdr:sp macro="" textlink="">
      <xdr:nvSpPr>
        <xdr:cNvPr id="5" name="正方形/長方形 4"/>
        <xdr:cNvSpPr/>
      </xdr:nvSpPr>
      <xdr:spPr>
        <a:xfrm>
          <a:off x="6524625" y="276225"/>
          <a:ext cx="16287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666750</xdr:colOff>
      <xdr:row>1</xdr:row>
      <xdr:rowOff>9524</xdr:rowOff>
    </xdr:from>
    <xdr:to>
      <xdr:col>3</xdr:col>
      <xdr:colOff>28575</xdr:colOff>
      <xdr:row>3</xdr:row>
      <xdr:rowOff>219074</xdr:rowOff>
    </xdr:to>
    <xdr:sp macro="" textlink="">
      <xdr:nvSpPr>
        <xdr:cNvPr id="6" name="角丸四角形吹き出し 5"/>
        <xdr:cNvSpPr/>
      </xdr:nvSpPr>
      <xdr:spPr>
        <a:xfrm>
          <a:off x="1066800" y="180974"/>
          <a:ext cx="1857375"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781050</xdr:colOff>
      <xdr:row>20</xdr:row>
      <xdr:rowOff>276225</xdr:rowOff>
    </xdr:from>
    <xdr:to>
      <xdr:col>5</xdr:col>
      <xdr:colOff>828675</xdr:colOff>
      <xdr:row>24</xdr:row>
      <xdr:rowOff>304800</xdr:rowOff>
    </xdr:to>
    <xdr:sp macro="" textlink="">
      <xdr:nvSpPr>
        <xdr:cNvPr id="7" name="角丸四角形 6"/>
        <xdr:cNvSpPr/>
      </xdr:nvSpPr>
      <xdr:spPr>
        <a:xfrm>
          <a:off x="1181100" y="5486400"/>
          <a:ext cx="5753100" cy="136207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・「安全装置の認定番号」は、こども家庭庁</a:t>
          </a:r>
          <a:r>
            <a:rPr kumimoji="1" lang="en-US" altLang="ja-JP" sz="1050" b="0">
              <a:latin typeface="Meiryo UI" panose="020B0604030504040204" pitchFamily="50" charset="-128"/>
              <a:ea typeface="Meiryo UI" panose="020B0604030504040204" pitchFamily="50" charset="-128"/>
            </a:rPr>
            <a:t>HP</a:t>
          </a:r>
          <a:r>
            <a:rPr kumimoji="1" lang="ja-JP" altLang="en-US" sz="1050" b="0">
              <a:latin typeface="Meiryo UI" panose="020B0604030504040204" pitchFamily="50" charset="-128"/>
              <a:ea typeface="Meiryo UI" panose="020B0604030504040204" pitchFamily="50" charset="-128"/>
            </a:rPr>
            <a:t>に掲載のリストから確認してください。</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ガイドラインに適合している装置で、リストに掲載されていない場合は、販売業者等にリスト掲載の</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手続きを依頼したうえで、製造メーカー名・装置名を記入してください。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3</xdr:row>
      <xdr:rowOff>142875</xdr:rowOff>
    </xdr:from>
    <xdr:to>
      <xdr:col>13</xdr:col>
      <xdr:colOff>476250</xdr:colOff>
      <xdr:row>9</xdr:row>
      <xdr:rowOff>190500</xdr:rowOff>
    </xdr:to>
    <xdr:sp macro="" textlink="">
      <xdr:nvSpPr>
        <xdr:cNvPr id="4" name="角丸四角形 3"/>
        <xdr:cNvSpPr/>
      </xdr:nvSpPr>
      <xdr:spPr>
        <a:xfrm>
          <a:off x="8782050" y="876300"/>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1838325</xdr:colOff>
      <xdr:row>1</xdr:row>
      <xdr:rowOff>85725</xdr:rowOff>
    </xdr:from>
    <xdr:to>
      <xdr:col>5</xdr:col>
      <xdr:colOff>1333500</xdr:colOff>
      <xdr:row>5</xdr:row>
      <xdr:rowOff>19050</xdr:rowOff>
    </xdr:to>
    <xdr:sp macro="" textlink="">
      <xdr:nvSpPr>
        <xdr:cNvPr id="5" name="正方形/長方形 4"/>
        <xdr:cNvSpPr/>
      </xdr:nvSpPr>
      <xdr:spPr>
        <a:xfrm>
          <a:off x="6819900" y="257175"/>
          <a:ext cx="17430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685800</xdr:colOff>
      <xdr:row>1</xdr:row>
      <xdr:rowOff>28575</xdr:rowOff>
    </xdr:from>
    <xdr:to>
      <xdr:col>2</xdr:col>
      <xdr:colOff>1095375</xdr:colOff>
      <xdr:row>3</xdr:row>
      <xdr:rowOff>238125</xdr:rowOff>
    </xdr:to>
    <xdr:sp macro="" textlink="">
      <xdr:nvSpPr>
        <xdr:cNvPr id="6" name="角丸四角形吹き出し 5"/>
        <xdr:cNvSpPr/>
      </xdr:nvSpPr>
      <xdr:spPr>
        <a:xfrm>
          <a:off x="1085850" y="200025"/>
          <a:ext cx="1828800"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638175</xdr:colOff>
      <xdr:row>20</xdr:row>
      <xdr:rowOff>314325</xdr:rowOff>
    </xdr:from>
    <xdr:to>
      <xdr:col>5</xdr:col>
      <xdr:colOff>485775</xdr:colOff>
      <xdr:row>30</xdr:row>
      <xdr:rowOff>180975</xdr:rowOff>
    </xdr:to>
    <xdr:sp macro="" textlink="">
      <xdr:nvSpPr>
        <xdr:cNvPr id="7" name="角丸四角形 6"/>
        <xdr:cNvSpPr/>
      </xdr:nvSpPr>
      <xdr:spPr>
        <a:xfrm>
          <a:off x="1038225" y="5200650"/>
          <a:ext cx="6677025" cy="3133725"/>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NG</a:t>
          </a:r>
          <a:r>
            <a:rPr kumimoji="1" lang="ja-JP" altLang="en-US" sz="1050" b="0">
              <a:latin typeface="Meiryo UI" panose="020B0604030504040204" pitchFamily="50" charset="-128"/>
              <a:ea typeface="Meiryo UI" panose="020B0604030504040204" pitchFamily="50" charset="-128"/>
            </a:rPr>
            <a:t>例</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「内容」</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保護者アプリ購入、情報管理システム購入、工事費、整備費　　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⇒経費の概要が確認できません。</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「目的・用途等」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安全確保のため、保護者支援のため、情報を一括管理するため、動画配信のため、</a:t>
          </a:r>
          <a:r>
            <a:rPr kumimoji="1" lang="en-US" altLang="ja-JP" sz="1050" b="0">
              <a:latin typeface="Meiryo UI" panose="020B0604030504040204" pitchFamily="50" charset="-128"/>
              <a:ea typeface="Meiryo UI" panose="020B0604030504040204" pitchFamily="50" charset="-128"/>
            </a:rPr>
            <a:t>Wi-Fi</a:t>
          </a:r>
          <a:r>
            <a:rPr kumimoji="1" lang="ja-JP" altLang="en-US" sz="1050" b="0">
              <a:latin typeface="Meiryo UI" panose="020B0604030504040204" pitchFamily="50" charset="-128"/>
              <a:ea typeface="Meiryo UI" panose="020B0604030504040204" pitchFamily="50" charset="-128"/>
            </a:rPr>
            <a:t>環境を整備するため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各クラス担任にタブレットを持たせるため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104775</xdr:colOff>
      <xdr:row>3</xdr:row>
      <xdr:rowOff>133350</xdr:rowOff>
    </xdr:from>
    <xdr:to>
      <xdr:col>13</xdr:col>
      <xdr:colOff>466725</xdr:colOff>
      <xdr:row>9</xdr:row>
      <xdr:rowOff>180975</xdr:rowOff>
    </xdr:to>
    <xdr:sp macro="" textlink="">
      <xdr:nvSpPr>
        <xdr:cNvPr id="4" name="角丸四角形 3"/>
        <xdr:cNvSpPr/>
      </xdr:nvSpPr>
      <xdr:spPr>
        <a:xfrm>
          <a:off x="8772525" y="866775"/>
          <a:ext cx="5162550" cy="1476375"/>
        </a:xfrm>
        <a:prstGeom prst="roundRect">
          <a:avLst/>
        </a:prstGeom>
        <a:solidFill>
          <a:schemeClr val="bg1">
            <a:lumMod val="9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セルのコピー＆貼り付けはしないでください（計算式が壊れる恐れあり）</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シートの移動・削除等も不可。</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a:t>
          </a:r>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データで提出は、入力いただいた本</a:t>
          </a:r>
          <a:r>
            <a:rPr kumimoji="1" lang="en-US" altLang="ja-JP" sz="1050" b="0">
              <a:solidFill>
                <a:sysClr val="windowText" lastClr="000000"/>
              </a:solidFill>
              <a:latin typeface="Meiryo UI" panose="020B0604030504040204" pitchFamily="50" charset="-128"/>
              <a:ea typeface="Meiryo UI" panose="020B0604030504040204" pitchFamily="50" charset="-128"/>
            </a:rPr>
            <a:t>Excel</a:t>
          </a:r>
          <a:r>
            <a:rPr kumimoji="1" lang="ja-JP" altLang="en-US" sz="1050" b="0">
              <a:solidFill>
                <a:sysClr val="windowText" lastClr="000000"/>
              </a:solidFill>
              <a:latin typeface="Meiryo UI" panose="020B0604030504040204" pitchFamily="50" charset="-128"/>
              <a:ea typeface="Meiryo UI" panose="020B0604030504040204" pitchFamily="50" charset="-128"/>
            </a:rPr>
            <a:t>をそのまま提出してください。</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0">
              <a:solidFill>
                <a:sysClr val="windowText" lastClr="000000"/>
              </a:solidFill>
              <a:latin typeface="Meiryo UI" panose="020B0604030504040204" pitchFamily="50" charset="-128"/>
              <a:ea typeface="Meiryo UI" panose="020B0604030504040204" pitchFamily="50" charset="-128"/>
            </a:rPr>
            <a:t>　　 紙での提出時は、当該事業の用紙のみで可です。</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b="1">
              <a:solidFill>
                <a:sysClr val="windowText" lastClr="000000"/>
              </a:solidFill>
              <a:latin typeface="Meiryo UI" panose="020B0604030504040204" pitchFamily="50" charset="-128"/>
              <a:ea typeface="Meiryo UI" panose="020B0604030504040204" pitchFamily="50" charset="-128"/>
            </a:rPr>
            <a:t>　</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注意</a:t>
          </a:r>
          <a:r>
            <a:rPr kumimoji="1" lang="en-US" altLang="ja-JP" sz="1050" b="1">
              <a:solidFill>
                <a:sysClr val="windowText" lastClr="000000"/>
              </a:solidFill>
              <a:latin typeface="Meiryo UI" panose="020B0604030504040204" pitchFamily="50" charset="-128"/>
              <a:ea typeface="Meiryo UI" panose="020B0604030504040204" pitchFamily="50" charset="-128"/>
            </a:rPr>
            <a:t>】</a:t>
          </a:r>
          <a:r>
            <a:rPr kumimoji="1" lang="ja-JP" altLang="en-US" sz="1050" b="1">
              <a:solidFill>
                <a:sysClr val="windowText" lastClr="000000"/>
              </a:solidFill>
              <a:latin typeface="Meiryo UI" panose="020B0604030504040204" pitchFamily="50" charset="-128"/>
              <a:ea typeface="Meiryo UI" panose="020B0604030504040204" pitchFamily="50" charset="-128"/>
            </a:rPr>
            <a:t>　必ず、記入例にて記入方法を確認してください。</a:t>
          </a:r>
          <a:endParaRPr kumimoji="1" lang="en-US" altLang="ja-JP" sz="105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1809750</xdr:colOff>
      <xdr:row>1</xdr:row>
      <xdr:rowOff>76200</xdr:rowOff>
    </xdr:from>
    <xdr:to>
      <xdr:col>5</xdr:col>
      <xdr:colOff>1304925</xdr:colOff>
      <xdr:row>5</xdr:row>
      <xdr:rowOff>9525</xdr:rowOff>
    </xdr:to>
    <xdr:sp macro="" textlink="">
      <xdr:nvSpPr>
        <xdr:cNvPr id="5" name="正方形/長方形 4"/>
        <xdr:cNvSpPr/>
      </xdr:nvSpPr>
      <xdr:spPr>
        <a:xfrm>
          <a:off x="6791325" y="247650"/>
          <a:ext cx="1743075" cy="9810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533400</xdr:colOff>
      <xdr:row>1</xdr:row>
      <xdr:rowOff>28575</xdr:rowOff>
    </xdr:from>
    <xdr:to>
      <xdr:col>2</xdr:col>
      <xdr:colOff>942975</xdr:colOff>
      <xdr:row>3</xdr:row>
      <xdr:rowOff>238125</xdr:rowOff>
    </xdr:to>
    <xdr:sp macro="" textlink="">
      <xdr:nvSpPr>
        <xdr:cNvPr id="6" name="角丸四角形吹き出し 5"/>
        <xdr:cNvSpPr/>
      </xdr:nvSpPr>
      <xdr:spPr>
        <a:xfrm>
          <a:off x="933450" y="200025"/>
          <a:ext cx="1828800" cy="771525"/>
        </a:xfrm>
        <a:prstGeom prst="wedgeRoundRectCallout">
          <a:avLst>
            <a:gd name="adj1" fmla="val -60067"/>
            <a:gd name="adj2" fmla="val 156886"/>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必ず、すべての事項を確認し、チェックを付けてください。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1</xdr:col>
      <xdr:colOff>666749</xdr:colOff>
      <xdr:row>20</xdr:row>
      <xdr:rowOff>0</xdr:rowOff>
    </xdr:from>
    <xdr:to>
      <xdr:col>5</xdr:col>
      <xdr:colOff>514349</xdr:colOff>
      <xdr:row>29</xdr:row>
      <xdr:rowOff>209550</xdr:rowOff>
    </xdr:to>
    <xdr:sp macro="" textlink="">
      <xdr:nvSpPr>
        <xdr:cNvPr id="7" name="角丸四角形 6"/>
        <xdr:cNvSpPr/>
      </xdr:nvSpPr>
      <xdr:spPr>
        <a:xfrm>
          <a:off x="1066799" y="4886325"/>
          <a:ext cx="6677025" cy="3219450"/>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NG</a:t>
          </a:r>
          <a:r>
            <a:rPr kumimoji="1" lang="ja-JP" altLang="en-US" sz="1050" b="0">
              <a:latin typeface="Meiryo UI" panose="020B0604030504040204" pitchFamily="50" charset="-128"/>
              <a:ea typeface="Meiryo UI" panose="020B0604030504040204" pitchFamily="50" charset="-128"/>
            </a:rPr>
            <a:t>例</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「内容」</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保護者アプリ購入、情報管理システム購入、工事費、整備費　　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⇒経費の概要が確認できません。</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「目的・用途等」</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安全確保のため、保護者支援のため、情報を一括管理するため、動画配信のため、</a:t>
          </a:r>
          <a:r>
            <a:rPr kumimoji="1" lang="en-US" altLang="ja-JP" sz="1050" b="0">
              <a:latin typeface="Meiryo UI" panose="020B0604030504040204" pitchFamily="50" charset="-128"/>
              <a:ea typeface="Meiryo UI" panose="020B0604030504040204" pitchFamily="50" charset="-128"/>
            </a:rPr>
            <a:t>Wi-Fi</a:t>
          </a:r>
          <a:r>
            <a:rPr kumimoji="1" lang="ja-JP" altLang="en-US" sz="1050" b="0">
              <a:latin typeface="Meiryo UI" panose="020B0604030504040204" pitchFamily="50" charset="-128"/>
              <a:ea typeface="Meiryo UI" panose="020B0604030504040204" pitchFamily="50" charset="-128"/>
            </a:rPr>
            <a:t>環境を整備するため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各クラス担任にタブレットを持たせるため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8"/>
  <sheetViews>
    <sheetView tabSelected="1" view="pageBreakPreview" zoomScaleNormal="100" zoomScaleSheetLayoutView="100" workbookViewId="0">
      <selection activeCell="A23" sqref="A23:C23"/>
    </sheetView>
  </sheetViews>
  <sheetFormatPr defaultRowHeight="16.5" customHeight="1"/>
  <cols>
    <col min="1" max="1" width="18.5" style="10" customWidth="1"/>
    <col min="2" max="2" width="20.625" style="10" customWidth="1"/>
    <col min="3" max="3" width="18.5" style="10" customWidth="1"/>
    <col min="4" max="4" width="20.625" style="10" customWidth="1"/>
    <col min="5" max="5" width="6.625" style="10" customWidth="1"/>
    <col min="6" max="16384" width="9" style="10"/>
  </cols>
  <sheetData>
    <row r="1" spans="1:6" ht="16.5" customHeight="1">
      <c r="A1" s="10" t="s">
        <v>44</v>
      </c>
    </row>
    <row r="3" spans="1:6" ht="16.5" customHeight="1">
      <c r="D3" s="43" t="s">
        <v>94</v>
      </c>
      <c r="E3" s="11"/>
    </row>
    <row r="4" spans="1:6" ht="16.5" customHeight="1">
      <c r="D4" s="12"/>
      <c r="E4" s="12"/>
      <c r="F4" s="12"/>
    </row>
    <row r="5" spans="1:6" ht="16.5" customHeight="1">
      <c r="A5" s="10" t="s">
        <v>3</v>
      </c>
    </row>
    <row r="7" spans="1:6" ht="16.5" customHeight="1">
      <c r="A7" s="70" t="s">
        <v>45</v>
      </c>
      <c r="B7" s="71"/>
      <c r="C7" s="71"/>
      <c r="D7" s="71"/>
    </row>
    <row r="8" spans="1:6" ht="16.5" customHeight="1">
      <c r="A8" s="12"/>
      <c r="B8" s="12"/>
      <c r="C8" s="12"/>
      <c r="D8" s="12"/>
      <c r="E8" s="12"/>
    </row>
    <row r="9" spans="1:6" ht="33" customHeight="1">
      <c r="A9" s="57" t="s">
        <v>46</v>
      </c>
      <c r="B9" s="57"/>
      <c r="C9" s="57"/>
      <c r="D9" s="57"/>
      <c r="E9" s="12"/>
    </row>
    <row r="10" spans="1:6" ht="16.5" customHeight="1">
      <c r="A10" s="17"/>
      <c r="B10" s="12"/>
      <c r="C10" s="12"/>
      <c r="D10" s="12"/>
      <c r="E10" s="12"/>
    </row>
    <row r="11" spans="1:6" ht="26.25" customHeight="1">
      <c r="A11" s="15" t="s">
        <v>19</v>
      </c>
      <c r="B11" s="44">
        <v>123456</v>
      </c>
      <c r="C11" s="15" t="s">
        <v>20</v>
      </c>
      <c r="D11" s="45" t="s">
        <v>59</v>
      </c>
    </row>
    <row r="12" spans="1:6" ht="26.25" customHeight="1">
      <c r="A12" s="15" t="s">
        <v>21</v>
      </c>
      <c r="B12" s="67" t="s">
        <v>60</v>
      </c>
      <c r="C12" s="68"/>
      <c r="D12" s="69"/>
    </row>
    <row r="13" spans="1:6" ht="26.25" customHeight="1">
      <c r="A13" s="15" t="s">
        <v>22</v>
      </c>
      <c r="B13" s="67" t="s">
        <v>61</v>
      </c>
      <c r="C13" s="68"/>
      <c r="D13" s="69"/>
    </row>
    <row r="14" spans="1:6" ht="26.25" customHeight="1">
      <c r="A14" s="15" t="s">
        <v>23</v>
      </c>
      <c r="B14" s="67" t="s">
        <v>62</v>
      </c>
      <c r="C14" s="68"/>
      <c r="D14" s="69"/>
    </row>
    <row r="15" spans="1:6" ht="26.25" customHeight="1">
      <c r="A15" s="15" t="s">
        <v>24</v>
      </c>
      <c r="B15" s="67" t="s">
        <v>63</v>
      </c>
      <c r="C15" s="68"/>
      <c r="D15" s="69"/>
    </row>
    <row r="16" spans="1:6" ht="26.25" customHeight="1">
      <c r="A16" s="15" t="s">
        <v>25</v>
      </c>
      <c r="B16" s="67" t="s">
        <v>64</v>
      </c>
      <c r="C16" s="68"/>
      <c r="D16" s="69"/>
    </row>
    <row r="17" spans="1:6" ht="26.25" customHeight="1">
      <c r="A17" s="15" t="s">
        <v>37</v>
      </c>
      <c r="B17" s="67" t="s">
        <v>65</v>
      </c>
      <c r="C17" s="68"/>
      <c r="D17" s="69"/>
    </row>
    <row r="18" spans="1:6" ht="16.5" customHeight="1">
      <c r="A18" s="13"/>
    </row>
    <row r="19" spans="1:6" ht="16.5" customHeight="1">
      <c r="A19" s="10" t="s">
        <v>26</v>
      </c>
    </row>
    <row r="20" spans="1:6" ht="16.5" customHeight="1">
      <c r="A20" s="58" t="s">
        <v>29</v>
      </c>
      <c r="B20" s="59"/>
      <c r="C20" s="60"/>
      <c r="D20" s="16" t="s">
        <v>30</v>
      </c>
    </row>
    <row r="21" spans="1:6" ht="32.25" customHeight="1">
      <c r="A21" s="64" t="s">
        <v>53</v>
      </c>
      <c r="B21" s="65"/>
      <c r="C21" s="66"/>
      <c r="D21" s="22">
        <f>'別紙１（バス安全装置）'!G32</f>
        <v>300500</v>
      </c>
    </row>
    <row r="22" spans="1:6" ht="32.25" customHeight="1">
      <c r="A22" s="64" t="s">
        <v>54</v>
      </c>
      <c r="B22" s="65"/>
      <c r="C22" s="66"/>
      <c r="D22" s="22">
        <f>'別紙２（ICT）'!F34</f>
        <v>160000</v>
      </c>
    </row>
    <row r="23" spans="1:6" ht="32.25" customHeight="1">
      <c r="A23" s="64" t="s">
        <v>55</v>
      </c>
      <c r="B23" s="65"/>
      <c r="C23" s="66"/>
      <c r="D23" s="22">
        <f>'別紙３（登園管理システム）'!F34</f>
        <v>456000</v>
      </c>
    </row>
    <row r="24" spans="1:6" ht="27" customHeight="1">
      <c r="A24" s="61" t="s">
        <v>28</v>
      </c>
      <c r="B24" s="62"/>
      <c r="C24" s="63"/>
      <c r="D24" s="21">
        <f>SUM(D21:D23)</f>
        <v>916500</v>
      </c>
    </row>
    <row r="25" spans="1:6" ht="16.5" customHeight="1">
      <c r="A25" s="57"/>
      <c r="B25" s="57"/>
      <c r="C25" s="57"/>
      <c r="D25" s="57"/>
      <c r="E25" s="57"/>
      <c r="F25" s="14"/>
    </row>
    <row r="26" spans="1:6" ht="16.5" customHeight="1">
      <c r="A26" s="10" t="s">
        <v>27</v>
      </c>
    </row>
    <row r="27" spans="1:6" ht="26.25" customHeight="1">
      <c r="A27" s="56" t="s">
        <v>31</v>
      </c>
      <c r="B27" s="56"/>
      <c r="C27" s="56"/>
      <c r="D27" s="56"/>
    </row>
    <row r="28" spans="1:6" ht="7.5" customHeight="1"/>
  </sheetData>
  <sheetProtection algorithmName="SHA-512" hashValue="mYG5IZTeDCRXZGUYJY9d1PIK+93g2hgbuw+/loT3dToLn9B7WPAag9MeZyU3PTYRiXZe0BAyENrAqH2ebXjWGg==" saltValue="HMnN0Xr42Bfjibx9R3hNCg==" spinCount="100000" sheet="1" objects="1" scenarios="1"/>
  <mergeCells count="15">
    <mergeCell ref="B15:D15"/>
    <mergeCell ref="B16:D16"/>
    <mergeCell ref="A21:C21"/>
    <mergeCell ref="A23:C23"/>
    <mergeCell ref="A7:D7"/>
    <mergeCell ref="A9:D9"/>
    <mergeCell ref="B12:D12"/>
    <mergeCell ref="B13:D13"/>
    <mergeCell ref="B14:D14"/>
    <mergeCell ref="B17:D17"/>
    <mergeCell ref="A27:D27"/>
    <mergeCell ref="A25:E25"/>
    <mergeCell ref="A20:C20"/>
    <mergeCell ref="A24:C24"/>
    <mergeCell ref="A22:C22"/>
  </mergeCells>
  <phoneticPr fontId="1"/>
  <dataValidations count="1">
    <dataValidation type="list" allowBlank="1" showInputMessage="1" showErrorMessage="1" sqref="D11">
      <formula1>"私学助成,施設型給付,幼稚園型認定こども園"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2"/>
  <sheetViews>
    <sheetView view="pageBreakPreview" zoomScaleNormal="100" zoomScaleSheetLayoutView="100" workbookViewId="0">
      <selection activeCell="B12" sqref="B12:G12"/>
    </sheetView>
  </sheetViews>
  <sheetFormatPr defaultRowHeight="13.5"/>
  <cols>
    <col min="1" max="1" width="5.25" style="1" customWidth="1"/>
    <col min="2" max="2" width="19.125" style="1" customWidth="1"/>
    <col min="3" max="3" width="14.125" style="1" customWidth="1"/>
    <col min="4" max="4" width="20.875" style="1" customWidth="1"/>
    <col min="5" max="5" width="19.25" style="3" customWidth="1"/>
    <col min="6" max="6" width="14.875" style="1" customWidth="1"/>
    <col min="7" max="7" width="18.875" style="1" customWidth="1"/>
    <col min="8" max="16384" width="9" style="1"/>
  </cols>
  <sheetData>
    <row r="1" spans="1:7" s="3" customFormat="1">
      <c r="A1" s="9" t="s">
        <v>47</v>
      </c>
      <c r="G1" s="2" t="s">
        <v>39</v>
      </c>
    </row>
    <row r="3" spans="1:7" ht="30.75" customHeight="1">
      <c r="A3" s="72" t="s">
        <v>49</v>
      </c>
      <c r="B3" s="72"/>
      <c r="C3" s="72"/>
      <c r="D3" s="72"/>
      <c r="E3" s="72"/>
      <c r="F3" s="72"/>
      <c r="G3" s="72"/>
    </row>
    <row r="4" spans="1:7" ht="20.25" customHeight="1">
      <c r="A4" s="20" t="s">
        <v>32</v>
      </c>
      <c r="B4" s="19"/>
      <c r="C4" s="19"/>
      <c r="D4" s="19"/>
      <c r="E4" s="19"/>
      <c r="F4" s="19"/>
      <c r="G4" s="19"/>
    </row>
    <row r="5" spans="1:7" ht="18" customHeight="1">
      <c r="A5" s="96" t="s">
        <v>8</v>
      </c>
      <c r="B5" s="97"/>
      <c r="C5" s="18">
        <f>'計画書（鑑）'!B11</f>
        <v>123456</v>
      </c>
      <c r="D5" s="4" t="s">
        <v>9</v>
      </c>
      <c r="E5" s="89" t="str">
        <f>'計画書（鑑）'!D11</f>
        <v>私学助成</v>
      </c>
      <c r="F5" s="90"/>
      <c r="G5" s="91"/>
    </row>
    <row r="6" spans="1:7" ht="18" customHeight="1">
      <c r="A6" s="96" t="s">
        <v>36</v>
      </c>
      <c r="B6" s="97"/>
      <c r="C6" s="98" t="str">
        <f>'計画書（鑑）'!B12</f>
        <v>○○幼稚園</v>
      </c>
      <c r="D6" s="99"/>
      <c r="E6" s="99"/>
      <c r="F6" s="99"/>
      <c r="G6" s="99"/>
    </row>
    <row r="7" spans="1:7" ht="18" customHeight="1">
      <c r="A7" s="96" t="s">
        <v>0</v>
      </c>
      <c r="B7" s="97"/>
      <c r="C7" s="98" t="str">
        <f>'計画書（鑑）'!B14</f>
        <v>学校法人○○○学園</v>
      </c>
      <c r="D7" s="99"/>
      <c r="E7" s="99"/>
      <c r="F7" s="99"/>
      <c r="G7" s="99"/>
    </row>
    <row r="8" spans="1:7" s="3" customFormat="1" ht="20.25" customHeight="1">
      <c r="A8" s="20" t="s">
        <v>33</v>
      </c>
      <c r="B8" s="19"/>
      <c r="C8" s="19"/>
      <c r="D8" s="19"/>
      <c r="E8" s="19"/>
      <c r="F8" s="19"/>
      <c r="G8" s="19"/>
    </row>
    <row r="9" spans="1:7" s="3" customFormat="1" ht="18" customHeight="1">
      <c r="A9" s="38" t="s">
        <v>66</v>
      </c>
      <c r="B9" s="83" t="s">
        <v>93</v>
      </c>
      <c r="C9" s="84"/>
      <c r="D9" s="84"/>
      <c r="E9" s="84"/>
      <c r="F9" s="84"/>
      <c r="G9" s="85"/>
    </row>
    <row r="10" spans="1:7" ht="18" customHeight="1">
      <c r="A10" s="38" t="s">
        <v>66</v>
      </c>
      <c r="B10" s="75" t="s">
        <v>88</v>
      </c>
      <c r="C10" s="76"/>
      <c r="D10" s="76"/>
      <c r="E10" s="76"/>
      <c r="F10" s="76"/>
      <c r="G10" s="76"/>
    </row>
    <row r="11" spans="1:7" ht="18" customHeight="1">
      <c r="A11" s="38" t="s">
        <v>66</v>
      </c>
      <c r="B11" s="77" t="s">
        <v>12</v>
      </c>
      <c r="C11" s="78"/>
      <c r="D11" s="78"/>
      <c r="E11" s="78"/>
      <c r="F11" s="78"/>
      <c r="G11" s="79"/>
    </row>
    <row r="12" spans="1:7" ht="18" customHeight="1">
      <c r="A12" s="38" t="s">
        <v>66</v>
      </c>
      <c r="B12" s="77" t="s">
        <v>13</v>
      </c>
      <c r="C12" s="78"/>
      <c r="D12" s="78"/>
      <c r="E12" s="78"/>
      <c r="F12" s="78"/>
      <c r="G12" s="79"/>
    </row>
    <row r="13" spans="1:7" ht="18" customHeight="1">
      <c r="A13" s="38" t="s">
        <v>66</v>
      </c>
      <c r="B13" s="80" t="s">
        <v>14</v>
      </c>
      <c r="C13" s="78"/>
      <c r="D13" s="78"/>
      <c r="E13" s="78"/>
      <c r="F13" s="78"/>
      <c r="G13" s="79"/>
    </row>
    <row r="14" spans="1:7" ht="18" customHeight="1">
      <c r="A14" s="38" t="s">
        <v>66</v>
      </c>
      <c r="B14" s="86" t="s">
        <v>42</v>
      </c>
      <c r="C14" s="87"/>
      <c r="D14" s="87"/>
      <c r="E14" s="87"/>
      <c r="F14" s="87"/>
      <c r="G14" s="88"/>
    </row>
    <row r="15" spans="1:7" ht="18" customHeight="1">
      <c r="A15" s="38" t="s">
        <v>66</v>
      </c>
      <c r="B15" s="77" t="s">
        <v>40</v>
      </c>
      <c r="C15" s="78"/>
      <c r="D15" s="78"/>
      <c r="E15" s="78"/>
      <c r="F15" s="78"/>
      <c r="G15" s="79"/>
    </row>
    <row r="16" spans="1:7" ht="18" customHeight="1">
      <c r="A16" s="38" t="s">
        <v>66</v>
      </c>
      <c r="B16" s="77" t="s">
        <v>11</v>
      </c>
      <c r="C16" s="78"/>
      <c r="D16" s="78"/>
      <c r="E16" s="78"/>
      <c r="F16" s="78"/>
      <c r="G16" s="79"/>
    </row>
    <row r="17" spans="1:8" s="3" customFormat="1" ht="20.25" customHeight="1">
      <c r="A17" s="20" t="s">
        <v>34</v>
      </c>
      <c r="B17" s="19"/>
      <c r="C17" s="19"/>
      <c r="D17" s="19"/>
      <c r="E17" s="19"/>
      <c r="F17" s="19"/>
      <c r="G17" s="19"/>
    </row>
    <row r="18" spans="1:8" ht="41.25" customHeight="1">
      <c r="A18" s="7" t="s">
        <v>16</v>
      </c>
      <c r="B18" s="47" t="s">
        <v>56</v>
      </c>
      <c r="C18" s="46" t="s">
        <v>73</v>
      </c>
      <c r="D18" s="48" t="s">
        <v>57</v>
      </c>
      <c r="E18" s="49" t="s">
        <v>58</v>
      </c>
      <c r="F18" s="50" t="s">
        <v>74</v>
      </c>
      <c r="G18" s="8" t="s">
        <v>10</v>
      </c>
    </row>
    <row r="19" spans="1:8" ht="26.25" customHeight="1">
      <c r="A19" s="7">
        <v>1</v>
      </c>
      <c r="B19" s="51" t="s">
        <v>71</v>
      </c>
      <c r="C19" s="52">
        <v>39</v>
      </c>
      <c r="D19" s="51" t="s">
        <v>67</v>
      </c>
      <c r="E19" s="53">
        <v>45078</v>
      </c>
      <c r="F19" s="52" t="s">
        <v>69</v>
      </c>
      <c r="G19" s="54">
        <v>180000</v>
      </c>
    </row>
    <row r="20" spans="1:8" ht="26.25" customHeight="1">
      <c r="A20" s="7">
        <v>2</v>
      </c>
      <c r="B20" s="51" t="s">
        <v>72</v>
      </c>
      <c r="C20" s="52">
        <v>51</v>
      </c>
      <c r="D20" s="51" t="s">
        <v>68</v>
      </c>
      <c r="E20" s="53">
        <v>45017</v>
      </c>
      <c r="F20" s="52" t="s">
        <v>70</v>
      </c>
      <c r="G20" s="54">
        <v>125500</v>
      </c>
      <c r="H20" s="3"/>
    </row>
    <row r="21" spans="1:8" ht="26.25" customHeight="1">
      <c r="A21" s="7">
        <v>3</v>
      </c>
      <c r="B21" s="51"/>
      <c r="C21" s="52"/>
      <c r="D21" s="51"/>
      <c r="E21" s="55"/>
      <c r="F21" s="52"/>
      <c r="G21" s="54"/>
      <c r="H21" s="3"/>
    </row>
    <row r="22" spans="1:8" ht="26.25" customHeight="1">
      <c r="A22" s="7">
        <v>4</v>
      </c>
      <c r="B22" s="51"/>
      <c r="C22" s="52"/>
      <c r="D22" s="51"/>
      <c r="E22" s="55"/>
      <c r="F22" s="52"/>
      <c r="G22" s="54"/>
      <c r="H22" s="3"/>
    </row>
    <row r="23" spans="1:8" ht="26.25" customHeight="1">
      <c r="A23" s="7">
        <v>5</v>
      </c>
      <c r="B23" s="51"/>
      <c r="C23" s="52"/>
      <c r="D23" s="51"/>
      <c r="E23" s="55"/>
      <c r="F23" s="52"/>
      <c r="G23" s="54"/>
      <c r="H23" s="3"/>
    </row>
    <row r="24" spans="1:8" ht="26.25" customHeight="1">
      <c r="A24" s="7">
        <v>6</v>
      </c>
      <c r="B24" s="51"/>
      <c r="C24" s="52"/>
      <c r="D24" s="51"/>
      <c r="E24" s="55"/>
      <c r="F24" s="52"/>
      <c r="G24" s="54"/>
      <c r="H24" s="3"/>
    </row>
    <row r="25" spans="1:8" ht="26.25" customHeight="1">
      <c r="A25" s="7">
        <v>7</v>
      </c>
      <c r="B25" s="51"/>
      <c r="C25" s="52"/>
      <c r="D25" s="51"/>
      <c r="E25" s="55"/>
      <c r="F25" s="52"/>
      <c r="G25" s="54"/>
      <c r="H25" s="3"/>
    </row>
    <row r="26" spans="1:8" ht="26.25" customHeight="1">
      <c r="A26" s="7">
        <v>8</v>
      </c>
      <c r="B26" s="51"/>
      <c r="C26" s="52"/>
      <c r="D26" s="51"/>
      <c r="E26" s="55"/>
      <c r="F26" s="52"/>
      <c r="G26" s="54"/>
      <c r="H26" s="3"/>
    </row>
    <row r="27" spans="1:8" ht="26.25" customHeight="1">
      <c r="A27" s="7">
        <v>9</v>
      </c>
      <c r="B27" s="51"/>
      <c r="C27" s="52"/>
      <c r="D27" s="51"/>
      <c r="E27" s="55"/>
      <c r="F27" s="52"/>
      <c r="G27" s="54"/>
      <c r="H27" s="3"/>
    </row>
    <row r="28" spans="1:8" ht="26.25" customHeight="1">
      <c r="A28" s="7">
        <v>10</v>
      </c>
      <c r="B28" s="51"/>
      <c r="C28" s="52"/>
      <c r="D28" s="51"/>
      <c r="E28" s="55"/>
      <c r="F28" s="52"/>
      <c r="G28" s="54"/>
      <c r="H28" s="3"/>
    </row>
    <row r="29" spans="1:8" ht="27" customHeight="1">
      <c r="A29" s="92" t="s">
        <v>17</v>
      </c>
      <c r="B29" s="93"/>
      <c r="C29" s="93"/>
      <c r="D29" s="93"/>
      <c r="E29" s="93"/>
      <c r="F29" s="93"/>
      <c r="G29" s="23">
        <f>SUM(G19:G28)</f>
        <v>305500</v>
      </c>
    </row>
    <row r="30" spans="1:8" s="3" customFormat="1" ht="20.25" customHeight="1">
      <c r="A30" s="20" t="s">
        <v>35</v>
      </c>
      <c r="B30" s="19"/>
      <c r="C30" s="19"/>
      <c r="D30" s="19"/>
      <c r="E30" s="19"/>
      <c r="F30" s="19"/>
      <c r="G30" s="19"/>
    </row>
    <row r="31" spans="1:8" ht="23.25" customHeight="1">
      <c r="A31" s="94" t="s">
        <v>2</v>
      </c>
      <c r="B31" s="95"/>
      <c r="C31" s="81" t="s">
        <v>51</v>
      </c>
      <c r="D31" s="81"/>
      <c r="E31" s="81"/>
      <c r="F31" s="81"/>
      <c r="G31" s="26">
        <v>1</v>
      </c>
    </row>
    <row r="32" spans="1:8" ht="30" customHeight="1">
      <c r="A32" s="73" t="s">
        <v>1</v>
      </c>
      <c r="B32" s="74"/>
      <c r="C32" s="82" t="s">
        <v>89</v>
      </c>
      <c r="D32" s="82"/>
      <c r="E32" s="82"/>
      <c r="F32" s="82"/>
      <c r="G32" s="25">
        <f>IF(G19&gt;175000,175000,G19)+IF(G20&gt;175000,175000,G20)+IF(G21&gt;175000,175000,G21)+IF(G22&gt;175000,175000,G22)+IF(G23&gt;175000,175000,G23)+IF(G24&gt;175000,175000,G24)+IF(G25&gt;175000,175000,G25)+IF(G26&gt;175000,175000,G26)+IF(G27&gt;175000,175000,G27)+IF(G28&gt;175000,175000,G28)</f>
        <v>300500</v>
      </c>
    </row>
  </sheetData>
  <sheetProtection algorithmName="SHA-512" hashValue="giPOgmqpMq4kRt93IIM3ZaeN7GEZmpkvt+qy+gvCefWPOVQe3gfiuEIUiHlmR4TdRXX7QK2L4UMMQHBmXHWSzA==" saltValue="hhducGCzfI+ZCo/kx07ycw==" spinCount="100000" sheet="1" objects="1" scenarios="1"/>
  <mergeCells count="20">
    <mergeCell ref="A6:B6"/>
    <mergeCell ref="A7:B7"/>
    <mergeCell ref="C6:G6"/>
    <mergeCell ref="C7:G7"/>
    <mergeCell ref="A3:G3"/>
    <mergeCell ref="A32:B32"/>
    <mergeCell ref="B10:G10"/>
    <mergeCell ref="B11:G11"/>
    <mergeCell ref="B12:G12"/>
    <mergeCell ref="B13:G13"/>
    <mergeCell ref="C31:F31"/>
    <mergeCell ref="C32:F32"/>
    <mergeCell ref="B9:G9"/>
    <mergeCell ref="B14:G14"/>
    <mergeCell ref="E5:G5"/>
    <mergeCell ref="B15:G15"/>
    <mergeCell ref="B16:G16"/>
    <mergeCell ref="A29:F29"/>
    <mergeCell ref="A31:B31"/>
    <mergeCell ref="A5:B5"/>
  </mergeCells>
  <phoneticPr fontId="1"/>
  <dataValidations count="3">
    <dataValidation type="list" allowBlank="1" showInputMessage="1" showErrorMessage="1" sqref="A9:A16">
      <formula1>"✔"</formula1>
    </dataValidation>
    <dataValidation type="whole" allowBlank="1" showInputMessage="1" showErrorMessage="1" sqref="G19:G28">
      <formula1>0</formula1>
      <formula2>9999999</formula2>
    </dataValidation>
    <dataValidation type="list" allowBlank="1" showInputMessage="1" showErrorMessage="1" sqref="F19:F28">
      <formula1>"購入,リース"</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4"/>
  <sheetViews>
    <sheetView view="pageBreakPreview" zoomScaleNormal="100" zoomScaleSheetLayoutView="100" workbookViewId="0">
      <selection activeCell="B9" sqref="B9:F9"/>
    </sheetView>
  </sheetViews>
  <sheetFormatPr defaultRowHeight="13.5"/>
  <cols>
    <col min="1" max="1" width="5.25" style="3" customWidth="1"/>
    <col min="2" max="2" width="18.625" style="3" customWidth="1"/>
    <col min="3" max="3" width="20.625" style="3" customWidth="1"/>
    <col min="4" max="4" width="20.875" style="3" customWidth="1"/>
    <col min="5" max="5" width="29.5" style="3" customWidth="1"/>
    <col min="6" max="6" width="18.875" style="3" customWidth="1"/>
    <col min="7" max="16384" width="9" style="3"/>
  </cols>
  <sheetData>
    <row r="1" spans="1:6">
      <c r="A1" s="9" t="s">
        <v>47</v>
      </c>
      <c r="F1" s="2" t="s">
        <v>41</v>
      </c>
    </row>
    <row r="3" spans="1:6" ht="30.75" customHeight="1">
      <c r="A3" s="72" t="s">
        <v>48</v>
      </c>
      <c r="B3" s="72"/>
      <c r="C3" s="72"/>
      <c r="D3" s="72"/>
      <c r="E3" s="72"/>
      <c r="F3" s="72"/>
    </row>
    <row r="4" spans="1:6" ht="20.25" customHeight="1">
      <c r="A4" s="20" t="s">
        <v>32</v>
      </c>
      <c r="B4" s="19"/>
      <c r="C4" s="19"/>
      <c r="D4" s="19"/>
      <c r="E4" s="19"/>
      <c r="F4" s="19"/>
    </row>
    <row r="5" spans="1:6" ht="18" customHeight="1">
      <c r="A5" s="96" t="s">
        <v>8</v>
      </c>
      <c r="B5" s="97"/>
      <c r="C5" s="27">
        <f>'計画書（鑑）'!B11</f>
        <v>123456</v>
      </c>
      <c r="D5" s="28" t="s">
        <v>9</v>
      </c>
      <c r="E5" s="108" t="str">
        <f>'計画書（鑑）'!D11</f>
        <v>私学助成</v>
      </c>
      <c r="F5" s="109"/>
    </row>
    <row r="6" spans="1:6" ht="18" customHeight="1">
      <c r="A6" s="96" t="s">
        <v>21</v>
      </c>
      <c r="B6" s="97"/>
      <c r="C6" s="98" t="str">
        <f>'計画書（鑑）'!B12</f>
        <v>○○幼稚園</v>
      </c>
      <c r="D6" s="99"/>
      <c r="E6" s="99"/>
      <c r="F6" s="99"/>
    </row>
    <row r="7" spans="1:6" ht="18" customHeight="1">
      <c r="A7" s="96" t="s">
        <v>0</v>
      </c>
      <c r="B7" s="97"/>
      <c r="C7" s="98" t="str">
        <f>'計画書（鑑）'!B14</f>
        <v>学校法人○○○学園</v>
      </c>
      <c r="D7" s="99"/>
      <c r="E7" s="99"/>
      <c r="F7" s="99"/>
    </row>
    <row r="8" spans="1:6" ht="20.25" customHeight="1">
      <c r="A8" s="20" t="s">
        <v>33</v>
      </c>
      <c r="B8" s="19"/>
      <c r="C8" s="19"/>
      <c r="D8" s="19"/>
      <c r="E8" s="19"/>
      <c r="F8" s="19"/>
    </row>
    <row r="9" spans="1:6" ht="18" customHeight="1">
      <c r="A9" s="38" t="s">
        <v>66</v>
      </c>
      <c r="B9" s="86" t="s">
        <v>93</v>
      </c>
      <c r="C9" s="87"/>
      <c r="D9" s="87"/>
      <c r="E9" s="87"/>
      <c r="F9" s="88"/>
    </row>
    <row r="10" spans="1:6" ht="18" customHeight="1">
      <c r="A10" s="38" t="s">
        <v>66</v>
      </c>
      <c r="B10" s="75" t="s">
        <v>88</v>
      </c>
      <c r="C10" s="76"/>
      <c r="D10" s="76"/>
      <c r="E10" s="76"/>
      <c r="F10" s="76"/>
    </row>
    <row r="11" spans="1:6" ht="18" customHeight="1">
      <c r="A11" s="38" t="s">
        <v>66</v>
      </c>
      <c r="B11" s="77" t="s">
        <v>12</v>
      </c>
      <c r="C11" s="78"/>
      <c r="D11" s="78"/>
      <c r="E11" s="78"/>
      <c r="F11" s="79"/>
    </row>
    <row r="12" spans="1:6" ht="18" customHeight="1">
      <c r="A12" s="38" t="s">
        <v>66</v>
      </c>
      <c r="B12" s="77" t="s">
        <v>13</v>
      </c>
      <c r="C12" s="78"/>
      <c r="D12" s="78"/>
      <c r="E12" s="78"/>
      <c r="F12" s="79"/>
    </row>
    <row r="13" spans="1:6" ht="18" customHeight="1">
      <c r="A13" s="38" t="s">
        <v>66</v>
      </c>
      <c r="B13" s="80" t="s">
        <v>14</v>
      </c>
      <c r="C13" s="78"/>
      <c r="D13" s="78"/>
      <c r="E13" s="78"/>
      <c r="F13" s="79"/>
    </row>
    <row r="14" spans="1:6" ht="18" customHeight="1">
      <c r="A14" s="38" t="s">
        <v>66</v>
      </c>
      <c r="B14" s="86" t="s">
        <v>42</v>
      </c>
      <c r="C14" s="87"/>
      <c r="D14" s="87"/>
      <c r="E14" s="87"/>
      <c r="F14" s="88"/>
    </row>
    <row r="15" spans="1:6" ht="18" customHeight="1">
      <c r="A15" s="38" t="s">
        <v>66</v>
      </c>
      <c r="B15" s="77" t="s">
        <v>40</v>
      </c>
      <c r="C15" s="78"/>
      <c r="D15" s="78"/>
      <c r="E15" s="78"/>
      <c r="F15" s="79"/>
    </row>
    <row r="16" spans="1:6" ht="18" customHeight="1">
      <c r="A16" s="38" t="s">
        <v>66</v>
      </c>
      <c r="B16" s="77" t="s">
        <v>11</v>
      </c>
      <c r="C16" s="78"/>
      <c r="D16" s="78"/>
      <c r="E16" s="78"/>
      <c r="F16" s="79"/>
    </row>
    <row r="17" spans="1:6" ht="20.25" customHeight="1">
      <c r="A17" s="20" t="s">
        <v>34</v>
      </c>
      <c r="B17" s="19"/>
      <c r="C17" s="19"/>
      <c r="D17" s="19"/>
      <c r="E17" s="19"/>
      <c r="F17" s="19"/>
    </row>
    <row r="18" spans="1:6" ht="15.75" customHeight="1">
      <c r="A18" s="7" t="s">
        <v>16</v>
      </c>
      <c r="B18" s="105" t="s">
        <v>15</v>
      </c>
      <c r="C18" s="95"/>
      <c r="D18" s="106" t="s">
        <v>38</v>
      </c>
      <c r="E18" s="107"/>
      <c r="F18" s="8" t="s">
        <v>10</v>
      </c>
    </row>
    <row r="19" spans="1:6" ht="26.25" customHeight="1">
      <c r="A19" s="7">
        <v>1</v>
      </c>
      <c r="B19" s="101" t="s">
        <v>75</v>
      </c>
      <c r="C19" s="102"/>
      <c r="D19" s="103" t="s">
        <v>78</v>
      </c>
      <c r="E19" s="104"/>
      <c r="F19" s="42">
        <v>450000</v>
      </c>
    </row>
    <row r="20" spans="1:6" ht="26.25" customHeight="1">
      <c r="A20" s="7">
        <v>2</v>
      </c>
      <c r="B20" s="101" t="s">
        <v>76</v>
      </c>
      <c r="C20" s="102"/>
      <c r="D20" s="103" t="s">
        <v>79</v>
      </c>
      <c r="E20" s="104"/>
      <c r="F20" s="42">
        <v>400000</v>
      </c>
    </row>
    <row r="21" spans="1:6" ht="26.25" customHeight="1">
      <c r="A21" s="7">
        <v>3</v>
      </c>
      <c r="B21" s="101" t="s">
        <v>77</v>
      </c>
      <c r="C21" s="102"/>
      <c r="D21" s="103" t="s">
        <v>80</v>
      </c>
      <c r="E21" s="104"/>
      <c r="F21" s="42">
        <v>500000</v>
      </c>
    </row>
    <row r="22" spans="1:6" ht="26.25" customHeight="1">
      <c r="A22" s="7">
        <v>4</v>
      </c>
      <c r="B22" s="101"/>
      <c r="C22" s="102"/>
      <c r="D22" s="101"/>
      <c r="E22" s="102"/>
      <c r="F22" s="42"/>
    </row>
    <row r="23" spans="1:6" ht="26.25" customHeight="1">
      <c r="A23" s="7">
        <v>5</v>
      </c>
      <c r="B23" s="101"/>
      <c r="C23" s="102"/>
      <c r="D23" s="101"/>
      <c r="E23" s="102"/>
      <c r="F23" s="42"/>
    </row>
    <row r="24" spans="1:6" ht="26.25" customHeight="1">
      <c r="A24" s="7">
        <v>6</v>
      </c>
      <c r="B24" s="101"/>
      <c r="C24" s="102"/>
      <c r="D24" s="101"/>
      <c r="E24" s="102"/>
      <c r="F24" s="42"/>
    </row>
    <row r="25" spans="1:6" ht="26.25" customHeight="1">
      <c r="A25" s="7">
        <v>7</v>
      </c>
      <c r="B25" s="101"/>
      <c r="C25" s="102"/>
      <c r="D25" s="101"/>
      <c r="E25" s="102"/>
      <c r="F25" s="42"/>
    </row>
    <row r="26" spans="1:6" ht="26.25" customHeight="1">
      <c r="A26" s="7">
        <v>8</v>
      </c>
      <c r="B26" s="101"/>
      <c r="C26" s="102"/>
      <c r="D26" s="101"/>
      <c r="E26" s="102"/>
      <c r="F26" s="42"/>
    </row>
    <row r="27" spans="1:6" ht="26.25" customHeight="1">
      <c r="A27" s="7">
        <v>9</v>
      </c>
      <c r="B27" s="101"/>
      <c r="C27" s="102"/>
      <c r="D27" s="101"/>
      <c r="E27" s="102"/>
      <c r="F27" s="42"/>
    </row>
    <row r="28" spans="1:6" ht="26.25" customHeight="1">
      <c r="A28" s="7">
        <v>10</v>
      </c>
      <c r="B28" s="101"/>
      <c r="C28" s="102"/>
      <c r="D28" s="101"/>
      <c r="E28" s="102"/>
      <c r="F28" s="42"/>
    </row>
    <row r="29" spans="1:6" ht="27" customHeight="1">
      <c r="A29" s="92" t="s">
        <v>17</v>
      </c>
      <c r="B29" s="93"/>
      <c r="C29" s="93"/>
      <c r="D29" s="93"/>
      <c r="E29" s="93"/>
      <c r="F29" s="23">
        <f>SUM(F19:F28)</f>
        <v>1350000</v>
      </c>
    </row>
    <row r="30" spans="1:6" ht="20.25" customHeight="1">
      <c r="A30" s="20" t="s">
        <v>35</v>
      </c>
      <c r="B30" s="19"/>
      <c r="C30" s="19"/>
      <c r="D30" s="19"/>
      <c r="E30" s="19"/>
      <c r="F30" s="19"/>
    </row>
    <row r="31" spans="1:6" ht="23.25" customHeight="1">
      <c r="A31" s="5" t="s">
        <v>5</v>
      </c>
      <c r="B31" s="6" t="s">
        <v>4</v>
      </c>
      <c r="C31" s="81" t="s">
        <v>87</v>
      </c>
      <c r="D31" s="81"/>
      <c r="E31" s="81"/>
      <c r="F31" s="25">
        <f>200000</f>
        <v>200000</v>
      </c>
    </row>
    <row r="32" spans="1:6" ht="23.25" customHeight="1">
      <c r="A32" s="5" t="s">
        <v>6</v>
      </c>
      <c r="B32" s="6" t="s">
        <v>18</v>
      </c>
      <c r="C32" s="81" t="s">
        <v>52</v>
      </c>
      <c r="D32" s="81"/>
      <c r="E32" s="81"/>
      <c r="F32" s="25">
        <f>MIN(F31,F29)</f>
        <v>200000</v>
      </c>
    </row>
    <row r="33" spans="1:6" ht="23.25" customHeight="1">
      <c r="A33" s="5" t="s">
        <v>7</v>
      </c>
      <c r="B33" s="6" t="s">
        <v>2</v>
      </c>
      <c r="C33" s="81" t="s">
        <v>90</v>
      </c>
      <c r="D33" s="81"/>
      <c r="E33" s="81"/>
      <c r="F33" s="26">
        <v>0.8</v>
      </c>
    </row>
    <row r="34" spans="1:6" ht="30" customHeight="1">
      <c r="A34" s="73" t="s">
        <v>1</v>
      </c>
      <c r="B34" s="74"/>
      <c r="C34" s="100" t="s">
        <v>92</v>
      </c>
      <c r="D34" s="100"/>
      <c r="E34" s="100"/>
      <c r="F34" s="24">
        <f>MIN(F31*F33,F32*F33)</f>
        <v>160000</v>
      </c>
    </row>
  </sheetData>
  <sheetProtection algorithmName="SHA-512" hashValue="0NlmMTvaibfUBS2WJToKClXfLqjVLMqH2kNHqw10ebaxGbD38rk0bae0zn4dd6kS1fxFoTuQGZ/PLUsI8hjgyA==" saltValue="UQYVWTKYBs8SFQA8MIBsWw==" spinCount="100000" sheet="1" objects="1" scenarios="1"/>
  <mergeCells count="43">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C33:E33"/>
    <mergeCell ref="A34:B34"/>
    <mergeCell ref="C34:E34"/>
    <mergeCell ref="A29:E29"/>
    <mergeCell ref="C31:E31"/>
    <mergeCell ref="C32:E32"/>
  </mergeCells>
  <phoneticPr fontId="1"/>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34"/>
  <sheetViews>
    <sheetView view="pageBreakPreview" zoomScaleNormal="100" zoomScaleSheetLayoutView="100" workbookViewId="0">
      <selection activeCell="B12" sqref="B12:F12"/>
    </sheetView>
  </sheetViews>
  <sheetFormatPr defaultRowHeight="13.5"/>
  <cols>
    <col min="1" max="1" width="5.25" style="30" customWidth="1"/>
    <col min="2" max="2" width="18.625" style="30" customWidth="1"/>
    <col min="3" max="3" width="20.625" style="30" customWidth="1"/>
    <col min="4" max="4" width="20.875" style="30" customWidth="1"/>
    <col min="5" max="5" width="29.5" style="30" customWidth="1"/>
    <col min="6" max="6" width="18.875" style="30" customWidth="1"/>
    <col min="7" max="16384" width="9" style="30"/>
  </cols>
  <sheetData>
    <row r="1" spans="1:6">
      <c r="A1" s="29" t="s">
        <v>47</v>
      </c>
      <c r="F1" s="31" t="s">
        <v>43</v>
      </c>
    </row>
    <row r="3" spans="1:6" ht="30.75" customHeight="1">
      <c r="A3" s="113" t="s">
        <v>50</v>
      </c>
      <c r="B3" s="113"/>
      <c r="C3" s="113"/>
      <c r="D3" s="113"/>
      <c r="E3" s="113"/>
      <c r="F3" s="113"/>
    </row>
    <row r="4" spans="1:6" ht="20.25" customHeight="1">
      <c r="A4" s="33" t="s">
        <v>32</v>
      </c>
      <c r="B4" s="34"/>
      <c r="C4" s="34"/>
      <c r="D4" s="34"/>
      <c r="E4" s="34"/>
      <c r="F4" s="34"/>
    </row>
    <row r="5" spans="1:6" ht="18" customHeight="1">
      <c r="A5" s="114" t="s">
        <v>8</v>
      </c>
      <c r="B5" s="115"/>
      <c r="C5" s="35">
        <f>'計画書（鑑）'!B11</f>
        <v>123456</v>
      </c>
      <c r="D5" s="36" t="s">
        <v>9</v>
      </c>
      <c r="E5" s="116" t="str">
        <f>'計画書（鑑）'!D11</f>
        <v>私学助成</v>
      </c>
      <c r="F5" s="117"/>
    </row>
    <row r="6" spans="1:6" ht="18" customHeight="1">
      <c r="A6" s="114" t="s">
        <v>21</v>
      </c>
      <c r="B6" s="115"/>
      <c r="C6" s="118" t="str">
        <f>'計画書（鑑）'!B12</f>
        <v>○○幼稚園</v>
      </c>
      <c r="D6" s="119"/>
      <c r="E6" s="119"/>
      <c r="F6" s="119"/>
    </row>
    <row r="7" spans="1:6" ht="18" customHeight="1">
      <c r="A7" s="114" t="s">
        <v>0</v>
      </c>
      <c r="B7" s="115"/>
      <c r="C7" s="118" t="str">
        <f>'計画書（鑑）'!B14</f>
        <v>学校法人○○○学園</v>
      </c>
      <c r="D7" s="119"/>
      <c r="E7" s="119"/>
      <c r="F7" s="119"/>
    </row>
    <row r="8" spans="1:6" ht="20.25" customHeight="1">
      <c r="A8" s="33" t="s">
        <v>33</v>
      </c>
      <c r="B8" s="34"/>
      <c r="C8" s="34"/>
      <c r="D8" s="34"/>
      <c r="E8" s="34"/>
      <c r="F8" s="34"/>
    </row>
    <row r="9" spans="1:6" ht="18" customHeight="1">
      <c r="A9" s="38" t="s">
        <v>66</v>
      </c>
      <c r="B9" s="110" t="s">
        <v>93</v>
      </c>
      <c r="C9" s="111"/>
      <c r="D9" s="111"/>
      <c r="E9" s="111"/>
      <c r="F9" s="112"/>
    </row>
    <row r="10" spans="1:6" ht="18" customHeight="1">
      <c r="A10" s="38" t="s">
        <v>66</v>
      </c>
      <c r="B10" s="120" t="s">
        <v>88</v>
      </c>
      <c r="C10" s="121"/>
      <c r="D10" s="121"/>
      <c r="E10" s="121"/>
      <c r="F10" s="121"/>
    </row>
    <row r="11" spans="1:6" ht="18" customHeight="1">
      <c r="A11" s="38" t="s">
        <v>66</v>
      </c>
      <c r="B11" s="122" t="s">
        <v>12</v>
      </c>
      <c r="C11" s="123"/>
      <c r="D11" s="123"/>
      <c r="E11" s="123"/>
      <c r="F11" s="124"/>
    </row>
    <row r="12" spans="1:6" ht="18" customHeight="1">
      <c r="A12" s="38" t="s">
        <v>66</v>
      </c>
      <c r="B12" s="122" t="s">
        <v>13</v>
      </c>
      <c r="C12" s="123"/>
      <c r="D12" s="123"/>
      <c r="E12" s="123"/>
      <c r="F12" s="124"/>
    </row>
    <row r="13" spans="1:6" ht="18" customHeight="1">
      <c r="A13" s="38" t="s">
        <v>66</v>
      </c>
      <c r="B13" s="122" t="s">
        <v>14</v>
      </c>
      <c r="C13" s="123"/>
      <c r="D13" s="123"/>
      <c r="E13" s="123"/>
      <c r="F13" s="124"/>
    </row>
    <row r="14" spans="1:6" ht="18" customHeight="1">
      <c r="A14" s="38" t="s">
        <v>66</v>
      </c>
      <c r="B14" s="110" t="s">
        <v>42</v>
      </c>
      <c r="C14" s="111"/>
      <c r="D14" s="111"/>
      <c r="E14" s="111"/>
      <c r="F14" s="112"/>
    </row>
    <row r="15" spans="1:6" ht="18" customHeight="1">
      <c r="A15" s="38" t="s">
        <v>66</v>
      </c>
      <c r="B15" s="122" t="s">
        <v>40</v>
      </c>
      <c r="C15" s="123"/>
      <c r="D15" s="123"/>
      <c r="E15" s="123"/>
      <c r="F15" s="124"/>
    </row>
    <row r="16" spans="1:6" ht="18" customHeight="1">
      <c r="A16" s="38" t="s">
        <v>66</v>
      </c>
      <c r="B16" s="125" t="s">
        <v>11</v>
      </c>
      <c r="C16" s="126"/>
      <c r="D16" s="126"/>
      <c r="E16" s="126"/>
      <c r="F16" s="117"/>
    </row>
    <row r="17" spans="1:7" ht="20.25" customHeight="1">
      <c r="A17" s="33" t="s">
        <v>34</v>
      </c>
      <c r="B17" s="34"/>
      <c r="C17" s="34"/>
      <c r="D17" s="34"/>
      <c r="E17" s="34"/>
      <c r="F17" s="34"/>
    </row>
    <row r="18" spans="1:7" ht="15.75" customHeight="1">
      <c r="A18" s="39" t="s">
        <v>16</v>
      </c>
      <c r="B18" s="127" t="s">
        <v>15</v>
      </c>
      <c r="C18" s="128"/>
      <c r="D18" s="106" t="s">
        <v>85</v>
      </c>
      <c r="E18" s="129"/>
      <c r="F18" s="40" t="s">
        <v>10</v>
      </c>
      <c r="G18" s="32"/>
    </row>
    <row r="19" spans="1:7" ht="26.25" customHeight="1">
      <c r="A19" s="39">
        <v>1</v>
      </c>
      <c r="B19" s="130" t="s">
        <v>81</v>
      </c>
      <c r="C19" s="131"/>
      <c r="D19" s="132" t="s">
        <v>83</v>
      </c>
      <c r="E19" s="133"/>
      <c r="F19" s="41">
        <v>450000</v>
      </c>
      <c r="G19" s="32" t="str">
        <f>IF(B19="","",IF(AND(F19&gt;0,OR((AND(B19="遊具",F19&lt;500000)),(AND(B19&lt;&gt;"遊具",F19&lt;100000)))),"金額の要件を満たしません",""))</f>
        <v/>
      </c>
    </row>
    <row r="20" spans="1:7" ht="26.25" customHeight="1">
      <c r="A20" s="39">
        <v>2</v>
      </c>
      <c r="B20" s="130" t="s">
        <v>82</v>
      </c>
      <c r="C20" s="131"/>
      <c r="D20" s="132" t="s">
        <v>84</v>
      </c>
      <c r="E20" s="133"/>
      <c r="F20" s="41">
        <v>120000</v>
      </c>
      <c r="G20" s="32" t="str">
        <f t="shared" ref="G20:G28" si="0">IF(B20="","",IF(AND(F20&gt;0,OR((AND(B20="遊具",F20&lt;500000)),(AND(B20&lt;&gt;"遊具",F20&lt;100000)))),"金額の要件を満たしません",""))</f>
        <v/>
      </c>
    </row>
    <row r="21" spans="1:7" ht="26.25" customHeight="1">
      <c r="A21" s="39">
        <v>3</v>
      </c>
      <c r="B21" s="130"/>
      <c r="C21" s="131"/>
      <c r="D21" s="132"/>
      <c r="E21" s="133"/>
      <c r="F21" s="41"/>
      <c r="G21" s="32" t="str">
        <f t="shared" si="0"/>
        <v/>
      </c>
    </row>
    <row r="22" spans="1:7" ht="26.25" customHeight="1">
      <c r="A22" s="39">
        <v>4</v>
      </c>
      <c r="B22" s="130"/>
      <c r="C22" s="131"/>
      <c r="D22" s="134"/>
      <c r="E22" s="131"/>
      <c r="F22" s="41"/>
      <c r="G22" s="32" t="str">
        <f t="shared" si="0"/>
        <v/>
      </c>
    </row>
    <row r="23" spans="1:7" ht="26.25" customHeight="1">
      <c r="A23" s="39">
        <v>5</v>
      </c>
      <c r="B23" s="130"/>
      <c r="C23" s="131"/>
      <c r="D23" s="134"/>
      <c r="E23" s="131"/>
      <c r="F23" s="41"/>
      <c r="G23" s="32" t="str">
        <f t="shared" si="0"/>
        <v/>
      </c>
    </row>
    <row r="24" spans="1:7" ht="26.25" customHeight="1">
      <c r="A24" s="39">
        <v>6</v>
      </c>
      <c r="B24" s="130"/>
      <c r="C24" s="131"/>
      <c r="D24" s="134"/>
      <c r="E24" s="131"/>
      <c r="F24" s="41"/>
      <c r="G24" s="32" t="str">
        <f t="shared" si="0"/>
        <v/>
      </c>
    </row>
    <row r="25" spans="1:7" ht="26.25" customHeight="1">
      <c r="A25" s="39">
        <v>7</v>
      </c>
      <c r="B25" s="130"/>
      <c r="C25" s="131"/>
      <c r="D25" s="134"/>
      <c r="E25" s="131"/>
      <c r="F25" s="41"/>
      <c r="G25" s="32" t="str">
        <f t="shared" si="0"/>
        <v/>
      </c>
    </row>
    <row r="26" spans="1:7" ht="26.25" customHeight="1">
      <c r="A26" s="39">
        <v>8</v>
      </c>
      <c r="B26" s="130"/>
      <c r="C26" s="131"/>
      <c r="D26" s="134"/>
      <c r="E26" s="131"/>
      <c r="F26" s="41"/>
      <c r="G26" s="32" t="str">
        <f t="shared" si="0"/>
        <v/>
      </c>
    </row>
    <row r="27" spans="1:7" ht="26.25" customHeight="1">
      <c r="A27" s="39">
        <v>9</v>
      </c>
      <c r="B27" s="130"/>
      <c r="C27" s="131"/>
      <c r="D27" s="134"/>
      <c r="E27" s="131"/>
      <c r="F27" s="41"/>
      <c r="G27" s="32" t="str">
        <f t="shared" si="0"/>
        <v/>
      </c>
    </row>
    <row r="28" spans="1:7" ht="26.25" customHeight="1">
      <c r="A28" s="39">
        <v>10</v>
      </c>
      <c r="B28" s="130"/>
      <c r="C28" s="131"/>
      <c r="D28" s="134"/>
      <c r="E28" s="131"/>
      <c r="F28" s="41"/>
      <c r="G28" s="32" t="str">
        <f t="shared" si="0"/>
        <v/>
      </c>
    </row>
    <row r="29" spans="1:7" ht="27" customHeight="1">
      <c r="A29" s="135" t="s">
        <v>17</v>
      </c>
      <c r="B29" s="136"/>
      <c r="C29" s="136"/>
      <c r="D29" s="136"/>
      <c r="E29" s="136"/>
      <c r="F29" s="37">
        <f>SUM(F19:F28)</f>
        <v>570000</v>
      </c>
    </row>
    <row r="30" spans="1:7" ht="20.25" customHeight="1">
      <c r="A30" s="33" t="s">
        <v>35</v>
      </c>
      <c r="B30" s="34"/>
      <c r="C30" s="34"/>
      <c r="D30" s="34"/>
      <c r="E30" s="34"/>
      <c r="F30" s="34"/>
    </row>
    <row r="31" spans="1:7" ht="23.25" customHeight="1">
      <c r="A31" s="5" t="s">
        <v>5</v>
      </c>
      <c r="B31" s="6" t="s">
        <v>4</v>
      </c>
      <c r="C31" s="81" t="s">
        <v>86</v>
      </c>
      <c r="D31" s="81"/>
      <c r="E31" s="81"/>
      <c r="F31" s="25">
        <f>700000</f>
        <v>700000</v>
      </c>
    </row>
    <row r="32" spans="1:7" ht="23.25" customHeight="1">
      <c r="A32" s="5" t="s">
        <v>6</v>
      </c>
      <c r="B32" s="6" t="s">
        <v>18</v>
      </c>
      <c r="C32" s="81" t="s">
        <v>52</v>
      </c>
      <c r="D32" s="81"/>
      <c r="E32" s="81"/>
      <c r="F32" s="25">
        <f>MIN(F31,F29)</f>
        <v>570000</v>
      </c>
    </row>
    <row r="33" spans="1:6" ht="23.25" customHeight="1">
      <c r="A33" s="5" t="s">
        <v>7</v>
      </c>
      <c r="B33" s="6" t="s">
        <v>2</v>
      </c>
      <c r="C33" s="81" t="s">
        <v>90</v>
      </c>
      <c r="D33" s="81"/>
      <c r="E33" s="81"/>
      <c r="F33" s="26">
        <v>0.8</v>
      </c>
    </row>
    <row r="34" spans="1:6" ht="30" customHeight="1">
      <c r="A34" s="73" t="s">
        <v>1</v>
      </c>
      <c r="B34" s="74"/>
      <c r="C34" s="100" t="s">
        <v>91</v>
      </c>
      <c r="D34" s="100"/>
      <c r="E34" s="100"/>
      <c r="F34" s="24">
        <f>MIN(F31*F33,F32*F33)</f>
        <v>456000</v>
      </c>
    </row>
  </sheetData>
  <sheetProtection algorithmName="SHA-512" hashValue="JcRDnQBE/bJ/dj3BYbgfnOrtuwfcGx1oWzIwmT2uLj2bdO3KulEbNoRv3Wl3sdEComnNwTgOjHXtV/s0PfRpUQ==" saltValue="Nqrg2sS7n22HYm4Jtd3K1w==" spinCount="100000" sheet="1" objects="1" scenarios="1"/>
  <mergeCells count="43">
    <mergeCell ref="C33:E33"/>
    <mergeCell ref="A34:B34"/>
    <mergeCell ref="C34:E34"/>
    <mergeCell ref="A29:E29"/>
    <mergeCell ref="C31:E31"/>
    <mergeCell ref="C32:E32"/>
    <mergeCell ref="B26:C26"/>
    <mergeCell ref="B27:C27"/>
    <mergeCell ref="B28:C28"/>
    <mergeCell ref="D26:E26"/>
    <mergeCell ref="D27:E27"/>
    <mergeCell ref="D28:E28"/>
    <mergeCell ref="B23:C23"/>
    <mergeCell ref="B24:C24"/>
    <mergeCell ref="B25:C25"/>
    <mergeCell ref="D21:E21"/>
    <mergeCell ref="D22:E22"/>
    <mergeCell ref="D23:E23"/>
    <mergeCell ref="D24:E24"/>
    <mergeCell ref="D25:E25"/>
    <mergeCell ref="B20:C20"/>
    <mergeCell ref="D19:E19"/>
    <mergeCell ref="D20:E20"/>
    <mergeCell ref="B21:C21"/>
    <mergeCell ref="B22:C22"/>
    <mergeCell ref="B15:F15"/>
    <mergeCell ref="B16:F16"/>
    <mergeCell ref="B18:C18"/>
    <mergeCell ref="D18:E18"/>
    <mergeCell ref="B19:C19"/>
    <mergeCell ref="B14:F14"/>
    <mergeCell ref="A3:F3"/>
    <mergeCell ref="A5:B5"/>
    <mergeCell ref="E5:F5"/>
    <mergeCell ref="A6:B6"/>
    <mergeCell ref="C6:F6"/>
    <mergeCell ref="A7:B7"/>
    <mergeCell ref="C7:F7"/>
    <mergeCell ref="B9:F9"/>
    <mergeCell ref="B10:F10"/>
    <mergeCell ref="B11:F11"/>
    <mergeCell ref="B12:F12"/>
    <mergeCell ref="B13:F13"/>
  </mergeCells>
  <phoneticPr fontId="1"/>
  <conditionalFormatting sqref="F33">
    <cfRule type="expression" dxfId="0" priority="1">
      <formula>$F33="施設類型が未入力"</formula>
    </cfRule>
  </conditionalFormatting>
  <dataValidations count="2">
    <dataValidation type="whole" allowBlank="1" showInputMessage="1" showErrorMessage="1" sqref="F19:F28">
      <formula1>0</formula1>
      <formula2>9999999</formula2>
    </dataValidation>
    <dataValidation type="list" allowBlank="1" showInputMessage="1" showErrorMessage="1" sqref="A9:A16">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計画書（鑑）</vt:lpstr>
      <vt:lpstr>別紙１（バス安全装置）</vt:lpstr>
      <vt:lpstr>別紙２（ICT）</vt:lpstr>
      <vt:lpstr>別紙３（登園管理システム）</vt:lpstr>
      <vt:lpstr>'計画書（鑑）'!Print_Area</vt:lpstr>
      <vt:lpstr>'別紙１（バス安全装置）'!Print_Area</vt:lpstr>
      <vt:lpstr>'別紙２（ICT）'!Print_Area</vt:lpstr>
      <vt:lpstr>'別紙３（登園管理システム）'!Print_Area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2023-06-29T09:58:38Z</cp:lastPrinted>
  <dcterms:created xsi:type="dcterms:W3CDTF">2021-06-09T02:55:37Z</dcterms:created>
  <dcterms:modified xsi:type="dcterms:W3CDTF">2023-11-02T06:17:28Z</dcterms:modified>
</cp:coreProperties>
</file>