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し　施設整備補助\Ｒ０５\01_私立幼稚園施設整備費補助金\01事業募集\二次\02園へ通知\"/>
    </mc:Choice>
  </mc:AlternateContent>
  <bookViews>
    <workbookView xWindow="-28920" yWindow="480" windowWidth="29040" windowHeight="15840" activeTab="1"/>
  </bookViews>
  <sheets>
    <sheet name="記載例" sheetId="15" r:id="rId1"/>
    <sheet name="作業シート" sheetId="13" r:id="rId2"/>
    <sheet name="Sheet1" sheetId="11" state="hidden" r:id="rId3"/>
  </sheets>
  <definedNames>
    <definedName name="_xlnm.Print_Area" localSheetId="0">記載例!$A$1:$O$20</definedName>
    <definedName name="_xlnm.Print_Area" localSheetId="1">作業シート!$A$1:$O$21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3" l="1"/>
  <c r="H7" i="15" l="1"/>
  <c r="I7" i="15"/>
  <c r="H8" i="15"/>
  <c r="I8" i="15"/>
  <c r="H9" i="15"/>
  <c r="I9" i="15"/>
  <c r="A22" i="15" a="1"/>
  <c r="A22" i="15" s="1"/>
  <c r="E17" i="15"/>
  <c r="Q16" i="15"/>
  <c r="P16" i="15"/>
  <c r="I16" i="15"/>
  <c r="H16" i="15"/>
  <c r="Q15" i="15"/>
  <c r="P15" i="15"/>
  <c r="I15" i="15"/>
  <c r="H15" i="15"/>
  <c r="Q14" i="15"/>
  <c r="P14" i="15"/>
  <c r="I14" i="15"/>
  <c r="H14" i="15"/>
  <c r="Q13" i="15"/>
  <c r="P13" i="15"/>
  <c r="I13" i="15"/>
  <c r="H13" i="15"/>
  <c r="Q12" i="15"/>
  <c r="P12" i="15"/>
  <c r="I12" i="15"/>
  <c r="H12" i="15"/>
  <c r="Q11" i="15"/>
  <c r="P11" i="15"/>
  <c r="I11" i="15"/>
  <c r="H11" i="15"/>
  <c r="Q10" i="15"/>
  <c r="P10" i="15"/>
  <c r="I10" i="15"/>
  <c r="H10" i="15"/>
  <c r="Q9" i="15"/>
  <c r="P9" i="15"/>
  <c r="Q8" i="15"/>
  <c r="P8" i="15"/>
  <c r="Q7" i="15"/>
  <c r="P7" i="15"/>
  <c r="I17" i="15"/>
  <c r="C17" i="15" a="1"/>
  <c r="C17" i="15" l="1"/>
  <c r="Q8" i="13"/>
  <c r="Q9" i="13"/>
  <c r="Q10" i="13"/>
  <c r="Q11" i="13"/>
  <c r="Q12" i="13"/>
  <c r="Q13" i="13"/>
  <c r="Q14" i="13"/>
  <c r="Q15" i="13"/>
  <c r="Q16" i="13"/>
  <c r="Q17" i="13"/>
  <c r="Q7" i="13"/>
  <c r="P9" i="13"/>
  <c r="P10" i="13"/>
  <c r="P11" i="13"/>
  <c r="P12" i="13"/>
  <c r="P13" i="13"/>
  <c r="P14" i="13"/>
  <c r="P15" i="13"/>
  <c r="P16" i="13"/>
  <c r="P17" i="13"/>
  <c r="P7" i="13"/>
  <c r="B17" i="15" a="1"/>
  <c r="B17" i="15" l="1"/>
  <c r="I8" i="13"/>
  <c r="I9" i="13"/>
  <c r="I10" i="13"/>
  <c r="I11" i="13"/>
  <c r="I12" i="13"/>
  <c r="I13" i="13"/>
  <c r="I14" i="13"/>
  <c r="I15" i="13"/>
  <c r="I16" i="13"/>
  <c r="I17" i="13"/>
  <c r="I7" i="13"/>
  <c r="H7" i="13"/>
  <c r="I18" i="13" l="1"/>
  <c r="E18" i="13"/>
  <c r="A23" i="13" l="1" a="1"/>
  <c r="A23" i="13" s="1"/>
  <c r="H9" i="13" l="1"/>
  <c r="H10" i="13"/>
  <c r="H11" i="13"/>
  <c r="H12" i="13"/>
  <c r="H13" i="13"/>
  <c r="H14" i="13"/>
  <c r="H15" i="13"/>
  <c r="H16" i="13"/>
  <c r="H17" i="13"/>
  <c r="H8" i="1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<sst xmlns="http://schemas.openxmlformats.org/spreadsheetml/2006/main" count="144" uniqueCount="78">
  <si>
    <t>番
号</t>
    <rPh sb="0" eb="1">
      <t>バン</t>
    </rPh>
    <rPh sb="2" eb="3">
      <t>ゴウ</t>
    </rPh>
    <phoneticPr fontId="1"/>
  </si>
  <si>
    <t>工期
(予定)</t>
    <rPh sb="0" eb="2">
      <t>コウキ</t>
    </rPh>
    <rPh sb="4" eb="6">
      <t>ヨテイ</t>
    </rPh>
    <phoneticPr fontId="1"/>
  </si>
  <si>
    <t>合
計</t>
    <rPh sb="0" eb="1">
      <t>ゴウ</t>
    </rPh>
    <rPh sb="2" eb="3">
      <t>ケイ</t>
    </rPh>
    <phoneticPr fontId="1"/>
  </si>
  <si>
    <t>契約日
（予定）</t>
    <rPh sb="0" eb="3">
      <t>ケイヤクビ</t>
    </rPh>
    <rPh sb="5" eb="7">
      <t>ヨテイ</t>
    </rPh>
    <phoneticPr fontId="1"/>
  </si>
  <si>
    <t>千円</t>
    <rPh sb="0" eb="2">
      <t>センエン</t>
    </rPh>
    <phoneticPr fontId="1"/>
  </si>
  <si>
    <t>(別紙）</t>
    <rPh sb="1" eb="3">
      <t>ベッシ</t>
    </rPh>
    <phoneticPr fontId="1"/>
  </si>
  <si>
    <t>※１　補助対象工事費、補助金申請額については千円未満を切捨てとする。</t>
    <rPh sb="3" eb="5">
      <t>ホジョ</t>
    </rPh>
    <rPh sb="5" eb="7">
      <t>タイショウ</t>
    </rPh>
    <rPh sb="7" eb="10">
      <t>コウジヒ</t>
    </rPh>
    <rPh sb="11" eb="14">
      <t>ホジョキン</t>
    </rPh>
    <rPh sb="14" eb="16">
      <t>シンセイ</t>
    </rPh>
    <rPh sb="16" eb="17">
      <t>ガク</t>
    </rPh>
    <rPh sb="22" eb="24">
      <t>センエン</t>
    </rPh>
    <rPh sb="24" eb="26">
      <t>ミマン</t>
    </rPh>
    <rPh sb="27" eb="29">
      <t>キリス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</si>
  <si>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</si>
  <si>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</si>
  <si>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改築（耐震）</t>
    <rPh sb="0" eb="2">
      <t>カイチク</t>
    </rPh>
    <rPh sb="3" eb="5">
      <t>タイシン</t>
    </rPh>
    <phoneticPr fontId="1"/>
  </si>
  <si>
    <t>認定こども園への移行予定</t>
    <rPh sb="0" eb="2">
      <t>ニンテイ</t>
    </rPh>
    <rPh sb="5" eb="6">
      <t>エン</t>
    </rPh>
    <rPh sb="8" eb="10">
      <t>イコウ</t>
    </rPh>
    <rPh sb="10" eb="12">
      <t>ヨテイ</t>
    </rPh>
    <phoneticPr fontId="1"/>
  </si>
  <si>
    <t>○/×</t>
    <phoneticPr fontId="1"/>
  </si>
  <si>
    <t>×</t>
  </si>
  <si>
    <t>補助率</t>
    <rPh sb="0" eb="3">
      <t>ホジョリツ</t>
    </rPh>
    <phoneticPr fontId="1"/>
  </si>
  <si>
    <t>単価</t>
    <rPh sb="0" eb="2">
      <t>タンカ</t>
    </rPh>
    <phoneticPr fontId="1"/>
  </si>
  <si>
    <t>構造</t>
    <rPh sb="0" eb="2">
      <t>コウゾウ</t>
    </rPh>
    <phoneticPr fontId="1"/>
  </si>
  <si>
    <t>W</t>
    <phoneticPr fontId="1"/>
  </si>
  <si>
    <t>S</t>
    <phoneticPr fontId="1"/>
  </si>
  <si>
    <t>R</t>
    <phoneticPr fontId="1"/>
  </si>
  <si>
    <t>全事業区分</t>
    <rPh sb="0" eb="1">
      <t>ゼン</t>
    </rPh>
    <rPh sb="1" eb="3">
      <t>ジギョウ</t>
    </rPh>
    <rPh sb="3" eb="5">
      <t>クブン</t>
    </rPh>
    <phoneticPr fontId="1"/>
  </si>
  <si>
    <t>○</t>
    <phoneticPr fontId="1"/>
  </si>
  <si>
    <t>×</t>
    <phoneticPr fontId="1"/>
  </si>
  <si>
    <t>移行済み</t>
    <rPh sb="0" eb="2">
      <t>イコウ</t>
    </rPh>
    <rPh sb="2" eb="3">
      <t>ズ</t>
    </rPh>
    <phoneticPr fontId="1"/>
  </si>
  <si>
    <t>耐震補強（非構造）</t>
    <rPh sb="0" eb="2">
      <t>タイシン</t>
    </rPh>
    <rPh sb="2" eb="4">
      <t>ホキョウ</t>
    </rPh>
    <rPh sb="5" eb="6">
      <t>ヒ</t>
    </rPh>
    <rPh sb="6" eb="8">
      <t>コウゾウ</t>
    </rPh>
    <phoneticPr fontId="1"/>
  </si>
  <si>
    <t>耐震補強（防災）</t>
    <rPh sb="0" eb="2">
      <t>タイシン</t>
    </rPh>
    <rPh sb="2" eb="4">
      <t>ホキョウ</t>
    </rPh>
    <rPh sb="5" eb="7">
      <t>ボウサイ</t>
    </rPh>
    <phoneticPr fontId="1"/>
  </si>
  <si>
    <t>増築（感染症）</t>
    <rPh sb="0" eb="2">
      <t>ゾウチク</t>
    </rPh>
    <rPh sb="3" eb="6">
      <t>カンセンショウ</t>
    </rPh>
    <phoneticPr fontId="1"/>
  </si>
  <si>
    <t>改築（預かり保育）</t>
    <rPh sb="0" eb="2">
      <t>カイチク</t>
    </rPh>
    <rPh sb="3" eb="4">
      <t>アズ</t>
    </rPh>
    <rPh sb="6" eb="8">
      <t>ホイク</t>
    </rPh>
    <phoneticPr fontId="1"/>
  </si>
  <si>
    <t>改築（その他）</t>
    <rPh sb="0" eb="2">
      <t>カイチク</t>
    </rPh>
    <rPh sb="5" eb="6">
      <t>タ</t>
    </rPh>
    <phoneticPr fontId="1"/>
  </si>
  <si>
    <t>屋外教育（運動広場）</t>
    <rPh sb="0" eb="2">
      <t>オクガイ</t>
    </rPh>
    <rPh sb="2" eb="4">
      <t>キョウイク</t>
    </rPh>
    <rPh sb="5" eb="7">
      <t>ウンドウ</t>
    </rPh>
    <rPh sb="7" eb="9">
      <t>ヒロバ</t>
    </rPh>
    <phoneticPr fontId="1"/>
  </si>
  <si>
    <t>屋外教育（集会施設）</t>
    <rPh sb="0" eb="2">
      <t>オクガイ</t>
    </rPh>
    <rPh sb="2" eb="4">
      <t>キョウイク</t>
    </rPh>
    <rPh sb="5" eb="7">
      <t>シュウカイ</t>
    </rPh>
    <rPh sb="7" eb="9">
      <t>シセツ</t>
    </rPh>
    <phoneticPr fontId="1"/>
  </si>
  <si>
    <t>屋外教育（学習施設）</t>
    <rPh sb="0" eb="2">
      <t>オクガイ</t>
    </rPh>
    <rPh sb="2" eb="4">
      <t>キョウイク</t>
    </rPh>
    <rPh sb="5" eb="7">
      <t>ガクシュウ</t>
    </rPh>
    <rPh sb="7" eb="9">
      <t>シセツ</t>
    </rPh>
    <phoneticPr fontId="1"/>
  </si>
  <si>
    <t>耐震補強</t>
    <rPh sb="0" eb="2">
      <t>タイシン</t>
    </rPh>
    <rPh sb="2" eb="4">
      <t>ホキョウ</t>
    </rPh>
    <phoneticPr fontId="2"/>
  </si>
  <si>
    <t>防犯対策</t>
    <rPh sb="0" eb="2">
      <t>ボウハン</t>
    </rPh>
    <rPh sb="2" eb="4">
      <t>タイサク</t>
    </rPh>
    <phoneticPr fontId="2"/>
  </si>
  <si>
    <t>アスベスト等対策</t>
    <rPh sb="5" eb="6">
      <t>ナド</t>
    </rPh>
    <rPh sb="6" eb="8">
      <t>タイサク</t>
    </rPh>
    <phoneticPr fontId="2"/>
  </si>
  <si>
    <t>エコ改修</t>
    <rPh sb="2" eb="4">
      <t>カイシュウ</t>
    </rPh>
    <phoneticPr fontId="2"/>
  </si>
  <si>
    <t>内部改修（衛生）</t>
    <rPh sb="0" eb="2">
      <t>ナイブ</t>
    </rPh>
    <rPh sb="2" eb="4">
      <t>カイシュウ</t>
    </rPh>
    <rPh sb="5" eb="7">
      <t>エイセイ</t>
    </rPh>
    <phoneticPr fontId="2"/>
  </si>
  <si>
    <t>内部改修（園舎）</t>
    <rPh sb="0" eb="2">
      <t>ナイブ</t>
    </rPh>
    <rPh sb="2" eb="4">
      <t>カイシュウ</t>
    </rPh>
    <rPh sb="5" eb="7">
      <t>エンシャ</t>
    </rPh>
    <phoneticPr fontId="2"/>
  </si>
  <si>
    <t>/</t>
    <phoneticPr fontId="1"/>
  </si>
  <si>
    <t>事業区分</t>
    <rPh sb="0" eb="2">
      <t>ジギョウ</t>
    </rPh>
    <rPh sb="2" eb="4">
      <t>クブン</t>
    </rPh>
    <phoneticPr fontId="1"/>
  </si>
  <si>
    <t>今回募集区分</t>
    <rPh sb="0" eb="2">
      <t>コンカイ</t>
    </rPh>
    <rPh sb="2" eb="4">
      <t>ボシュウ</t>
    </rPh>
    <rPh sb="4" eb="6">
      <t>クブン</t>
    </rPh>
    <phoneticPr fontId="1"/>
  </si>
  <si>
    <t>学校法人○○</t>
    <rPh sb="0" eb="2">
      <t>ガッコウ</t>
    </rPh>
    <rPh sb="2" eb="4">
      <t>ホウジン</t>
    </rPh>
    <phoneticPr fontId="1"/>
  </si>
  <si>
    <t>○○幼稚園</t>
    <rPh sb="2" eb="5">
      <t>ヨウチエン</t>
    </rPh>
    <phoneticPr fontId="1"/>
  </si>
  <si>
    <t>学校法人△△</t>
    <rPh sb="0" eb="2">
      <t>ガッコウ</t>
    </rPh>
    <rPh sb="2" eb="4">
      <t>ホウジン</t>
    </rPh>
    <phoneticPr fontId="1"/>
  </si>
  <si>
    <t>△△幼稚園</t>
    <rPh sb="2" eb="5">
      <t>ヨウチエン</t>
    </rPh>
    <phoneticPr fontId="1"/>
  </si>
  <si>
    <t>着工から1ヶ月程度</t>
    <rPh sb="0" eb="2">
      <t>チャッコウ</t>
    </rPh>
    <rPh sb="6" eb="7">
      <t>ゲツ</t>
    </rPh>
    <rPh sb="7" eb="9">
      <t>テイド</t>
    </rPh>
    <phoneticPr fontId="1"/>
  </si>
  <si>
    <t>バリアフリー化工事</t>
    <rPh sb="6" eb="7">
      <t>カ</t>
    </rPh>
    <rPh sb="7" eb="9">
      <t>コウジ</t>
    </rPh>
    <phoneticPr fontId="1"/>
  </si>
  <si>
    <t>Is</t>
    <phoneticPr fontId="1"/>
  </si>
  <si>
    <t>Iw</t>
    <phoneticPr fontId="1"/>
  </si>
  <si>
    <t>特別防犯対策</t>
    <rPh sb="0" eb="2">
      <t>トクベツ</t>
    </rPh>
    <rPh sb="2" eb="4">
      <t>ボウハン</t>
    </rPh>
    <rPh sb="4" eb="6">
      <t>タイサク</t>
    </rPh>
    <phoneticPr fontId="1"/>
  </si>
  <si>
    <t>令和５年度私立学校施設整備費補助金（私立幼稚園施設整備費）事業計画一覧【二次募集】</t>
    <rPh sb="0" eb="1">
      <t>レイ</t>
    </rPh>
    <rPh sb="1" eb="2">
      <t>ワ</t>
    </rPh>
    <rPh sb="3" eb="5">
      <t>ネンド</t>
    </rPh>
    <rPh sb="5" eb="7">
      <t>シリツ</t>
    </rPh>
    <rPh sb="7" eb="9">
      <t>ガッコウ</t>
    </rPh>
    <rPh sb="9" eb="11">
      <t>シセツ</t>
    </rPh>
    <rPh sb="11" eb="13">
      <t>セイビ</t>
    </rPh>
    <rPh sb="13" eb="14">
      <t>ヒ</t>
    </rPh>
    <rPh sb="14" eb="17">
      <t>ホジョキン</t>
    </rPh>
    <rPh sb="18" eb="20">
      <t>シリツ</t>
    </rPh>
    <rPh sb="20" eb="23">
      <t>ヨウチエン</t>
    </rPh>
    <rPh sb="23" eb="25">
      <t>シセツ</t>
    </rPh>
    <rPh sb="25" eb="27">
      <t>セイビ</t>
    </rPh>
    <rPh sb="27" eb="28">
      <t>ヒ</t>
    </rPh>
    <rPh sb="29" eb="31">
      <t>ジギョウ</t>
    </rPh>
    <rPh sb="31" eb="33">
      <t>ケイカク</t>
    </rPh>
    <rPh sb="33" eb="35">
      <t>イチラン</t>
    </rPh>
    <rPh sb="36" eb="38">
      <t>ニジ</t>
    </rPh>
    <rPh sb="38" eb="40">
      <t>ボシュウ</t>
    </rPh>
    <phoneticPr fontId="1"/>
  </si>
  <si>
    <t>認定こども園への該当</t>
    <rPh sb="0" eb="2">
      <t>ニンテイ</t>
    </rPh>
    <rPh sb="5" eb="6">
      <t>エン</t>
    </rPh>
    <rPh sb="8" eb="10">
      <t>ガイトウ</t>
    </rPh>
    <phoneticPr fontId="1"/>
  </si>
  <si>
    <t>※２　「早期着工の必要性」の欄については、令和５年８～９月頃に着工する必要性、可能性がある場合に○を記入して下さい。（内定前着工を認めるものではありません。）</t>
    <rPh sb="4" eb="6">
      <t>ソウキ</t>
    </rPh>
    <rPh sb="6" eb="8">
      <t>チャッコウ</t>
    </rPh>
    <rPh sb="9" eb="12">
      <t>ヒツヨウセイ</t>
    </rPh>
    <rPh sb="14" eb="15">
      <t>ラン</t>
    </rPh>
    <rPh sb="21" eb="22">
      <t>レイ</t>
    </rPh>
    <rPh sb="22" eb="23">
      <t>ワ</t>
    </rPh>
    <rPh sb="24" eb="25">
      <t>ネン</t>
    </rPh>
    <rPh sb="28" eb="29">
      <t>ガツ</t>
    </rPh>
    <rPh sb="29" eb="30">
      <t>ゴロ</t>
    </rPh>
    <rPh sb="31" eb="33">
      <t>チャッコウ</t>
    </rPh>
    <rPh sb="35" eb="38">
      <t>ヒツヨウセイ</t>
    </rPh>
    <rPh sb="39" eb="42">
      <t>カノウセイ</t>
    </rPh>
    <rPh sb="45" eb="47">
      <t>バアイ</t>
    </rPh>
    <rPh sb="50" eb="52">
      <t>キニュウ</t>
    </rPh>
    <rPh sb="54" eb="55">
      <t>クダ</t>
    </rPh>
    <rPh sb="59" eb="61">
      <t>ナイテイ</t>
    </rPh>
    <rPh sb="61" eb="62">
      <t>マエ</t>
    </rPh>
    <rPh sb="62" eb="64">
      <t>チャッコウ</t>
    </rPh>
    <rPh sb="65" eb="66">
      <t>ミト</t>
    </rPh>
    <phoneticPr fontId="1"/>
  </si>
  <si>
    <t>防犯カメラの新設</t>
    <rPh sb="0" eb="2">
      <t>ボウハン</t>
    </rPh>
    <rPh sb="6" eb="8">
      <t>シンセツ</t>
    </rPh>
    <phoneticPr fontId="1"/>
  </si>
  <si>
    <t>緊急通報装置の新設</t>
    <rPh sb="0" eb="2">
      <t>キンキュウ</t>
    </rPh>
    <rPh sb="2" eb="4">
      <t>ツウホウ</t>
    </rPh>
    <rPh sb="4" eb="6">
      <t>ソウチ</t>
    </rPh>
    <rPh sb="7" eb="9">
      <t>シンセツ</t>
    </rPh>
    <phoneticPr fontId="1"/>
  </si>
  <si>
    <t>職員室を１階に配置換えすることに伴う改造工事</t>
    <rPh sb="0" eb="3">
      <t>ショクインシツ</t>
    </rPh>
    <rPh sb="5" eb="6">
      <t>カイ</t>
    </rPh>
    <rPh sb="7" eb="9">
      <t>ハイチ</t>
    </rPh>
    <rPh sb="9" eb="10">
      <t>ガ</t>
    </rPh>
    <rPh sb="16" eb="17">
      <t>トモナ</t>
    </rPh>
    <rPh sb="18" eb="20">
      <t>カイゾウ</t>
    </rPh>
    <rPh sb="20" eb="22">
      <t>コウジ</t>
    </rPh>
    <phoneticPr fontId="1"/>
  </si>
  <si>
    <t>「2023/8/15」と入力すると、
↓「R5.8.15」と表示されます。</t>
    <rPh sb="12" eb="14">
      <t>ニュウリョク</t>
    </rPh>
    <rPh sb="30" eb="32">
      <t>ヒョウジ</t>
    </rPh>
    <phoneticPr fontId="1"/>
  </si>
  <si>
    <t>防犯対策</t>
    <rPh sb="0" eb="4">
      <t>ボウハンタイサク</t>
    </rPh>
    <phoneticPr fontId="1"/>
  </si>
  <si>
    <r>
      <t xml:space="preserve">幼稚園名
</t>
    </r>
    <r>
      <rPr>
        <sz val="9"/>
        <color rgb="FFFF0000"/>
        <rFont val="ＭＳ ゴシック"/>
        <family val="3"/>
        <charset val="128"/>
      </rPr>
      <t>※改行不要</t>
    </r>
    <rPh sb="0" eb="3">
      <t>ヨウチエン</t>
    </rPh>
    <rPh sb="3" eb="4">
      <t>メイ</t>
    </rPh>
    <rPh sb="6" eb="8">
      <t>カイギョウ</t>
    </rPh>
    <rPh sb="8" eb="10">
      <t>フヨウ</t>
    </rPh>
    <phoneticPr fontId="1"/>
  </si>
  <si>
    <r>
      <t xml:space="preserve">備考（工事内容等）
</t>
    </r>
    <r>
      <rPr>
        <sz val="9"/>
        <color rgb="FFFF0000"/>
        <rFont val="ＭＳ ゴシック"/>
        <family val="3"/>
        <charset val="128"/>
      </rPr>
      <t>※１つの園が「防犯対策」と「特別防犯対策」の
両方を申請する場合のみ記入。</t>
    </r>
    <rPh sb="0" eb="1">
      <t>ソナエ</t>
    </rPh>
    <rPh sb="1" eb="2">
      <t>コウ</t>
    </rPh>
    <rPh sb="3" eb="5">
      <t>コウジ</t>
    </rPh>
    <rPh sb="5" eb="7">
      <t>ナイヨウ</t>
    </rPh>
    <rPh sb="7" eb="8">
      <t>ナド</t>
    </rPh>
    <rPh sb="14" eb="15">
      <t>エン</t>
    </rPh>
    <rPh sb="17" eb="21">
      <t>ボウハンタイサク</t>
    </rPh>
    <rPh sb="24" eb="26">
      <t>トクベツ</t>
    </rPh>
    <rPh sb="26" eb="30">
      <t>ボウハンタイサク</t>
    </rPh>
    <rPh sb="33" eb="35">
      <t>リョウホウ</t>
    </rPh>
    <rPh sb="36" eb="38">
      <t>シンセイ</t>
    </rPh>
    <rPh sb="40" eb="42">
      <t>バアイ</t>
    </rPh>
    <rPh sb="44" eb="46">
      <t>キニュウ</t>
    </rPh>
    <phoneticPr fontId="1"/>
  </si>
  <si>
    <t>防犯対策／特別防犯対策</t>
    <rPh sb="0" eb="2">
      <t>ボウハン</t>
    </rPh>
    <rPh sb="2" eb="4">
      <t>タイサク</t>
    </rPh>
    <rPh sb="5" eb="11">
      <t>トクベツボウハンタイサク</t>
    </rPh>
    <phoneticPr fontId="1"/>
  </si>
  <si>
    <r>
      <t xml:space="preserve">設置者名
</t>
    </r>
    <r>
      <rPr>
        <sz val="9"/>
        <color rgb="FFFF0000"/>
        <rFont val="ＭＳ ゴシック"/>
        <family val="3"/>
        <charset val="128"/>
      </rPr>
      <t xml:space="preserve">※改行不要
</t>
    </r>
    <r>
      <rPr>
        <b/>
        <sz val="9"/>
        <color rgb="FFFF0000"/>
        <rFont val="ＭＳ ゴシック"/>
        <family val="3"/>
        <charset val="128"/>
      </rPr>
      <t xml:space="preserve">※学校法人から記載
</t>
    </r>
    <r>
      <rPr>
        <sz val="9"/>
        <color rgb="FFFF0000"/>
        <rFont val="ＭＳ ゴシック"/>
        <family val="3"/>
        <charset val="128"/>
      </rPr>
      <t>※「学校法人」と「法人名」の間に空白は不用</t>
    </r>
    <rPh sb="0" eb="2">
      <t>セッチ</t>
    </rPh>
    <rPh sb="2" eb="3">
      <t>シャ</t>
    </rPh>
    <rPh sb="3" eb="4">
      <t>メイ</t>
    </rPh>
    <rPh sb="6" eb="8">
      <t>カイギョウ</t>
    </rPh>
    <rPh sb="8" eb="10">
      <t>フヨウ</t>
    </rPh>
    <rPh sb="12" eb="14">
      <t>ガッコウ</t>
    </rPh>
    <rPh sb="14" eb="16">
      <t>ホウジン</t>
    </rPh>
    <rPh sb="18" eb="20">
      <t>キサイ</t>
    </rPh>
    <rPh sb="23" eb="27">
      <t>ガッコウホウジン</t>
    </rPh>
    <rPh sb="30" eb="33">
      <t>ホウジンメイ</t>
    </rPh>
    <rPh sb="35" eb="36">
      <t>アイダ</t>
    </rPh>
    <rPh sb="37" eb="39">
      <t>クウハク</t>
    </rPh>
    <rPh sb="40" eb="42">
      <t>フヨウ</t>
    </rPh>
    <phoneticPr fontId="1"/>
  </si>
  <si>
    <r>
      <t xml:space="preserve">補助対象
工事費
</t>
    </r>
    <r>
      <rPr>
        <sz val="9"/>
        <color rgb="FFFF0000"/>
        <rFont val="ＭＳ ゴシック"/>
        <family val="3"/>
        <charset val="128"/>
      </rPr>
      <t>※1 千円未満切り捨て</t>
    </r>
    <rPh sb="0" eb="2">
      <t>ホジョ</t>
    </rPh>
    <rPh sb="2" eb="4">
      <t>タイショウ</t>
    </rPh>
    <rPh sb="5" eb="8">
      <t>コウジヒ</t>
    </rPh>
    <rPh sb="12" eb="13">
      <t>セン</t>
    </rPh>
    <rPh sb="13" eb="14">
      <t>エン</t>
    </rPh>
    <rPh sb="14" eb="16">
      <t>ミマン</t>
    </rPh>
    <rPh sb="16" eb="17">
      <t>キ</t>
    </rPh>
    <rPh sb="18" eb="19">
      <t>ス</t>
    </rPh>
    <phoneticPr fontId="1"/>
  </si>
  <si>
    <r>
      <t xml:space="preserve">早期着工の必要性
</t>
    </r>
    <r>
      <rPr>
        <sz val="9"/>
        <color rgb="FFFF0000"/>
        <rFont val="ＭＳ ゴシック"/>
        <family val="3"/>
        <charset val="128"/>
      </rPr>
      <t>※2 R5.8～9に着工する必要性がある場合○</t>
    </r>
    <rPh sb="0" eb="2">
      <t>ソウキ</t>
    </rPh>
    <rPh sb="2" eb="4">
      <t>チャッコウ</t>
    </rPh>
    <rPh sb="5" eb="8">
      <t>ヒツヨウセイ</t>
    </rPh>
    <phoneticPr fontId="1"/>
  </si>
  <si>
    <t>大阪府</t>
    <rPh sb="0" eb="3">
      <t>オオサカフ</t>
    </rPh>
    <phoneticPr fontId="1"/>
  </si>
  <si>
    <t>例</t>
    <rPh sb="0" eb="1">
      <t>レイ</t>
    </rPh>
    <phoneticPr fontId="1"/>
  </si>
  <si>
    <t>学校法人府庁学園</t>
    <rPh sb="0" eb="4">
      <t>ガッコウホウジン</t>
    </rPh>
    <rPh sb="4" eb="6">
      <t>フチョウ</t>
    </rPh>
    <rPh sb="6" eb="8">
      <t>ガクエン</t>
    </rPh>
    <phoneticPr fontId="1"/>
  </si>
  <si>
    <t>府庁幼稚園</t>
    <rPh sb="0" eb="5">
      <t>フチョウヨウチエン</t>
    </rPh>
    <phoneticPr fontId="1"/>
  </si>
  <si>
    <r>
      <t xml:space="preserve">補助金
申請額
</t>
    </r>
    <r>
      <rPr>
        <sz val="9"/>
        <color rgb="FFFF0000"/>
        <rFont val="ＭＳ ゴシック"/>
        <family val="3"/>
        <charset val="128"/>
      </rPr>
      <t>※1 千円未満切り捨て
※自動入力</t>
    </r>
    <rPh sb="0" eb="3">
      <t>ホジョキン</t>
    </rPh>
    <rPh sb="4" eb="6">
      <t>シンセイ</t>
    </rPh>
    <rPh sb="6" eb="7">
      <t>ガク</t>
    </rPh>
    <rPh sb="11" eb="12">
      <t>セン</t>
    </rPh>
    <rPh sb="12" eb="13">
      <t>エン</t>
    </rPh>
    <rPh sb="13" eb="15">
      <t>ミマン</t>
    </rPh>
    <rPh sb="15" eb="16">
      <t>キ</t>
    </rPh>
    <rPh sb="17" eb="18">
      <t>ス</t>
    </rPh>
    <rPh sb="21" eb="25">
      <t>ジドウニュウリョク</t>
    </rPh>
    <phoneticPr fontId="1"/>
  </si>
  <si>
    <t>R5.9.20～R5.10.1</t>
    <phoneticPr fontId="1"/>
  </si>
  <si>
    <t>○</t>
  </si>
  <si>
    <t>補助対象工事費
（上限）</t>
    <rPh sb="0" eb="7">
      <t>ホジョタイショウコウジヒ</t>
    </rPh>
    <rPh sb="9" eb="11">
      <t>ジョウゲン</t>
    </rPh>
    <phoneticPr fontId="1"/>
  </si>
  <si>
    <t>補助対象工事費
（下限）</t>
    <rPh sb="0" eb="7">
      <t>ホジョタイショウコウジヒ</t>
    </rPh>
    <rPh sb="9" eb="11">
      <t>カゲン</t>
    </rPh>
    <phoneticPr fontId="1"/>
  </si>
  <si>
    <t>※黄色着色箇所は記入必須項目です。（プルダウンリストのあるものは、リストから選択するようにして下さい。）
※セルが赤くなった場合は、入力エラーの可能性があります。</t>
    <rPh sb="1" eb="3">
      <t>キイロ</t>
    </rPh>
    <rPh sb="3" eb="7">
      <t>チャクショクカショ</t>
    </rPh>
    <rPh sb="8" eb="10">
      <t>キニュウ</t>
    </rPh>
    <rPh sb="10" eb="14">
      <t>ヒッスコウモク</t>
    </rPh>
    <rPh sb="38" eb="40">
      <t>センタク</t>
    </rPh>
    <rPh sb="47" eb="48">
      <t>クダ</t>
    </rPh>
    <rPh sb="57" eb="58">
      <t>アカ</t>
    </rPh>
    <rPh sb="62" eb="64">
      <t>バアイ</t>
    </rPh>
    <rPh sb="66" eb="68">
      <t>ニュウリョク</t>
    </rPh>
    <rPh sb="72" eb="75">
      <t>カノウセイ</t>
    </rPh>
    <phoneticPr fontId="1"/>
  </si>
  <si>
    <r>
      <t xml:space="preserve">補助率
</t>
    </r>
    <r>
      <rPr>
        <sz val="9"/>
        <color rgb="FFFF0000"/>
        <rFont val="ＭＳ ゴシック"/>
        <family val="3"/>
        <charset val="128"/>
      </rPr>
      <t>※自動入力
※防犯対策1/3
特別防犯対策1/2</t>
    </r>
    <rPh sb="0" eb="1">
      <t>ホ</t>
    </rPh>
    <rPh sb="1" eb="2">
      <t>スケ</t>
    </rPh>
    <rPh sb="2" eb="3">
      <t>リツ</t>
    </rPh>
    <rPh sb="5" eb="9">
      <t>ジドウニュウリョク</t>
    </rPh>
    <rPh sb="11" eb="15">
      <t>ボウハンタイサク</t>
    </rPh>
    <rPh sb="19" eb="25">
      <t>トクベツボウハンタイサク</t>
    </rPh>
    <phoneticPr fontId="1"/>
  </si>
  <si>
    <t>R5.9.1～R6.3.31</t>
  </si>
  <si>
    <t>～R6.3</t>
  </si>
  <si>
    <r>
      <t xml:space="preserve">事業区分
</t>
    </r>
    <r>
      <rPr>
        <sz val="9"/>
        <color rgb="FFFF0000"/>
        <rFont val="ＭＳ ゴシック"/>
        <family val="3"/>
        <charset val="128"/>
      </rPr>
      <t>※プルダウン</t>
    </r>
    <rPh sb="0" eb="2">
      <t>ジギョウ</t>
    </rPh>
    <rPh sb="2" eb="4">
      <t>クブン</t>
    </rPh>
    <phoneticPr fontId="1"/>
  </si>
  <si>
    <r>
      <t xml:space="preserve">補助率
</t>
    </r>
    <r>
      <rPr>
        <sz val="9"/>
        <color rgb="FFFF0000"/>
        <rFont val="ＭＳ ゴシック"/>
        <family val="3"/>
        <charset val="128"/>
      </rPr>
      <t>※自動入力
※特別防犯対策1/2
防犯対策1/3</t>
    </r>
    <rPh sb="0" eb="1">
      <t>ホ</t>
    </rPh>
    <rPh sb="1" eb="2">
      <t>スケ</t>
    </rPh>
    <rPh sb="2" eb="3">
      <t>リツ</t>
    </rPh>
    <rPh sb="5" eb="9">
      <t>ジドウニュウリョク</t>
    </rPh>
    <rPh sb="21" eb="25">
      <t>ボウハンタイサク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</si>
</sst>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38" fontId="0" fillId="0" borderId="0" xfId="1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38" fontId="4" fillId="0" borderId="0" xfId="1" applyFont="1" applyProtection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8" fontId="8" fillId="0" borderId="0" xfId="1" applyFont="1" applyProtection="1">
      <alignment vertical="center"/>
    </xf>
    <xf numFmtId="0" fontId="8" fillId="0" borderId="0" xfId="0" applyFont="1" applyAlignment="1">
      <alignment horizontal="center" vertical="center"/>
    </xf>
    <xf numFmtId="38" fontId="7" fillId="0" borderId="0" xfId="1" applyFont="1" applyAlignment="1" applyProtection="1">
      <alignment vertical="center" wrapText="1"/>
    </xf>
    <xf numFmtId="176" fontId="7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38" fontId="8" fillId="2" borderId="1" xfId="1" applyFont="1" applyFill="1" applyBorder="1" applyAlignment="1" applyProtection="1">
      <alignment horizontal="right" vertical="center"/>
      <protection locked="0"/>
    </xf>
    <xf numFmtId="176" fontId="8" fillId="2" borderId="6" xfId="0" applyNumberFormat="1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vertical="center" wrapText="1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wrapText="1"/>
      <protection locked="0"/>
    </xf>
    <xf numFmtId="38" fontId="8" fillId="0" borderId="0" xfId="1" applyFo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176" fontId="9" fillId="0" borderId="4" xfId="0" applyNumberFormat="1" applyFont="1" applyBorder="1" applyAlignment="1" applyProtection="1">
      <alignment horizontal="center" vertical="center" wrapText="1"/>
      <protection locked="0"/>
    </xf>
    <xf numFmtId="177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Continuous" vertical="center" shrinkToFit="1"/>
      <protection locked="0"/>
    </xf>
    <xf numFmtId="0" fontId="8" fillId="0" borderId="0" xfId="0" applyFont="1" applyProtection="1">
      <alignment vertical="center"/>
      <protection locked="0"/>
    </xf>
    <xf numFmtId="38" fontId="8" fillId="3" borderId="1" xfId="1" applyFont="1" applyFill="1" applyBorder="1" applyAlignment="1" applyProtection="1">
      <alignment horizontal="right" vertical="center"/>
      <protection locked="0"/>
    </xf>
    <xf numFmtId="177" fontId="9" fillId="3" borderId="4" xfId="1" applyNumberFormat="1" applyFont="1" applyFill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177" fontId="9" fillId="4" borderId="4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Protection="1">
      <alignment vertical="center"/>
      <protection locked="0"/>
    </xf>
    <xf numFmtId="177" fontId="9" fillId="3" borderId="9" xfId="0" applyNumberFormat="1" applyFont="1" applyFill="1" applyBorder="1" applyAlignment="1" applyProtection="1">
      <alignment horizontal="right" vertical="center" wrapText="1"/>
      <protection locked="0"/>
    </xf>
    <xf numFmtId="177" fontId="9" fillId="3" borderId="8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shrinkToFi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38" fontId="8" fillId="2" borderId="7" xfId="1" applyFont="1" applyFill="1" applyBorder="1" applyAlignment="1" applyProtection="1">
      <alignment vertical="center"/>
      <protection locked="0"/>
    </xf>
    <xf numFmtId="49" fontId="8" fillId="2" borderId="16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38" fontId="8" fillId="2" borderId="7" xfId="1" applyFont="1" applyFill="1" applyBorder="1" applyAlignment="1" applyProtection="1">
      <alignment horizontal="right" vertical="center"/>
      <protection locked="0"/>
    </xf>
    <xf numFmtId="176" fontId="8" fillId="2" borderId="7" xfId="0" applyNumberFormat="1" applyFont="1" applyFill="1" applyBorder="1" applyAlignment="1" applyProtection="1">
      <alignment horizontal="right" vertical="center"/>
      <protection locked="0"/>
    </xf>
    <xf numFmtId="176" fontId="8" fillId="2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vertical="center" shrinkToFi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38" fontId="8" fillId="2" borderId="19" xfId="1" applyFont="1" applyFill="1" applyBorder="1" applyAlignment="1" applyProtection="1">
      <alignment horizontal="center" vertical="center" wrapText="1"/>
    </xf>
    <xf numFmtId="38" fontId="8" fillId="3" borderId="19" xfId="1" applyFont="1" applyFill="1" applyBorder="1" applyAlignment="1" applyProtection="1">
      <alignment horizontal="center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 applyProtection="1">
      <alignment vertical="center" shrinkToFit="1"/>
      <protection locked="0"/>
    </xf>
    <xf numFmtId="0" fontId="8" fillId="0" borderId="30" xfId="0" applyFont="1" applyBorder="1" applyAlignment="1" applyProtection="1">
      <alignment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wrapText="1"/>
      <protection locked="0"/>
    </xf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177" fontId="9" fillId="4" borderId="26" xfId="1" applyNumberFormat="1" applyFont="1" applyFill="1" applyBorder="1" applyAlignment="1" applyProtection="1">
      <alignment vertical="center" wrapText="1"/>
      <protection locked="0"/>
    </xf>
    <xf numFmtId="177" fontId="9" fillId="3" borderId="27" xfId="0" applyNumberFormat="1" applyFont="1" applyFill="1" applyBorder="1" applyAlignment="1" applyProtection="1">
      <alignment horizontal="right" vertical="center" wrapText="1"/>
      <protection locked="0"/>
    </xf>
    <xf numFmtId="177" fontId="9" fillId="3" borderId="28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29" xfId="0" applyNumberFormat="1" applyFont="1" applyFill="1" applyBorder="1" applyAlignment="1" applyProtection="1">
      <alignment horizontal="left" vertical="center" wrapText="1"/>
      <protection locked="0"/>
    </xf>
    <xf numFmtId="177" fontId="9" fillId="3" borderId="26" xfId="1" applyNumberFormat="1" applyFont="1" applyFill="1" applyBorder="1" applyAlignment="1" applyProtection="1">
      <alignment vertical="center" wrapText="1"/>
      <protection locked="0"/>
    </xf>
    <xf numFmtId="176" fontId="9" fillId="0" borderId="26" xfId="0" applyNumberFormat="1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176" fontId="14" fillId="0" borderId="0" xfId="0" applyNumberFormat="1" applyFont="1" applyAlignment="1">
      <alignment horizontal="center" wrapText="1" shrinkToFit="1"/>
    </xf>
    <xf numFmtId="176" fontId="14" fillId="0" borderId="0" xfId="0" applyNumberFormat="1" applyFont="1" applyAlignment="1">
      <alignment horizontal="center" shrinkToFi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8" fillId="3" borderId="11" xfId="0" applyNumberFormat="1" applyFont="1" applyFill="1" applyBorder="1" applyAlignment="1" applyProtection="1">
      <alignment horizontal="center" vertical="center"/>
      <protection locked="0"/>
    </xf>
    <xf numFmtId="49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right" vertical="center" wrapText="1"/>
    </xf>
    <xf numFmtId="0" fontId="8" fillId="0" borderId="7" xfId="0" applyFont="1" applyBorder="1" applyAlignment="1" applyProtection="1">
      <alignment horizontal="center" vertical="center" wrapText="1"/>
    </xf>
    <xf numFmtId="38" fontId="8" fillId="2" borderId="7" xfId="1" applyFont="1" applyFill="1" applyBorder="1" applyAlignment="1" applyProtection="1">
      <alignment vertical="center"/>
    </xf>
    <xf numFmtId="49" fontId="8" fillId="2" borderId="16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49" fontId="8" fillId="2" borderId="17" xfId="0" applyNumberFormat="1" applyFont="1" applyFill="1" applyBorder="1" applyAlignment="1" applyProtection="1">
      <alignment horizontal="center" vertical="center"/>
    </xf>
    <xf numFmtId="38" fontId="8" fillId="2" borderId="7" xfId="1" applyFont="1" applyFill="1" applyBorder="1" applyAlignment="1" applyProtection="1">
      <alignment horizontal="right" vertical="center"/>
    </xf>
    <xf numFmtId="176" fontId="8" fillId="2" borderId="7" xfId="0" applyNumberFormat="1" applyFont="1" applyFill="1" applyBorder="1" applyAlignment="1" applyProtection="1">
      <alignment horizontal="right" vertical="center"/>
    </xf>
    <xf numFmtId="0" fontId="8" fillId="2" borderId="7" xfId="0" applyFont="1" applyFill="1" applyBorder="1" applyAlignment="1" applyProtection="1">
      <alignment horizontal="center" vertical="center"/>
    </xf>
    <xf numFmtId="176" fontId="8" fillId="2" borderId="7" xfId="0" applyNumberFormat="1" applyFont="1" applyFill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vertical="center" shrinkToFit="1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</xf>
    <xf numFmtId="49" fontId="8" fillId="3" borderId="9" xfId="0" applyNumberFormat="1" applyFont="1" applyFill="1" applyBorder="1" applyAlignment="1" applyProtection="1">
      <alignment horizontal="center" vertical="center"/>
    </xf>
    <xf numFmtId="49" fontId="8" fillId="3" borderId="11" xfId="0" applyNumberFormat="1" applyFont="1" applyFill="1" applyBorder="1" applyAlignment="1" applyProtection="1">
      <alignment horizontal="center" vertical="center"/>
    </xf>
    <xf numFmtId="49" fontId="8" fillId="3" borderId="8" xfId="0" applyNumberFormat="1" applyFont="1" applyFill="1" applyBorder="1" applyAlignment="1" applyProtection="1">
      <alignment horizontal="center" vertical="center"/>
    </xf>
    <xf numFmtId="38" fontId="8" fillId="3" borderId="1" xfId="1" applyFont="1" applyFill="1" applyBorder="1" applyAlignment="1" applyProtection="1">
      <alignment horizontal="right" vertical="center"/>
    </xf>
    <xf numFmtId="177" fontId="9" fillId="3" borderId="9" xfId="0" applyNumberFormat="1" applyFont="1" applyFill="1" applyBorder="1" applyAlignment="1" applyProtection="1">
      <alignment horizontal="right" vertical="center" wrapText="1"/>
    </xf>
    <xf numFmtId="177" fontId="9" fillId="3" borderId="12" xfId="0" applyNumberFormat="1" applyFont="1" applyFill="1" applyBorder="1" applyAlignment="1" applyProtection="1">
      <alignment horizontal="center" vertical="center" wrapText="1"/>
    </xf>
    <xf numFmtId="177" fontId="9" fillId="3" borderId="8" xfId="0" applyNumberFormat="1" applyFont="1" applyFill="1" applyBorder="1" applyAlignment="1" applyProtection="1">
      <alignment horizontal="left" vertical="center" wrapText="1"/>
    </xf>
    <xf numFmtId="177" fontId="9" fillId="3" borderId="4" xfId="1" applyNumberFormat="1" applyFont="1" applyFill="1" applyBorder="1" applyAlignment="1" applyProtection="1">
      <alignment vertical="center" wrapText="1"/>
    </xf>
    <xf numFmtId="177" fontId="9" fillId="3" borderId="27" xfId="0" applyNumberFormat="1" applyFont="1" applyFill="1" applyBorder="1" applyAlignment="1" applyProtection="1">
      <alignment horizontal="right" vertical="center" wrapText="1"/>
    </xf>
    <xf numFmtId="177" fontId="9" fillId="3" borderId="28" xfId="0" applyNumberFormat="1" applyFont="1" applyFill="1" applyBorder="1" applyAlignment="1" applyProtection="1">
      <alignment horizontal="center" vertical="center" wrapText="1"/>
    </xf>
    <xf numFmtId="177" fontId="9" fillId="3" borderId="29" xfId="0" applyNumberFormat="1" applyFont="1" applyFill="1" applyBorder="1" applyAlignment="1" applyProtection="1">
      <alignment horizontal="left" vertical="center" wrapText="1"/>
    </xf>
    <xf numFmtId="177" fontId="9" fillId="3" borderId="26" xfId="1" applyNumberFormat="1" applyFont="1" applyFill="1" applyBorder="1" applyAlignment="1" applyProtection="1">
      <alignment vertical="center" wrapText="1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 wrapText="1"/>
    </xf>
    <xf numFmtId="0" fontId="8" fillId="0" borderId="0" xfId="0" applyFont="1" applyProtection="1">
      <alignment vertic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shrinkToFit="1"/>
    </xf>
    <xf numFmtId="176" fontId="14" fillId="0" borderId="0" xfId="0" applyNumberFormat="1" applyFont="1" applyAlignment="1" applyProtection="1">
      <alignment horizontal="center" wrapText="1" shrinkToFit="1"/>
    </xf>
    <xf numFmtId="176" fontId="14" fillId="0" borderId="0" xfId="0" applyNumberFormat="1" applyFont="1" applyAlignment="1" applyProtection="1">
      <alignment horizontal="center" shrinkToFit="1"/>
    </xf>
    <xf numFmtId="176" fontId="7" fillId="0" borderId="0" xfId="0" applyNumberFormat="1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176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Continuous" vertical="center" shrinkToFit="1"/>
    </xf>
    <xf numFmtId="38" fontId="8" fillId="2" borderId="1" xfId="1" applyFont="1" applyFill="1" applyBorder="1" applyAlignment="1" applyProtection="1">
      <alignment horizontal="right" vertical="center"/>
    </xf>
    <xf numFmtId="176" fontId="8" fillId="2" borderId="6" xfId="0" applyNumberFormat="1" applyFont="1" applyFill="1" applyBorder="1" applyAlignment="1" applyProtection="1">
      <alignment horizontal="right" vertical="center"/>
    </xf>
    <xf numFmtId="0" fontId="8" fillId="0" borderId="24" xfId="0" applyFont="1" applyBorder="1" applyAlignment="1" applyProtection="1">
      <alignment vertical="center" shrinkToFit="1"/>
    </xf>
    <xf numFmtId="0" fontId="8" fillId="5" borderId="2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177" fontId="9" fillId="0" borderId="4" xfId="1" applyNumberFormat="1" applyFont="1" applyFill="1" applyBorder="1" applyAlignment="1" applyProtection="1">
      <alignment vertical="center" wrapText="1"/>
    </xf>
    <xf numFmtId="176" fontId="9" fillId="0" borderId="4" xfId="0" applyNumberFormat="1" applyFont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vertical="center" wrapText="1" shrinkToFi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</xf>
    <xf numFmtId="176" fontId="8" fillId="0" borderId="0" xfId="0" applyNumberFormat="1" applyFont="1" applyProtection="1">
      <alignment vertical="center"/>
    </xf>
    <xf numFmtId="0" fontId="8" fillId="0" borderId="0" xfId="0" applyFont="1" applyProtection="1">
      <alignment vertical="center"/>
    </xf>
    <xf numFmtId="38" fontId="15" fillId="0" borderId="0" xfId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38" fontId="15" fillId="0" borderId="0" xfId="1" applyFont="1" applyBorder="1" applyAlignment="1" applyProtection="1">
      <alignment horizontal="center" vertical="center" wrapText="1"/>
      <protection locked="0"/>
    </xf>
    <xf numFmtId="38" fontId="15" fillId="0" borderId="8" xfId="1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/>
    </xf>
    <xf numFmtId="38" fontId="15" fillId="0" borderId="13" xfId="1" applyFont="1" applyBorder="1" applyAlignment="1" applyProtection="1">
      <alignment horizontal="center" vertical="center" wrapText="1"/>
      <protection locked="0"/>
    </xf>
    <xf numFmtId="38" fontId="15" fillId="0" borderId="0" xfId="1" applyFont="1" applyFill="1" applyAlignment="1" applyProtection="1">
      <alignment horizontal="center" vertical="center" wrapText="1"/>
      <protection locked="0"/>
    </xf>
    <xf numFmtId="38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4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5050"/>
      <color rgb="FFFFFFCC"/>
      <color rgb="FF0000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19050</xdr:rowOff>
    </xdr:from>
    <xdr:to>
      <xdr:col>2</xdr:col>
      <xdr:colOff>1647549</xdr:colOff>
      <xdr:row>9</xdr:row>
      <xdr:rowOff>29874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5275" y="3362325"/>
          <a:ext cx="3123924" cy="126812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57150</xdr:colOff>
      <xdr:row>8</xdr:row>
      <xdr:rowOff>542925</xdr:rowOff>
    </xdr:from>
    <xdr:to>
      <xdr:col>2</xdr:col>
      <xdr:colOff>590274</xdr:colOff>
      <xdr:row>9</xdr:row>
      <xdr:rowOff>627651</xdr:rowOff>
    </xdr:to>
    <xdr:sp macro="" textlink="">
      <xdr:nvSpPr>
        <xdr:cNvPr id="3" name="角丸四角形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3850" y="4514850"/>
          <a:ext cx="2038074" cy="713376"/>
        </a:xfrm>
        <a:prstGeom prst="roundRect">
          <a:avLst/>
        </a:prstGeom>
        <a:solidFill>
          <a:schemeClr val="bg1"/>
        </a:solidFill>
        <a:ln w="60325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１つの園で、複数の区分を申請をする場合は、複数行を使ってください。</a:t>
          </a:r>
        </a:p>
      </xdr:txBody>
    </xdr:sp>
    <xdr:clientData/>
  </xdr:twoCellAnchor>
  <xdr:twoCellAnchor>
    <xdr:from>
      <xdr:col>4</xdr:col>
      <xdr:colOff>9525</xdr:colOff>
      <xdr:row>4</xdr:row>
      <xdr:rowOff>28575</xdr:rowOff>
    </xdr:from>
    <xdr:to>
      <xdr:col>4</xdr:col>
      <xdr:colOff>857250</xdr:colOff>
      <xdr:row>9</xdr:row>
      <xdr:rowOff>31927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667250" y="1552575"/>
          <a:ext cx="847725" cy="307992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581024</xdr:colOff>
      <xdr:row>8</xdr:row>
      <xdr:rowOff>628648</xdr:rowOff>
    </xdr:from>
    <xdr:to>
      <xdr:col>7</xdr:col>
      <xdr:colOff>266700</xdr:colOff>
      <xdr:row>10</xdr:row>
      <xdr:rowOff>581025</xdr:rowOff>
    </xdr:to>
    <xdr:sp macro="" textlink="">
      <xdr:nvSpPr>
        <xdr:cNvPr id="7" name="角丸四角形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29074" y="4600573"/>
          <a:ext cx="2419351" cy="1209677"/>
        </a:xfrm>
        <a:prstGeom prst="roundRect">
          <a:avLst/>
        </a:prstGeom>
        <a:solidFill>
          <a:schemeClr val="bg1"/>
        </a:solidFill>
        <a:ln w="60325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 b="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特別防犯対策：下限</a:t>
          </a:r>
          <a:r>
            <a:rPr kumimoji="1" lang="en-US" altLang="ja-JP" sz="1050" b="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300</a:t>
          </a:r>
          <a:r>
            <a:rPr kumimoji="1" lang="ja-JP" altLang="en-US" sz="1050" b="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endParaRPr kumimoji="1" lang="en-US" altLang="ja-JP" sz="1050" b="0" i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</a:t>
          </a:r>
          <a:r>
            <a:rPr kumimoji="1" lang="ja-JP" altLang="en-US" sz="105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50" b="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1050" b="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10,000</a:t>
          </a:r>
          <a:r>
            <a:rPr kumimoji="1" lang="ja-JP" altLang="en-US" sz="1050" b="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endParaRPr kumimoji="1" lang="en-US" altLang="ja-JP" sz="1050" b="0" i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防犯対策　　　：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下限</a:t>
          </a:r>
          <a:r>
            <a:rPr kumimoji="1" lang="en-US" altLang="ja-JP" sz="105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300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千</a:t>
          </a:r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</a:t>
          </a:r>
          <a:endParaRPr kumimoji="1" lang="en-US" altLang="ja-JP" sz="1050" b="0" i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　　</a:t>
          </a:r>
          <a:r>
            <a:rPr kumimoji="1" lang="ja-JP" altLang="en-US" sz="105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上限</a:t>
          </a:r>
          <a:r>
            <a:rPr kumimoji="1" lang="en-US" altLang="ja-JP" sz="105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100,000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千円</a:t>
          </a:r>
          <a:endParaRPr kumimoji="1" lang="en-US" altLang="ja-JP" sz="1050" b="0" i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上限を超える場合または下限を下回る場合は、セルが赤色になります。</a:t>
          </a:r>
          <a:endParaRPr lang="ja-JP" altLang="ja-JP" sz="105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2"/>
  <sheetViews>
    <sheetView view="pageBreakPreview" zoomScale="73" zoomScaleNormal="100" zoomScaleSheetLayoutView="73" workbookViewId="0">
      <selection activeCell="T8" sqref="T8"/>
    </sheetView>
  </sheetViews>
  <sheetFormatPr defaultColWidth="9" defaultRowHeight="13.5" x14ac:dyDescent="0.15"/>
  <cols>
    <col min="1" max="1" width="3.5" style="36" customWidth="1"/>
    <col min="2" max="2" width="19.75" style="25" customWidth="1"/>
    <col min="3" max="3" width="22" style="25" customWidth="1"/>
    <col min="4" max="4" width="15.875" style="32" customWidth="1"/>
    <col min="5" max="5" width="11.375" style="26" customWidth="1"/>
    <col min="6" max="6" width="5.125" style="13" customWidth="1"/>
    <col min="7" max="7" width="3.5" style="13" customWidth="1"/>
    <col min="8" max="8" width="5.125" style="13" customWidth="1"/>
    <col min="9" max="9" width="12.75" style="26" customWidth="1"/>
    <col min="10" max="10" width="13.125" style="28" customWidth="1"/>
    <col min="11" max="11" width="14.875" style="36" customWidth="1"/>
    <col min="12" max="13" width="11.125" style="28" customWidth="1"/>
    <col min="14" max="14" width="11.125" style="13" customWidth="1"/>
    <col min="15" max="15" width="51.25" style="36" customWidth="1"/>
    <col min="16" max="16" width="15.625" style="152" customWidth="1"/>
    <col min="17" max="17" width="15.625" style="153" customWidth="1"/>
    <col min="18" max="16384" width="9" style="36"/>
  </cols>
  <sheetData>
    <row r="1" spans="1:17" s="2" customFormat="1" ht="18" customHeight="1" x14ac:dyDescent="0.15">
      <c r="A1" s="3" t="s">
        <v>5</v>
      </c>
      <c r="B1" s="4"/>
      <c r="C1" s="4"/>
      <c r="D1" s="31"/>
      <c r="E1" s="5"/>
      <c r="F1" s="7"/>
      <c r="G1" s="7"/>
      <c r="H1" s="7"/>
      <c r="I1" s="5"/>
      <c r="J1" s="6"/>
      <c r="K1" s="3"/>
      <c r="L1" s="6"/>
      <c r="M1" s="6"/>
      <c r="N1" s="7"/>
      <c r="O1" s="3"/>
      <c r="P1" s="152"/>
      <c r="Q1" s="153"/>
    </row>
    <row r="2" spans="1:17" s="2" customFormat="1" ht="36" customHeight="1" x14ac:dyDescent="0.15">
      <c r="A2" s="78" t="s">
        <v>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52"/>
      <c r="Q2" s="153"/>
    </row>
    <row r="3" spans="1:17" s="2" customFormat="1" ht="35.25" customHeight="1" thickBot="1" x14ac:dyDescent="0.2">
      <c r="A3" s="79" t="s">
        <v>72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52"/>
      <c r="Q3" s="153"/>
    </row>
    <row r="4" spans="1:17" ht="30.75" customHeight="1" thickBot="1" x14ac:dyDescent="0.2">
      <c r="A4" s="8"/>
      <c r="B4" s="45">
        <v>27</v>
      </c>
      <c r="C4" s="46" t="s">
        <v>63</v>
      </c>
      <c r="D4" s="33"/>
      <c r="E4" s="9"/>
      <c r="F4" s="47"/>
      <c r="G4" s="47"/>
      <c r="H4" s="47"/>
      <c r="I4" s="11"/>
      <c r="J4" s="80" t="s">
        <v>55</v>
      </c>
      <c r="K4" s="81"/>
      <c r="L4" s="12"/>
      <c r="M4" s="12"/>
      <c r="N4" s="10"/>
      <c r="O4" s="10"/>
      <c r="P4" s="154"/>
    </row>
    <row r="5" spans="1:17" ht="74.25" customHeight="1" x14ac:dyDescent="0.15">
      <c r="A5" s="58" t="s">
        <v>0</v>
      </c>
      <c r="B5" s="59" t="s">
        <v>60</v>
      </c>
      <c r="C5" s="59" t="s">
        <v>57</v>
      </c>
      <c r="D5" s="59" t="s">
        <v>38</v>
      </c>
      <c r="E5" s="60" t="s">
        <v>61</v>
      </c>
      <c r="F5" s="82" t="s">
        <v>77</v>
      </c>
      <c r="G5" s="83"/>
      <c r="H5" s="84"/>
      <c r="I5" s="61" t="s">
        <v>67</v>
      </c>
      <c r="J5" s="62" t="s">
        <v>3</v>
      </c>
      <c r="K5" s="63" t="s">
        <v>1</v>
      </c>
      <c r="L5" s="62" t="s">
        <v>62</v>
      </c>
      <c r="M5" s="62" t="s">
        <v>50</v>
      </c>
      <c r="N5" s="63" t="s">
        <v>10</v>
      </c>
      <c r="O5" s="64" t="s">
        <v>58</v>
      </c>
      <c r="P5" s="160" t="s">
        <v>70</v>
      </c>
      <c r="Q5" s="161" t="s">
        <v>71</v>
      </c>
    </row>
    <row r="6" spans="1:17" ht="19.5" customHeight="1" x14ac:dyDescent="0.15">
      <c r="A6" s="14"/>
      <c r="B6" s="15"/>
      <c r="C6" s="15"/>
      <c r="D6" s="35" t="s">
        <v>59</v>
      </c>
      <c r="E6" s="16" t="s">
        <v>4</v>
      </c>
      <c r="F6" s="85"/>
      <c r="G6" s="86"/>
      <c r="H6" s="87"/>
      <c r="I6" s="37" t="s">
        <v>4</v>
      </c>
      <c r="J6" s="17"/>
      <c r="K6" s="18"/>
      <c r="L6" s="18" t="s">
        <v>11</v>
      </c>
      <c r="M6" s="18" t="s">
        <v>11</v>
      </c>
      <c r="N6" s="18" t="s">
        <v>11</v>
      </c>
      <c r="O6" s="65"/>
      <c r="P6" s="155"/>
      <c r="Q6" s="162"/>
    </row>
    <row r="7" spans="1:17" ht="49.5" customHeight="1" x14ac:dyDescent="0.15">
      <c r="A7" s="19">
        <v>1</v>
      </c>
      <c r="B7" s="39" t="s">
        <v>40</v>
      </c>
      <c r="C7" s="39" t="s">
        <v>41</v>
      </c>
      <c r="D7" s="40" t="s">
        <v>32</v>
      </c>
      <c r="E7" s="41">
        <v>79360</v>
      </c>
      <c r="F7" s="43">
        <v>1</v>
      </c>
      <c r="G7" s="30" t="s">
        <v>37</v>
      </c>
      <c r="H7" s="44">
        <f>IFERROR(IF(D7&lt;&gt;"",IF(D7="防犯対策",3,2),""),"")</f>
        <v>3</v>
      </c>
      <c r="I7" s="38">
        <f t="shared" ref="I7:I16" si="0">ROUNDDOWN(E7/(IF((D7="防犯対策"),3,2)),0)</f>
        <v>26453</v>
      </c>
      <c r="J7" s="29">
        <v>45158</v>
      </c>
      <c r="K7" s="20" t="s">
        <v>74</v>
      </c>
      <c r="L7" s="20" t="s">
        <v>69</v>
      </c>
      <c r="M7" s="20" t="s">
        <v>12</v>
      </c>
      <c r="N7" s="20" t="s">
        <v>12</v>
      </c>
      <c r="O7" s="21" t="s">
        <v>54</v>
      </c>
      <c r="P7" s="155" t="str">
        <f t="shared" ref="P7:P16" si="1">IF(E7="","",IF(OR(AND(D7="特別防犯対策",E7&gt;10000),AND(D7="防犯対策",E7&gt;100000)),"上限額を超えています。","OK"))</f>
        <v>OK</v>
      </c>
      <c r="Q7" s="163" t="str">
        <f t="shared" ref="Q7:Q16" si="2">IF(E7="","",IF(E7&lt;30,"下限額に達していません。","OK"))</f>
        <v>OK</v>
      </c>
    </row>
    <row r="8" spans="1:17" ht="49.5" customHeight="1" x14ac:dyDescent="0.15">
      <c r="A8" s="22">
        <v>2</v>
      </c>
      <c r="B8" s="39" t="s">
        <v>42</v>
      </c>
      <c r="C8" s="39" t="s">
        <v>43</v>
      </c>
      <c r="D8" s="40" t="s">
        <v>56</v>
      </c>
      <c r="E8" s="41">
        <v>299</v>
      </c>
      <c r="F8" s="43">
        <v>1</v>
      </c>
      <c r="G8" s="30" t="s">
        <v>37</v>
      </c>
      <c r="H8" s="44">
        <f t="shared" ref="H8:H16" si="3">IFERROR(IF(D8&lt;&gt;"",IF(D8="防犯対策",3,2),""),"")</f>
        <v>3</v>
      </c>
      <c r="I8" s="38">
        <f t="shared" si="0"/>
        <v>99</v>
      </c>
      <c r="J8" s="29">
        <v>45200</v>
      </c>
      <c r="K8" s="20" t="s">
        <v>75</v>
      </c>
      <c r="L8" s="20" t="s">
        <v>12</v>
      </c>
      <c r="M8" s="20" t="s">
        <v>12</v>
      </c>
      <c r="N8" s="20" t="s">
        <v>12</v>
      </c>
      <c r="O8" s="23" t="s">
        <v>53</v>
      </c>
      <c r="P8" s="155" t="str">
        <f t="shared" si="1"/>
        <v>OK</v>
      </c>
      <c r="Q8" s="163" t="str">
        <f t="shared" si="2"/>
        <v>OK</v>
      </c>
    </row>
    <row r="9" spans="1:17" ht="49.5" customHeight="1" x14ac:dyDescent="0.15">
      <c r="A9" s="19">
        <v>3</v>
      </c>
      <c r="B9" s="39" t="s">
        <v>42</v>
      </c>
      <c r="C9" s="39" t="s">
        <v>43</v>
      </c>
      <c r="D9" s="40" t="s">
        <v>48</v>
      </c>
      <c r="E9" s="41">
        <v>15000</v>
      </c>
      <c r="F9" s="43">
        <v>1</v>
      </c>
      <c r="G9" s="30" t="s">
        <v>37</v>
      </c>
      <c r="H9" s="44">
        <f t="shared" si="3"/>
        <v>2</v>
      </c>
      <c r="I9" s="38">
        <f t="shared" si="0"/>
        <v>7500</v>
      </c>
      <c r="J9" s="29">
        <v>45235</v>
      </c>
      <c r="K9" s="20" t="s">
        <v>44</v>
      </c>
      <c r="L9" s="20" t="s">
        <v>12</v>
      </c>
      <c r="M9" s="20" t="s">
        <v>12</v>
      </c>
      <c r="N9" s="20" t="s">
        <v>12</v>
      </c>
      <c r="O9" s="23" t="s">
        <v>52</v>
      </c>
      <c r="P9" s="155" t="str">
        <f t="shared" si="1"/>
        <v>上限額を超えています。</v>
      </c>
      <c r="Q9" s="163" t="str">
        <f t="shared" si="2"/>
        <v>OK</v>
      </c>
    </row>
    <row r="10" spans="1:17" ht="49.5" customHeight="1" x14ac:dyDescent="0.15">
      <c r="A10" s="19">
        <v>4</v>
      </c>
      <c r="B10" s="39"/>
      <c r="C10" s="39"/>
      <c r="D10" s="40"/>
      <c r="E10" s="41"/>
      <c r="F10" s="43">
        <v>1</v>
      </c>
      <c r="G10" s="30" t="s">
        <v>37</v>
      </c>
      <c r="H10" s="44" t="str">
        <f t="shared" si="3"/>
        <v/>
      </c>
      <c r="I10" s="38">
        <f t="shared" si="0"/>
        <v>0</v>
      </c>
      <c r="J10" s="29"/>
      <c r="K10" s="20"/>
      <c r="L10" s="20"/>
      <c r="M10" s="20"/>
      <c r="N10" s="20"/>
      <c r="O10" s="24"/>
      <c r="P10" s="155" t="str">
        <f t="shared" si="1"/>
        <v/>
      </c>
      <c r="Q10" s="163" t="str">
        <f t="shared" si="2"/>
        <v/>
      </c>
    </row>
    <row r="11" spans="1:17" ht="49.5" customHeight="1" x14ac:dyDescent="0.15">
      <c r="A11" s="22">
        <v>5</v>
      </c>
      <c r="B11" s="39"/>
      <c r="C11" s="39"/>
      <c r="D11" s="40"/>
      <c r="E11" s="41"/>
      <c r="F11" s="43">
        <v>1</v>
      </c>
      <c r="G11" s="30" t="s">
        <v>37</v>
      </c>
      <c r="H11" s="44" t="str">
        <f t="shared" si="3"/>
        <v/>
      </c>
      <c r="I11" s="38">
        <f t="shared" si="0"/>
        <v>0</v>
      </c>
      <c r="J11" s="29"/>
      <c r="K11" s="20"/>
      <c r="L11" s="20"/>
      <c r="M11" s="20"/>
      <c r="N11" s="20"/>
      <c r="O11" s="24"/>
      <c r="P11" s="155" t="str">
        <f t="shared" si="1"/>
        <v/>
      </c>
      <c r="Q11" s="163" t="str">
        <f t="shared" si="2"/>
        <v/>
      </c>
    </row>
    <row r="12" spans="1:17" ht="49.5" customHeight="1" x14ac:dyDescent="0.15">
      <c r="A12" s="19">
        <v>6</v>
      </c>
      <c r="B12" s="39"/>
      <c r="C12" s="39"/>
      <c r="D12" s="40"/>
      <c r="E12" s="41"/>
      <c r="F12" s="43">
        <v>1</v>
      </c>
      <c r="G12" s="30" t="s">
        <v>37</v>
      </c>
      <c r="H12" s="44" t="str">
        <f t="shared" si="3"/>
        <v/>
      </c>
      <c r="I12" s="38">
        <f t="shared" si="0"/>
        <v>0</v>
      </c>
      <c r="J12" s="29"/>
      <c r="K12" s="20"/>
      <c r="L12" s="20"/>
      <c r="M12" s="20"/>
      <c r="N12" s="20"/>
      <c r="O12" s="24"/>
      <c r="P12" s="155" t="str">
        <f t="shared" si="1"/>
        <v/>
      </c>
      <c r="Q12" s="163" t="str">
        <f t="shared" si="2"/>
        <v/>
      </c>
    </row>
    <row r="13" spans="1:17" ht="49.5" customHeight="1" x14ac:dyDescent="0.15">
      <c r="A13" s="19">
        <v>7</v>
      </c>
      <c r="B13" s="39"/>
      <c r="C13" s="39"/>
      <c r="D13" s="40"/>
      <c r="E13" s="41"/>
      <c r="F13" s="43">
        <v>1</v>
      </c>
      <c r="G13" s="30" t="s">
        <v>37</v>
      </c>
      <c r="H13" s="44" t="str">
        <f t="shared" si="3"/>
        <v/>
      </c>
      <c r="I13" s="38">
        <f t="shared" si="0"/>
        <v>0</v>
      </c>
      <c r="J13" s="29"/>
      <c r="K13" s="20"/>
      <c r="L13" s="20"/>
      <c r="M13" s="20"/>
      <c r="N13" s="20"/>
      <c r="O13" s="24"/>
      <c r="P13" s="155" t="str">
        <f t="shared" si="1"/>
        <v/>
      </c>
      <c r="Q13" s="163" t="str">
        <f t="shared" si="2"/>
        <v/>
      </c>
    </row>
    <row r="14" spans="1:17" ht="49.5" customHeight="1" x14ac:dyDescent="0.15">
      <c r="A14" s="22">
        <v>8</v>
      </c>
      <c r="B14" s="39"/>
      <c r="C14" s="39"/>
      <c r="D14" s="40"/>
      <c r="E14" s="41"/>
      <c r="F14" s="43">
        <v>1</v>
      </c>
      <c r="G14" s="30" t="s">
        <v>37</v>
      </c>
      <c r="H14" s="44" t="str">
        <f t="shared" si="3"/>
        <v/>
      </c>
      <c r="I14" s="38">
        <f t="shared" si="0"/>
        <v>0</v>
      </c>
      <c r="J14" s="29"/>
      <c r="K14" s="20"/>
      <c r="L14" s="20"/>
      <c r="M14" s="20"/>
      <c r="N14" s="20"/>
      <c r="O14" s="24"/>
      <c r="P14" s="155" t="str">
        <f t="shared" si="1"/>
        <v/>
      </c>
      <c r="Q14" s="163" t="str">
        <f t="shared" si="2"/>
        <v/>
      </c>
    </row>
    <row r="15" spans="1:17" ht="49.5" customHeight="1" x14ac:dyDescent="0.15">
      <c r="A15" s="19">
        <v>9</v>
      </c>
      <c r="B15" s="39"/>
      <c r="C15" s="39"/>
      <c r="D15" s="40"/>
      <c r="E15" s="41"/>
      <c r="F15" s="43">
        <v>1</v>
      </c>
      <c r="G15" s="30" t="s">
        <v>37</v>
      </c>
      <c r="H15" s="44" t="str">
        <f t="shared" si="3"/>
        <v/>
      </c>
      <c r="I15" s="38">
        <f t="shared" si="0"/>
        <v>0</v>
      </c>
      <c r="J15" s="29"/>
      <c r="K15" s="20"/>
      <c r="L15" s="20"/>
      <c r="M15" s="20"/>
      <c r="N15" s="20"/>
      <c r="O15" s="24"/>
      <c r="P15" s="155" t="str">
        <f t="shared" si="1"/>
        <v/>
      </c>
      <c r="Q15" s="163" t="str">
        <f t="shared" si="2"/>
        <v/>
      </c>
    </row>
    <row r="16" spans="1:17" ht="49.5" customHeight="1" thickBot="1" x14ac:dyDescent="0.2">
      <c r="A16" s="67">
        <v>10</v>
      </c>
      <c r="B16" s="68"/>
      <c r="C16" s="68"/>
      <c r="D16" s="69"/>
      <c r="E16" s="70"/>
      <c r="F16" s="71">
        <v>1</v>
      </c>
      <c r="G16" s="72" t="s">
        <v>37</v>
      </c>
      <c r="H16" s="73" t="str">
        <f t="shared" si="3"/>
        <v/>
      </c>
      <c r="I16" s="74">
        <f t="shared" si="0"/>
        <v>0</v>
      </c>
      <c r="J16" s="75"/>
      <c r="K16" s="76"/>
      <c r="L16" s="76"/>
      <c r="M16" s="76"/>
      <c r="N16" s="76"/>
      <c r="O16" s="66"/>
      <c r="P16" s="155" t="str">
        <f t="shared" si="1"/>
        <v/>
      </c>
      <c r="Q16" s="163" t="str">
        <f t="shared" si="2"/>
        <v/>
      </c>
    </row>
    <row r="17" spans="1:16" ht="49.5" customHeight="1" x14ac:dyDescent="0.15">
      <c r="A17" s="48" t="s">
        <v>2</v>
      </c>
      <c r="B17" s="49" t="str" cm="1">
        <f t="array" aca="1" ref="B17" ca="1">IFERROR(SUMPRODUCT(1/COUNTIF(INDIRECT("$B$7:$B"&amp;A22),INDIRECT("$B$7:$B"&amp;A22))),"")&amp;" 学校法人"</f>
        <v>2 学校法人</v>
      </c>
      <c r="C17" s="49" t="str" cm="1">
        <f t="array" aca="1" ref="C17" ca="1">IFERROR(SUMPRODUCT(1/COUNTIF(INDIRECT("$c$7:$c"&amp;A22),INDIRECT("$c$7:$c"&amp;A22))),"")&amp;" 園"</f>
        <v>2 園</v>
      </c>
      <c r="D17" s="48"/>
      <c r="E17" s="50">
        <f>SUM(E7:E16)</f>
        <v>94659</v>
      </c>
      <c r="F17" s="51"/>
      <c r="G17" s="52"/>
      <c r="H17" s="53"/>
      <c r="I17" s="54">
        <f>SUM(I7:I16)</f>
        <v>34052</v>
      </c>
      <c r="J17" s="55"/>
      <c r="K17" s="18"/>
      <c r="L17" s="56"/>
      <c r="M17" s="56"/>
      <c r="N17" s="18"/>
      <c r="O17" s="57"/>
      <c r="P17" s="158"/>
    </row>
    <row r="18" spans="1:16" ht="18" customHeight="1" x14ac:dyDescent="0.15">
      <c r="B18" s="36"/>
      <c r="G18" s="27"/>
    </row>
    <row r="19" spans="1:16" ht="18" customHeight="1" x14ac:dyDescent="0.15">
      <c r="A19" s="77" t="s">
        <v>6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6" ht="18" customHeight="1" x14ac:dyDescent="0.15">
      <c r="A20" s="77" t="s">
        <v>51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159"/>
    </row>
    <row r="22" spans="1:16" ht="18" customHeight="1" x14ac:dyDescent="0.15">
      <c r="A22" s="34" cm="1">
        <f t="array" ref="A22">MATCH(0,INDEX(LEN(B7:B16),),0)+5</f>
        <v>9</v>
      </c>
    </row>
  </sheetData>
  <mergeCells count="7">
    <mergeCell ref="A20:O20"/>
    <mergeCell ref="A2:O2"/>
    <mergeCell ref="A3:O3"/>
    <mergeCell ref="J4:K4"/>
    <mergeCell ref="F5:H5"/>
    <mergeCell ref="F6:H6"/>
    <mergeCell ref="A19:O19"/>
  </mergeCells>
  <phoneticPr fontId="1"/>
  <conditionalFormatting sqref="B4:C4">
    <cfRule type="containsText" dxfId="23" priority="10" operator="containsText" text="都道府県">
      <formula>NOT(ISERROR(SEARCH("都道府県",B4)))</formula>
    </cfRule>
  </conditionalFormatting>
  <conditionalFormatting sqref="B7:D16">
    <cfRule type="containsText" dxfId="22" priority="9" operator="containsText" text="　">
      <formula>NOT(ISERROR(SEARCH("　",B7)))</formula>
    </cfRule>
    <cfRule type="expression" dxfId="21" priority="11">
      <formula>COUNTIF(B7,"*"&amp;CHAR(10)&amp;"*")</formula>
    </cfRule>
  </conditionalFormatting>
  <conditionalFormatting sqref="B7:E16 J7:N16">
    <cfRule type="containsBlanks" dxfId="20" priority="13" stopIfTrue="1">
      <formula>LEN(TRIM(B7))=0</formula>
    </cfRule>
  </conditionalFormatting>
  <conditionalFormatting sqref="B7:B16">
    <cfRule type="expression" dxfId="19" priority="8">
      <formula>AND(B7&lt;&gt;"",COUNTIF(B7,"*学校法人*")=0)</formula>
    </cfRule>
  </conditionalFormatting>
  <conditionalFormatting sqref="I7:I16">
    <cfRule type="containsBlanks" dxfId="18" priority="7" stopIfTrue="1">
      <formula>LEN(TRIM(I7))=0</formula>
    </cfRule>
  </conditionalFormatting>
  <conditionalFormatting sqref="I7:I16">
    <cfRule type="expression" dxfId="17" priority="4">
      <formula>COUNTIF(P7,"*申請額*")&gt;0</formula>
    </cfRule>
  </conditionalFormatting>
  <conditionalFormatting sqref="J7:N16 B7:E16">
    <cfRule type="expression" dxfId="16" priority="2">
      <formula>B7&lt;&gt;""</formula>
    </cfRule>
  </conditionalFormatting>
  <conditionalFormatting sqref="E7:E16">
    <cfRule type="expression" dxfId="15" priority="1">
      <formula>OR($P7="上限額を超えています。",$Q7="下限額に達していません。")</formula>
    </cfRule>
  </conditionalFormatting>
  <conditionalFormatting sqref="O7:O16">
    <cfRule type="expression" dxfId="14" priority="33">
      <formula>AND(COUNTIFS($B$7:$B$16,B7,$C$7:$C$16,C7)&gt;1,O7="")</formula>
    </cfRule>
  </conditionalFormatting>
  <pageMargins left="0.7" right="0.7" top="0.75" bottom="0.75" header="0.3" footer="0.3"/>
  <pageSetup paperSize="9" scale="63" orientation="landscape" r:id="rId1"/>
  <colBreaks count="2" manualBreakCount="2">
    <brk id="8" max="19" man="1"/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Sheet1!$A$5:$A$16</xm:f>
          </x14:formula1>
          <xm:sqref>D21:D1048576 D17:D18</xm:sqref>
        </x14:dataValidation>
        <x14:dataValidation type="list" allowBlank="1" showInputMessage="1" showErrorMessage="1">
          <x14:formula1>
            <xm:f>Sheet1!$B$5:$B$6</xm:f>
          </x14:formula1>
          <xm:sqref>D7:D16</xm:sqref>
        </x14:dataValidation>
        <x14:dataValidation type="list" allowBlank="1" showInputMessage="1" showErrorMessage="1">
          <x14:formula1>
            <xm:f>Sheet1!$H$5:$H$6</xm:f>
          </x14:formula1>
          <xm:sqref>L7:N16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3"/>
  <sheetViews>
    <sheetView tabSelected="1" view="pageBreakPreview" zoomScale="75" zoomScaleNormal="60" zoomScaleSheetLayoutView="75" workbookViewId="0">
      <pane ySplit="6" topLeftCell="A7" activePane="bottomLeft" state="frozen"/>
      <selection activeCell="D15" sqref="D15"/>
      <selection pane="bottomLeft" activeCell="J9" sqref="J9"/>
    </sheetView>
  </sheetViews>
  <sheetFormatPr defaultColWidth="9" defaultRowHeight="18" customHeight="1" x14ac:dyDescent="0.15"/>
  <cols>
    <col min="1" max="1" width="3.5" style="42" customWidth="1"/>
    <col min="2" max="2" width="19.75" style="25" customWidth="1"/>
    <col min="3" max="3" width="22" style="25" customWidth="1"/>
    <col min="4" max="4" width="15.875" style="32" customWidth="1"/>
    <col min="5" max="5" width="11.375" style="26" customWidth="1"/>
    <col min="6" max="6" width="5.125" style="13" customWidth="1"/>
    <col min="7" max="7" width="3.5" style="13" customWidth="1"/>
    <col min="8" max="8" width="5.125" style="13" customWidth="1"/>
    <col min="9" max="9" width="12.75" style="26" customWidth="1"/>
    <col min="10" max="10" width="13.125" style="28" customWidth="1"/>
    <col min="11" max="11" width="14.875" style="42" customWidth="1"/>
    <col min="12" max="13" width="11.125" style="28" customWidth="1"/>
    <col min="14" max="14" width="11.125" style="13" customWidth="1"/>
    <col min="15" max="15" width="51.25" style="42" customWidth="1"/>
    <col min="16" max="16" width="15.5" style="152" customWidth="1"/>
    <col min="17" max="17" width="15.5" style="153" customWidth="1"/>
    <col min="18" max="16384" width="9" style="42"/>
  </cols>
  <sheetData>
    <row r="1" spans="1:17" s="2" customFormat="1" ht="18" customHeight="1" x14ac:dyDescent="0.15">
      <c r="A1" s="114" t="s">
        <v>5</v>
      </c>
      <c r="B1" s="115"/>
      <c r="C1" s="115"/>
      <c r="D1" s="116"/>
      <c r="E1" s="5"/>
      <c r="F1" s="117"/>
      <c r="G1" s="117"/>
      <c r="H1" s="117"/>
      <c r="I1" s="5"/>
      <c r="J1" s="118"/>
      <c r="K1" s="114"/>
      <c r="L1" s="118"/>
      <c r="M1" s="118"/>
      <c r="N1" s="117"/>
      <c r="O1" s="114"/>
      <c r="P1" s="152"/>
      <c r="Q1" s="153"/>
    </row>
    <row r="2" spans="1:17" s="2" customFormat="1" ht="36" customHeight="1" x14ac:dyDescent="0.15">
      <c r="A2" s="119" t="s">
        <v>49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52"/>
      <c r="Q2" s="153"/>
    </row>
    <row r="3" spans="1:17" s="2" customFormat="1" ht="35.25" customHeight="1" thickBot="1" x14ac:dyDescent="0.2">
      <c r="A3" s="120" t="s">
        <v>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52"/>
      <c r="Q3" s="153"/>
    </row>
    <row r="4" spans="1:17" ht="30.75" customHeight="1" thickBot="1" x14ac:dyDescent="0.2">
      <c r="A4" s="121"/>
      <c r="B4" s="122">
        <v>27</v>
      </c>
      <c r="C4" s="123" t="s">
        <v>63</v>
      </c>
      <c r="D4" s="124"/>
      <c r="E4" s="9"/>
      <c r="F4" s="125"/>
      <c r="G4" s="125"/>
      <c r="H4" s="125"/>
      <c r="I4" s="11"/>
      <c r="J4" s="126" t="s">
        <v>55</v>
      </c>
      <c r="K4" s="127"/>
      <c r="L4" s="128"/>
      <c r="M4" s="128"/>
      <c r="N4" s="129"/>
      <c r="O4" s="129"/>
      <c r="P4" s="154"/>
    </row>
    <row r="5" spans="1:17" ht="74.25" customHeight="1" x14ac:dyDescent="0.15">
      <c r="A5" s="130" t="s">
        <v>0</v>
      </c>
      <c r="B5" s="131" t="s">
        <v>60</v>
      </c>
      <c r="C5" s="131" t="s">
        <v>57</v>
      </c>
      <c r="D5" s="131" t="s">
        <v>76</v>
      </c>
      <c r="E5" s="60" t="s">
        <v>61</v>
      </c>
      <c r="F5" s="99" t="s">
        <v>73</v>
      </c>
      <c r="G5" s="100"/>
      <c r="H5" s="101"/>
      <c r="I5" s="61" t="s">
        <v>67</v>
      </c>
      <c r="J5" s="132" t="s">
        <v>3</v>
      </c>
      <c r="K5" s="133" t="s">
        <v>1</v>
      </c>
      <c r="L5" s="132" t="s">
        <v>62</v>
      </c>
      <c r="M5" s="132" t="s">
        <v>50</v>
      </c>
      <c r="N5" s="133" t="s">
        <v>10</v>
      </c>
      <c r="O5" s="134" t="s">
        <v>58</v>
      </c>
      <c r="P5" s="155" t="s">
        <v>70</v>
      </c>
      <c r="Q5" s="156" t="s">
        <v>71</v>
      </c>
    </row>
    <row r="6" spans="1:17" ht="19.5" customHeight="1" x14ac:dyDescent="0.15">
      <c r="A6" s="135"/>
      <c r="B6" s="136"/>
      <c r="C6" s="136"/>
      <c r="D6" s="137" t="s">
        <v>59</v>
      </c>
      <c r="E6" s="138" t="s">
        <v>4</v>
      </c>
      <c r="F6" s="102"/>
      <c r="G6" s="103"/>
      <c r="H6" s="104"/>
      <c r="I6" s="105" t="s">
        <v>4</v>
      </c>
      <c r="J6" s="139"/>
      <c r="K6" s="96"/>
      <c r="L6" s="96" t="s">
        <v>11</v>
      </c>
      <c r="M6" s="96" t="s">
        <v>11</v>
      </c>
      <c r="N6" s="96" t="s">
        <v>11</v>
      </c>
      <c r="O6" s="140"/>
      <c r="P6" s="155"/>
      <c r="Q6" s="157"/>
    </row>
    <row r="7" spans="1:17" ht="49.5" customHeight="1" x14ac:dyDescent="0.15">
      <c r="A7" s="141" t="s">
        <v>64</v>
      </c>
      <c r="B7" s="142" t="s">
        <v>65</v>
      </c>
      <c r="C7" s="142" t="s">
        <v>66</v>
      </c>
      <c r="D7" s="143" t="s">
        <v>48</v>
      </c>
      <c r="E7" s="144">
        <v>1000</v>
      </c>
      <c r="F7" s="106">
        <v>1</v>
      </c>
      <c r="G7" s="107" t="s">
        <v>37</v>
      </c>
      <c r="H7" s="108">
        <f>IFERROR(IF(D7&lt;&gt;"",IF(D7="防犯対策",3,2),""),"")</f>
        <v>2</v>
      </c>
      <c r="I7" s="109">
        <f>ROUNDDOWN(E7/(IF((D7="防犯対策"),3,2)),0)</f>
        <v>500</v>
      </c>
      <c r="J7" s="145">
        <v>45184</v>
      </c>
      <c r="K7" s="143" t="s">
        <v>68</v>
      </c>
      <c r="L7" s="143" t="s">
        <v>69</v>
      </c>
      <c r="M7" s="143" t="s">
        <v>12</v>
      </c>
      <c r="N7" s="143" t="s">
        <v>12</v>
      </c>
      <c r="O7" s="146"/>
      <c r="P7" s="155" t="str">
        <f>IF(E7="","",IF(OR(AND(D7="特別防犯対策",E7&gt;10000),AND(D7="防犯対策",E7&gt;100000)),"上限額を超えています。","OK"))</f>
        <v>OK</v>
      </c>
      <c r="Q7" s="157" t="str">
        <f>IF(E7="","",IF(E7&lt;30,"下限額に達していません。","OK"))</f>
        <v>OK</v>
      </c>
    </row>
    <row r="8" spans="1:17" ht="49.5" customHeight="1" x14ac:dyDescent="0.15">
      <c r="A8" s="19">
        <v>1</v>
      </c>
      <c r="B8" s="39"/>
      <c r="C8" s="39"/>
      <c r="D8" s="40"/>
      <c r="E8" s="41"/>
      <c r="F8" s="106">
        <v>1</v>
      </c>
      <c r="G8" s="107" t="s">
        <v>37</v>
      </c>
      <c r="H8" s="108" t="str">
        <f>IFERROR(IF(D8&lt;&gt;"",IF(D8="防犯対策",3,2),""),"")</f>
        <v/>
      </c>
      <c r="I8" s="109">
        <f t="shared" ref="I8:I17" si="0">ROUNDDOWN(E8/(IF((D8="防犯対策"),3,2)),0)</f>
        <v>0</v>
      </c>
      <c r="J8" s="29"/>
      <c r="K8" s="20"/>
      <c r="L8" s="20"/>
      <c r="M8" s="20"/>
      <c r="N8" s="20"/>
      <c r="O8" s="21"/>
      <c r="P8" s="155" t="str">
        <f>IF(E8="","",IF(OR(AND(D8="特別防犯対策",E8&gt;10000),AND(D8="防犯対策",E8&gt;100000)),"上限額を超えています。","OK"))</f>
        <v/>
      </c>
      <c r="Q8" s="157" t="str">
        <f t="shared" ref="Q8:Q17" si="1">IF(E8="","",IF(E8&lt;30,"下限額に達していません。","OK"))</f>
        <v/>
      </c>
    </row>
    <row r="9" spans="1:17" ht="49.5" customHeight="1" x14ac:dyDescent="0.15">
      <c r="A9" s="22">
        <v>2</v>
      </c>
      <c r="B9" s="39"/>
      <c r="C9" s="39"/>
      <c r="D9" s="40"/>
      <c r="E9" s="41"/>
      <c r="F9" s="106">
        <v>1</v>
      </c>
      <c r="G9" s="107" t="s">
        <v>37</v>
      </c>
      <c r="H9" s="108" t="str">
        <f t="shared" ref="H9:H17" si="2">IFERROR(IF(D9&lt;&gt;"",IF(D9="防犯対策",3,2),""),"")</f>
        <v/>
      </c>
      <c r="I9" s="109">
        <f t="shared" si="0"/>
        <v>0</v>
      </c>
      <c r="J9" s="29"/>
      <c r="K9" s="20"/>
      <c r="L9" s="20"/>
      <c r="M9" s="20"/>
      <c r="N9" s="20"/>
      <c r="O9" s="23"/>
      <c r="P9" s="155" t="str">
        <f t="shared" ref="P8:P17" si="3">IF(E9="","",IF(OR(AND(D9="特別防犯対策",E9&gt;10000),AND(D9="防犯対策",E9&gt;100000)),"上限額を超えています。","OK"))</f>
        <v/>
      </c>
      <c r="Q9" s="157" t="str">
        <f t="shared" si="1"/>
        <v/>
      </c>
    </row>
    <row r="10" spans="1:17" ht="49.5" customHeight="1" x14ac:dyDescent="0.15">
      <c r="A10" s="19">
        <v>3</v>
      </c>
      <c r="B10" s="39"/>
      <c r="C10" s="39"/>
      <c r="D10" s="40"/>
      <c r="E10" s="41"/>
      <c r="F10" s="106">
        <v>1</v>
      </c>
      <c r="G10" s="107" t="s">
        <v>37</v>
      </c>
      <c r="H10" s="108" t="str">
        <f t="shared" si="2"/>
        <v/>
      </c>
      <c r="I10" s="109">
        <f t="shared" si="0"/>
        <v>0</v>
      </c>
      <c r="J10" s="29"/>
      <c r="K10" s="20"/>
      <c r="L10" s="20"/>
      <c r="M10" s="20"/>
      <c r="N10" s="20"/>
      <c r="O10" s="23"/>
      <c r="P10" s="155" t="str">
        <f t="shared" si="3"/>
        <v/>
      </c>
      <c r="Q10" s="157" t="str">
        <f t="shared" si="1"/>
        <v/>
      </c>
    </row>
    <row r="11" spans="1:17" ht="49.5" customHeight="1" x14ac:dyDescent="0.15">
      <c r="A11" s="19">
        <v>4</v>
      </c>
      <c r="B11" s="39"/>
      <c r="C11" s="39"/>
      <c r="D11" s="40"/>
      <c r="E11" s="41"/>
      <c r="F11" s="106">
        <v>1</v>
      </c>
      <c r="G11" s="107" t="s">
        <v>37</v>
      </c>
      <c r="H11" s="108" t="str">
        <f t="shared" si="2"/>
        <v/>
      </c>
      <c r="I11" s="109">
        <f t="shared" si="0"/>
        <v>0</v>
      </c>
      <c r="J11" s="29"/>
      <c r="K11" s="20"/>
      <c r="L11" s="20"/>
      <c r="M11" s="20"/>
      <c r="N11" s="20"/>
      <c r="O11" s="24"/>
      <c r="P11" s="155" t="str">
        <f t="shared" si="3"/>
        <v/>
      </c>
      <c r="Q11" s="157" t="str">
        <f t="shared" si="1"/>
        <v/>
      </c>
    </row>
    <row r="12" spans="1:17" ht="49.5" customHeight="1" x14ac:dyDescent="0.15">
      <c r="A12" s="22">
        <v>5</v>
      </c>
      <c r="B12" s="39"/>
      <c r="C12" s="39"/>
      <c r="D12" s="40"/>
      <c r="E12" s="41"/>
      <c r="F12" s="106">
        <v>1</v>
      </c>
      <c r="G12" s="107" t="s">
        <v>37</v>
      </c>
      <c r="H12" s="108" t="str">
        <f t="shared" si="2"/>
        <v/>
      </c>
      <c r="I12" s="109">
        <f t="shared" si="0"/>
        <v>0</v>
      </c>
      <c r="J12" s="29"/>
      <c r="K12" s="20"/>
      <c r="L12" s="20"/>
      <c r="M12" s="20"/>
      <c r="N12" s="20"/>
      <c r="O12" s="24"/>
      <c r="P12" s="155" t="str">
        <f t="shared" si="3"/>
        <v/>
      </c>
      <c r="Q12" s="157" t="str">
        <f t="shared" si="1"/>
        <v/>
      </c>
    </row>
    <row r="13" spans="1:17" ht="49.5" customHeight="1" x14ac:dyDescent="0.15">
      <c r="A13" s="19">
        <v>6</v>
      </c>
      <c r="B13" s="39"/>
      <c r="C13" s="39"/>
      <c r="D13" s="40"/>
      <c r="E13" s="41"/>
      <c r="F13" s="106">
        <v>1</v>
      </c>
      <c r="G13" s="107" t="s">
        <v>37</v>
      </c>
      <c r="H13" s="108" t="str">
        <f t="shared" si="2"/>
        <v/>
      </c>
      <c r="I13" s="109">
        <f t="shared" si="0"/>
        <v>0</v>
      </c>
      <c r="J13" s="29"/>
      <c r="K13" s="20"/>
      <c r="L13" s="20"/>
      <c r="M13" s="20"/>
      <c r="N13" s="20"/>
      <c r="O13" s="24"/>
      <c r="P13" s="155" t="str">
        <f t="shared" si="3"/>
        <v/>
      </c>
      <c r="Q13" s="157" t="str">
        <f t="shared" si="1"/>
        <v/>
      </c>
    </row>
    <row r="14" spans="1:17" ht="49.5" customHeight="1" x14ac:dyDescent="0.15">
      <c r="A14" s="19">
        <v>7</v>
      </c>
      <c r="B14" s="39"/>
      <c r="C14" s="39"/>
      <c r="D14" s="40"/>
      <c r="E14" s="41"/>
      <c r="F14" s="106">
        <v>1</v>
      </c>
      <c r="G14" s="107" t="s">
        <v>37</v>
      </c>
      <c r="H14" s="108" t="str">
        <f t="shared" si="2"/>
        <v/>
      </c>
      <c r="I14" s="109">
        <f t="shared" si="0"/>
        <v>0</v>
      </c>
      <c r="J14" s="29"/>
      <c r="K14" s="20"/>
      <c r="L14" s="20"/>
      <c r="M14" s="20"/>
      <c r="N14" s="20"/>
      <c r="O14" s="24"/>
      <c r="P14" s="155" t="str">
        <f t="shared" si="3"/>
        <v/>
      </c>
      <c r="Q14" s="157" t="str">
        <f t="shared" si="1"/>
        <v/>
      </c>
    </row>
    <row r="15" spans="1:17" ht="49.5" customHeight="1" x14ac:dyDescent="0.15">
      <c r="A15" s="22">
        <v>8</v>
      </c>
      <c r="B15" s="39"/>
      <c r="C15" s="39"/>
      <c r="D15" s="40"/>
      <c r="E15" s="41"/>
      <c r="F15" s="106">
        <v>1</v>
      </c>
      <c r="G15" s="107" t="s">
        <v>37</v>
      </c>
      <c r="H15" s="108" t="str">
        <f t="shared" si="2"/>
        <v/>
      </c>
      <c r="I15" s="109">
        <f t="shared" si="0"/>
        <v>0</v>
      </c>
      <c r="J15" s="29"/>
      <c r="K15" s="20"/>
      <c r="L15" s="20"/>
      <c r="M15" s="20"/>
      <c r="N15" s="20"/>
      <c r="O15" s="24"/>
      <c r="P15" s="155" t="str">
        <f t="shared" si="3"/>
        <v/>
      </c>
      <c r="Q15" s="157" t="str">
        <f t="shared" si="1"/>
        <v/>
      </c>
    </row>
    <row r="16" spans="1:17" ht="49.5" customHeight="1" x14ac:dyDescent="0.15">
      <c r="A16" s="19">
        <v>9</v>
      </c>
      <c r="B16" s="39"/>
      <c r="C16" s="39"/>
      <c r="D16" s="40"/>
      <c r="E16" s="41"/>
      <c r="F16" s="106">
        <v>1</v>
      </c>
      <c r="G16" s="107" t="s">
        <v>37</v>
      </c>
      <c r="H16" s="108" t="str">
        <f t="shared" si="2"/>
        <v/>
      </c>
      <c r="I16" s="109">
        <f t="shared" si="0"/>
        <v>0</v>
      </c>
      <c r="J16" s="29"/>
      <c r="K16" s="20"/>
      <c r="L16" s="20"/>
      <c r="M16" s="20"/>
      <c r="N16" s="20"/>
      <c r="O16" s="24"/>
      <c r="P16" s="155" t="str">
        <f t="shared" si="3"/>
        <v/>
      </c>
      <c r="Q16" s="157" t="str">
        <f t="shared" si="1"/>
        <v/>
      </c>
    </row>
    <row r="17" spans="1:17" ht="49.5" customHeight="1" thickBot="1" x14ac:dyDescent="0.2">
      <c r="A17" s="67">
        <v>10</v>
      </c>
      <c r="B17" s="68"/>
      <c r="C17" s="68"/>
      <c r="D17" s="69"/>
      <c r="E17" s="70"/>
      <c r="F17" s="110">
        <v>1</v>
      </c>
      <c r="G17" s="111" t="s">
        <v>37</v>
      </c>
      <c r="H17" s="112" t="str">
        <f t="shared" si="2"/>
        <v/>
      </c>
      <c r="I17" s="113">
        <f t="shared" si="0"/>
        <v>0</v>
      </c>
      <c r="J17" s="75"/>
      <c r="K17" s="76"/>
      <c r="L17" s="76"/>
      <c r="M17" s="76"/>
      <c r="N17" s="76"/>
      <c r="O17" s="66"/>
      <c r="P17" s="155" t="str">
        <f t="shared" si="3"/>
        <v/>
      </c>
      <c r="Q17" s="157" t="str">
        <f t="shared" si="1"/>
        <v/>
      </c>
    </row>
    <row r="18" spans="1:17" ht="49.5" customHeight="1" x14ac:dyDescent="0.15">
      <c r="A18" s="89" t="s">
        <v>2</v>
      </c>
      <c r="B18" s="88"/>
      <c r="C18" s="88"/>
      <c r="D18" s="89"/>
      <c r="E18" s="90">
        <f>SUM(E8:E17)</f>
        <v>0</v>
      </c>
      <c r="F18" s="91"/>
      <c r="G18" s="92"/>
      <c r="H18" s="93"/>
      <c r="I18" s="94">
        <f>SUM(I8:I17)</f>
        <v>0</v>
      </c>
      <c r="J18" s="95"/>
      <c r="K18" s="96"/>
      <c r="L18" s="97"/>
      <c r="M18" s="97"/>
      <c r="N18" s="96"/>
      <c r="O18" s="98"/>
      <c r="P18" s="158"/>
    </row>
    <row r="19" spans="1:17" ht="18" customHeight="1" x14ac:dyDescent="0.15">
      <c r="A19" s="121"/>
      <c r="B19" s="121"/>
      <c r="C19" s="147"/>
      <c r="D19" s="148"/>
      <c r="E19" s="9"/>
      <c r="F19" s="129"/>
      <c r="G19" s="149"/>
      <c r="H19" s="129"/>
      <c r="I19" s="9"/>
      <c r="J19" s="150"/>
      <c r="K19" s="121"/>
      <c r="L19" s="150"/>
      <c r="M19" s="150"/>
      <c r="N19" s="129"/>
      <c r="O19" s="121"/>
    </row>
    <row r="20" spans="1:17" ht="18" customHeight="1" x14ac:dyDescent="0.15">
      <c r="A20" s="151" t="s">
        <v>6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</row>
    <row r="21" spans="1:17" ht="18" customHeight="1" x14ac:dyDescent="0.15">
      <c r="A21" s="151" t="s">
        <v>51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9"/>
    </row>
    <row r="23" spans="1:17" ht="18" customHeight="1" x14ac:dyDescent="0.15">
      <c r="A23" s="34" cm="1">
        <f t="array" ref="A23">MATCH(0,INDEX(LEN(B8:B17),),0)+5</f>
        <v>6</v>
      </c>
    </row>
  </sheetData>
  <sheetProtection password="CC7D" sheet="1" formatCells="0" formatColumns="0" formatRows="0" insertColumns="0" insertRows="0" deleteColumns="0" deleteRows="0" sort="0" autoFilter="0"/>
  <mergeCells count="7">
    <mergeCell ref="A21:O21"/>
    <mergeCell ref="J4:K4"/>
    <mergeCell ref="A2:O2"/>
    <mergeCell ref="A20:O20"/>
    <mergeCell ref="F6:H6"/>
    <mergeCell ref="F5:H5"/>
    <mergeCell ref="A3:O3"/>
  </mergeCells>
  <phoneticPr fontId="1"/>
  <conditionalFormatting sqref="B4:C4">
    <cfRule type="containsText" dxfId="12" priority="15" operator="containsText" text="都道府県">
      <formula>NOT(ISERROR(SEARCH("都道府県",B4)))</formula>
    </cfRule>
  </conditionalFormatting>
  <conditionalFormatting sqref="B8:D17">
    <cfRule type="containsText" dxfId="11" priority="14" operator="containsText" text="　">
      <formula>NOT(ISERROR(SEARCH("　",B8)))</formula>
    </cfRule>
    <cfRule type="expression" dxfId="10" priority="16">
      <formula>COUNTIF(B8,"*"&amp;CHAR(10)&amp;"*")</formula>
    </cfRule>
  </conditionalFormatting>
  <conditionalFormatting sqref="B8:E17 J8:N17">
    <cfRule type="containsBlanks" dxfId="9" priority="31" stopIfTrue="1">
      <formula>LEN(TRIM(B8))=0</formula>
    </cfRule>
  </conditionalFormatting>
  <conditionalFormatting sqref="B8:B17">
    <cfRule type="expression" dxfId="8" priority="10">
      <formula>AND(B8&lt;&gt;"",COUNTIF(B8,"*学校法人*")=0)</formula>
    </cfRule>
  </conditionalFormatting>
  <conditionalFormatting sqref="B7:D7">
    <cfRule type="containsText" dxfId="7" priority="7" operator="containsText" text="　">
      <formula>NOT(ISERROR(SEARCH("　",B7)))</formula>
    </cfRule>
    <cfRule type="expression" dxfId="6" priority="8">
      <formula>COUNTIF(B7,"*"&amp;CHAR(10)&amp;"*")</formula>
    </cfRule>
  </conditionalFormatting>
  <conditionalFormatting sqref="B7:E7 I7:N7 I8:I17">
    <cfRule type="containsBlanks" dxfId="5" priority="9" stopIfTrue="1">
      <formula>LEN(TRIM(B7))=0</formula>
    </cfRule>
  </conditionalFormatting>
  <conditionalFormatting sqref="I7:I17">
    <cfRule type="expression" dxfId="4" priority="5">
      <formula>COUNTIF(P7,"*申請額*")&gt;0</formula>
    </cfRule>
  </conditionalFormatting>
  <conditionalFormatting sqref="B7">
    <cfRule type="expression" dxfId="3" priority="3">
      <formula>AND(B7&lt;&gt;"",COUNTIF(B7,"*学校法人*")=0)</formula>
    </cfRule>
  </conditionalFormatting>
  <conditionalFormatting sqref="O7:O17">
    <cfRule type="expression" dxfId="2" priority="30">
      <formula>AND(COUNTIFS($B$8:$B$17,B7,$C$8:$C$17,C7)&gt;1,O7="")</formula>
    </cfRule>
  </conditionalFormatting>
  <conditionalFormatting sqref="J8:N17 B8:E17">
    <cfRule type="expression" dxfId="1" priority="2">
      <formula>B8&lt;&gt;""</formula>
    </cfRule>
  </conditionalFormatting>
  <conditionalFormatting sqref="E7:E17">
    <cfRule type="expression" dxfId="0" priority="1">
      <formula>OR($P7="上限額を超えています。",$Q7="下限額に達していません。")</formula>
    </cfRule>
  </conditionalFormatting>
  <pageMargins left="0.54" right="0.39370078740157483" top="0.62992125984251968" bottom="0.31" header="0.59055118110236227" footer="0.16"/>
  <pageSetup paperSize="9" scale="65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Sheet1!$H$5:$H$6</xm:f>
          </x14:formula1>
          <xm:sqref>L7:N17</xm:sqref>
        </x14:dataValidation>
        <x14:dataValidation type="list" allowBlank="1" showInputMessage="1" showErrorMessage="1">
          <x14:formula1>
            <xm:f>Sheet1!$A$5:$A$16</xm:f>
          </x14:formula1>
          <xm:sqref>D22:D1048576 D18:D19</xm:sqref>
        </x14:dataValidation>
        <x14:dataValidation type="list" allowBlank="1" showInputMessage="1" showErrorMessage="1">
          <x14:formula1>
            <xm:f>Sheet1!$B$5:$B$6</xm:f>
          </x14:formula1>
          <xm:sqref>D7:D17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2"/>
  <sheetViews>
    <sheetView workbookViewId="0">
      <selection activeCell="A5" sqref="A5"/>
    </sheetView>
  </sheetViews>
  <sheetFormatPr defaultRowHeight="13.5" x14ac:dyDescent="0.15"/>
  <cols>
    <col min="1" max="1" width="21.125" customWidth="1"/>
  </cols>
  <sheetData>
    <row r="4" spans="1:8" x14ac:dyDescent="0.15">
      <c r="A4" t="s">
        <v>19</v>
      </c>
      <c r="B4" t="s">
        <v>39</v>
      </c>
      <c r="E4" t="s">
        <v>15</v>
      </c>
      <c r="F4" t="s">
        <v>14</v>
      </c>
      <c r="G4" t="s">
        <v>13</v>
      </c>
    </row>
    <row r="5" spans="1:8" x14ac:dyDescent="0.15">
      <c r="A5" t="s">
        <v>7</v>
      </c>
      <c r="B5" t="s">
        <v>32</v>
      </c>
      <c r="E5" t="s">
        <v>16</v>
      </c>
      <c r="F5" s="1">
        <v>220500</v>
      </c>
      <c r="G5">
        <v>3</v>
      </c>
      <c r="H5" s="1" t="s">
        <v>20</v>
      </c>
    </row>
    <row r="6" spans="1:8" x14ac:dyDescent="0.15">
      <c r="A6" t="s">
        <v>8</v>
      </c>
      <c r="B6" t="s">
        <v>48</v>
      </c>
      <c r="E6" t="s">
        <v>18</v>
      </c>
      <c r="F6" s="1">
        <v>199300</v>
      </c>
      <c r="G6">
        <v>2</v>
      </c>
      <c r="H6" s="1" t="s">
        <v>21</v>
      </c>
    </row>
    <row r="7" spans="1:8" x14ac:dyDescent="0.15">
      <c r="A7" t="s">
        <v>25</v>
      </c>
      <c r="E7" t="s">
        <v>17</v>
      </c>
      <c r="F7" s="1">
        <v>199300</v>
      </c>
      <c r="H7" t="s">
        <v>22</v>
      </c>
    </row>
    <row r="8" spans="1:8" x14ac:dyDescent="0.15">
      <c r="A8" t="s">
        <v>9</v>
      </c>
    </row>
    <row r="9" spans="1:8" x14ac:dyDescent="0.15">
      <c r="A9" t="s">
        <v>26</v>
      </c>
      <c r="F9" t="s">
        <v>46</v>
      </c>
    </row>
    <row r="10" spans="1:8" x14ac:dyDescent="0.15">
      <c r="A10" t="s">
        <v>27</v>
      </c>
      <c r="F10" t="s">
        <v>47</v>
      </c>
    </row>
    <row r="11" spans="1:8" x14ac:dyDescent="0.15">
      <c r="A11" t="s">
        <v>28</v>
      </c>
    </row>
    <row r="12" spans="1:8" x14ac:dyDescent="0.15">
      <c r="A12" t="s">
        <v>29</v>
      </c>
    </row>
    <row r="13" spans="1:8" x14ac:dyDescent="0.15">
      <c r="A13" t="s">
        <v>30</v>
      </c>
    </row>
    <row r="14" spans="1:8" x14ac:dyDescent="0.15">
      <c r="A14" t="s">
        <v>31</v>
      </c>
    </row>
    <row r="15" spans="1:8" x14ac:dyDescent="0.15">
      <c r="A15" t="s">
        <v>23</v>
      </c>
    </row>
    <row r="16" spans="1:8" x14ac:dyDescent="0.15">
      <c r="A16" t="s">
        <v>24</v>
      </c>
    </row>
    <row r="17" spans="1:1" x14ac:dyDescent="0.15">
      <c r="A17" t="s">
        <v>32</v>
      </c>
    </row>
    <row r="18" spans="1:1" x14ac:dyDescent="0.15">
      <c r="A18" t="s">
        <v>33</v>
      </c>
    </row>
    <row r="19" spans="1:1" x14ac:dyDescent="0.15">
      <c r="A19" t="s">
        <v>34</v>
      </c>
    </row>
    <row r="20" spans="1:1" x14ac:dyDescent="0.15">
      <c r="A20" t="s">
        <v>35</v>
      </c>
    </row>
    <row r="21" spans="1:1" x14ac:dyDescent="0.15">
      <c r="A21" t="s">
        <v>36</v>
      </c>
    </row>
    <row r="22" spans="1:1" x14ac:dyDescent="0.15">
      <c r="A22" t="s">
        <v>45</v>
      </c>
    </row>
  </sheetData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DF43116-A593-4DFB-A901-E188B8647525}">
            <xm:f>作業シート!$D$8=OR($A$5,$A$10)</xm:f>
            <x14:dxf>
              <fill>
                <patternFill>
                  <bgColor rgb="FFFFFFCC"/>
                </patternFill>
              </fill>
            </x14:dxf>
          </x14:cfRule>
          <xm:sqref>N9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作業シート</vt:lpstr>
      <vt:lpstr>Sheet1</vt:lpstr>
      <vt:lpstr>記載例!Print_Area</vt:lpstr>
      <vt:lpstr>作業シート!Print_Area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hiromi-m</dc:creator>
  <cp:lastModifiedBy>大阪府</cp:lastModifiedBy>
  <cp:lastPrinted>2023-07-21T02:59:25Z</cp:lastPrinted>
  <dcterms:created xsi:type="dcterms:W3CDTF">2005-10-31T06:59:29Z</dcterms:created>
  <dcterms:modified xsi:type="dcterms:W3CDTF">2023-07-21T06:38:33Z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2022-01-24T01:55:06Z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2cdfa4a2-b693-44de-83f7-d77725fc265c</vt:lpwstr>
  </property>
  <property fmtid="{D5CDD505-2E9C-101B-9397-08002B2CF9AE}" pid="8" name="MSIP_Label_d899a617-f30e-4fb8-b81c-fb6d0b94ac5b_ContentBits">
    <vt:lpwstr>0</vt:lpwstr>
  </property>
</Properties>
</file>