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G0000sv0ns101\d10068$\doc\02_医療対策課\01_医療人材確保G\02 看護Ｌ\86 看護補助者　処遇改善\09実績報告（HP→府）\01_提出依頼\"/>
    </mc:Choice>
  </mc:AlternateContent>
  <xr:revisionPtr revIDLastSave="0" documentId="13_ncr:1_{86DE8C63-0EE2-4859-BC3A-3B3BEBC70898}" xr6:coauthVersionLast="47" xr6:coauthVersionMax="47" xr10:uidLastSave="{00000000-0000-0000-0000-000000000000}"/>
  <bookViews>
    <workbookView xWindow="-108" yWindow="-108" windowWidth="23256" windowHeight="14160" tabRatio="923" firstSheet="1" activeTab="1" xr2:uid="{00000000-000D-0000-FFFF-FFFF00000000}"/>
  </bookViews>
  <sheets>
    <sheet name="基本情報※最初に記入してください" sheetId="19" state="hidden" r:id="rId1"/>
    <sheet name="入力方法" sheetId="44" r:id="rId2"/>
    <sheet name="基本情報" sheetId="42" r:id="rId3"/>
    <sheet name="1 実績報告書" sheetId="14" r:id="rId4"/>
    <sheet name="別紙１（所要額精算書）" sheetId="34" r:id="rId5"/>
    <sheet name="別紙2処遇改善報告書【病院】 " sheetId="39" r:id="rId6"/>
    <sheet name="別紙２－２（実績内訳" sheetId="36" r:id="rId7"/>
    <sheet name="別紙２－３（実績内訳" sheetId="37" r:id="rId8"/>
    <sheet name="別紙３ 収支決算書" sheetId="10" r:id="rId9"/>
    <sheet name="大阪府作業用 " sheetId="46" r:id="rId10"/>
    <sheet name="大阪府作業用" sheetId="38" state="hidden" r:id="rId11"/>
  </sheets>
  <externalReferences>
    <externalReference r:id="rId12"/>
    <externalReference r:id="rId13"/>
  </externalReferences>
  <definedNames>
    <definedName name="_Key1" localSheetId="2" hidden="1">#REF!</definedName>
    <definedName name="_Key1" localSheetId="9" hidden="1">#REF!</definedName>
    <definedName name="_Key1" localSheetId="1" hidden="1">#REF!</definedName>
    <definedName name="_Key1" localSheetId="5" hidden="1">#REF!</definedName>
    <definedName name="_Key1" hidden="1">#REF!</definedName>
    <definedName name="_Key2" localSheetId="2" hidden="1">#REF!</definedName>
    <definedName name="_Key2" localSheetId="9" hidden="1">#REF!</definedName>
    <definedName name="_Key2" localSheetId="1" hidden="1">#REF!</definedName>
    <definedName name="_Key2" localSheetId="5" hidden="1">#REF!</definedName>
    <definedName name="_Key2" hidden="1">#REF!</definedName>
    <definedName name="_Order1" hidden="1">255</definedName>
    <definedName name="_Order2" hidden="1">255</definedName>
    <definedName name="_Sort" localSheetId="2" hidden="1">#REF!</definedName>
    <definedName name="_Sort" localSheetId="9" hidden="1">#REF!</definedName>
    <definedName name="_Sort" localSheetId="1" hidden="1">#REF!</definedName>
    <definedName name="_Sort" localSheetId="5" hidden="1">#REF!</definedName>
    <definedName name="_Sort" hidden="1">#REF!</definedName>
    <definedName name="aaaa" localSheetId="2">#REF!</definedName>
    <definedName name="aaaa" localSheetId="9">#REF!</definedName>
    <definedName name="aaaa" localSheetId="1">#REF!</definedName>
    <definedName name="aaaa" localSheetId="5">#REF!</definedName>
    <definedName name="aaaa">#REF!</definedName>
    <definedName name="bbbb" localSheetId="2">#REF!</definedName>
    <definedName name="bbbb" localSheetId="5">#REF!</definedName>
    <definedName name="bbbb">#REF!</definedName>
    <definedName name="cccc">#REF!</definedName>
    <definedName name="DATAAREA">[1]H8所要!$A$4:$BI$121</definedName>
    <definedName name="DATAAREA_2" localSheetId="2">#REF!</definedName>
    <definedName name="DATAAREA_2">#REF!</definedName>
    <definedName name="FILTER_AREA">[1]H8所要!$A$3:$BI$121</definedName>
    <definedName name="_xlnm.Print_Area" localSheetId="3">'1 実績報告書'!$A$1:$Q$30</definedName>
    <definedName name="_xlnm.Print_Area" localSheetId="2">基本情報!$A$1:$AN$17</definedName>
    <definedName name="_xlnm.Print_Area" localSheetId="0">基本情報※最初に記入してください!$A$1:$G$9</definedName>
    <definedName name="_xlnm.Print_Area" localSheetId="4">'別紙１（所要額精算書）'!$B$1:$L$14</definedName>
    <definedName name="_xlnm.Print_Area" localSheetId="6">'別紙２－２（実績内訳'!$B$1:$X$20</definedName>
    <definedName name="_xlnm.Print_Area" localSheetId="7">'別紙２－３（実績内訳'!$B$1:$I$39</definedName>
    <definedName name="_xlnm.Print_Area" localSheetId="8">'別紙３ 収支決算書'!$A$1:$I$24</definedName>
    <definedName name="TEMP">[2]Sheet1!$A$2:$H$91</definedName>
    <definedName name="条件1" localSheetId="2">#REF!</definedName>
    <definedName name="条件1">#REF!</definedName>
    <definedName name="条件2" localSheetId="2">#REF!</definedName>
    <definedName name="条件2">#REF!</definedName>
    <definedName name="条件3" localSheetId="2">#REF!</definedName>
    <definedName name="条件3">#REF!</definedName>
    <definedName name="条件9A">#REF!</definedName>
    <definedName name="条件9B">#REF!</definedName>
    <definedName name="条件9B特">#REF!</definedName>
    <definedName name="条件A">#REF!</definedName>
    <definedName name="条件B">#REF!</definedName>
    <definedName name="条件B特">#REF!</definedName>
    <definedName name="保育所別民改費担当者一覧" localSheetId="9">#REF!</definedName>
    <definedName name="保育所別民改費担当者一覧" localSheetId="1">#REF!</definedName>
    <definedName name="保育所別民改費担当者一覧" localSheetId="5">#REF!</definedName>
    <definedName name="保育所別民改費担当者一覧">#REF!</definedName>
    <definedName name="保育料月額">[1]H8所要!$V$3:$V$92</definedName>
    <definedName name="保母等常勤職員換算数">[1]H8所要!$Q$3:$Q$92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46" l="1"/>
  <c r="J10" i="46"/>
  <c r="H10" i="46"/>
  <c r="G10" i="46"/>
  <c r="A10" i="46"/>
  <c r="E18" i="37" l="1"/>
  <c r="U16" i="36"/>
  <c r="X16" i="36" s="1"/>
  <c r="C10" i="46" l="1"/>
  <c r="B10" i="46"/>
  <c r="H6" i="46"/>
  <c r="G6" i="46"/>
  <c r="F6" i="46"/>
  <c r="E6" i="46"/>
  <c r="D6" i="46"/>
  <c r="C6" i="46"/>
  <c r="B6" i="46"/>
  <c r="A6" i="46"/>
  <c r="C19" i="10" l="1"/>
  <c r="H24" i="10"/>
  <c r="H23" i="10"/>
  <c r="H22" i="10"/>
  <c r="E19" i="10"/>
  <c r="J31" i="39"/>
  <c r="F8" i="34" s="1"/>
  <c r="E10" i="46" s="1"/>
  <c r="D15" i="10"/>
  <c r="D7" i="10"/>
  <c r="E21" i="37"/>
  <c r="E15" i="37"/>
  <c r="X15" i="36"/>
  <c r="E8" i="34"/>
  <c r="D10" i="46" s="1"/>
  <c r="B8" i="34"/>
  <c r="J20" i="14"/>
  <c r="O2" i="14"/>
  <c r="M2" i="14"/>
  <c r="J8" i="14"/>
  <c r="J7" i="14"/>
  <c r="J6" i="14"/>
  <c r="J5" i="14"/>
  <c r="E14" i="37" l="1"/>
  <c r="D13" i="10"/>
  <c r="D14" i="10" s="1"/>
  <c r="D9" i="10"/>
  <c r="F31" i="39" l="1"/>
  <c r="G27" i="39"/>
  <c r="H27" i="39" s="1"/>
  <c r="E27" i="39"/>
  <c r="G26" i="39"/>
  <c r="H26" i="39" s="1"/>
  <c r="E26" i="39"/>
  <c r="G25" i="39"/>
  <c r="H25" i="39" s="1"/>
  <c r="E25" i="39"/>
  <c r="G24" i="39"/>
  <c r="H24" i="39" s="1"/>
  <c r="E24" i="39"/>
  <c r="G23" i="39"/>
  <c r="H23" i="39" s="1"/>
  <c r="E23" i="39"/>
  <c r="G21" i="39"/>
  <c r="H21" i="39" s="1"/>
  <c r="E21" i="39"/>
  <c r="G20" i="39"/>
  <c r="H20" i="39" s="1"/>
  <c r="E20" i="39"/>
  <c r="G19" i="39"/>
  <c r="H19" i="39" s="1"/>
  <c r="E19" i="39"/>
  <c r="G18" i="39"/>
  <c r="H18" i="39" s="1"/>
  <c r="E18" i="39"/>
  <c r="G17" i="39"/>
  <c r="H17" i="39" s="1"/>
  <c r="E17" i="39"/>
  <c r="G15" i="39"/>
  <c r="H15" i="39" s="1"/>
  <c r="E15" i="39"/>
  <c r="G14" i="39"/>
  <c r="H14" i="39" s="1"/>
  <c r="E14" i="39"/>
  <c r="H13" i="39"/>
  <c r="G13" i="39"/>
  <c r="E13" i="39"/>
  <c r="G12" i="39"/>
  <c r="H12" i="39" s="1"/>
  <c r="E12" i="39"/>
  <c r="G11" i="39"/>
  <c r="H11" i="39" s="1"/>
  <c r="E11" i="39"/>
  <c r="G10" i="39"/>
  <c r="H10" i="39" s="1"/>
  <c r="E10" i="39"/>
  <c r="G9" i="39"/>
  <c r="H9" i="39" s="1"/>
  <c r="E9" i="39"/>
  <c r="G8" i="39"/>
  <c r="H8" i="39" s="1"/>
  <c r="E8" i="39"/>
  <c r="G7" i="39"/>
  <c r="H7" i="39" s="1"/>
  <c r="E7" i="39"/>
  <c r="H31" i="39" l="1"/>
  <c r="G8" i="34" s="1"/>
  <c r="H8" i="34" l="1"/>
  <c r="F10" i="46"/>
  <c r="I8" i="34" l="1"/>
  <c r="K8" i="34" l="1"/>
  <c r="D6" i="10" l="1"/>
  <c r="D8" i="10" s="1"/>
  <c r="J21" i="14"/>
  <c r="L8" i="34"/>
  <c r="K10" i="4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J8" authorId="0" shapeId="0" xr:uid="{00572C6D-F3D9-4CB1-9860-8EAAB176DC78}">
      <text>
        <r>
          <rPr>
            <b/>
            <sz val="9"/>
            <color indexed="81"/>
            <rFont val="MS P ゴシック"/>
            <family val="3"/>
            <charset val="128"/>
          </rPr>
          <t>令和６年９月24日付け
大阪府指令医対第2069号で
通知した交付決定額を
記入してください。</t>
        </r>
      </text>
    </comment>
  </commentList>
</comments>
</file>

<file path=xl/sharedStrings.xml><?xml version="1.0" encoding="utf-8"?>
<sst xmlns="http://schemas.openxmlformats.org/spreadsheetml/2006/main" count="263" uniqueCount="220">
  <si>
    <t>円</t>
    <rPh sb="0" eb="1">
      <t>エン</t>
    </rPh>
    <phoneticPr fontId="3"/>
  </si>
  <si>
    <t>法人名</t>
    <rPh sb="0" eb="2">
      <t>ホウジン</t>
    </rPh>
    <rPh sb="2" eb="3">
      <t>メイ</t>
    </rPh>
    <phoneticPr fontId="3"/>
  </si>
  <si>
    <t>月</t>
    <rPh sb="0" eb="1">
      <t>ツキ</t>
    </rPh>
    <phoneticPr fontId="3"/>
  </si>
  <si>
    <t>日</t>
    <rPh sb="0" eb="1">
      <t>ヒ</t>
    </rPh>
    <phoneticPr fontId="3"/>
  </si>
  <si>
    <t>計</t>
    <rPh sb="0" eb="1">
      <t>ケイ</t>
    </rPh>
    <phoneticPr fontId="3"/>
  </si>
  <si>
    <t>年</t>
    <rPh sb="0" eb="1">
      <t>ネン</t>
    </rPh>
    <phoneticPr fontId="3"/>
  </si>
  <si>
    <t>　大　阪　府　知　事　　様</t>
    <rPh sb="1" eb="2">
      <t>ダイ</t>
    </rPh>
    <rPh sb="3" eb="4">
      <t>サカ</t>
    </rPh>
    <rPh sb="5" eb="6">
      <t>フ</t>
    </rPh>
    <rPh sb="7" eb="8">
      <t>チ</t>
    </rPh>
    <rPh sb="9" eb="10">
      <t>コト</t>
    </rPh>
    <rPh sb="12" eb="13">
      <t>サマ</t>
    </rPh>
    <phoneticPr fontId="3"/>
  </si>
  <si>
    <t>所在地</t>
    <rPh sb="0" eb="3">
      <t>ショザイチ</t>
    </rPh>
    <phoneticPr fontId="3"/>
  </si>
  <si>
    <t>記</t>
    <rPh sb="0" eb="1">
      <t>キ</t>
    </rPh>
    <phoneticPr fontId="3"/>
  </si>
  <si>
    <t>補助事業経費の使用方法</t>
    <rPh sb="0" eb="2">
      <t>ホジョ</t>
    </rPh>
    <rPh sb="2" eb="4">
      <t>ジギョウ</t>
    </rPh>
    <rPh sb="4" eb="6">
      <t>ケイヒ</t>
    </rPh>
    <rPh sb="7" eb="9">
      <t>シヨウ</t>
    </rPh>
    <rPh sb="9" eb="11">
      <t>ホウホウ</t>
    </rPh>
    <phoneticPr fontId="3"/>
  </si>
  <si>
    <t>補助事業の効果</t>
    <rPh sb="0" eb="2">
      <t>ホジョ</t>
    </rPh>
    <rPh sb="2" eb="4">
      <t>ジギョウ</t>
    </rPh>
    <rPh sb="5" eb="7">
      <t>コウカ</t>
    </rPh>
    <phoneticPr fontId="3"/>
  </si>
  <si>
    <t>備考</t>
    <rPh sb="0" eb="2">
      <t>ビコウ</t>
    </rPh>
    <phoneticPr fontId="3"/>
  </si>
  <si>
    <t>科目</t>
    <rPh sb="0" eb="2">
      <t>カモク</t>
    </rPh>
    <phoneticPr fontId="3"/>
  </si>
  <si>
    <t>予算額</t>
    <rPh sb="0" eb="3">
      <t>ヨサンガク</t>
    </rPh>
    <phoneticPr fontId="3"/>
  </si>
  <si>
    <t>寄付金その他収入</t>
    <rPh sb="0" eb="3">
      <t>キフキン</t>
    </rPh>
    <rPh sb="5" eb="6">
      <t>タ</t>
    </rPh>
    <rPh sb="6" eb="8">
      <t>シュウニュウ</t>
    </rPh>
    <phoneticPr fontId="3"/>
  </si>
  <si>
    <t>１．収入の部</t>
    <rPh sb="2" eb="4">
      <t>シュウニュウ</t>
    </rPh>
    <rPh sb="5" eb="6">
      <t>ブ</t>
    </rPh>
    <phoneticPr fontId="3"/>
  </si>
  <si>
    <t>２．支出の部</t>
    <rPh sb="2" eb="4">
      <t>シシュツ</t>
    </rPh>
    <rPh sb="5" eb="6">
      <t>ブ</t>
    </rPh>
    <phoneticPr fontId="3"/>
  </si>
  <si>
    <t>補助対象経費</t>
    <rPh sb="0" eb="2">
      <t>ホジョ</t>
    </rPh>
    <rPh sb="2" eb="4">
      <t>タイショウ</t>
    </rPh>
    <rPh sb="4" eb="6">
      <t>ケイヒ</t>
    </rPh>
    <phoneticPr fontId="3"/>
  </si>
  <si>
    <t>補助対象外経費</t>
    <rPh sb="0" eb="2">
      <t>ホジョ</t>
    </rPh>
    <rPh sb="2" eb="5">
      <t>タイショウガイ</t>
    </rPh>
    <rPh sb="5" eb="7">
      <t>ケイヒ</t>
    </rPh>
    <phoneticPr fontId="3"/>
  </si>
  <si>
    <t>金</t>
    <rPh sb="0" eb="1">
      <t>キン</t>
    </rPh>
    <phoneticPr fontId="3"/>
  </si>
  <si>
    <t>（単位：円）</t>
    <rPh sb="1" eb="3">
      <t>タンイ</t>
    </rPh>
    <rPh sb="4" eb="5">
      <t>エン</t>
    </rPh>
    <phoneticPr fontId="3"/>
  </si>
  <si>
    <t>　</t>
    <phoneticPr fontId="3"/>
  </si>
  <si>
    <t>代表者職・氏名</t>
    <rPh sb="0" eb="2">
      <t>ダイヒョウ</t>
    </rPh>
    <rPh sb="2" eb="3">
      <t>シャ</t>
    </rPh>
    <rPh sb="3" eb="4">
      <t>ショク</t>
    </rPh>
    <rPh sb="5" eb="7">
      <t>シメイ</t>
    </rPh>
    <phoneticPr fontId="3"/>
  </si>
  <si>
    <t>メールアドレス</t>
    <phoneticPr fontId="3"/>
  </si>
  <si>
    <t>補助金担当者職・氏名</t>
    <rPh sb="0" eb="3">
      <t>ホジョキン</t>
    </rPh>
    <rPh sb="3" eb="6">
      <t>タントウシャ</t>
    </rPh>
    <rPh sb="6" eb="7">
      <t>ショク</t>
    </rPh>
    <rPh sb="8" eb="10">
      <t>シメイ</t>
    </rPh>
    <phoneticPr fontId="3"/>
  </si>
  <si>
    <t>補助金担当者連絡先</t>
    <rPh sb="0" eb="3">
      <t>ホジョキン</t>
    </rPh>
    <rPh sb="3" eb="6">
      <t>タントウシャ</t>
    </rPh>
    <rPh sb="6" eb="9">
      <t>レンラクサキ</t>
    </rPh>
    <phoneticPr fontId="3"/>
  </si>
  <si>
    <t>補助金収入</t>
    <rPh sb="0" eb="3">
      <t>ホジョキン</t>
    </rPh>
    <rPh sb="3" eb="5">
      <t>シュウニュウ</t>
    </rPh>
    <phoneticPr fontId="3"/>
  </si>
  <si>
    <t>法人所在地</t>
    <rPh sb="0" eb="2">
      <t>ホウジン</t>
    </rPh>
    <rPh sb="2" eb="5">
      <t>ショザイチ</t>
    </rPh>
    <phoneticPr fontId="3"/>
  </si>
  <si>
    <t>月</t>
    <rPh sb="0" eb="1">
      <t>ガツ</t>
    </rPh>
    <phoneticPr fontId="3"/>
  </si>
  <si>
    <t>日</t>
    <rPh sb="0" eb="1">
      <t>ニチ</t>
    </rPh>
    <phoneticPr fontId="3"/>
  </si>
  <si>
    <t>　上記は原本のとおりであることを証明する。</t>
    <rPh sb="1" eb="3">
      <t>ジョウキ</t>
    </rPh>
    <rPh sb="4" eb="6">
      <t>ゲンポン</t>
    </rPh>
    <rPh sb="16" eb="18">
      <t>ショウメイ</t>
    </rPh>
    <phoneticPr fontId="3"/>
  </si>
  <si>
    <t>【基本情報】</t>
    <rPh sb="1" eb="3">
      <t>キホン</t>
    </rPh>
    <rPh sb="3" eb="5">
      <t>ジョウホウ</t>
    </rPh>
    <phoneticPr fontId="3"/>
  </si>
  <si>
    <t>※着色セルへご記入をお願いします。</t>
    <rPh sb="1" eb="3">
      <t>チャクショク</t>
    </rPh>
    <rPh sb="7" eb="9">
      <t>キニュウ</t>
    </rPh>
    <rPh sb="11" eb="12">
      <t>ネガ</t>
    </rPh>
    <phoneticPr fontId="3"/>
  </si>
  <si>
    <t>所在地</t>
  </si>
  <si>
    <t>法人名</t>
  </si>
  <si>
    <t>代表者</t>
  </si>
  <si>
    <t>報告書記入日</t>
    <rPh sb="0" eb="3">
      <t>ホウコクショ</t>
    </rPh>
    <rPh sb="3" eb="5">
      <t>キニュウ</t>
    </rPh>
    <rPh sb="5" eb="6">
      <t>ビ</t>
    </rPh>
    <phoneticPr fontId="3"/>
  </si>
  <si>
    <t>大阪府補助金交付規則第12条の規定に基づき、下記のとおり報告します。</t>
    <rPh sb="0" eb="3">
      <t>オオサカフ</t>
    </rPh>
    <rPh sb="3" eb="6">
      <t>ホジョキン</t>
    </rPh>
    <rPh sb="6" eb="8">
      <t>コウフ</t>
    </rPh>
    <rPh sb="8" eb="10">
      <t>キソク</t>
    </rPh>
    <rPh sb="10" eb="11">
      <t>ダイ</t>
    </rPh>
    <rPh sb="13" eb="14">
      <t>ジョウ</t>
    </rPh>
    <rPh sb="15" eb="17">
      <t>キテイ</t>
    </rPh>
    <rPh sb="18" eb="19">
      <t>モト</t>
    </rPh>
    <rPh sb="22" eb="24">
      <t>カキ</t>
    </rPh>
    <rPh sb="28" eb="30">
      <t>ホウコク</t>
    </rPh>
    <phoneticPr fontId="3"/>
  </si>
  <si>
    <t>補助事業の実績</t>
    <rPh sb="0" eb="2">
      <t>ホジョ</t>
    </rPh>
    <rPh sb="2" eb="4">
      <t>ジギョウ</t>
    </rPh>
    <rPh sb="5" eb="7">
      <t>ジッセキ</t>
    </rPh>
    <phoneticPr fontId="3"/>
  </si>
  <si>
    <t>補助事業の完了期日</t>
    <rPh sb="0" eb="2">
      <t>ホジョ</t>
    </rPh>
    <rPh sb="2" eb="4">
      <t>ジギョウ</t>
    </rPh>
    <rPh sb="5" eb="7">
      <t>カンリョウ</t>
    </rPh>
    <rPh sb="7" eb="9">
      <t>キジツ</t>
    </rPh>
    <phoneticPr fontId="3"/>
  </si>
  <si>
    <t>補助金の交付決定額</t>
    <rPh sb="0" eb="3">
      <t>ホジョキン</t>
    </rPh>
    <rPh sb="4" eb="6">
      <t>コウフ</t>
    </rPh>
    <rPh sb="6" eb="8">
      <t>ケッテイ</t>
    </rPh>
    <rPh sb="8" eb="9">
      <t>ガク</t>
    </rPh>
    <phoneticPr fontId="3"/>
  </si>
  <si>
    <t>補助金の精算額</t>
    <phoneticPr fontId="3"/>
  </si>
  <si>
    <t>令和４年</t>
    <rPh sb="0" eb="2">
      <t>レイワ</t>
    </rPh>
    <rPh sb="3" eb="4">
      <t>ネン</t>
    </rPh>
    <phoneticPr fontId="3"/>
  </si>
  <si>
    <t>別紙１</t>
    <rPh sb="0" eb="2">
      <t>ベッシ</t>
    </rPh>
    <phoneticPr fontId="14"/>
  </si>
  <si>
    <t>（単位：円）</t>
    <rPh sb="1" eb="3">
      <t>タンイ</t>
    </rPh>
    <rPh sb="4" eb="5">
      <t>エン</t>
    </rPh>
    <phoneticPr fontId="14"/>
  </si>
  <si>
    <t>医療機関名</t>
    <rPh sb="0" eb="5">
      <t>イリョウキカンメイ</t>
    </rPh>
    <phoneticPr fontId="14"/>
  </si>
  <si>
    <t>総事業費</t>
    <rPh sb="0" eb="4">
      <t>ソウジギョウヒ</t>
    </rPh>
    <phoneticPr fontId="14"/>
  </si>
  <si>
    <t>寄付金
その他
の収入</t>
    <rPh sb="0" eb="3">
      <t>キフキン</t>
    </rPh>
    <rPh sb="6" eb="7">
      <t>タ</t>
    </rPh>
    <rPh sb="9" eb="11">
      <t>シュウニュウ</t>
    </rPh>
    <phoneticPr fontId="14"/>
  </si>
  <si>
    <t>差引</t>
    <rPh sb="0" eb="2">
      <t>サシヒキ</t>
    </rPh>
    <phoneticPr fontId="14"/>
  </si>
  <si>
    <t>対象経費の
実支出額</t>
    <rPh sb="0" eb="4">
      <t>タイショウケイヒ</t>
    </rPh>
    <rPh sb="6" eb="7">
      <t>ジツ</t>
    </rPh>
    <rPh sb="7" eb="10">
      <t>シシュツガク</t>
    </rPh>
    <phoneticPr fontId="14"/>
  </si>
  <si>
    <t>基準額</t>
    <rPh sb="0" eb="3">
      <t>キジュンガク</t>
    </rPh>
    <phoneticPr fontId="14"/>
  </si>
  <si>
    <t>選定額</t>
    <rPh sb="0" eb="3">
      <t>センテイガク</t>
    </rPh>
    <phoneticPr fontId="14"/>
  </si>
  <si>
    <t>補助金
所要額</t>
    <rPh sb="0" eb="2">
      <t>ホジョ</t>
    </rPh>
    <rPh sb="2" eb="3">
      <t>キン</t>
    </rPh>
    <rPh sb="4" eb="7">
      <t>ショヨウガク</t>
    </rPh>
    <phoneticPr fontId="14"/>
  </si>
  <si>
    <t>交付決定額</t>
    <rPh sb="0" eb="5">
      <t>コウフケッテイガク</t>
    </rPh>
    <phoneticPr fontId="14"/>
  </si>
  <si>
    <t>補助金
確定額</t>
    <rPh sb="0" eb="3">
      <t>ホジョキン</t>
    </rPh>
    <rPh sb="4" eb="7">
      <t>カクテイガク</t>
    </rPh>
    <phoneticPr fontId="14"/>
  </si>
  <si>
    <t>差引額</t>
    <rPh sb="0" eb="3">
      <t>サシヒキガク</t>
    </rPh>
    <phoneticPr fontId="14"/>
  </si>
  <si>
    <t>Ａ</t>
    <phoneticPr fontId="14"/>
  </si>
  <si>
    <t>Ｂ</t>
    <phoneticPr fontId="14"/>
  </si>
  <si>
    <t>Ｃ（Ａ－Ｂ）</t>
    <phoneticPr fontId="14"/>
  </si>
  <si>
    <t>Ｄ</t>
    <phoneticPr fontId="14"/>
  </si>
  <si>
    <t>Ｅ</t>
    <phoneticPr fontId="14"/>
  </si>
  <si>
    <t>Ｆ</t>
    <phoneticPr fontId="14"/>
  </si>
  <si>
    <t>Ｇ</t>
    <phoneticPr fontId="14"/>
  </si>
  <si>
    <t>Ｈ</t>
    <phoneticPr fontId="14"/>
  </si>
  <si>
    <t>注１　Ｆ欄には、Ｄ欄とＥ欄を比較して少ない方の額を記入すること。</t>
    <rPh sb="0" eb="1">
      <t>チュウ</t>
    </rPh>
    <phoneticPr fontId="14"/>
  </si>
  <si>
    <t>　２　Ｇ欄には、Ｃ欄とＦ欄を比較して少ない方の額を記入すること。(千円未満切り捨て)</t>
    <rPh sb="33" eb="34">
      <t>セン</t>
    </rPh>
    <rPh sb="34" eb="37">
      <t>エンミマン</t>
    </rPh>
    <rPh sb="37" eb="38">
      <t>キ</t>
    </rPh>
    <rPh sb="39" eb="40">
      <t>ス</t>
    </rPh>
    <phoneticPr fontId="19"/>
  </si>
  <si>
    <t>　３　Ｊ欄には、Ｇ欄とＨ欄を比較して少ない方の額を記入すること。</t>
    <rPh sb="4" eb="5">
      <t>ラン</t>
    </rPh>
    <rPh sb="9" eb="10">
      <t>ラン</t>
    </rPh>
    <rPh sb="12" eb="13">
      <t>ラン</t>
    </rPh>
    <rPh sb="14" eb="16">
      <t>ヒカク</t>
    </rPh>
    <rPh sb="18" eb="19">
      <t>スク</t>
    </rPh>
    <rPh sb="21" eb="22">
      <t>ホウ</t>
    </rPh>
    <rPh sb="23" eb="24">
      <t>ガク</t>
    </rPh>
    <rPh sb="25" eb="27">
      <t>キニュウ</t>
    </rPh>
    <phoneticPr fontId="14"/>
  </si>
  <si>
    <t>（入力上の注意）</t>
    <rPh sb="1" eb="4">
      <t>ニュウリョクジョウ</t>
    </rPh>
    <rPh sb="5" eb="7">
      <t>チュウイ</t>
    </rPh>
    <phoneticPr fontId="19"/>
  </si>
  <si>
    <t>１　総事業費（Ａ欄）及び対象経費の実支出額（Ｄ欄）は、別紙２（実績報告書）の２⑦と一致すること。</t>
    <rPh sb="2" eb="6">
      <t>ソウジギョウヒ</t>
    </rPh>
    <rPh sb="8" eb="9">
      <t>ラン</t>
    </rPh>
    <rPh sb="10" eb="11">
      <t>オヨ</t>
    </rPh>
    <rPh sb="17" eb="18">
      <t>ジツ</t>
    </rPh>
    <rPh sb="18" eb="20">
      <t>シシュツ</t>
    </rPh>
    <rPh sb="27" eb="29">
      <t>ベッシ</t>
    </rPh>
    <rPh sb="31" eb="36">
      <t>ジッセキホウコクショ</t>
    </rPh>
    <rPh sb="41" eb="43">
      <t>イッチ</t>
    </rPh>
    <phoneticPr fontId="19"/>
  </si>
  <si>
    <t>２　基準額（Ｅ欄）は、別紙２（実績報告書）の１⑥と一致すること。</t>
    <rPh sb="2" eb="5">
      <t>キジュンガク</t>
    </rPh>
    <rPh sb="7" eb="8">
      <t>ラン</t>
    </rPh>
    <rPh sb="11" eb="13">
      <t>ベッシ</t>
    </rPh>
    <rPh sb="15" eb="20">
      <t>ジッセキホウコクショ</t>
    </rPh>
    <rPh sb="25" eb="27">
      <t>イッチ</t>
    </rPh>
    <phoneticPr fontId="19"/>
  </si>
  <si>
    <t>別紙２－２</t>
    <rPh sb="0" eb="2">
      <t>ベッシ</t>
    </rPh>
    <phoneticPr fontId="14"/>
  </si>
  <si>
    <t>（例）</t>
    <rPh sb="1" eb="2">
      <t>レイ</t>
    </rPh>
    <phoneticPr fontId="14"/>
  </si>
  <si>
    <t>計</t>
    <rPh sb="0" eb="1">
      <t>ケイ</t>
    </rPh>
    <phoneticPr fontId="14"/>
  </si>
  <si>
    <t>２月</t>
    <rPh sb="1" eb="2">
      <t>ガツ</t>
    </rPh>
    <phoneticPr fontId="14"/>
  </si>
  <si>
    <t>３月</t>
  </si>
  <si>
    <t>小計
（2～3月）</t>
    <rPh sb="0" eb="2">
      <t>ショウケイ</t>
    </rPh>
    <rPh sb="7" eb="8">
      <t>ガツ</t>
    </rPh>
    <phoneticPr fontId="14"/>
  </si>
  <si>
    <t>４月</t>
  </si>
  <si>
    <t>５月</t>
  </si>
  <si>
    <t>正規職員</t>
    <rPh sb="0" eb="4">
      <t>セイキショクイン</t>
    </rPh>
    <phoneticPr fontId="14"/>
  </si>
  <si>
    <t>勤務期間</t>
    <rPh sb="0" eb="2">
      <t>キンム</t>
    </rPh>
    <rPh sb="2" eb="4">
      <t>キカン</t>
    </rPh>
    <phoneticPr fontId="14"/>
  </si>
  <si>
    <t>～</t>
    <phoneticPr fontId="14"/>
  </si>
  <si>
    <t>支払日</t>
    <rPh sb="0" eb="3">
      <t>シハライビ</t>
    </rPh>
    <phoneticPr fontId="14"/>
  </si>
  <si>
    <t>上記以外
（非常勤等）</t>
    <rPh sb="0" eb="4">
      <t>ジョウキイガイ</t>
    </rPh>
    <rPh sb="6" eb="9">
      <t>ヒジョウキン</t>
    </rPh>
    <rPh sb="9" eb="10">
      <t>トウ</t>
    </rPh>
    <phoneticPr fontId="14"/>
  </si>
  <si>
    <t>常勤換算数（人）
（各月初日）
（小数点以下四捨五入）</t>
    <rPh sb="0" eb="5">
      <t>ジョウキンカンサンスウ</t>
    </rPh>
    <rPh sb="6" eb="7">
      <t>ヒト</t>
    </rPh>
    <rPh sb="10" eb="12">
      <t>カクツキ</t>
    </rPh>
    <rPh sb="12" eb="14">
      <t>ショジツ</t>
    </rPh>
    <rPh sb="17" eb="20">
      <t>ショウスウテン</t>
    </rPh>
    <rPh sb="20" eb="22">
      <t>イカ</t>
    </rPh>
    <rPh sb="22" eb="26">
      <t>シシャゴニュウ</t>
    </rPh>
    <phoneticPr fontId="14"/>
  </si>
  <si>
    <t>賃金改善額
（円）</t>
    <rPh sb="0" eb="5">
      <t>チンギンカイゼンガク</t>
    </rPh>
    <rPh sb="7" eb="8">
      <t>エン</t>
    </rPh>
    <phoneticPr fontId="14"/>
  </si>
  <si>
    <t>別紙２－３</t>
    <rPh sb="0" eb="2">
      <t>ベッシ</t>
    </rPh>
    <phoneticPr fontId="14"/>
  </si>
  <si>
    <t>賃金改善に伴い増加する法定福利費等の事業主負担分</t>
    <rPh sb="0" eb="2">
      <t>チンギン</t>
    </rPh>
    <rPh sb="2" eb="4">
      <t>カイゼン</t>
    </rPh>
    <rPh sb="5" eb="6">
      <t>トモナ</t>
    </rPh>
    <rPh sb="7" eb="9">
      <t>ゾウカ</t>
    </rPh>
    <rPh sb="11" eb="15">
      <t>ホウテイフクリ</t>
    </rPh>
    <rPh sb="15" eb="16">
      <t>ヒ</t>
    </rPh>
    <rPh sb="16" eb="17">
      <t>トウ</t>
    </rPh>
    <rPh sb="18" eb="21">
      <t>ジギョウヌシ</t>
    </rPh>
    <rPh sb="21" eb="24">
      <t>フタンブン</t>
    </rPh>
    <phoneticPr fontId="14"/>
  </si>
  <si>
    <t>　下記のうち、算出に用いた方法に該当する部分を入力すること。</t>
    <rPh sb="1" eb="3">
      <t>カキ</t>
    </rPh>
    <rPh sb="7" eb="9">
      <t>サンシュツ</t>
    </rPh>
    <rPh sb="10" eb="11">
      <t>モチ</t>
    </rPh>
    <rPh sb="13" eb="15">
      <t>ホウホウ</t>
    </rPh>
    <rPh sb="16" eb="18">
      <t>ガイトウ</t>
    </rPh>
    <rPh sb="20" eb="22">
      <t>ブブン</t>
    </rPh>
    <rPh sb="23" eb="25">
      <t>ニュウリョク</t>
    </rPh>
    <phoneticPr fontId="14"/>
  </si>
  <si>
    <t>○標準算定式による算出</t>
    <rPh sb="1" eb="3">
      <t>ヒョウジュン</t>
    </rPh>
    <rPh sb="3" eb="6">
      <t>サンテイシキ</t>
    </rPh>
    <rPh sb="9" eb="11">
      <t>サンシュツ</t>
    </rPh>
    <phoneticPr fontId="14"/>
  </si>
  <si>
    <t>（１）</t>
    <phoneticPr fontId="14"/>
  </si>
  <si>
    <t>（２）</t>
    <phoneticPr fontId="14"/>
  </si>
  <si>
    <t>（３）</t>
  </si>
  <si>
    <t>（４）</t>
  </si>
  <si>
    <t>　（１）÷（２）×（３）＝</t>
    <phoneticPr fontId="14"/>
  </si>
  <si>
    <t>　（１）÷（２）×（４）＝</t>
    <phoneticPr fontId="14"/>
  </si>
  <si>
    <t>○標準算定式によらない合理的な算出</t>
    <rPh sb="1" eb="3">
      <t>ヒョウジュン</t>
    </rPh>
    <rPh sb="3" eb="6">
      <t>サンテイシキ</t>
    </rPh>
    <rPh sb="11" eb="14">
      <t>ゴウリテキ</t>
    </rPh>
    <rPh sb="15" eb="17">
      <t>サンシュツ</t>
    </rPh>
    <phoneticPr fontId="14"/>
  </si>
  <si>
    <t>合理的な算出方法、その理由を記載すること。</t>
    <rPh sb="0" eb="3">
      <t>ゴウリテキ</t>
    </rPh>
    <rPh sb="4" eb="8">
      <t>サンシュツホウホウ</t>
    </rPh>
    <rPh sb="11" eb="13">
      <t>リユウ</t>
    </rPh>
    <rPh sb="14" eb="16">
      <t>キサイ</t>
    </rPh>
    <phoneticPr fontId="14"/>
  </si>
  <si>
    <t>施設名</t>
    <rPh sb="0" eb="3">
      <t>シセツメイ</t>
    </rPh>
    <phoneticPr fontId="3"/>
  </si>
  <si>
    <t>別紙３</t>
    <rPh sb="0" eb="2">
      <t>ベッシ</t>
    </rPh>
    <phoneticPr fontId="3"/>
  </si>
  <si>
    <t>大阪府看護補助者処遇改善事業補助金実績報告書</t>
    <rPh sb="0" eb="3">
      <t>オオサカフ</t>
    </rPh>
    <rPh sb="3" eb="5">
      <t>カンゴ</t>
    </rPh>
    <rPh sb="5" eb="8">
      <t>ホジョシャ</t>
    </rPh>
    <rPh sb="8" eb="10">
      <t>ショグウ</t>
    </rPh>
    <rPh sb="10" eb="12">
      <t>カイゼン</t>
    </rPh>
    <rPh sb="12" eb="14">
      <t>ジギョウ</t>
    </rPh>
    <rPh sb="14" eb="17">
      <t>ホジョキン</t>
    </rPh>
    <rPh sb="17" eb="19">
      <t>ジッセキ</t>
    </rPh>
    <rPh sb="19" eb="22">
      <t>ホウコクショ</t>
    </rPh>
    <phoneticPr fontId="3"/>
  </si>
  <si>
    <t>I</t>
    <phoneticPr fontId="14"/>
  </si>
  <si>
    <t>Ｋ（I－H）</t>
    <phoneticPr fontId="14"/>
  </si>
  <si>
    <t>令和６年</t>
    <rPh sb="0" eb="2">
      <t>レイワ</t>
    </rPh>
    <rPh sb="3" eb="4">
      <t>ネン</t>
    </rPh>
    <phoneticPr fontId="14"/>
  </si>
  <si>
    <t>看護補助者</t>
    <rPh sb="0" eb="2">
      <t>カンゴ</t>
    </rPh>
    <rPh sb="2" eb="5">
      <t>ホジョシャ</t>
    </rPh>
    <phoneticPr fontId="14"/>
  </si>
  <si>
    <t>基本給又は決まって毎月支払われる手当による引き上げ分</t>
    <rPh sb="0" eb="3">
      <t>キホンキュウ</t>
    </rPh>
    <rPh sb="3" eb="4">
      <t>マタ</t>
    </rPh>
    <rPh sb="5" eb="6">
      <t>キ</t>
    </rPh>
    <rPh sb="9" eb="11">
      <t>マイツキ</t>
    </rPh>
    <rPh sb="11" eb="13">
      <t>シハラ</t>
    </rPh>
    <rPh sb="16" eb="18">
      <t>テアテ</t>
    </rPh>
    <rPh sb="21" eb="22">
      <t>ヒ</t>
    </rPh>
    <rPh sb="23" eb="24">
      <t>ア</t>
    </rPh>
    <rPh sb="25" eb="26">
      <t>ブン</t>
    </rPh>
    <phoneticPr fontId="14"/>
  </si>
  <si>
    <t>前事業年度（令和６年４月が属する事業年度の前の事業年度）における法定福利費等の事業主負担分の総額</t>
    <rPh sb="0" eb="1">
      <t>ゼン</t>
    </rPh>
    <rPh sb="1" eb="5">
      <t>ジギョウネンド</t>
    </rPh>
    <rPh sb="6" eb="8">
      <t>レイワ</t>
    </rPh>
    <rPh sb="9" eb="10">
      <t>ネン</t>
    </rPh>
    <rPh sb="11" eb="12">
      <t>ガツ</t>
    </rPh>
    <rPh sb="13" eb="14">
      <t>ゾク</t>
    </rPh>
    <rPh sb="16" eb="20">
      <t>ジギョウネンド</t>
    </rPh>
    <rPh sb="21" eb="22">
      <t>マエ</t>
    </rPh>
    <rPh sb="23" eb="27">
      <t>ジギョウネンド</t>
    </rPh>
    <rPh sb="32" eb="37">
      <t>ホウテイフクリヒ</t>
    </rPh>
    <rPh sb="37" eb="38">
      <t>トウ</t>
    </rPh>
    <rPh sb="39" eb="42">
      <t>ジギョウヌシ</t>
    </rPh>
    <rPh sb="42" eb="45">
      <t>フタンブン</t>
    </rPh>
    <rPh sb="46" eb="48">
      <t>ソウガク</t>
    </rPh>
    <phoneticPr fontId="14"/>
  </si>
  <si>
    <t>前事業年度（令和６年４月が属する事業年度の前の事業年度）における賃金の総額</t>
    <rPh sb="0" eb="1">
      <t>ゼン</t>
    </rPh>
    <rPh sb="1" eb="3">
      <t>ジギョウ</t>
    </rPh>
    <rPh sb="3" eb="5">
      <t>ネンド</t>
    </rPh>
    <rPh sb="6" eb="8">
      <t>レイワ</t>
    </rPh>
    <rPh sb="9" eb="10">
      <t>ネン</t>
    </rPh>
    <rPh sb="11" eb="12">
      <t>ガツ</t>
    </rPh>
    <rPh sb="13" eb="14">
      <t>ゾク</t>
    </rPh>
    <rPh sb="16" eb="18">
      <t>ジギョウ</t>
    </rPh>
    <rPh sb="18" eb="20">
      <t>ネンド</t>
    </rPh>
    <rPh sb="21" eb="22">
      <t>マエ</t>
    </rPh>
    <rPh sb="23" eb="25">
      <t>ジギョウ</t>
    </rPh>
    <rPh sb="25" eb="27">
      <t>ネンド</t>
    </rPh>
    <rPh sb="32" eb="34">
      <t>チンギン</t>
    </rPh>
    <rPh sb="35" eb="37">
      <t>ソウガク</t>
    </rPh>
    <phoneticPr fontId="14"/>
  </si>
  <si>
    <t>賃金改善額
（令和６年２月、３月の計）</t>
    <rPh sb="0" eb="5">
      <t>チンギンカイゼンガク</t>
    </rPh>
    <rPh sb="7" eb="9">
      <t>レイワ</t>
    </rPh>
    <rPh sb="10" eb="11">
      <t>ネン</t>
    </rPh>
    <rPh sb="12" eb="13">
      <t>ガツ</t>
    </rPh>
    <rPh sb="15" eb="16">
      <t>ガツ</t>
    </rPh>
    <rPh sb="17" eb="18">
      <t>ケイ</t>
    </rPh>
    <phoneticPr fontId="14"/>
  </si>
  <si>
    <t>賃金改善額
（令和６年４月、５月の計）</t>
    <rPh sb="0" eb="5">
      <t>チンギンカイゼンガク</t>
    </rPh>
    <rPh sb="7" eb="9">
      <t>レイワ</t>
    </rPh>
    <rPh sb="10" eb="11">
      <t>ネン</t>
    </rPh>
    <rPh sb="12" eb="13">
      <t>ガツ</t>
    </rPh>
    <rPh sb="15" eb="16">
      <t>ガツ</t>
    </rPh>
    <rPh sb="17" eb="18">
      <t>ケイ</t>
    </rPh>
    <phoneticPr fontId="14"/>
  </si>
  <si>
    <t>・令和６年２月、３月分</t>
    <rPh sb="1" eb="3">
      <t>レイワ</t>
    </rPh>
    <rPh sb="4" eb="5">
      <t>ネン</t>
    </rPh>
    <rPh sb="6" eb="7">
      <t>ガツ</t>
    </rPh>
    <rPh sb="9" eb="11">
      <t>ガツブン</t>
    </rPh>
    <phoneticPr fontId="14"/>
  </si>
  <si>
    <t>・令和６年４月、５月分</t>
    <rPh sb="1" eb="3">
      <t>レイワ</t>
    </rPh>
    <rPh sb="4" eb="5">
      <t>ネン</t>
    </rPh>
    <rPh sb="6" eb="7">
      <t>ガツ</t>
    </rPh>
    <rPh sb="9" eb="11">
      <t>ガツブン</t>
    </rPh>
    <phoneticPr fontId="14"/>
  </si>
  <si>
    <t>保険医療機関コード</t>
    <rPh sb="0" eb="2">
      <t>ホケン</t>
    </rPh>
    <rPh sb="2" eb="4">
      <t>イリョウ</t>
    </rPh>
    <rPh sb="4" eb="6">
      <t>キカン</t>
    </rPh>
    <phoneticPr fontId="26"/>
  </si>
  <si>
    <t>保険医療機関名</t>
    <rPh sb="0" eb="2">
      <t>ホケン</t>
    </rPh>
    <rPh sb="2" eb="4">
      <t>イリョウ</t>
    </rPh>
    <rPh sb="4" eb="6">
      <t>キカン</t>
    </rPh>
    <rPh sb="6" eb="7">
      <t>メイ</t>
    </rPh>
    <phoneticPr fontId="26"/>
  </si>
  <si>
    <t>項目</t>
    <rPh sb="0" eb="2">
      <t>コウモク</t>
    </rPh>
    <phoneticPr fontId="26"/>
  </si>
  <si>
    <t>看護補助者数算定基準値（Ａ）</t>
    <rPh sb="0" eb="2">
      <t>カンゴ</t>
    </rPh>
    <rPh sb="2" eb="5">
      <t>ホジョシャ</t>
    </rPh>
    <rPh sb="5" eb="6">
      <t>スウ</t>
    </rPh>
    <rPh sb="6" eb="8">
      <t>サンテイ</t>
    </rPh>
    <rPh sb="8" eb="11">
      <t>キジュンチ</t>
    </rPh>
    <phoneticPr fontId="26"/>
  </si>
  <si>
    <r>
      <t>令和６年２月から５月までの間における当該診療報酬を算定する病棟の</t>
    </r>
    <r>
      <rPr>
        <b/>
        <sz val="11"/>
        <color theme="1"/>
        <rFont val="ＭＳ Ｐゴシック"/>
        <family val="3"/>
        <charset val="128"/>
        <scheme val="minor"/>
      </rPr>
      <t>１日平均入院患者数</t>
    </r>
    <r>
      <rPr>
        <sz val="11"/>
        <color theme="1"/>
        <rFont val="ＭＳ Ｐゴシック"/>
        <family val="3"/>
        <charset val="128"/>
        <scheme val="minor"/>
      </rPr>
      <t>(Ｂ)</t>
    </r>
    <rPh sb="18" eb="20">
      <t>トウガイ</t>
    </rPh>
    <rPh sb="20" eb="22">
      <t>シンリョウ</t>
    </rPh>
    <rPh sb="22" eb="24">
      <t>ホウシュウ</t>
    </rPh>
    <rPh sb="25" eb="27">
      <t>サンテイ</t>
    </rPh>
    <rPh sb="29" eb="31">
      <t>ビョウトウ</t>
    </rPh>
    <rPh sb="33" eb="34">
      <t>ニチ</t>
    </rPh>
    <rPh sb="34" eb="36">
      <t>ヘイキン</t>
    </rPh>
    <rPh sb="36" eb="38">
      <t>ニュウイン</t>
    </rPh>
    <rPh sb="38" eb="41">
      <t>カンジャスウ</t>
    </rPh>
    <phoneticPr fontId="26"/>
  </si>
  <si>
    <t>当該診療報酬を算定するための標準的な看護補助者配置数（Ｃ）
※（B)/(A)×５</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phoneticPr fontId="26"/>
  </si>
  <si>
    <r>
      <t>令和６年２月から５月までの各月において各病棟で勤務する</t>
    </r>
    <r>
      <rPr>
        <b/>
        <sz val="11"/>
        <rFont val="ＭＳ Ｐゴシック"/>
        <family val="3"/>
        <charset val="128"/>
        <scheme val="minor"/>
      </rPr>
      <t>看護補助者の常勤換算数の平均値</t>
    </r>
    <r>
      <rPr>
        <sz val="11"/>
        <rFont val="ＭＳ Ｐゴシック"/>
        <family val="3"/>
        <charset val="128"/>
        <scheme val="minor"/>
      </rPr>
      <t xml:space="preserve">（Ｄ）
</t>
    </r>
    <r>
      <rPr>
        <sz val="10"/>
        <rFont val="ＭＳ Ｐゴシック"/>
        <family val="3"/>
        <charset val="128"/>
        <scheme val="minor"/>
      </rPr>
      <t>※賃金改善を行った者</t>
    </r>
    <rPh sb="0" eb="2">
      <t>レイワ</t>
    </rPh>
    <rPh sb="3" eb="4">
      <t>ネン</t>
    </rPh>
    <rPh sb="5" eb="6">
      <t>ガツ</t>
    </rPh>
    <rPh sb="9" eb="10">
      <t>ガツ</t>
    </rPh>
    <rPh sb="13" eb="15">
      <t>カクツキ</t>
    </rPh>
    <rPh sb="19" eb="20">
      <t>カク</t>
    </rPh>
    <rPh sb="20" eb="22">
      <t>ビョウトウ</t>
    </rPh>
    <rPh sb="23" eb="25">
      <t>キンム</t>
    </rPh>
    <rPh sb="27" eb="29">
      <t>カンゴ</t>
    </rPh>
    <rPh sb="29" eb="32">
      <t>ホジョシャ</t>
    </rPh>
    <rPh sb="33" eb="35">
      <t>ジョウキン</t>
    </rPh>
    <rPh sb="35" eb="37">
      <t>カンサン</t>
    </rPh>
    <rPh sb="37" eb="38">
      <t>スウ</t>
    </rPh>
    <rPh sb="39" eb="42">
      <t>ヘイキンチ</t>
    </rPh>
    <rPh sb="47" eb="49">
      <t>チンギン</t>
    </rPh>
    <rPh sb="49" eb="51">
      <t>カイゼン</t>
    </rPh>
    <rPh sb="52" eb="53">
      <t>オコナ</t>
    </rPh>
    <rPh sb="55" eb="56">
      <t>モノ</t>
    </rPh>
    <phoneticPr fontId="26"/>
  </si>
  <si>
    <r>
      <t xml:space="preserve">補助対象看護補助者数（Ｅ）
 </t>
    </r>
    <r>
      <rPr>
        <sz val="9"/>
        <color theme="1"/>
        <rFont val="ＭＳ Ｐゴシック"/>
        <family val="3"/>
        <charset val="128"/>
        <scheme val="minor"/>
      </rPr>
      <t>※（Ｃ）と（Ｄ）を
 比較して少ない数に
 ４を乗じた人数</t>
    </r>
    <rPh sb="0" eb="2">
      <t>ホジョ</t>
    </rPh>
    <rPh sb="2" eb="4">
      <t>タイショウ</t>
    </rPh>
    <rPh sb="4" eb="6">
      <t>カンゴ</t>
    </rPh>
    <rPh sb="6" eb="9">
      <t>ホジョシャ</t>
    </rPh>
    <rPh sb="9" eb="10">
      <t>スウ</t>
    </rPh>
    <rPh sb="26" eb="28">
      <t>ヒカク</t>
    </rPh>
    <rPh sb="30" eb="31">
      <t>スク</t>
    </rPh>
    <rPh sb="33" eb="34">
      <t>カズ</t>
    </rPh>
    <rPh sb="39" eb="40">
      <t>ジョウ</t>
    </rPh>
    <rPh sb="42" eb="44">
      <t>ニンズウ</t>
    </rPh>
    <phoneticPr fontId="26"/>
  </si>
  <si>
    <r>
      <t xml:space="preserve">補助基準額（F）
</t>
    </r>
    <r>
      <rPr>
        <sz val="10"/>
        <color theme="1"/>
        <rFont val="ＭＳ Ｐゴシック"/>
        <family val="3"/>
        <charset val="128"/>
        <scheme val="minor"/>
      </rPr>
      <t>※(Ｅ)に6,990円
を乗じたもの</t>
    </r>
    <rPh sb="0" eb="2">
      <t>ホジョ</t>
    </rPh>
    <rPh sb="2" eb="5">
      <t>キジュンガク</t>
    </rPh>
    <rPh sb="19" eb="20">
      <t>エン</t>
    </rPh>
    <rPh sb="22" eb="23">
      <t>ジョウ</t>
    </rPh>
    <phoneticPr fontId="26"/>
  </si>
  <si>
    <r>
      <t>補助対象期間（令和６年２月1日～5月31日）における各病棟で勤務する</t>
    </r>
    <r>
      <rPr>
        <b/>
        <sz val="11"/>
        <rFont val="ＭＳ Ｐゴシック"/>
        <family val="3"/>
        <charset val="128"/>
        <scheme val="minor"/>
      </rPr>
      <t>看護補助者の実際の処遇改善額</t>
    </r>
    <r>
      <rPr>
        <sz val="11"/>
        <rFont val="ＭＳ Ｐゴシック"/>
        <family val="3"/>
        <charset val="128"/>
        <scheme val="minor"/>
      </rPr>
      <t>（G）
（単位：円）</t>
    </r>
    <rPh sb="26" eb="29">
      <t>カクビョウトウ</t>
    </rPh>
    <rPh sb="30" eb="32">
      <t>キンム</t>
    </rPh>
    <rPh sb="34" eb="36">
      <t>カンゴ</t>
    </rPh>
    <rPh sb="36" eb="39">
      <t>ホジョシャ</t>
    </rPh>
    <rPh sb="40" eb="42">
      <t>ジッサイ</t>
    </rPh>
    <rPh sb="43" eb="45">
      <t>ショグウ</t>
    </rPh>
    <rPh sb="45" eb="47">
      <t>カイゼン</t>
    </rPh>
    <rPh sb="47" eb="48">
      <t>ガク</t>
    </rPh>
    <rPh sb="53" eb="55">
      <t>タンイ</t>
    </rPh>
    <rPh sb="56" eb="57">
      <t>エン</t>
    </rPh>
    <phoneticPr fontId="26"/>
  </si>
  <si>
    <t>A101 療養病棟入院基本料</t>
    <rPh sb="11" eb="13">
      <t>キホン</t>
    </rPh>
    <phoneticPr fontId="26"/>
  </si>
  <si>
    <t>A306 特殊疾患入院医療管理料</t>
    <phoneticPr fontId="26"/>
  </si>
  <si>
    <t>A308 回復期リハビリテーション病棟入院料</t>
    <phoneticPr fontId="26"/>
  </si>
  <si>
    <t>A309 特殊疾患病棟入院料</t>
    <phoneticPr fontId="26"/>
  </si>
  <si>
    <t>A311-2 精神科急性期治療病棟入院料</t>
    <phoneticPr fontId="26"/>
  </si>
  <si>
    <t>A312 精神療養病棟入院料</t>
    <phoneticPr fontId="26"/>
  </si>
  <si>
    <t>A314 認知症治療病棟入院料</t>
    <phoneticPr fontId="26"/>
  </si>
  <si>
    <t>A318 地域移行機能強化病棟入院料</t>
    <phoneticPr fontId="26"/>
  </si>
  <si>
    <t>A319 特定機能病院リハビリテーション病棟入院料</t>
    <phoneticPr fontId="26"/>
  </si>
  <si>
    <t>A207-3急性期看護補助体制加算　※同一病棟については、以下のいずれか１つの加算項目にのみ計上すること。</t>
    <rPh sb="19" eb="21">
      <t>ドウイツ</t>
    </rPh>
    <rPh sb="21" eb="23">
      <t>ビョウトウ</t>
    </rPh>
    <rPh sb="29" eb="31">
      <t>イカ</t>
    </rPh>
    <rPh sb="39" eb="41">
      <t>カサン</t>
    </rPh>
    <rPh sb="41" eb="43">
      <t>コウモク</t>
    </rPh>
    <rPh sb="46" eb="48">
      <t>ケイジョウ</t>
    </rPh>
    <phoneticPr fontId="26"/>
  </si>
  <si>
    <t>25対１急性期看護補助体制加算
（看護補助者５割以上）</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イジョウ</t>
    </rPh>
    <phoneticPr fontId="26"/>
  </si>
  <si>
    <t>25対１急性期看護補助体制加算
（看護補助者５割未満）</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ミマン</t>
    </rPh>
    <phoneticPr fontId="26"/>
  </si>
  <si>
    <t>50対１急性期看護補助体制加算</t>
    <rPh sb="2" eb="3">
      <t>タイ</t>
    </rPh>
    <rPh sb="4" eb="7">
      <t>キュウセイキ</t>
    </rPh>
    <rPh sb="7" eb="9">
      <t>カンゴ</t>
    </rPh>
    <rPh sb="9" eb="11">
      <t>ホジョ</t>
    </rPh>
    <rPh sb="11" eb="13">
      <t>タイセイ</t>
    </rPh>
    <rPh sb="13" eb="15">
      <t>カサン</t>
    </rPh>
    <phoneticPr fontId="26"/>
  </si>
  <si>
    <t>75対１急性期看護補助体制加算</t>
    <rPh sb="2" eb="3">
      <t>タイ</t>
    </rPh>
    <rPh sb="4" eb="7">
      <t>キュウセイキ</t>
    </rPh>
    <rPh sb="7" eb="9">
      <t>カンゴ</t>
    </rPh>
    <rPh sb="9" eb="11">
      <t>ホジョ</t>
    </rPh>
    <rPh sb="11" eb="13">
      <t>タイセイ</t>
    </rPh>
    <rPh sb="13" eb="15">
      <t>カサン</t>
    </rPh>
    <phoneticPr fontId="26"/>
  </si>
  <si>
    <t>A211 特殊疾患入院施設管理加算</t>
    <phoneticPr fontId="26"/>
  </si>
  <si>
    <t>A214看護補助加算　※同一病棟については、以下のいずれか１つの加算項目にのみ計上すること。</t>
    <phoneticPr fontId="26"/>
  </si>
  <si>
    <t>看護補助加算１</t>
    <rPh sb="0" eb="2">
      <t>カンゴ</t>
    </rPh>
    <rPh sb="2" eb="4">
      <t>ホジョ</t>
    </rPh>
    <rPh sb="4" eb="6">
      <t>カサン</t>
    </rPh>
    <phoneticPr fontId="26"/>
  </si>
  <si>
    <t>看護補助加算２</t>
    <rPh sb="0" eb="2">
      <t>カンゴ</t>
    </rPh>
    <rPh sb="2" eb="4">
      <t>ホジョ</t>
    </rPh>
    <rPh sb="4" eb="6">
      <t>カサン</t>
    </rPh>
    <phoneticPr fontId="26"/>
  </si>
  <si>
    <t>看護補助加算３</t>
    <rPh sb="0" eb="2">
      <t>カンゴ</t>
    </rPh>
    <rPh sb="2" eb="4">
      <t>ホジョ</t>
    </rPh>
    <rPh sb="4" eb="6">
      <t>カサン</t>
    </rPh>
    <phoneticPr fontId="26"/>
  </si>
  <si>
    <t>A106 障害者施設等入院基本料の「注９」に規定する看護補助加算又は看護補助体制充実加算</t>
    <rPh sb="32" eb="33">
      <t>マタ</t>
    </rPh>
    <phoneticPr fontId="26"/>
  </si>
  <si>
    <t>A308-3 地域包括ケア病棟入院料の「注４」に規定する看護補助者配置加算又は看護補助体制充実加算</t>
    <phoneticPr fontId="26"/>
  </si>
  <si>
    <t>上記、診療報酬を算定する病棟以外で勤務する看護補助者の数及び賃上げ額　</t>
    <rPh sb="0" eb="2">
      <t>ジョウキ</t>
    </rPh>
    <rPh sb="3" eb="5">
      <t>シンリョウ</t>
    </rPh>
    <rPh sb="5" eb="7">
      <t>ホウシュウ</t>
    </rPh>
    <rPh sb="8" eb="10">
      <t>サンテイ</t>
    </rPh>
    <rPh sb="12" eb="14">
      <t>ビョウトウ</t>
    </rPh>
    <rPh sb="14" eb="16">
      <t>イガイ</t>
    </rPh>
    <rPh sb="17" eb="19">
      <t>キンム</t>
    </rPh>
    <rPh sb="21" eb="23">
      <t>カンゴ</t>
    </rPh>
    <rPh sb="23" eb="26">
      <t>ホジョシャ</t>
    </rPh>
    <rPh sb="27" eb="28">
      <t>カズ</t>
    </rPh>
    <rPh sb="28" eb="29">
      <t>オヨ</t>
    </rPh>
    <rPh sb="30" eb="32">
      <t>チンア</t>
    </rPh>
    <rPh sb="33" eb="34">
      <t>ガク</t>
    </rPh>
    <phoneticPr fontId="26"/>
  </si>
  <si>
    <t>合計</t>
    <rPh sb="0" eb="2">
      <t>ゴウケイ</t>
    </rPh>
    <phoneticPr fontId="26"/>
  </si>
  <si>
    <t>【記載要領】</t>
    <rPh sb="1" eb="3">
      <t>キサイ</t>
    </rPh>
    <rPh sb="3" eb="5">
      <t>ヨウリョウ</t>
    </rPh>
    <phoneticPr fontId="26"/>
  </si>
  <si>
    <t>１　「保険医療機関コード」欄には、診療報酬の請求等に使用される10桁のコードを記載すること。</t>
    <rPh sb="13" eb="14">
      <t>ラン</t>
    </rPh>
    <rPh sb="17" eb="19">
      <t>シンリョウ</t>
    </rPh>
    <rPh sb="19" eb="21">
      <t>ホウシュウ</t>
    </rPh>
    <rPh sb="22" eb="25">
      <t>セイキュウナド</t>
    </rPh>
    <rPh sb="26" eb="28">
      <t>シヨウ</t>
    </rPh>
    <rPh sb="33" eb="34">
      <t>ケタ</t>
    </rPh>
    <rPh sb="39" eb="41">
      <t>キサイ</t>
    </rPh>
    <phoneticPr fontId="26"/>
  </si>
  <si>
    <t>２　（Ｂ）欄については、病棟毎の令和６年２月から５月までの間における１日平均入院患者数を記載すること。</t>
    <rPh sb="5" eb="6">
      <t>ラン</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26"/>
  </si>
  <si>
    <t>３　（Ｃ）欄については、（Ｂ）欄の１日平均入院患者数を(A)欄の基準値で除して小数第１位以下の端数を切り上げたものに５を乗じた数とする。</t>
    <rPh sb="5" eb="6">
      <t>ラン</t>
    </rPh>
    <rPh sb="15" eb="16">
      <t>ラン</t>
    </rPh>
    <rPh sb="18" eb="19">
      <t>ニチ</t>
    </rPh>
    <rPh sb="19" eb="21">
      <t>ヘイキン</t>
    </rPh>
    <rPh sb="21" eb="23">
      <t>ニュウイン</t>
    </rPh>
    <rPh sb="23" eb="26">
      <t>カンジャスウ</t>
    </rPh>
    <rPh sb="30" eb="31">
      <t>ラン</t>
    </rPh>
    <rPh sb="32" eb="35">
      <t>キジュンチ</t>
    </rPh>
    <rPh sb="36" eb="37">
      <t>ジョ</t>
    </rPh>
    <rPh sb="39" eb="41">
      <t>ショウスウ</t>
    </rPh>
    <rPh sb="41" eb="42">
      <t>ダイ</t>
    </rPh>
    <rPh sb="43" eb="44">
      <t>イ</t>
    </rPh>
    <rPh sb="44" eb="46">
      <t>イカ</t>
    </rPh>
    <rPh sb="47" eb="49">
      <t>ハスウ</t>
    </rPh>
    <rPh sb="50" eb="51">
      <t>キ</t>
    </rPh>
    <rPh sb="52" eb="53">
      <t>ア</t>
    </rPh>
    <rPh sb="60" eb="61">
      <t>ジョウ</t>
    </rPh>
    <rPh sb="63" eb="64">
      <t>カズ</t>
    </rPh>
    <phoneticPr fontId="26"/>
  </si>
  <si>
    <t>４　（Ｄ）欄については、令和６年２月から同年５月までの各月における賃金改善を行った看護補助者の常勤換算した人数を合計し、４で除して平均人数を算出すること。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3" eb="35">
      <t>チンギン</t>
    </rPh>
    <rPh sb="35" eb="37">
      <t>カイゼン</t>
    </rPh>
    <rPh sb="38" eb="39">
      <t>オコナ</t>
    </rPh>
    <rPh sb="41" eb="43">
      <t>カンゴ</t>
    </rPh>
    <rPh sb="43" eb="46">
      <t>ホジョシャ</t>
    </rPh>
    <rPh sb="47" eb="49">
      <t>ジョウキン</t>
    </rPh>
    <rPh sb="49" eb="51">
      <t>カンサン</t>
    </rPh>
    <rPh sb="53" eb="55">
      <t>ニンズウ</t>
    </rPh>
    <rPh sb="54" eb="55">
      <t>カズ</t>
    </rPh>
    <rPh sb="56" eb="58">
      <t>ゴウケイ</t>
    </rPh>
    <rPh sb="62" eb="63">
      <t>ジョ</t>
    </rPh>
    <rPh sb="65" eb="67">
      <t>ヘイキン</t>
    </rPh>
    <rPh sb="67" eb="69">
      <t>ニンズウ</t>
    </rPh>
    <rPh sb="70" eb="72">
      <t>サンシュツ</t>
    </rPh>
    <phoneticPr fontId="26"/>
  </si>
  <si>
    <t>５　（Ｆ）欄の合計値は、千円未満の端数を切り捨てるものであること。</t>
    <rPh sb="5" eb="6">
      <t>ラン</t>
    </rPh>
    <rPh sb="7" eb="10">
      <t>ゴウケイチ</t>
    </rPh>
    <rPh sb="12" eb="14">
      <t>センエン</t>
    </rPh>
    <rPh sb="14" eb="16">
      <t>ミマン</t>
    </rPh>
    <rPh sb="17" eb="19">
      <t>ハスウ</t>
    </rPh>
    <rPh sb="20" eb="21">
      <t>キ</t>
    </rPh>
    <rPh sb="22" eb="23">
      <t>ス</t>
    </rPh>
    <phoneticPr fontId="26"/>
  </si>
  <si>
    <t>６　（Ｇ）欄については、各診療報酬を算定する病棟に勤務する看護補助者の処遇改善額に係る令和６年２月１日から５月31日までの合計額（４ヶ月分）を記載すること。</t>
    <rPh sb="5" eb="6">
      <t>ラン</t>
    </rPh>
    <rPh sb="22" eb="24">
      <t>ビョウトウ</t>
    </rPh>
    <rPh sb="35" eb="37">
      <t>ショグウ</t>
    </rPh>
    <rPh sb="37" eb="39">
      <t>カイゼン</t>
    </rPh>
    <rPh sb="39" eb="40">
      <t>ガク</t>
    </rPh>
    <rPh sb="41" eb="42">
      <t>カカ</t>
    </rPh>
    <rPh sb="61" eb="64">
      <t>ゴウケイガク</t>
    </rPh>
    <rPh sb="71" eb="73">
      <t>キサイ</t>
    </rPh>
    <phoneticPr fontId="26"/>
  </si>
  <si>
    <t>別添のとおり</t>
    <rPh sb="0" eb="2">
      <t>ベッテン</t>
    </rPh>
    <phoneticPr fontId="3"/>
  </si>
  <si>
    <t>直接執行</t>
    <rPh sb="0" eb="2">
      <t>チョクセツ</t>
    </rPh>
    <rPh sb="2" eb="4">
      <t>シッコウ</t>
    </rPh>
    <phoneticPr fontId="3"/>
  </si>
  <si>
    <t>大阪府看護補助者処遇改善事業補助金　所要額精算書</t>
    <rPh sb="0" eb="3">
      <t>オオサカフ</t>
    </rPh>
    <rPh sb="3" eb="5">
      <t>カンゴ</t>
    </rPh>
    <rPh sb="5" eb="8">
      <t>ホジョシャ</t>
    </rPh>
    <rPh sb="8" eb="10">
      <t>ショグウ</t>
    </rPh>
    <rPh sb="10" eb="12">
      <t>カイゼン</t>
    </rPh>
    <rPh sb="12" eb="14">
      <t>ジギョウ</t>
    </rPh>
    <rPh sb="14" eb="17">
      <t>ホジョキン</t>
    </rPh>
    <rPh sb="18" eb="21">
      <t>ショヨウガク</t>
    </rPh>
    <rPh sb="21" eb="24">
      <t>セイサンショ</t>
    </rPh>
    <phoneticPr fontId="14"/>
  </si>
  <si>
    <t>大阪府看護補助者処遇改善事業補助金　賃金改善実績報告書内訳（１）</t>
    <rPh sb="0" eb="3">
      <t>オオサカフ</t>
    </rPh>
    <rPh sb="3" eb="5">
      <t>カンゴ</t>
    </rPh>
    <rPh sb="5" eb="8">
      <t>ホジョシャ</t>
    </rPh>
    <rPh sb="8" eb="14">
      <t>ショグウカイゼンジギョウ</t>
    </rPh>
    <rPh sb="14" eb="17">
      <t>ホジョキン</t>
    </rPh>
    <rPh sb="18" eb="22">
      <t>チンギンカイゼン</t>
    </rPh>
    <rPh sb="22" eb="26">
      <t>ジッセキホウコク</t>
    </rPh>
    <rPh sb="26" eb="27">
      <t>ショ</t>
    </rPh>
    <rPh sb="27" eb="29">
      <t>ウチワケ</t>
    </rPh>
    <phoneticPr fontId="14"/>
  </si>
  <si>
    <t>※　賃金改善額について、２月分を３月に支給している場合は３月に計上すること。</t>
    <rPh sb="2" eb="7">
      <t>チンギンカイゼンガク</t>
    </rPh>
    <rPh sb="13" eb="15">
      <t>ガツブン</t>
    </rPh>
    <rPh sb="17" eb="18">
      <t>ガツ</t>
    </rPh>
    <rPh sb="19" eb="21">
      <t>シキュウ</t>
    </rPh>
    <rPh sb="25" eb="27">
      <t>バアイ</t>
    </rPh>
    <rPh sb="29" eb="30">
      <t>ガツ</t>
    </rPh>
    <rPh sb="31" eb="33">
      <t>ケイジョウ</t>
    </rPh>
    <phoneticPr fontId="14"/>
  </si>
  <si>
    <t>また、２月、３月分を一括して４月に支給している場合は４月に計上すること。</t>
    <phoneticPr fontId="3"/>
  </si>
  <si>
    <t>大阪府看護補助者処遇改善事業補助金 賃金改善実績報告書内訳（２）</t>
    <rPh sb="0" eb="3">
      <t>オオサカフ</t>
    </rPh>
    <rPh sb="5" eb="8">
      <t>ホジョシャ</t>
    </rPh>
    <rPh sb="14" eb="17">
      <t>ホジョキン</t>
    </rPh>
    <rPh sb="18" eb="22">
      <t>チンギンカイゼン</t>
    </rPh>
    <phoneticPr fontId="14"/>
  </si>
  <si>
    <t>大阪府看護補助者処遇改善事業補助金　収支決算書</t>
    <rPh sb="0" eb="3">
      <t>オオサカフ</t>
    </rPh>
    <rPh sb="3" eb="5">
      <t>カンゴ</t>
    </rPh>
    <rPh sb="5" eb="8">
      <t>ホジョシャ</t>
    </rPh>
    <rPh sb="8" eb="10">
      <t>ショグウ</t>
    </rPh>
    <rPh sb="10" eb="12">
      <t>カイゼン</t>
    </rPh>
    <rPh sb="12" eb="14">
      <t>ジギョウ</t>
    </rPh>
    <rPh sb="14" eb="17">
      <t>ホジョキン</t>
    </rPh>
    <rPh sb="18" eb="20">
      <t>シュウシ</t>
    </rPh>
    <rPh sb="20" eb="23">
      <t>ケッサンショ</t>
    </rPh>
    <phoneticPr fontId="3"/>
  </si>
  <si>
    <t>賃金改善実績報告書（病院分）</t>
    <rPh sb="0" eb="2">
      <t>チンギン</t>
    </rPh>
    <rPh sb="2" eb="4">
      <t>カイゼン</t>
    </rPh>
    <rPh sb="4" eb="6">
      <t>ジッセキ</t>
    </rPh>
    <rPh sb="6" eb="9">
      <t>ホウコクショ</t>
    </rPh>
    <rPh sb="10" eb="12">
      <t>ビョウイン</t>
    </rPh>
    <rPh sb="12" eb="13">
      <t>ブン</t>
    </rPh>
    <phoneticPr fontId="26"/>
  </si>
  <si>
    <t>（別紙２）</t>
    <rPh sb="1" eb="3">
      <t>ベッシ</t>
    </rPh>
    <phoneticPr fontId="26"/>
  </si>
  <si>
    <t>（様式第３号）</t>
    <rPh sb="1" eb="3">
      <t>ヨウシキ</t>
    </rPh>
    <rPh sb="3" eb="4">
      <t>ダイ</t>
    </rPh>
    <rPh sb="5" eb="6">
      <t>ゴウ</t>
    </rPh>
    <phoneticPr fontId="3"/>
  </si>
  <si>
    <t>７　常勤換算数の計算方法は以下のとおりである。
　</t>
    <rPh sb="2" eb="7">
      <t>ジョウキンカンサンスウ</t>
    </rPh>
    <rPh sb="8" eb="12">
      <t>ケイサンホウホウ</t>
    </rPh>
    <rPh sb="13" eb="15">
      <t>イカ</t>
    </rPh>
    <phoneticPr fontId="26"/>
  </si>
  <si>
    <t xml:space="preserve">・常勤の看護補助者については、1人として計上する。
</t>
    <phoneticPr fontId="3"/>
  </si>
  <si>
    <t>・非常勤の看護補助者については、「当該常勤でない看護職員が職務に従事する１週間の勤務時間（残業は除く。）」÷「当該医療機関で定めている常勤職員の１週間の勤務時間」</t>
    <phoneticPr fontId="3"/>
  </si>
  <si>
    <t>　※月途中での退職 や採用、他の病棟へ異動などにより、１ヶ月間のうちで 勤務しない日が生じる場合には、当該月の勤務日数（又は勤務時間数）を、退職しなかったとした場合の月の勤務 延日数（又は 延時間数 ）で除して算出する。</t>
    <phoneticPr fontId="3"/>
  </si>
  <si>
    <t>代表者職・氏名</t>
  </si>
  <si>
    <t>※薄紅色の網掛け部分が、記入いただく箇所となります</t>
    <rPh sb="1" eb="4">
      <t>ウスベニイロ</t>
    </rPh>
    <rPh sb="5" eb="7">
      <t>アミカ</t>
    </rPh>
    <rPh sb="8" eb="10">
      <t>ブブン</t>
    </rPh>
    <rPh sb="12" eb="14">
      <t>キニュウ</t>
    </rPh>
    <rPh sb="18" eb="20">
      <t>カショ</t>
    </rPh>
    <phoneticPr fontId="3"/>
  </si>
  <si>
    <t>申請書記入日</t>
    <rPh sb="0" eb="3">
      <t>シンセイショ</t>
    </rPh>
    <rPh sb="3" eb="6">
      <t>キニュウビ</t>
    </rPh>
    <phoneticPr fontId="3"/>
  </si>
  <si>
    <t>個人開設者の場合は空欄</t>
    <rPh sb="0" eb="2">
      <t>コジン</t>
    </rPh>
    <rPh sb="2" eb="5">
      <t>カイセツシャ</t>
    </rPh>
    <rPh sb="6" eb="8">
      <t>バアイ</t>
    </rPh>
    <rPh sb="9" eb="11">
      <t>クウラン</t>
    </rPh>
    <phoneticPr fontId="3"/>
  </si>
  <si>
    <t>法人名</t>
    <rPh sb="0" eb="3">
      <t>ホウジンメイ</t>
    </rPh>
    <phoneticPr fontId="3"/>
  </si>
  <si>
    <t>施設所在地</t>
    <rPh sb="0" eb="2">
      <t>シセツ</t>
    </rPh>
    <rPh sb="2" eb="5">
      <t>ショザイチ</t>
    </rPh>
    <phoneticPr fontId="3"/>
  </si>
  <si>
    <t>法人代表者職・氏名</t>
    <rPh sb="0" eb="2">
      <t>ホウジン</t>
    </rPh>
    <rPh sb="2" eb="5">
      <t>ダイヒョウシャ</t>
    </rPh>
    <rPh sb="5" eb="6">
      <t>ショク</t>
    </rPh>
    <rPh sb="7" eb="9">
      <t>シメイ</t>
    </rPh>
    <phoneticPr fontId="3"/>
  </si>
  <si>
    <t>補助金担当者職・氏名</t>
    <rPh sb="0" eb="6">
      <t>ホジョキンタントウシャ</t>
    </rPh>
    <rPh sb="6" eb="7">
      <t>ショク</t>
    </rPh>
    <rPh sb="8" eb="10">
      <t>シメイ</t>
    </rPh>
    <phoneticPr fontId="3"/>
  </si>
  <si>
    <t>補助金担当者連絡先</t>
    <rPh sb="0" eb="6">
      <t>ホジョキンタントウシャ</t>
    </rPh>
    <rPh sb="6" eb="9">
      <t>レンラクサキ</t>
    </rPh>
    <phoneticPr fontId="3"/>
  </si>
  <si>
    <t>←</t>
    <phoneticPr fontId="3"/>
  </si>
  <si>
    <t>複数の医療機関を運営されていたりする場合など、必ずしも医療機関の所在地が法人所在地とは限りませんので、注意してください</t>
    <rPh sb="0" eb="2">
      <t>フクスウ</t>
    </rPh>
    <rPh sb="3" eb="7">
      <t>イリョウキカン</t>
    </rPh>
    <rPh sb="8" eb="10">
      <t>ウンエイ</t>
    </rPh>
    <rPh sb="18" eb="20">
      <t>バアイ</t>
    </rPh>
    <rPh sb="23" eb="24">
      <t>カナラ</t>
    </rPh>
    <rPh sb="27" eb="29">
      <t>イリョウ</t>
    </rPh>
    <rPh sb="29" eb="31">
      <t>キカン</t>
    </rPh>
    <rPh sb="32" eb="35">
      <t>ショザイチ</t>
    </rPh>
    <rPh sb="36" eb="38">
      <t>ホウジン</t>
    </rPh>
    <rPh sb="38" eb="41">
      <t>ショザイチ</t>
    </rPh>
    <rPh sb="43" eb="44">
      <t>カギ</t>
    </rPh>
    <rPh sb="51" eb="53">
      <t>チュウイ</t>
    </rPh>
    <phoneticPr fontId="3"/>
  </si>
  <si>
    <t>「医療法人〇〇会」など、法人種別も記載してください</t>
    <rPh sb="1" eb="5">
      <t>イリョウホウジン</t>
    </rPh>
    <rPh sb="7" eb="8">
      <t>カイ</t>
    </rPh>
    <rPh sb="12" eb="14">
      <t>ホウジン</t>
    </rPh>
    <rPh sb="14" eb="16">
      <t>シュベツ</t>
    </rPh>
    <rPh sb="17" eb="19">
      <t>キサイ</t>
    </rPh>
    <phoneticPr fontId="3"/>
  </si>
  <si>
    <t>医療法の届出・許可されている施設名を記入してください</t>
    <phoneticPr fontId="3"/>
  </si>
  <si>
    <t>法人開設の場合は、職・氏名「理事長　〇〇　〇〇」等記載（個人開設者の場合は、お名前だけで結構です）</t>
    <rPh sb="0" eb="2">
      <t>ホウジン</t>
    </rPh>
    <rPh sb="2" eb="4">
      <t>カイセツ</t>
    </rPh>
    <rPh sb="5" eb="7">
      <t>バアイ</t>
    </rPh>
    <rPh sb="9" eb="10">
      <t>ショク</t>
    </rPh>
    <rPh sb="11" eb="13">
      <t>シメイ</t>
    </rPh>
    <rPh sb="14" eb="17">
      <t>リジチョウ</t>
    </rPh>
    <rPh sb="24" eb="25">
      <t>ナド</t>
    </rPh>
    <rPh sb="25" eb="27">
      <t>キサイ</t>
    </rPh>
    <rPh sb="28" eb="32">
      <t>コジンカイセツ</t>
    </rPh>
    <rPh sb="32" eb="33">
      <t>シャ</t>
    </rPh>
    <rPh sb="34" eb="36">
      <t>バアイ</t>
    </rPh>
    <rPh sb="39" eb="41">
      <t>ナマエ</t>
    </rPh>
    <rPh sb="44" eb="46">
      <t>ケッコウ</t>
    </rPh>
    <phoneticPr fontId="3"/>
  </si>
  <si>
    <t>お問い合わせ時に必要となりますので記入してください</t>
    <rPh sb="1" eb="2">
      <t>ト</t>
    </rPh>
    <rPh sb="3" eb="4">
      <t>ア</t>
    </rPh>
    <rPh sb="6" eb="7">
      <t>ジ</t>
    </rPh>
    <rPh sb="8" eb="10">
      <t>ヒツヨウ</t>
    </rPh>
    <rPh sb="17" eb="19">
      <t>キニュウ</t>
    </rPh>
    <phoneticPr fontId="3"/>
  </si>
  <si>
    <t>令和６年</t>
    <rPh sb="0" eb="2">
      <t>レイワ</t>
    </rPh>
    <rPh sb="3" eb="4">
      <t>ネン</t>
    </rPh>
    <phoneticPr fontId="3"/>
  </si>
  <si>
    <t>令和</t>
    <rPh sb="0" eb="2">
      <t>レイワ</t>
    </rPh>
    <phoneticPr fontId="3"/>
  </si>
  <si>
    <t>補助金の交付を受けることで、看護補助者の処遇改善を図ることができた。</t>
    <rPh sb="0" eb="3">
      <t>ホジョキン</t>
    </rPh>
    <rPh sb="4" eb="6">
      <t>コウフ</t>
    </rPh>
    <rPh sb="7" eb="8">
      <t>ウ</t>
    </rPh>
    <rPh sb="14" eb="19">
      <t>カンゴホジョシャ</t>
    </rPh>
    <rPh sb="20" eb="24">
      <t>ショグウカイゼン</t>
    </rPh>
    <rPh sb="25" eb="26">
      <t>ハカ</t>
    </rPh>
    <phoneticPr fontId="3"/>
  </si>
  <si>
    <t>＜入力時の留意点＞</t>
    <rPh sb="1" eb="4">
      <t>ニュウリョクジ</t>
    </rPh>
    <rPh sb="5" eb="8">
      <t>リュウイテン</t>
    </rPh>
    <phoneticPr fontId="3"/>
  </si>
  <si>
    <t>・各シート間でセルを参照しているため、以下の順での入力をお勧めします。</t>
    <rPh sb="1" eb="2">
      <t>カク</t>
    </rPh>
    <rPh sb="5" eb="6">
      <t>アイダ</t>
    </rPh>
    <rPh sb="10" eb="12">
      <t>サンショウ</t>
    </rPh>
    <rPh sb="19" eb="21">
      <t>イカ</t>
    </rPh>
    <rPh sb="22" eb="23">
      <t>ジュン</t>
    </rPh>
    <rPh sb="25" eb="27">
      <t>ニュウリョク</t>
    </rPh>
    <rPh sb="29" eb="30">
      <t>スス</t>
    </rPh>
    <phoneticPr fontId="3"/>
  </si>
  <si>
    <t>基本情報※最初に記入してください</t>
    <rPh sb="0" eb="4">
      <t>キホンジョウホウ</t>
    </rPh>
    <rPh sb="5" eb="7">
      <t>サイショ</t>
    </rPh>
    <rPh sb="8" eb="10">
      <t>キニュウ</t>
    </rPh>
    <phoneticPr fontId="3"/>
  </si>
  <si>
    <t>別紙２－２（実績内訳</t>
    <rPh sb="0" eb="2">
      <t>ベッシ</t>
    </rPh>
    <rPh sb="6" eb="10">
      <t>ジッセキウチワケ</t>
    </rPh>
    <phoneticPr fontId="3"/>
  </si>
  <si>
    <t>別紙２－３（実績内訳</t>
    <rPh sb="0" eb="2">
      <t>ベッシ</t>
    </rPh>
    <rPh sb="6" eb="10">
      <t>ジッセキウチワケ</t>
    </rPh>
    <phoneticPr fontId="3"/>
  </si>
  <si>
    <t>別紙２（賃金改善実績報告書</t>
    <rPh sb="0" eb="2">
      <t>ベッシ</t>
    </rPh>
    <rPh sb="4" eb="8">
      <t>チンギンカイゼン</t>
    </rPh>
    <rPh sb="8" eb="13">
      <t>ジッセキホウコクショ</t>
    </rPh>
    <phoneticPr fontId="3"/>
  </si>
  <si>
    <t>別紙１（所要額精算書</t>
    <rPh sb="0" eb="2">
      <t>ベッシ</t>
    </rPh>
    <rPh sb="4" eb="7">
      <t>ショヨウガク</t>
    </rPh>
    <rPh sb="7" eb="10">
      <t>セイサンショ</t>
    </rPh>
    <phoneticPr fontId="3"/>
  </si>
  <si>
    <t>１ 実績報告書</t>
    <rPh sb="2" eb="7">
      <t>ジッセキホウコクショ</t>
    </rPh>
    <phoneticPr fontId="3"/>
  </si>
  <si>
    <t>別紙３ 収支決算書 （すべて自動入力のため確認のみ）</t>
    <rPh sb="0" eb="2">
      <t>ベッシ</t>
    </rPh>
    <rPh sb="4" eb="6">
      <t>シュウシ</t>
    </rPh>
    <rPh sb="6" eb="9">
      <t>ケッサンショ</t>
    </rPh>
    <rPh sb="14" eb="18">
      <t>ジドウニュウリョク</t>
    </rPh>
    <rPh sb="21" eb="23">
      <t>カクニン</t>
    </rPh>
    <phoneticPr fontId="3"/>
  </si>
  <si>
    <t>・着色セルが入力箇所（それ以外のセルは自動入力）になりますので、着色セルのみご入力ください。</t>
    <rPh sb="1" eb="3">
      <t>チャクショク</t>
    </rPh>
    <rPh sb="6" eb="10">
      <t>ニュウリョクカショ</t>
    </rPh>
    <rPh sb="13" eb="15">
      <t>イガイ</t>
    </rPh>
    <rPh sb="19" eb="23">
      <t>ジドウニュウリョク</t>
    </rPh>
    <rPh sb="32" eb="34">
      <t>チャクショク</t>
    </rPh>
    <rPh sb="39" eb="41">
      <t>ニュウリョク</t>
    </rPh>
    <phoneticPr fontId="3"/>
  </si>
  <si>
    <t>その他</t>
    <rPh sb="2" eb="3">
      <t>タ</t>
    </rPh>
    <phoneticPr fontId="3"/>
  </si>
  <si>
    <t>★基本情報</t>
    <rPh sb="1" eb="5">
      <t>キホンジョウホウ</t>
    </rPh>
    <phoneticPr fontId="3"/>
  </si>
  <si>
    <t>法人所在地</t>
    <rPh sb="0" eb="2">
      <t>ホウジン</t>
    </rPh>
    <rPh sb="2" eb="5">
      <t>ショザイチ</t>
    </rPh>
    <phoneticPr fontId="2"/>
  </si>
  <si>
    <t>法人名</t>
    <rPh sb="0" eb="3">
      <t>ホウジンメイ</t>
    </rPh>
    <phoneticPr fontId="2"/>
  </si>
  <si>
    <t>施設所在地</t>
    <rPh sb="0" eb="5">
      <t>シセツショザイチ</t>
    </rPh>
    <phoneticPr fontId="2"/>
  </si>
  <si>
    <t>施設名</t>
    <rPh sb="0" eb="3">
      <t>シセツメイ</t>
    </rPh>
    <phoneticPr fontId="2"/>
  </si>
  <si>
    <t>メールアドレス</t>
  </si>
  <si>
    <t>総事業費</t>
    <rPh sb="0" eb="1">
      <t>ソウ</t>
    </rPh>
    <rPh sb="1" eb="4">
      <t>ジギョウヒ</t>
    </rPh>
    <phoneticPr fontId="2"/>
  </si>
  <si>
    <t>寄付金その他の収入額</t>
  </si>
  <si>
    <t>基準額</t>
    <rPh sb="0" eb="3">
      <t>キジュンガク</t>
    </rPh>
    <phoneticPr fontId="6"/>
  </si>
  <si>
    <t>＜大阪府作業用＞</t>
    <rPh sb="1" eb="4">
      <t>オオサカフ</t>
    </rPh>
    <rPh sb="4" eb="7">
      <t>サギョウヨウ</t>
    </rPh>
    <phoneticPr fontId="3"/>
  </si>
  <si>
    <t>法人代表者職・氏名</t>
    <rPh sb="0" eb="5">
      <t>ホウジンダイヒョウシャ</t>
    </rPh>
    <rPh sb="5" eb="6">
      <t>ショク</t>
    </rPh>
    <rPh sb="7" eb="9">
      <t>シメイ</t>
    </rPh>
    <phoneticPr fontId="2"/>
  </si>
  <si>
    <t>補助金担当者職・氏名</t>
    <rPh sb="0" eb="6">
      <t>ホジョキンタントウシャ</t>
    </rPh>
    <rPh sb="6" eb="7">
      <t>ショク</t>
    </rPh>
    <rPh sb="8" eb="10">
      <t>シメイ</t>
    </rPh>
    <phoneticPr fontId="2"/>
  </si>
  <si>
    <t>補助金担当者連絡先</t>
    <rPh sb="0" eb="6">
      <t>ホジョキンタントウシャ</t>
    </rPh>
    <rPh sb="6" eb="9">
      <t>レンラクサキ</t>
    </rPh>
    <phoneticPr fontId="2"/>
  </si>
  <si>
    <t>完了年月日（５月分の給与支払日）を記入してください</t>
    <rPh sb="0" eb="2">
      <t>カンリョウ</t>
    </rPh>
    <rPh sb="2" eb="5">
      <t>ネンガッピ</t>
    </rPh>
    <rPh sb="7" eb="9">
      <t>ガツブン</t>
    </rPh>
    <rPh sb="10" eb="12">
      <t>キュウヨ</t>
    </rPh>
    <rPh sb="12" eb="15">
      <t>シハライビ</t>
    </rPh>
    <rPh sb="17" eb="19">
      <t>キニュウ</t>
    </rPh>
    <phoneticPr fontId="3"/>
  </si>
  <si>
    <t>＜添付資料＞
１．別紙１　所要額精算書
２．別紙２　賃金改善実績報告書
３．別紙２－２　賃金改善実績報告書内訳（１）
４．別紙２－３　賃金改善実績報告書内訳（２）
５．別紙３　収支決算書
６．その他、参考となる資料</t>
    <rPh sb="1" eb="3">
      <t>テンプ</t>
    </rPh>
    <rPh sb="3" eb="5">
      <t>シリョウ</t>
    </rPh>
    <rPh sb="9" eb="11">
      <t>ベッシ</t>
    </rPh>
    <rPh sb="13" eb="16">
      <t>ショヨウガク</t>
    </rPh>
    <rPh sb="16" eb="19">
      <t>セイサンショ</t>
    </rPh>
    <rPh sb="22" eb="24">
      <t>ベッシ</t>
    </rPh>
    <rPh sb="26" eb="28">
      <t>チンギン</t>
    </rPh>
    <rPh sb="28" eb="30">
      <t>カイゼン</t>
    </rPh>
    <rPh sb="30" eb="32">
      <t>ジッセキ</t>
    </rPh>
    <rPh sb="32" eb="35">
      <t>ホウコクショ</t>
    </rPh>
    <rPh sb="38" eb="40">
      <t>ベッシ</t>
    </rPh>
    <rPh sb="44" eb="53">
      <t>チンギンカイゼンジッセキホウコクショ</t>
    </rPh>
    <rPh sb="53" eb="55">
      <t>ウチワケ</t>
    </rPh>
    <rPh sb="61" eb="63">
      <t>ベッシ</t>
    </rPh>
    <rPh sb="67" eb="71">
      <t>チンギンカイゼン</t>
    </rPh>
    <rPh sb="71" eb="76">
      <t>ジッセキホウコクショ</t>
    </rPh>
    <rPh sb="76" eb="78">
      <t>ウチワケ</t>
    </rPh>
    <rPh sb="88" eb="90">
      <t>シュウシ</t>
    </rPh>
    <rPh sb="90" eb="93">
      <t>ケッサンショ</t>
    </rPh>
    <rPh sb="98" eb="99">
      <t>タ</t>
    </rPh>
    <rPh sb="100" eb="102">
      <t>サンコウ</t>
    </rPh>
    <rPh sb="105" eb="107">
      <t>シリョウ</t>
    </rPh>
    <phoneticPr fontId="3"/>
  </si>
  <si>
    <t>★精算書</t>
    <rPh sb="1" eb="4">
      <t>セイサンショ</t>
    </rPh>
    <phoneticPr fontId="3"/>
  </si>
  <si>
    <t xml:space="preserve">対象経費の実支出額　　 </t>
    <rPh sb="0" eb="2">
      <t>タイショウ</t>
    </rPh>
    <rPh sb="5" eb="6">
      <t>ジツ</t>
    </rPh>
    <phoneticPr fontId="6"/>
  </si>
  <si>
    <t>申請書等の日付にリンクしておりますので、必ず記入してください。提出期限（令和6年11月8日）までの日付でお願いします。</t>
    <rPh sb="0" eb="3">
      <t>シンセイショ</t>
    </rPh>
    <rPh sb="3" eb="4">
      <t>ナド</t>
    </rPh>
    <rPh sb="5" eb="7">
      <t>ヒヅケ</t>
    </rPh>
    <rPh sb="20" eb="21">
      <t>カナラ</t>
    </rPh>
    <rPh sb="22" eb="24">
      <t>キニュウ</t>
    </rPh>
    <rPh sb="31" eb="35">
      <t>テイシュツキゲン</t>
    </rPh>
    <rPh sb="36" eb="38">
      <t>レイワ</t>
    </rPh>
    <rPh sb="39" eb="40">
      <t>ネン</t>
    </rPh>
    <rPh sb="42" eb="43">
      <t>ガツ</t>
    </rPh>
    <rPh sb="44" eb="45">
      <t>ニチ</t>
    </rPh>
    <rPh sb="49" eb="51">
      <t>ヒヅケ</t>
    </rPh>
    <rPh sb="53" eb="54">
      <t>ネガ</t>
    </rPh>
    <phoneticPr fontId="3"/>
  </si>
  <si>
    <t>選定額</t>
    <rPh sb="0" eb="3">
      <t>センテイガク</t>
    </rPh>
    <phoneticPr fontId="3"/>
  </si>
  <si>
    <t>補助金所要額</t>
    <rPh sb="0" eb="3">
      <t>ホジョキン</t>
    </rPh>
    <rPh sb="3" eb="6">
      <t>ショヨウガク</t>
    </rPh>
    <phoneticPr fontId="3"/>
  </si>
  <si>
    <t>交付決定額</t>
    <rPh sb="0" eb="5">
      <t>コウフケッテイガク</t>
    </rPh>
    <phoneticPr fontId="3"/>
  </si>
  <si>
    <t>補助金確定額</t>
    <rPh sb="0" eb="3">
      <t>ホジョキン</t>
    </rPh>
    <rPh sb="3" eb="6">
      <t>カクテイガク</t>
    </rPh>
    <phoneticPr fontId="3"/>
  </si>
  <si>
    <t>差引額</t>
    <rPh sb="0" eb="3">
      <t>サシヒキガク</t>
    </rPh>
    <phoneticPr fontId="3"/>
  </si>
  <si>
    <t>差引</t>
    <rPh sb="0" eb="2">
      <t>サシヒキ</t>
    </rPh>
    <phoneticPr fontId="3"/>
  </si>
  <si>
    <t>看護補助者の常勤換算数の平均値</t>
    <rPh sb="0" eb="5">
      <t>カンゴホジョシャ</t>
    </rPh>
    <rPh sb="6" eb="11">
      <t>ジョウキンカンサンスウ</t>
    </rPh>
    <rPh sb="12" eb="15">
      <t>ヘイキンチ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</si>
</sst>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 ;[Red]\-#,##0\ "/>
    <numFmt numFmtId="178" formatCode="#,##0;&quot;▲ &quot;#,##0"/>
    <numFmt numFmtId="179" formatCode="#,##0_);[Red]\(#,##0\)"/>
    <numFmt numFmtId="180" formatCode="#,##0.0_);[Red]\(#,##0.0\)"/>
    <numFmt numFmtId="181" formatCode="#,##0&quot;円 &quot;"/>
    <numFmt numFmtId="182" formatCode="#,##0.0&quot;人 &quot;"/>
    <numFmt numFmtId="183" formatCode="[$-411]ggge&quot;年&quot;m&quot;月&quot;d&quot;日&quot;;@"/>
    <numFmt numFmtId="184" formatCode="[$-411]ge\.m\.d;@"/>
  </numFmts>
  <fonts count="5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4"/>
      <name val="ＭＳ 明朝"/>
      <family val="1"/>
      <charset val="128"/>
    </font>
    <font>
      <sz val="11"/>
      <name val="ＭＳ Ｐ明朝"/>
      <family val="1"/>
      <charset val="128"/>
    </font>
    <font>
      <b/>
      <sz val="12"/>
      <name val="ＭＳ 明朝"/>
      <family val="1"/>
      <charset val="128"/>
    </font>
    <font>
      <sz val="14"/>
      <name val="Century Gothic"/>
      <family val="2"/>
    </font>
    <font>
      <sz val="11"/>
      <name val="ＭＳ Ｐゴシック"/>
      <family val="3"/>
      <charset val="128"/>
    </font>
    <font>
      <sz val="11"/>
      <color theme="1"/>
      <name val="ＭＳ Ｐゴシック"/>
      <family val="3"/>
      <charset val="128"/>
      <scheme val="minor"/>
    </font>
    <font>
      <sz val="10.5"/>
      <name val="ＭＳ 明朝"/>
      <family val="1"/>
      <charset val="128"/>
    </font>
    <font>
      <sz val="11"/>
      <color theme="1"/>
      <name val="ＭＳ Ｐゴシック"/>
      <family val="2"/>
      <scheme val="minor"/>
    </font>
    <font>
      <sz val="10.5"/>
      <color theme="1"/>
      <name val="ＭＳ ゴシック"/>
      <family val="3"/>
      <charset val="128"/>
    </font>
    <font>
      <sz val="6"/>
      <name val="ＭＳ Ｐゴシック"/>
      <family val="3"/>
      <charset val="128"/>
      <scheme val="minor"/>
    </font>
    <font>
      <sz val="14"/>
      <color theme="1"/>
      <name val="ＭＳ ゴシック"/>
      <family val="3"/>
      <charset val="128"/>
    </font>
    <font>
      <sz val="38"/>
      <color theme="1"/>
      <name val="ＭＳ ゴシック"/>
      <family val="3"/>
      <charset val="128"/>
    </font>
    <font>
      <sz val="16"/>
      <color theme="1"/>
      <name val="ＭＳ ゴシック"/>
      <family val="3"/>
      <charset val="128"/>
    </font>
    <font>
      <sz val="56"/>
      <color theme="1"/>
      <name val="ＭＳ ゴシック"/>
      <family val="3"/>
      <charset val="128"/>
    </font>
    <font>
      <sz val="10.5"/>
      <color theme="1"/>
      <name val="ＭＳ 明朝"/>
      <family val="1"/>
      <charset val="128"/>
    </font>
    <font>
      <sz val="11"/>
      <color theme="1"/>
      <name val="ＭＳ ゴシック"/>
      <family val="3"/>
      <charset val="128"/>
    </font>
    <font>
      <sz val="12"/>
      <color theme="1"/>
      <name val="ＭＳ ゴシック"/>
      <family val="3"/>
      <charset val="128"/>
    </font>
    <font>
      <sz val="20"/>
      <color theme="1"/>
      <name val="ＭＳ ゴシック"/>
      <family val="3"/>
      <charset val="128"/>
    </font>
    <font>
      <sz val="22"/>
      <color theme="1"/>
      <name val="ＭＳ ゴシック"/>
      <family val="3"/>
      <charset val="128"/>
    </font>
    <font>
      <sz val="40"/>
      <color theme="1"/>
      <name val="ＭＳ ゴシック"/>
      <family val="3"/>
      <charset val="128"/>
    </font>
    <font>
      <sz val="14"/>
      <color rgb="FFFF0000"/>
      <name val="ＭＳ 明朝"/>
      <family val="1"/>
      <charset val="128"/>
    </font>
    <font>
      <sz val="6"/>
      <name val="ＭＳ Ｐゴシック"/>
      <family val="2"/>
      <charset val="128"/>
      <scheme val="minor"/>
    </font>
    <font>
      <b/>
      <sz val="15"/>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9"/>
      <name val="ＭＳ 明朝"/>
      <family val="1"/>
      <charset val="128"/>
    </font>
    <font>
      <sz val="11"/>
      <name val="ＭＳ 明朝"/>
      <family val="1"/>
      <charset val="128"/>
    </font>
    <font>
      <b/>
      <sz val="12"/>
      <color rgb="FFFF0000"/>
      <name val="HGｺﾞｼｯｸE"/>
      <family val="3"/>
      <charset val="128"/>
    </font>
    <font>
      <b/>
      <sz val="12"/>
      <color rgb="FFFF0000"/>
      <name val="ＭＳ 明朝"/>
      <family val="1"/>
      <charset val="128"/>
    </font>
    <font>
      <sz val="10"/>
      <name val="ＭＳ 明朝"/>
      <family val="1"/>
      <charset val="128"/>
    </font>
    <font>
      <b/>
      <sz val="11"/>
      <color rgb="FFFF0000"/>
      <name val="ＭＳ 明朝"/>
      <family val="1"/>
      <charset val="128"/>
    </font>
    <font>
      <sz val="11"/>
      <color rgb="FFFF0000"/>
      <name val="ＭＳ 明朝"/>
      <family val="1"/>
      <charset val="128"/>
    </font>
    <font>
      <sz val="10"/>
      <color theme="1"/>
      <name val="ＭＳ ゴシック"/>
      <family val="3"/>
      <charset val="128"/>
    </font>
    <font>
      <b/>
      <sz val="14"/>
      <color rgb="FFFF0000"/>
      <name val="ＭＳ Ｐゴシック"/>
      <family val="3"/>
      <charset val="128"/>
    </font>
    <font>
      <sz val="12"/>
      <name val="ＭＳ Ｐゴシック"/>
      <family val="3"/>
      <charset val="128"/>
    </font>
    <font>
      <b/>
      <sz val="14"/>
      <color rgb="FFFF0000"/>
      <name val="ＭＳ 明朝"/>
      <family val="1"/>
      <charset val="128"/>
    </font>
    <font>
      <b/>
      <sz val="14"/>
      <name val="ＭＳ Ｐゴシック"/>
      <family val="3"/>
      <charset val="128"/>
    </font>
    <font>
      <b/>
      <sz val="9"/>
      <color indexed="81"/>
      <name val="MS P ゴシック"/>
      <family val="3"/>
      <charset val="128"/>
    </font>
    <font>
      <sz val="9"/>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39997558519241921"/>
        <bgColor indexed="64"/>
      </patternFill>
    </fill>
  </fills>
  <borders count="44">
    <border>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diagonal style="thin">
        <color auto="1"/>
      </diagonal>
    </border>
    <border diagonalUp="1">
      <left style="thin">
        <color auto="1"/>
      </left>
      <right style="thin">
        <color auto="1"/>
      </right>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38" fontId="2" fillId="0" borderId="0" applyFont="0" applyFill="0" applyBorder="0" applyAlignment="0" applyProtection="0"/>
    <xf numFmtId="38" fontId="9" fillId="0" borderId="0" applyFont="0" applyFill="0" applyBorder="0" applyAlignment="0" applyProtection="0"/>
    <xf numFmtId="0" fontId="6" fillId="0" borderId="0"/>
    <xf numFmtId="0" fontId="10"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cellStyleXfs>
  <cellXfs count="272">
    <xf numFmtId="0" fontId="0" fillId="0" borderId="0" xfId="0"/>
    <xf numFmtId="38" fontId="4" fillId="0" borderId="11" xfId="1" applyFont="1" applyBorder="1" applyAlignment="1" applyProtection="1">
      <alignment horizontal="left" vertical="center"/>
    </xf>
    <xf numFmtId="38" fontId="4" fillId="0" borderId="1" xfId="1" applyFont="1" applyBorder="1" applyAlignment="1" applyProtection="1">
      <alignment horizontal="center" vertical="center"/>
    </xf>
    <xf numFmtId="0" fontId="4" fillId="0" borderId="0" xfId="1" applyNumberFormat="1" applyFont="1" applyFill="1" applyAlignment="1" applyProtection="1">
      <alignment vertical="center" shrinkToFit="1"/>
    </xf>
    <xf numFmtId="177" fontId="8" fillId="0" borderId="11" xfId="1" applyNumberFormat="1" applyFont="1" applyFill="1" applyBorder="1" applyAlignment="1" applyProtection="1">
      <alignment horizontal="right" vertical="center"/>
    </xf>
    <xf numFmtId="38" fontId="4" fillId="0" borderId="0" xfId="1" applyFont="1" applyFill="1" applyAlignment="1" applyProtection="1">
      <alignment vertical="center" shrinkToFit="1"/>
    </xf>
    <xf numFmtId="38" fontId="4" fillId="0" borderId="0" xfId="1" applyFont="1" applyFill="1" applyAlignment="1" applyProtection="1">
      <alignment horizontal="right" vertical="center"/>
    </xf>
    <xf numFmtId="0" fontId="4" fillId="0" borderId="0" xfId="0" applyFont="1" applyFill="1" applyAlignment="1" applyProtection="1">
      <alignment vertical="center" shrinkToFit="1"/>
    </xf>
    <xf numFmtId="38" fontId="4" fillId="0" borderId="0" xfId="1" applyFont="1" applyFill="1" applyAlignment="1" applyProtection="1">
      <alignment horizontal="center" vertical="center"/>
    </xf>
    <xf numFmtId="38" fontId="4" fillId="0" borderId="11" xfId="1" applyFont="1" applyBorder="1" applyAlignment="1" applyProtection="1">
      <alignment vertical="center"/>
    </xf>
    <xf numFmtId="38" fontId="4" fillId="0" borderId="7" xfId="1" applyFont="1" applyBorder="1" applyAlignment="1" applyProtection="1">
      <alignment horizontal="center" vertical="center"/>
    </xf>
    <xf numFmtId="38" fontId="4" fillId="0" borderId="8" xfId="1" applyFont="1" applyBorder="1" applyAlignment="1" applyProtection="1">
      <alignment vertical="center"/>
    </xf>
    <xf numFmtId="38" fontId="4" fillId="0" borderId="7" xfId="1" applyFont="1" applyBorder="1" applyAlignment="1" applyProtection="1">
      <alignment vertical="center"/>
    </xf>
    <xf numFmtId="38" fontId="4" fillId="0" borderId="0" xfId="1" applyFont="1" applyFill="1" applyAlignment="1" applyProtection="1">
      <alignment vertical="center"/>
    </xf>
    <xf numFmtId="38" fontId="4" fillId="0" borderId="0" xfId="1" applyFont="1" applyAlignment="1" applyProtection="1">
      <alignment vertical="center"/>
    </xf>
    <xf numFmtId="38" fontId="4" fillId="4" borderId="0" xfId="1" applyFont="1" applyFill="1" applyAlignment="1" applyProtection="1">
      <alignment horizontal="center" vertical="center"/>
    </xf>
    <xf numFmtId="0" fontId="0" fillId="0" borderId="0" xfId="0" applyProtection="1"/>
    <xf numFmtId="0" fontId="4" fillId="0" borderId="0" xfId="0" applyFont="1" applyAlignment="1" applyProtection="1">
      <alignment vertical="center"/>
    </xf>
    <xf numFmtId="176" fontId="4" fillId="0" borderId="0" xfId="0" applyNumberFormat="1" applyFont="1" applyAlignment="1" applyProtection="1">
      <alignment vertical="center"/>
    </xf>
    <xf numFmtId="38" fontId="0" fillId="0" borderId="0" xfId="0" applyNumberFormat="1" applyProtection="1"/>
    <xf numFmtId="0" fontId="4" fillId="0" borderId="14" xfId="0" applyFont="1" applyBorder="1" applyAlignment="1" applyProtection="1">
      <alignment horizontal="distributed" vertical="center"/>
    </xf>
    <xf numFmtId="0" fontId="4" fillId="0" borderId="7"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5" xfId="0" applyFont="1" applyBorder="1" applyAlignment="1" applyProtection="1">
      <alignment horizontal="distributed" vertical="center"/>
    </xf>
    <xf numFmtId="0" fontId="5" fillId="3" borderId="11" xfId="0" applyFont="1" applyFill="1" applyBorder="1" applyAlignment="1" applyProtection="1">
      <alignment horizontal="center" vertical="center"/>
      <protection locked="0"/>
    </xf>
    <xf numFmtId="0" fontId="4" fillId="0" borderId="14" xfId="0" applyFont="1" applyBorder="1" applyAlignment="1" applyProtection="1">
      <alignment horizontal="distributed" vertical="center" shrinkToFit="1"/>
    </xf>
    <xf numFmtId="0" fontId="4" fillId="0" borderId="6" xfId="0" applyFont="1" applyBorder="1" applyAlignment="1" applyProtection="1">
      <alignment horizontal="distributed" vertical="center" shrinkToFit="1"/>
    </xf>
    <xf numFmtId="38" fontId="4" fillId="0" borderId="11" xfId="1" applyFont="1" applyBorder="1" applyAlignment="1" applyProtection="1">
      <alignment vertical="center"/>
    </xf>
    <xf numFmtId="0" fontId="4" fillId="0" borderId="11" xfId="0" applyFont="1" applyBorder="1" applyAlignment="1" applyProtection="1">
      <alignment vertical="center"/>
    </xf>
    <xf numFmtId="0" fontId="4" fillId="0" borderId="8" xfId="0" applyFont="1" applyBorder="1" applyAlignment="1" applyProtection="1">
      <alignment vertical="center"/>
    </xf>
    <xf numFmtId="38" fontId="4" fillId="0" borderId="7" xfId="1" applyFont="1" applyBorder="1" applyAlignment="1" applyProtection="1">
      <alignment horizontal="center" vertical="center"/>
    </xf>
    <xf numFmtId="38" fontId="4" fillId="0" borderId="8" xfId="1" applyFont="1" applyBorder="1" applyAlignment="1" applyProtection="1">
      <alignment vertical="center"/>
    </xf>
    <xf numFmtId="38" fontId="4" fillId="0" borderId="7" xfId="1" applyFont="1" applyBorder="1" applyAlignment="1" applyProtection="1">
      <alignment vertical="center"/>
    </xf>
    <xf numFmtId="0" fontId="13" fillId="0" borderId="0" xfId="5" applyFont="1" applyAlignment="1">
      <alignment vertical="center"/>
    </xf>
    <xf numFmtId="0" fontId="13" fillId="0" borderId="0" xfId="5" applyFont="1" applyAlignment="1">
      <alignment horizontal="left" vertical="center"/>
    </xf>
    <xf numFmtId="0" fontId="13" fillId="0" borderId="0" xfId="5" applyFont="1" applyAlignment="1">
      <alignment horizontal="right" vertical="center"/>
    </xf>
    <xf numFmtId="0" fontId="16" fillId="0" borderId="0" xfId="5" applyFont="1" applyAlignment="1">
      <alignment vertical="center"/>
    </xf>
    <xf numFmtId="0" fontId="13" fillId="0" borderId="5" xfId="5" applyFont="1" applyBorder="1" applyAlignment="1">
      <alignment horizontal="center" vertical="center"/>
    </xf>
    <xf numFmtId="0" fontId="13" fillId="0" borderId="5" xfId="5" applyFont="1" applyBorder="1" applyAlignment="1">
      <alignment horizontal="center" vertical="center" wrapText="1"/>
    </xf>
    <xf numFmtId="0" fontId="17" fillId="0" borderId="0" xfId="5" applyFont="1" applyAlignment="1">
      <alignment vertical="center"/>
    </xf>
    <xf numFmtId="0" fontId="13" fillId="0" borderId="6" xfId="5" applyFont="1" applyBorder="1" applyAlignment="1">
      <alignment horizontal="center" vertical="center"/>
    </xf>
    <xf numFmtId="0" fontId="13" fillId="0" borderId="6" xfId="5" applyFont="1" applyBorder="1" applyAlignment="1">
      <alignment horizontal="right" vertical="center" shrinkToFit="1"/>
    </xf>
    <xf numFmtId="0" fontId="18" fillId="0" borderId="0" xfId="5" applyFont="1" applyAlignment="1">
      <alignment vertical="center"/>
    </xf>
    <xf numFmtId="178" fontId="13" fillId="0" borderId="14" xfId="5" applyNumberFormat="1" applyFont="1" applyFill="1" applyBorder="1" applyAlignment="1" applyProtection="1">
      <alignment vertical="center" shrinkToFit="1"/>
      <protection locked="0"/>
    </xf>
    <xf numFmtId="178" fontId="13" fillId="0" borderId="14" xfId="5" applyNumberFormat="1" applyFont="1" applyBorder="1" applyAlignment="1">
      <alignment vertical="center" shrinkToFit="1"/>
    </xf>
    <xf numFmtId="0" fontId="20" fillId="0" borderId="0" xfId="5" applyFont="1" applyAlignment="1">
      <alignment vertical="center"/>
    </xf>
    <xf numFmtId="0" fontId="15" fillId="0" borderId="0" xfId="5" applyFont="1" applyAlignment="1">
      <alignment vertical="center"/>
    </xf>
    <xf numFmtId="0" fontId="20" fillId="0" borderId="14" xfId="5" applyFont="1" applyBorder="1" applyAlignment="1">
      <alignment horizontal="center" vertical="center"/>
    </xf>
    <xf numFmtId="0" fontId="21" fillId="0" borderId="0" xfId="5" applyFont="1" applyAlignment="1">
      <alignment vertical="center"/>
    </xf>
    <xf numFmtId="57" fontId="20" fillId="0" borderId="4" xfId="5" applyNumberFormat="1" applyFont="1" applyBorder="1" applyAlignment="1">
      <alignment horizontal="center" vertical="center" shrinkToFit="1"/>
    </xf>
    <xf numFmtId="0" fontId="20" fillId="0" borderId="1" xfId="5" applyFont="1" applyBorder="1" applyAlignment="1">
      <alignment horizontal="center" vertical="center" shrinkToFit="1"/>
    </xf>
    <xf numFmtId="57" fontId="20" fillId="0" borderId="2" xfId="5" applyNumberFormat="1" applyFont="1" applyBorder="1" applyAlignment="1">
      <alignment horizontal="center" vertical="center" shrinkToFit="1"/>
    </xf>
    <xf numFmtId="0" fontId="22" fillId="0" borderId="0" xfId="5" applyFont="1" applyAlignment="1">
      <alignment vertical="center"/>
    </xf>
    <xf numFmtId="57" fontId="20" fillId="0" borderId="7" xfId="5" applyNumberFormat="1" applyFont="1" applyBorder="1" applyAlignment="1">
      <alignment horizontal="center" vertical="center" shrinkToFit="1"/>
    </xf>
    <xf numFmtId="0" fontId="20" fillId="0" borderId="18" xfId="5" applyFont="1" applyBorder="1" applyAlignment="1">
      <alignment horizontal="center" vertical="center" shrinkToFit="1"/>
    </xf>
    <xf numFmtId="0" fontId="23" fillId="0" borderId="0" xfId="5" applyFont="1" applyAlignment="1">
      <alignment vertical="center"/>
    </xf>
    <xf numFmtId="0" fontId="20" fillId="0" borderId="7" xfId="5" applyFont="1" applyBorder="1" applyAlignment="1">
      <alignment horizontal="center" vertical="center" shrinkToFit="1"/>
    </xf>
    <xf numFmtId="178" fontId="20" fillId="0" borderId="14" xfId="5" applyNumberFormat="1" applyFont="1" applyBorder="1" applyAlignment="1">
      <alignment horizontal="center" vertical="center" shrinkToFit="1"/>
    </xf>
    <xf numFmtId="0" fontId="24" fillId="0" borderId="0" xfId="5" applyFont="1" applyAlignment="1">
      <alignment vertical="center"/>
    </xf>
    <xf numFmtId="178" fontId="20" fillId="0" borderId="7" xfId="5" applyNumberFormat="1" applyFont="1" applyBorder="1" applyAlignment="1">
      <alignment vertical="center" shrinkToFit="1"/>
    </xf>
    <xf numFmtId="178" fontId="20" fillId="0" borderId="14" xfId="5" applyNumberFormat="1" applyFont="1" applyBorder="1" applyAlignment="1">
      <alignment vertical="center" shrinkToFit="1"/>
    </xf>
    <xf numFmtId="0" fontId="20" fillId="0" borderId="0" xfId="5" applyFont="1" applyAlignment="1">
      <alignment horizontal="right" vertical="center"/>
    </xf>
    <xf numFmtId="0" fontId="20" fillId="0" borderId="14" xfId="5" quotePrefix="1" applyFont="1" applyBorder="1" applyAlignment="1">
      <alignment vertical="center"/>
    </xf>
    <xf numFmtId="0" fontId="20" fillId="0" borderId="14" xfId="5" applyFont="1" applyBorder="1" applyAlignment="1">
      <alignment vertical="center" wrapText="1"/>
    </xf>
    <xf numFmtId="177" fontId="20" fillId="0" borderId="14" xfId="5" applyNumberFormat="1" applyFont="1" applyBorder="1" applyAlignment="1">
      <alignment vertical="center" shrinkToFit="1"/>
    </xf>
    <xf numFmtId="177" fontId="20" fillId="0" borderId="10" xfId="5" applyNumberFormat="1" applyFont="1" applyBorder="1" applyAlignment="1">
      <alignment vertical="center" shrinkToFit="1"/>
    </xf>
    <xf numFmtId="176" fontId="5" fillId="0" borderId="0" xfId="0" applyNumberFormat="1" applyFont="1" applyAlignment="1" applyProtection="1">
      <alignment vertical="center"/>
    </xf>
    <xf numFmtId="176" fontId="5" fillId="0" borderId="0" xfId="0" applyNumberFormat="1" applyFont="1" applyAlignment="1" applyProtection="1">
      <alignment horizontal="right" vertical="center"/>
    </xf>
    <xf numFmtId="176" fontId="5" fillId="0" borderId="14" xfId="0" applyNumberFormat="1" applyFont="1" applyBorder="1" applyAlignment="1" applyProtection="1">
      <alignment vertical="center"/>
    </xf>
    <xf numFmtId="176" fontId="5" fillId="0" borderId="12" xfId="0" applyNumberFormat="1" applyFont="1" applyBorder="1" applyAlignment="1" applyProtection="1">
      <alignment horizontal="center" vertical="center"/>
    </xf>
    <xf numFmtId="176" fontId="5" fillId="0" borderId="3" xfId="0" applyNumberFormat="1" applyFont="1" applyBorder="1" applyAlignment="1" applyProtection="1">
      <alignment vertical="center"/>
    </xf>
    <xf numFmtId="176" fontId="5" fillId="0" borderId="0" xfId="0" applyNumberFormat="1" applyFont="1" applyFill="1" applyBorder="1" applyAlignment="1" applyProtection="1">
      <alignment horizontal="distributed" vertical="center"/>
    </xf>
    <xf numFmtId="176" fontId="5" fillId="0" borderId="0" xfId="0" applyNumberFormat="1" applyFont="1" applyFill="1" applyBorder="1" applyAlignment="1" applyProtection="1">
      <alignment vertical="center"/>
    </xf>
    <xf numFmtId="176" fontId="5" fillId="0" borderId="0" xfId="0" applyNumberFormat="1" applyFont="1" applyAlignment="1" applyProtection="1">
      <alignment horizontal="left" vertical="center"/>
    </xf>
    <xf numFmtId="0" fontId="20" fillId="0" borderId="0" xfId="5" applyFont="1" applyAlignment="1">
      <alignment vertical="center"/>
    </xf>
    <xf numFmtId="0" fontId="10" fillId="0" borderId="0" xfId="6" applyFont="1">
      <alignment vertical="center"/>
    </xf>
    <xf numFmtId="0" fontId="27" fillId="0" borderId="0" xfId="6" applyFont="1">
      <alignment vertical="center"/>
    </xf>
    <xf numFmtId="0" fontId="10" fillId="0" borderId="0" xfId="7" applyFont="1" applyAlignment="1">
      <alignment horizontal="left" vertical="center"/>
    </xf>
    <xf numFmtId="0" fontId="1" fillId="0" borderId="0" xfId="7" applyAlignment="1">
      <alignment horizontal="left" vertical="center"/>
    </xf>
    <xf numFmtId="0" fontId="28" fillId="0" borderId="0" xfId="6" applyFont="1">
      <alignment vertical="center"/>
    </xf>
    <xf numFmtId="0" fontId="10" fillId="0" borderId="22" xfId="6" applyFont="1" applyBorder="1">
      <alignment vertical="center"/>
    </xf>
    <xf numFmtId="0" fontId="10" fillId="0" borderId="23" xfId="6" applyFont="1" applyBorder="1">
      <alignment vertical="center"/>
    </xf>
    <xf numFmtId="0" fontId="10" fillId="0" borderId="24" xfId="6" applyFont="1" applyBorder="1" applyAlignment="1">
      <alignment horizontal="center" vertical="center" wrapText="1"/>
    </xf>
    <xf numFmtId="0" fontId="30" fillId="0" borderId="25" xfId="6" applyFont="1" applyBorder="1" applyAlignment="1">
      <alignment horizontal="center" vertical="center" wrapText="1"/>
    </xf>
    <xf numFmtId="0" fontId="10" fillId="0" borderId="24" xfId="6" applyFont="1" applyBorder="1" applyAlignment="1">
      <alignment vertical="center" wrapText="1"/>
    </xf>
    <xf numFmtId="0" fontId="10" fillId="0" borderId="26" xfId="6" applyFont="1" applyBorder="1" applyAlignment="1">
      <alignment horizontal="center" vertical="center" wrapText="1"/>
    </xf>
    <xf numFmtId="0" fontId="30" fillId="0" borderId="27" xfId="6" applyFont="1" applyBorder="1" applyAlignment="1">
      <alignment horizontal="center" vertical="center" wrapText="1"/>
    </xf>
    <xf numFmtId="0" fontId="10" fillId="0" borderId="28" xfId="6" applyFont="1" applyBorder="1">
      <alignment vertical="center"/>
    </xf>
    <xf numFmtId="0" fontId="10" fillId="0" borderId="11" xfId="6" applyFont="1" applyBorder="1">
      <alignment vertical="center"/>
    </xf>
    <xf numFmtId="179" fontId="35" fillId="0" borderId="14" xfId="6" applyNumberFormat="1" applyFont="1" applyBorder="1" applyAlignment="1">
      <alignment horizontal="center" vertical="center" wrapText="1"/>
    </xf>
    <xf numFmtId="179" fontId="30" fillId="0" borderId="14" xfId="6" applyNumberFormat="1" applyFont="1" applyBorder="1">
      <alignment vertical="center"/>
    </xf>
    <xf numFmtId="180" fontId="30" fillId="0" borderId="14" xfId="6" applyNumberFormat="1" applyFont="1" applyBorder="1">
      <alignment vertical="center"/>
    </xf>
    <xf numFmtId="181" fontId="30" fillId="0" borderId="29" xfId="6" applyNumberFormat="1" applyFont="1" applyBorder="1">
      <alignment vertical="center"/>
    </xf>
    <xf numFmtId="0" fontId="30" fillId="0" borderId="0" xfId="6" applyFont="1">
      <alignment vertical="center"/>
    </xf>
    <xf numFmtId="180" fontId="35" fillId="0" borderId="14" xfId="6" applyNumberFormat="1" applyFont="1" applyBorder="1" applyAlignment="1">
      <alignment horizontal="center" vertical="center" wrapText="1"/>
    </xf>
    <xf numFmtId="0" fontId="10" fillId="0" borderId="31" xfId="6" applyFont="1" applyBorder="1">
      <alignment vertical="center"/>
    </xf>
    <xf numFmtId="0" fontId="35" fillId="0" borderId="11" xfId="6" applyFont="1" applyBorder="1" applyAlignment="1">
      <alignment vertical="center" wrapText="1"/>
    </xf>
    <xf numFmtId="0" fontId="36" fillId="0" borderId="11" xfId="6" applyFont="1" applyBorder="1" applyAlignment="1">
      <alignment horizontal="right" vertical="center"/>
    </xf>
    <xf numFmtId="179" fontId="30" fillId="0" borderId="11" xfId="6" applyNumberFormat="1" applyFont="1" applyBorder="1">
      <alignment vertical="center"/>
    </xf>
    <xf numFmtId="0" fontId="30" fillId="0" borderId="11" xfId="6" applyFont="1" applyBorder="1">
      <alignment vertical="center"/>
    </xf>
    <xf numFmtId="180" fontId="30" fillId="0" borderId="11" xfId="6" applyNumberFormat="1" applyFont="1" applyBorder="1">
      <alignment vertical="center"/>
    </xf>
    <xf numFmtId="181" fontId="30" fillId="0" borderId="32" xfId="6" applyNumberFormat="1" applyFont="1" applyBorder="1">
      <alignment vertical="center"/>
    </xf>
    <xf numFmtId="181" fontId="30" fillId="0" borderId="33" xfId="6" applyNumberFormat="1" applyFont="1" applyBorder="1">
      <alignment vertical="center"/>
    </xf>
    <xf numFmtId="0" fontId="1" fillId="0" borderId="0" xfId="6">
      <alignment vertical="center"/>
    </xf>
    <xf numFmtId="0" fontId="10" fillId="0" borderId="34" xfId="6" applyFont="1" applyBorder="1" applyAlignment="1">
      <alignment horizontal="left" vertical="center" indent="1"/>
    </xf>
    <xf numFmtId="0" fontId="10" fillId="0" borderId="7" xfId="6" applyFont="1" applyBorder="1" applyAlignment="1">
      <alignment horizontal="left" vertical="center" wrapText="1"/>
    </xf>
    <xf numFmtId="0" fontId="10" fillId="0" borderId="7" xfId="6" applyFont="1" applyBorder="1" applyAlignment="1">
      <alignment horizontal="left" vertical="center"/>
    </xf>
    <xf numFmtId="0" fontId="10" fillId="0" borderId="35" xfId="6" applyFont="1" applyBorder="1" applyAlignment="1">
      <alignment horizontal="left" vertical="center" indent="1"/>
    </xf>
    <xf numFmtId="179" fontId="35" fillId="0" borderId="38" xfId="6" applyNumberFormat="1" applyFont="1" applyBorder="1" applyAlignment="1">
      <alignment horizontal="center" vertical="center" wrapText="1"/>
    </xf>
    <xf numFmtId="179" fontId="30" fillId="0" borderId="38" xfId="6" applyNumberFormat="1" applyFont="1" applyBorder="1">
      <alignment vertical="center"/>
    </xf>
    <xf numFmtId="180" fontId="30" fillId="0" borderId="38" xfId="6" applyNumberFormat="1" applyFont="1" applyBorder="1">
      <alignment vertical="center"/>
    </xf>
    <xf numFmtId="181" fontId="30" fillId="0" borderId="39" xfId="6" applyNumberFormat="1" applyFont="1" applyBorder="1">
      <alignment vertical="center"/>
    </xf>
    <xf numFmtId="181" fontId="30" fillId="0" borderId="0" xfId="6" applyNumberFormat="1" applyFont="1">
      <alignment vertical="center"/>
    </xf>
    <xf numFmtId="179" fontId="35" fillId="0" borderId="41" xfId="6" applyNumberFormat="1" applyFont="1" applyBorder="1" applyAlignment="1">
      <alignment horizontal="center" vertical="center" wrapText="1"/>
    </xf>
    <xf numFmtId="0" fontId="36" fillId="0" borderId="41" xfId="6" applyFont="1" applyBorder="1" applyAlignment="1">
      <alignment horizontal="right" vertical="center"/>
    </xf>
    <xf numFmtId="179" fontId="30" fillId="0" borderId="41" xfId="6" applyNumberFormat="1" applyFont="1" applyBorder="1">
      <alignment vertical="center"/>
    </xf>
    <xf numFmtId="0" fontId="30" fillId="0" borderId="0" xfId="6" applyFont="1" applyAlignment="1">
      <alignment horizontal="right" vertical="center"/>
    </xf>
    <xf numFmtId="182" fontId="30" fillId="0" borderId="43" xfId="6" applyNumberFormat="1" applyFont="1" applyBorder="1">
      <alignment vertical="center"/>
    </xf>
    <xf numFmtId="181" fontId="30" fillId="0" borderId="43" xfId="6" applyNumberFormat="1" applyFont="1" applyBorder="1">
      <alignment vertical="center"/>
    </xf>
    <xf numFmtId="0" fontId="10" fillId="0" borderId="0" xfId="6" applyFont="1" applyAlignment="1">
      <alignment horizontal="right" vertical="center"/>
    </xf>
    <xf numFmtId="181" fontId="10" fillId="0" borderId="0" xfId="6" applyNumberFormat="1" applyFont="1">
      <alignment vertical="center"/>
    </xf>
    <xf numFmtId="0" fontId="10" fillId="0" borderId="0" xfId="8" applyFont="1">
      <alignment vertical="center"/>
    </xf>
    <xf numFmtId="0" fontId="10" fillId="0" borderId="0" xfId="8" applyFont="1" applyAlignment="1">
      <alignment vertical="center"/>
    </xf>
    <xf numFmtId="38" fontId="4" fillId="0" borderId="0" xfId="1" applyFont="1" applyAlignment="1" applyProtection="1">
      <alignment vertical="center"/>
    </xf>
    <xf numFmtId="38" fontId="37" fillId="0" borderId="0" xfId="1" applyFont="1" applyFill="1" applyAlignment="1" applyProtection="1">
      <alignment vertical="center" wrapText="1"/>
    </xf>
    <xf numFmtId="0" fontId="38"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0" fontId="7"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20" fillId="4" borderId="0" xfId="10" applyFont="1" applyFill="1" applyAlignment="1">
      <alignment vertical="center"/>
    </xf>
    <xf numFmtId="0" fontId="13" fillId="0" borderId="14" xfId="5" applyFont="1" applyFill="1" applyBorder="1" applyAlignment="1" applyProtection="1">
      <alignment vertical="center" wrapText="1"/>
    </xf>
    <xf numFmtId="178" fontId="13" fillId="0" borderId="14" xfId="5" applyNumberFormat="1" applyFont="1" applyFill="1" applyBorder="1" applyAlignment="1" applyProtection="1">
      <alignment vertical="center" shrinkToFit="1"/>
    </xf>
    <xf numFmtId="0" fontId="44" fillId="0" borderId="14" xfId="5" applyFont="1" applyBorder="1" applyAlignment="1">
      <alignment horizontal="center" vertical="center" wrapText="1"/>
    </xf>
    <xf numFmtId="0" fontId="20" fillId="6" borderId="0" xfId="5" applyFont="1" applyFill="1" applyAlignment="1">
      <alignment vertical="center"/>
    </xf>
    <xf numFmtId="0" fontId="45" fillId="0" borderId="0" xfId="0" applyFont="1"/>
    <xf numFmtId="0" fontId="46" fillId="6" borderId="14" xfId="0" applyFont="1" applyFill="1" applyBorder="1"/>
    <xf numFmtId="176" fontId="5" fillId="0" borderId="8" xfId="0" applyNumberFormat="1" applyFont="1" applyBorder="1" applyAlignment="1" applyProtection="1">
      <alignment horizontal="center" vertical="center"/>
    </xf>
    <xf numFmtId="0" fontId="0" fillId="0" borderId="14" xfId="0" applyBorder="1"/>
    <xf numFmtId="0" fontId="0" fillId="7" borderId="14" xfId="0" applyFill="1" applyBorder="1"/>
    <xf numFmtId="0" fontId="47" fillId="0" borderId="0" xfId="0" applyFont="1" applyAlignment="1">
      <alignment vertical="center"/>
    </xf>
    <xf numFmtId="0" fontId="48" fillId="0" borderId="0" xfId="0" applyFont="1" applyProtection="1"/>
    <xf numFmtId="0" fontId="0" fillId="0" borderId="14" xfId="0" applyFill="1" applyBorder="1"/>
    <xf numFmtId="0" fontId="36" fillId="5" borderId="14" xfId="6" applyFont="1" applyFill="1" applyBorder="1" applyAlignment="1" applyProtection="1">
      <alignment horizontal="right" vertical="center"/>
      <protection locked="0"/>
    </xf>
    <xf numFmtId="0" fontId="36" fillId="5" borderId="38" xfId="6" applyFont="1" applyFill="1" applyBorder="1" applyAlignment="1" applyProtection="1">
      <alignment horizontal="right" vertical="center"/>
      <protection locked="0"/>
    </xf>
    <xf numFmtId="0" fontId="30" fillId="5" borderId="14" xfId="6" applyFont="1" applyFill="1" applyBorder="1" applyProtection="1">
      <alignment vertical="center"/>
      <protection locked="0"/>
    </xf>
    <xf numFmtId="0" fontId="30" fillId="5" borderId="38" xfId="6" applyFont="1" applyFill="1" applyBorder="1" applyProtection="1">
      <alignment vertical="center"/>
      <protection locked="0"/>
    </xf>
    <xf numFmtId="0" fontId="30" fillId="5" borderId="42" xfId="6" applyFont="1" applyFill="1" applyBorder="1" applyProtection="1">
      <alignment vertical="center"/>
      <protection locked="0"/>
    </xf>
    <xf numFmtId="181" fontId="30" fillId="5" borderId="30" xfId="6" applyNumberFormat="1" applyFont="1" applyFill="1" applyBorder="1" applyProtection="1">
      <alignment vertical="center"/>
      <protection locked="0"/>
    </xf>
    <xf numFmtId="181" fontId="30" fillId="5" borderId="40" xfId="6" applyNumberFormat="1" applyFont="1" applyFill="1" applyBorder="1" applyProtection="1">
      <alignment vertical="center"/>
      <protection locked="0"/>
    </xf>
    <xf numFmtId="181" fontId="30" fillId="5" borderId="43" xfId="6" applyNumberFormat="1" applyFont="1" applyFill="1" applyBorder="1" applyProtection="1">
      <alignment vertical="center"/>
      <protection locked="0"/>
    </xf>
    <xf numFmtId="184" fontId="20" fillId="6" borderId="5" xfId="5" applyNumberFormat="1" applyFont="1" applyFill="1" applyBorder="1" applyAlignment="1" applyProtection="1">
      <alignment horizontal="center" vertical="center" shrinkToFit="1"/>
      <protection locked="0"/>
    </xf>
    <xf numFmtId="184" fontId="20" fillId="6" borderId="6" xfId="5" applyNumberFormat="1" applyFont="1" applyFill="1" applyBorder="1" applyAlignment="1" applyProtection="1">
      <alignment horizontal="center" vertical="center" shrinkToFit="1"/>
      <protection locked="0"/>
    </xf>
    <xf numFmtId="184" fontId="20" fillId="6" borderId="14" xfId="5" applyNumberFormat="1" applyFont="1" applyFill="1" applyBorder="1" applyAlignment="1" applyProtection="1">
      <alignment horizontal="center" vertical="center" shrinkToFit="1"/>
      <protection locked="0"/>
    </xf>
    <xf numFmtId="0" fontId="20" fillId="6" borderId="14" xfId="5" applyFont="1" applyFill="1" applyBorder="1" applyAlignment="1" applyProtection="1">
      <alignment horizontal="center" vertical="center" shrinkToFit="1"/>
      <protection locked="0"/>
    </xf>
    <xf numFmtId="178" fontId="20" fillId="6" borderId="7" xfId="5" applyNumberFormat="1" applyFont="1" applyFill="1" applyBorder="1" applyAlignment="1" applyProtection="1">
      <alignment vertical="center" shrinkToFit="1"/>
      <protection locked="0"/>
    </xf>
    <xf numFmtId="177" fontId="20" fillId="6" borderId="14" xfId="5" applyNumberFormat="1" applyFont="1" applyFill="1" applyBorder="1" applyAlignment="1" applyProtection="1">
      <alignment vertical="center" shrinkToFit="1"/>
      <protection locked="0"/>
    </xf>
    <xf numFmtId="176" fontId="5" fillId="0" borderId="14" xfId="0" applyNumberFormat="1" applyFont="1" applyBorder="1" applyAlignment="1" applyProtection="1">
      <alignment vertical="center"/>
      <protection locked="0"/>
    </xf>
    <xf numFmtId="176" fontId="25" fillId="0" borderId="14" xfId="0" applyNumberFormat="1" applyFont="1" applyBorder="1" applyAlignment="1" applyProtection="1">
      <alignment vertical="center"/>
      <protection locked="0"/>
    </xf>
    <xf numFmtId="176" fontId="25" fillId="0" borderId="9" xfId="0" applyNumberFormat="1" applyFont="1" applyBorder="1" applyAlignment="1" applyProtection="1">
      <alignment vertical="center"/>
      <protection locked="0"/>
    </xf>
    <xf numFmtId="176" fontId="5" fillId="0" borderId="8" xfId="0" applyNumberFormat="1" applyFont="1" applyBorder="1" applyAlignment="1" applyProtection="1">
      <alignment vertical="center" wrapText="1"/>
      <protection locked="0"/>
    </xf>
    <xf numFmtId="0" fontId="50" fillId="0" borderId="14" xfId="0" applyFont="1" applyBorder="1"/>
    <xf numFmtId="0" fontId="5" fillId="2" borderId="14" xfId="0" applyFont="1" applyFill="1" applyBorder="1" applyAlignment="1" applyProtection="1">
      <alignment horizontal="center" vertical="center"/>
      <protection locked="0"/>
    </xf>
    <xf numFmtId="0" fontId="38" fillId="0" borderId="14" xfId="0" applyFont="1" applyBorder="1" applyAlignment="1">
      <alignment horizontal="center" vertical="center"/>
    </xf>
    <xf numFmtId="0" fontId="38" fillId="6" borderId="14" xfId="0" applyFont="1" applyFill="1" applyBorder="1" applyAlignment="1" applyProtection="1">
      <alignment horizontal="left" vertical="center" wrapText="1"/>
      <protection locked="0"/>
    </xf>
    <xf numFmtId="0" fontId="20" fillId="4" borderId="0" xfId="10" applyFont="1" applyFill="1" applyAlignment="1">
      <alignment vertical="center"/>
    </xf>
    <xf numFmtId="0" fontId="41" fillId="0" borderId="1" xfId="0" applyFont="1" applyBorder="1" applyAlignment="1">
      <alignment vertical="center" wrapText="1"/>
    </xf>
    <xf numFmtId="0" fontId="41" fillId="0" borderId="0" xfId="0" applyFont="1" applyAlignment="1">
      <alignment vertical="center" wrapText="1"/>
    </xf>
    <xf numFmtId="0" fontId="38" fillId="6" borderId="7" xfId="0" applyNumberFormat="1" applyFont="1" applyFill="1" applyBorder="1" applyAlignment="1" applyProtection="1">
      <alignment horizontal="center" vertical="center" wrapText="1"/>
      <protection locked="0"/>
    </xf>
    <xf numFmtId="0" fontId="38" fillId="6" borderId="11" xfId="0" applyNumberFormat="1" applyFont="1" applyFill="1" applyBorder="1" applyAlignment="1" applyProtection="1">
      <alignment horizontal="center" vertical="center" wrapText="1"/>
      <protection locked="0"/>
    </xf>
    <xf numFmtId="0" fontId="38" fillId="6" borderId="8" xfId="0" applyNumberFormat="1" applyFont="1" applyFill="1" applyBorder="1" applyAlignment="1" applyProtection="1">
      <alignment horizontal="center" vertical="center" wrapText="1"/>
      <protection locked="0"/>
    </xf>
    <xf numFmtId="183" fontId="38" fillId="0" borderId="7" xfId="0" applyNumberFormat="1" applyFont="1" applyFill="1" applyBorder="1" applyAlignment="1" applyProtection="1">
      <alignment horizontal="center" vertical="center" wrapText="1"/>
      <protection locked="0"/>
    </xf>
    <xf numFmtId="183" fontId="38" fillId="0" borderId="11" xfId="0" applyNumberFormat="1" applyFont="1" applyFill="1" applyBorder="1" applyAlignment="1" applyProtection="1">
      <alignment horizontal="center" vertical="center" wrapText="1"/>
      <protection locked="0"/>
    </xf>
    <xf numFmtId="183" fontId="38" fillId="0" borderId="8" xfId="0" applyNumberFormat="1" applyFont="1" applyFill="1" applyBorder="1" applyAlignment="1" applyProtection="1">
      <alignment horizontal="center" vertical="center" wrapText="1"/>
      <protection locked="0"/>
    </xf>
    <xf numFmtId="183" fontId="38" fillId="0" borderId="14" xfId="0" applyNumberFormat="1" applyFont="1" applyFill="1" applyBorder="1" applyAlignment="1" applyProtection="1">
      <alignment horizontal="center" vertical="center" wrapText="1"/>
      <protection locked="0"/>
    </xf>
    <xf numFmtId="38" fontId="4" fillId="0" borderId="11" xfId="1" applyFont="1" applyBorder="1" applyAlignment="1" applyProtection="1">
      <alignment horizontal="distributed" vertical="center"/>
    </xf>
    <xf numFmtId="38" fontId="4" fillId="0" borderId="11" xfId="1" applyFont="1" applyFill="1" applyBorder="1" applyAlignment="1" applyProtection="1">
      <alignment horizontal="left" vertical="center" wrapText="1"/>
    </xf>
    <xf numFmtId="38" fontId="7" fillId="0" borderId="11" xfId="1" applyFont="1" applyFill="1" applyBorder="1" applyAlignment="1" applyProtection="1">
      <alignment horizontal="left" vertical="center" wrapText="1"/>
    </xf>
    <xf numFmtId="38" fontId="7" fillId="0" borderId="8" xfId="1" applyFont="1" applyFill="1" applyBorder="1" applyAlignment="1" applyProtection="1">
      <alignment horizontal="left" vertical="center" wrapText="1"/>
    </xf>
    <xf numFmtId="38" fontId="4" fillId="0" borderId="11" xfId="1" applyFont="1" applyBorder="1" applyAlignment="1" applyProtection="1">
      <alignment horizontal="right" vertical="center"/>
    </xf>
    <xf numFmtId="0" fontId="4" fillId="0" borderId="11" xfId="0" applyFont="1" applyBorder="1" applyAlignment="1" applyProtection="1">
      <alignment horizontal="right" vertical="center"/>
    </xf>
    <xf numFmtId="38" fontId="4" fillId="0" borderId="11" xfId="1" applyFont="1" applyBorder="1" applyAlignment="1" applyProtection="1">
      <alignment vertical="center"/>
    </xf>
    <xf numFmtId="0" fontId="4" fillId="0" borderId="11" xfId="0" applyFont="1" applyBorder="1" applyAlignment="1" applyProtection="1">
      <alignment vertical="center"/>
    </xf>
    <xf numFmtId="0" fontId="4" fillId="0" borderId="8" xfId="0" applyFont="1" applyBorder="1" applyAlignment="1" applyProtection="1">
      <alignment vertical="center"/>
    </xf>
    <xf numFmtId="183" fontId="4" fillId="6" borderId="11" xfId="1" applyNumberFormat="1" applyFont="1" applyFill="1" applyBorder="1" applyAlignment="1" applyProtection="1">
      <alignment horizontal="distributed" vertical="center"/>
      <protection locked="0"/>
    </xf>
    <xf numFmtId="0" fontId="4" fillId="0" borderId="11" xfId="1" applyNumberFormat="1" applyFont="1" applyBorder="1" applyAlignment="1" applyProtection="1">
      <alignment horizontal="distributed" vertical="center" shrinkToFit="1"/>
    </xf>
    <xf numFmtId="0" fontId="11" fillId="0" borderId="13"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xf>
    <xf numFmtId="38" fontId="4" fillId="0" borderId="0" xfId="1" applyFont="1" applyFill="1" applyAlignment="1" applyProtection="1">
      <alignment horizontal="left" vertical="center" shrinkToFit="1"/>
    </xf>
    <xf numFmtId="38" fontId="4" fillId="0" borderId="12" xfId="1" applyFont="1" applyBorder="1" applyAlignment="1" applyProtection="1">
      <alignment vertical="center"/>
    </xf>
    <xf numFmtId="38" fontId="4" fillId="0" borderId="9" xfId="1" applyFont="1" applyBorder="1" applyAlignment="1" applyProtection="1">
      <alignment vertical="center"/>
    </xf>
    <xf numFmtId="38" fontId="4" fillId="0" borderId="3" xfId="1" applyFont="1" applyBorder="1" applyAlignment="1" applyProtection="1">
      <alignment vertical="center"/>
    </xf>
    <xf numFmtId="38" fontId="4" fillId="0" borderId="0" xfId="1" applyFont="1" applyFill="1" applyAlignment="1" applyProtection="1">
      <alignment horizontal="left" vertical="center"/>
    </xf>
    <xf numFmtId="38" fontId="4" fillId="0" borderId="0" xfId="1" applyFont="1" applyFill="1" applyAlignment="1" applyProtection="1">
      <alignment vertical="center"/>
    </xf>
    <xf numFmtId="38" fontId="4" fillId="0" borderId="0" xfId="1" applyFont="1" applyAlignment="1" applyProtection="1">
      <alignment horizontal="center" vertical="center"/>
    </xf>
    <xf numFmtId="38" fontId="4" fillId="0" borderId="0" xfId="1" applyFont="1" applyAlignment="1" applyProtection="1">
      <alignment vertical="center"/>
    </xf>
    <xf numFmtId="38" fontId="4" fillId="0" borderId="0" xfId="1" applyFont="1" applyAlignment="1" applyProtection="1">
      <alignment horizontal="left" vertical="center"/>
    </xf>
    <xf numFmtId="0" fontId="0" fillId="0" borderId="0" xfId="0" applyAlignment="1" applyProtection="1">
      <alignment horizontal="left" vertical="center"/>
    </xf>
    <xf numFmtId="38" fontId="4" fillId="0" borderId="10" xfId="1" applyFont="1" applyBorder="1" applyAlignment="1" applyProtection="1">
      <alignment horizontal="center" vertical="top"/>
    </xf>
    <xf numFmtId="38" fontId="4" fillId="0" borderId="7" xfId="1" applyFont="1" applyBorder="1" applyAlignment="1" applyProtection="1">
      <alignment horizontal="center" vertical="center"/>
    </xf>
    <xf numFmtId="0" fontId="4" fillId="0" borderId="0" xfId="1" applyNumberFormat="1" applyFont="1" applyFill="1" applyAlignment="1" applyProtection="1">
      <alignment horizontal="left" vertical="center" shrinkToFit="1"/>
    </xf>
    <xf numFmtId="38" fontId="4" fillId="0" borderId="7" xfId="1" applyFont="1" applyBorder="1" applyAlignment="1" applyProtection="1">
      <alignment vertical="center"/>
    </xf>
    <xf numFmtId="38" fontId="4" fillId="0" borderId="13" xfId="1" applyFont="1" applyFill="1" applyBorder="1" applyAlignment="1" applyProtection="1">
      <alignment horizontal="center" vertical="center" wrapText="1"/>
    </xf>
    <xf numFmtId="38" fontId="4" fillId="0" borderId="0" xfId="1" applyFont="1" applyFill="1" applyBorder="1" applyAlignment="1" applyProtection="1">
      <alignment horizontal="center" vertical="center" wrapText="1"/>
    </xf>
    <xf numFmtId="38" fontId="4" fillId="0" borderId="10" xfId="1" applyFont="1" applyFill="1" applyBorder="1" applyAlignment="1" applyProtection="1">
      <alignment horizontal="center" vertical="center" wrapText="1"/>
    </xf>
    <xf numFmtId="38" fontId="4" fillId="0" borderId="8" xfId="1" applyFont="1" applyBorder="1" applyAlignment="1" applyProtection="1">
      <alignment vertical="center"/>
    </xf>
    <xf numFmtId="38" fontId="4" fillId="0" borderId="11" xfId="1" applyFont="1" applyFill="1" applyBorder="1" applyAlignment="1" applyProtection="1">
      <alignment horizontal="distributed" vertical="center"/>
    </xf>
    <xf numFmtId="38" fontId="4" fillId="0" borderId="11" xfId="1" applyFont="1" applyFill="1" applyBorder="1" applyAlignment="1" applyProtection="1">
      <alignment vertical="center"/>
    </xf>
    <xf numFmtId="0" fontId="13" fillId="0" borderId="0" xfId="5" applyFont="1" applyAlignment="1">
      <alignment vertical="center"/>
    </xf>
    <xf numFmtId="0" fontId="15" fillId="0" borderId="0" xfId="5" applyFont="1" applyAlignment="1">
      <alignment horizontal="center" vertical="center"/>
    </xf>
    <xf numFmtId="0" fontId="33" fillId="0" borderId="36" xfId="6" applyFont="1" applyBorder="1" applyAlignment="1">
      <alignment horizontal="left" vertical="center" wrapText="1"/>
    </xf>
    <xf numFmtId="0" fontId="33" fillId="0" borderId="37" xfId="6" applyFont="1" applyBorder="1" applyAlignment="1">
      <alignment horizontal="left" vertical="center" wrapText="1"/>
    </xf>
    <xf numFmtId="0" fontId="33" fillId="0" borderId="19" xfId="6" applyFont="1" applyBorder="1" applyAlignment="1">
      <alignment horizontal="left" vertical="center" wrapText="1"/>
    </xf>
    <xf numFmtId="0" fontId="33" fillId="0" borderId="21" xfId="6" applyFont="1" applyBorder="1" applyAlignment="1">
      <alignment horizontal="left" vertical="center" wrapText="1"/>
    </xf>
    <xf numFmtId="0" fontId="28" fillId="5" borderId="19" xfId="7" applyFont="1" applyFill="1" applyBorder="1" applyAlignment="1" applyProtection="1">
      <alignment horizontal="left" vertical="center"/>
      <protection locked="0"/>
    </xf>
    <xf numFmtId="0" fontId="28" fillId="5" borderId="20" xfId="7" applyFont="1" applyFill="1" applyBorder="1" applyAlignment="1" applyProtection="1">
      <alignment horizontal="left" vertical="center"/>
      <protection locked="0"/>
    </xf>
    <xf numFmtId="0" fontId="27" fillId="5" borderId="19" xfId="7" applyFont="1" applyFill="1" applyBorder="1" applyAlignment="1" applyProtection="1">
      <alignment horizontal="left" vertical="center" shrinkToFit="1"/>
      <protection locked="0"/>
    </xf>
    <xf numFmtId="0" fontId="27" fillId="5" borderId="21" xfId="7" applyFont="1" applyFill="1" applyBorder="1" applyAlignment="1" applyProtection="1">
      <alignment horizontal="left" vertical="center" shrinkToFit="1"/>
      <protection locked="0"/>
    </xf>
    <xf numFmtId="0" fontId="27" fillId="5" borderId="20" xfId="7" applyFont="1" applyFill="1" applyBorder="1" applyAlignment="1" applyProtection="1">
      <alignment horizontal="left" vertical="center" shrinkToFit="1"/>
      <protection locked="0"/>
    </xf>
    <xf numFmtId="0" fontId="10" fillId="0" borderId="28" xfId="6" applyFont="1" applyBorder="1" applyAlignment="1">
      <alignment horizontal="left" vertical="center" wrapText="1"/>
    </xf>
    <xf numFmtId="0" fontId="10" fillId="0" borderId="11" xfId="6" applyFont="1" applyBorder="1" applyAlignment="1">
      <alignment horizontal="left" vertical="center" wrapText="1"/>
    </xf>
    <xf numFmtId="0" fontId="33" fillId="0" borderId="28" xfId="6" applyFont="1" applyBorder="1" applyAlignment="1">
      <alignment horizontal="left" vertical="center" wrapText="1"/>
    </xf>
    <xf numFmtId="0" fontId="33" fillId="0" borderId="11" xfId="6" applyFont="1" applyBorder="1" applyAlignment="1">
      <alignment horizontal="left" vertical="center" wrapText="1"/>
    </xf>
    <xf numFmtId="0" fontId="20" fillId="0" borderId="14" xfId="5" applyFont="1" applyBorder="1" applyAlignment="1">
      <alignment horizontal="center" vertical="center" wrapText="1"/>
    </xf>
    <xf numFmtId="0" fontId="20" fillId="0" borderId="14" xfId="5" applyFont="1" applyBorder="1" applyAlignment="1">
      <alignment horizontal="center" vertical="center"/>
    </xf>
    <xf numFmtId="0" fontId="20" fillId="0" borderId="14" xfId="5" applyFont="1" applyBorder="1" applyAlignment="1">
      <alignment vertical="center"/>
    </xf>
    <xf numFmtId="0" fontId="20" fillId="0" borderId="7" xfId="5" applyFont="1" applyBorder="1" applyAlignment="1">
      <alignment vertical="center"/>
    </xf>
    <xf numFmtId="0" fontId="20" fillId="0" borderId="14" xfId="5" applyFont="1" applyBorder="1" applyAlignment="1">
      <alignment vertical="center" wrapText="1"/>
    </xf>
    <xf numFmtId="0" fontId="20" fillId="0" borderId="7" xfId="5" applyFont="1" applyBorder="1" applyAlignment="1">
      <alignment vertical="center" wrapText="1"/>
    </xf>
    <xf numFmtId="0" fontId="20" fillId="0" borderId="15" xfId="5" applyFont="1" applyBorder="1" applyAlignment="1">
      <alignment horizontal="center" vertical="center" shrinkToFit="1"/>
    </xf>
    <xf numFmtId="0" fontId="20" fillId="0" borderId="16" xfId="5" applyFont="1" applyBorder="1" applyAlignment="1">
      <alignment horizontal="center" vertical="center" shrinkToFit="1"/>
    </xf>
    <xf numFmtId="0" fontId="20" fillId="0" borderId="17" xfId="5" applyFont="1" applyBorder="1" applyAlignment="1">
      <alignment horizontal="center" vertical="center" shrinkToFit="1"/>
    </xf>
    <xf numFmtId="0" fontId="20" fillId="0" borderId="7" xfId="5" applyFont="1" applyBorder="1" applyAlignment="1">
      <alignment horizontal="center" vertical="center"/>
    </xf>
    <xf numFmtId="0" fontId="20" fillId="0" borderId="5" xfId="5" applyFont="1" applyBorder="1" applyAlignment="1">
      <alignment horizontal="center" vertical="center"/>
    </xf>
    <xf numFmtId="0" fontId="20" fillId="0" borderId="6" xfId="5" applyFont="1" applyBorder="1" applyAlignment="1">
      <alignment horizontal="center" vertical="center"/>
    </xf>
    <xf numFmtId="0" fontId="20" fillId="0" borderId="11" xfId="5" applyFont="1" applyBorder="1" applyAlignment="1">
      <alignment horizontal="center" vertical="center"/>
    </xf>
    <xf numFmtId="0" fontId="20" fillId="0" borderId="4" xfId="5" applyFont="1" applyBorder="1" applyAlignment="1">
      <alignment horizontal="center" vertical="center"/>
    </xf>
    <xf numFmtId="0" fontId="20" fillId="0" borderId="13" xfId="5" applyFont="1" applyBorder="1" applyAlignment="1">
      <alignment horizontal="center" vertical="center"/>
    </xf>
    <xf numFmtId="0" fontId="20" fillId="0" borderId="12" xfId="5" applyFont="1" applyBorder="1" applyAlignment="1">
      <alignment horizontal="center" vertical="center"/>
    </xf>
    <xf numFmtId="0" fontId="20" fillId="0" borderId="1" xfId="5" applyFont="1" applyBorder="1" applyAlignment="1">
      <alignment horizontal="center" vertical="center"/>
    </xf>
    <xf numFmtId="0" fontId="20" fillId="0" borderId="0" xfId="5" applyFont="1" applyBorder="1" applyAlignment="1">
      <alignment horizontal="center" vertical="center"/>
    </xf>
    <xf numFmtId="0" fontId="20" fillId="0" borderId="9" xfId="5" applyFont="1" applyBorder="1" applyAlignment="1">
      <alignment horizontal="center" vertical="center"/>
    </xf>
    <xf numFmtId="0" fontId="20" fillId="0" borderId="2" xfId="5" applyFont="1" applyBorder="1" applyAlignment="1">
      <alignment horizontal="center" vertical="center"/>
    </xf>
    <xf numFmtId="0" fontId="20" fillId="0" borderId="10" xfId="5" applyFont="1" applyBorder="1" applyAlignment="1">
      <alignment horizontal="center" vertical="center"/>
    </xf>
    <xf numFmtId="0" fontId="20" fillId="0" borderId="3" xfId="5" applyFont="1" applyBorder="1" applyAlignment="1">
      <alignment horizontal="center" vertical="center"/>
    </xf>
    <xf numFmtId="0" fontId="20" fillId="0" borderId="0" xfId="5" applyFont="1" applyAlignment="1">
      <alignment vertical="center"/>
    </xf>
    <xf numFmtId="0" fontId="20" fillId="6" borderId="4" xfId="5" applyFont="1" applyFill="1" applyBorder="1" applyAlignment="1" applyProtection="1">
      <alignment vertical="top" wrapText="1"/>
      <protection locked="0"/>
    </xf>
    <xf numFmtId="0" fontId="20" fillId="6" borderId="13" xfId="5" applyFont="1" applyFill="1" applyBorder="1" applyAlignment="1" applyProtection="1">
      <alignment vertical="top" wrapText="1"/>
      <protection locked="0"/>
    </xf>
    <xf numFmtId="0" fontId="20" fillId="6" borderId="12" xfId="5" applyFont="1" applyFill="1" applyBorder="1" applyAlignment="1" applyProtection="1">
      <alignment vertical="top" wrapText="1"/>
      <protection locked="0"/>
    </xf>
    <xf numFmtId="0" fontId="20" fillId="6" borderId="1" xfId="5" applyFont="1" applyFill="1" applyBorder="1" applyAlignment="1" applyProtection="1">
      <alignment vertical="top" wrapText="1"/>
      <protection locked="0"/>
    </xf>
    <xf numFmtId="0" fontId="20" fillId="6" borderId="0" xfId="5" applyFont="1" applyFill="1" applyBorder="1" applyAlignment="1" applyProtection="1">
      <alignment vertical="top" wrapText="1"/>
      <protection locked="0"/>
    </xf>
    <xf numFmtId="0" fontId="20" fillId="6" borderId="9" xfId="5" applyFont="1" applyFill="1" applyBorder="1" applyAlignment="1" applyProtection="1">
      <alignment vertical="top" wrapText="1"/>
      <protection locked="0"/>
    </xf>
    <xf numFmtId="0" fontId="20" fillId="6" borderId="2" xfId="5" applyFont="1" applyFill="1" applyBorder="1" applyAlignment="1" applyProtection="1">
      <alignment vertical="top" wrapText="1"/>
      <protection locked="0"/>
    </xf>
    <xf numFmtId="0" fontId="20" fillId="6" borderId="10" xfId="5" applyFont="1" applyFill="1" applyBorder="1" applyAlignment="1" applyProtection="1">
      <alignment vertical="top" wrapText="1"/>
      <protection locked="0"/>
    </xf>
    <xf numFmtId="0" fontId="20" fillId="6" borderId="3" xfId="5" applyFont="1" applyFill="1" applyBorder="1" applyAlignment="1" applyProtection="1">
      <alignment vertical="top" wrapText="1"/>
      <protection locked="0"/>
    </xf>
    <xf numFmtId="176" fontId="5" fillId="0" borderId="7" xfId="0" applyNumberFormat="1" applyFont="1" applyBorder="1" applyAlignment="1" applyProtection="1">
      <alignment horizontal="distributed" vertical="center"/>
    </xf>
    <xf numFmtId="176" fontId="5" fillId="0" borderId="8" xfId="0" applyNumberFormat="1" applyFont="1" applyBorder="1" applyAlignment="1" applyProtection="1">
      <alignment horizontal="distributed" vertical="center"/>
    </xf>
    <xf numFmtId="176" fontId="5" fillId="0" borderId="7" xfId="0" applyNumberFormat="1" applyFont="1" applyFill="1" applyBorder="1" applyAlignment="1" applyProtection="1">
      <alignment vertical="center"/>
    </xf>
    <xf numFmtId="176" fontId="5" fillId="0" borderId="11" xfId="0" applyNumberFormat="1" applyFont="1" applyFill="1" applyBorder="1" applyAlignment="1" applyProtection="1">
      <alignment vertical="center"/>
    </xf>
    <xf numFmtId="176" fontId="5" fillId="0" borderId="8" xfId="0" applyNumberFormat="1" applyFont="1" applyFill="1" applyBorder="1" applyAlignment="1" applyProtection="1">
      <alignment vertical="center"/>
    </xf>
    <xf numFmtId="176" fontId="5" fillId="0" borderId="7" xfId="0" applyNumberFormat="1" applyFont="1" applyFill="1" applyBorder="1" applyAlignment="1" applyProtection="1">
      <alignment horizontal="right" vertical="center"/>
    </xf>
    <xf numFmtId="176" fontId="5" fillId="0" borderId="11" xfId="0" applyNumberFormat="1" applyFont="1" applyFill="1" applyBorder="1" applyAlignment="1" applyProtection="1">
      <alignment horizontal="right" vertical="center"/>
    </xf>
    <xf numFmtId="176" fontId="5" fillId="0" borderId="8" xfId="0" applyNumberFormat="1" applyFont="1" applyFill="1" applyBorder="1" applyAlignment="1" applyProtection="1">
      <alignment horizontal="right" vertical="center"/>
    </xf>
    <xf numFmtId="176" fontId="5" fillId="0" borderId="0" xfId="0" applyNumberFormat="1" applyFont="1" applyAlignment="1" applyProtection="1">
      <alignment horizontal="center" vertical="center"/>
    </xf>
    <xf numFmtId="176" fontId="5" fillId="0" borderId="7" xfId="0" applyNumberFormat="1" applyFont="1" applyBorder="1" applyAlignment="1" applyProtection="1">
      <alignment horizontal="right" vertical="center"/>
    </xf>
    <xf numFmtId="176" fontId="5" fillId="0" borderId="11" xfId="0" applyNumberFormat="1" applyFont="1" applyBorder="1" applyAlignment="1" applyProtection="1">
      <alignment horizontal="right" vertical="center"/>
    </xf>
    <xf numFmtId="176" fontId="5" fillId="0" borderId="8" xfId="0" applyNumberFormat="1" applyFont="1" applyBorder="1" applyAlignment="1" applyProtection="1">
      <alignment horizontal="right" vertical="center"/>
    </xf>
    <xf numFmtId="176" fontId="5" fillId="0" borderId="7" xfId="0" applyNumberFormat="1" applyFont="1" applyBorder="1" applyAlignment="1" applyProtection="1">
      <alignment horizontal="center" vertical="center"/>
    </xf>
    <xf numFmtId="176" fontId="5" fillId="0" borderId="11" xfId="0" applyNumberFormat="1" applyFont="1" applyBorder="1" applyAlignment="1" applyProtection="1">
      <alignment horizontal="center" vertical="center"/>
    </xf>
    <xf numFmtId="176" fontId="5" fillId="0" borderId="8" xfId="0" applyNumberFormat="1" applyFont="1" applyBorder="1" applyAlignment="1" applyProtection="1">
      <alignment horizontal="center" vertical="center"/>
    </xf>
  </cellXfs>
  <cellStyles count="11">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 name="標準 4 2" xfId="7" xr:uid="{2FB47F74-9280-471A-A171-4C5CB7BB735D}"/>
    <cellStyle name="標準 4 3" xfId="9" xr:uid="{F32B52E1-305C-4D01-805B-9D7ABBF72550}"/>
    <cellStyle name="標準 6" xfId="10" xr:uid="{A4CF543F-0C70-4B71-BDE4-73983E41E81A}"/>
    <cellStyle name="標準 8" xfId="6" xr:uid="{4360C942-55D3-4B68-AF47-945DEC789D97}"/>
    <cellStyle name="標準 9" xfId="8" xr:uid="{EA8D0380-672E-458E-98E6-ACA336796E61}"/>
  </cellStyles>
  <dxfs count="1">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28575</xdr:colOff>
      <xdr:row>5</xdr:row>
      <xdr:rowOff>723900</xdr:rowOff>
    </xdr:from>
    <xdr:to>
      <xdr:col>6</xdr:col>
      <xdr:colOff>1143000</xdr:colOff>
      <xdr:row>5</xdr:row>
      <xdr:rowOff>1371600</xdr:rowOff>
    </xdr:to>
    <xdr:sp macro="" textlink="">
      <xdr:nvSpPr>
        <xdr:cNvPr id="2" name="大かっこ 1">
          <a:extLst>
            <a:ext uri="{FF2B5EF4-FFF2-40B4-BE49-F238E27FC236}">
              <a16:creationId xmlns:a16="http://schemas.microsoft.com/office/drawing/2014/main" id="{C0FA734E-E175-47AE-B719-9693C3526FD8}"/>
            </a:ext>
          </a:extLst>
        </xdr:cNvPr>
        <xdr:cNvSpPr/>
      </xdr:nvSpPr>
      <xdr:spPr>
        <a:xfrm>
          <a:off x="7442835" y="1866900"/>
          <a:ext cx="1114425" cy="449580"/>
        </a:xfrm>
        <a:prstGeom prst="bracketPair">
          <a:avLst>
            <a:gd name="adj" fmla="val 12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85725</xdr:colOff>
      <xdr:row>5</xdr:row>
      <xdr:rowOff>466725</xdr:rowOff>
    </xdr:from>
    <xdr:to>
      <xdr:col>7</xdr:col>
      <xdr:colOff>1276350</xdr:colOff>
      <xdr:row>5</xdr:row>
      <xdr:rowOff>1038225</xdr:rowOff>
    </xdr:to>
    <xdr:sp macro="" textlink="">
      <xdr:nvSpPr>
        <xdr:cNvPr id="3" name="大かっこ 2">
          <a:extLst>
            <a:ext uri="{FF2B5EF4-FFF2-40B4-BE49-F238E27FC236}">
              <a16:creationId xmlns:a16="http://schemas.microsoft.com/office/drawing/2014/main" id="{5438C480-FF1F-4FE8-8215-45CEEE1C1A23}"/>
            </a:ext>
          </a:extLst>
        </xdr:cNvPr>
        <xdr:cNvSpPr/>
      </xdr:nvSpPr>
      <xdr:spPr>
        <a:xfrm>
          <a:off x="8658225" y="1609725"/>
          <a:ext cx="1190625" cy="571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11430</xdr:colOff>
      <xdr:row>15</xdr:row>
      <xdr:rowOff>123824</xdr:rowOff>
    </xdr:from>
    <xdr:to>
      <xdr:col>9</xdr:col>
      <xdr:colOff>114300</xdr:colOff>
      <xdr:row>28</xdr:row>
      <xdr:rowOff>144780</xdr:rowOff>
    </xdr:to>
    <xdr:sp macro="" textlink="">
      <xdr:nvSpPr>
        <xdr:cNvPr id="2" name="テキスト ボックス 1">
          <a:extLst>
            <a:ext uri="{FF2B5EF4-FFF2-40B4-BE49-F238E27FC236}">
              <a16:creationId xmlns:a16="http://schemas.microsoft.com/office/drawing/2014/main" id="{6ACE434B-72DE-4C9F-B011-DA085454AEC6}"/>
            </a:ext>
          </a:extLst>
        </xdr:cNvPr>
        <xdr:cNvSpPr txBox="1"/>
      </xdr:nvSpPr>
      <xdr:spPr>
        <a:xfrm>
          <a:off x="2465070" y="2638424"/>
          <a:ext cx="8690610" cy="22002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800"/>
            <a:t>入力不要です。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8498;&#20869;&#20445;&#32946;\&#65320;&#65304;\&#25152;&#35201;&#38989;\W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N5" t="str">
            <v>○</v>
          </cell>
          <cell r="AO5" t="str">
            <v>01</v>
          </cell>
          <cell r="AP5" t="str">
            <v/>
          </cell>
          <cell r="AQ5" t="str">
            <v>01</v>
          </cell>
          <cell r="AR5" t="str">
            <v>Ａ型</v>
          </cell>
          <cell r="AS5">
            <v>2</v>
          </cell>
          <cell r="AT5">
            <v>2.9</v>
          </cell>
          <cell r="AU5">
            <v>26855074</v>
          </cell>
          <cell r="AV5">
            <v>17031274</v>
          </cell>
          <cell r="AX5">
            <v>34578</v>
          </cell>
          <cell r="AY5">
            <v>34578</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I10">
            <v>0</v>
          </cell>
          <cell r="J10">
            <v>45300000</v>
          </cell>
          <cell r="K10">
            <v>43727000</v>
          </cell>
          <cell r="L10">
            <v>1573000</v>
          </cell>
          <cell r="M10">
            <v>45300000</v>
          </cell>
          <cell r="N10">
            <v>0</v>
          </cell>
          <cell r="O10">
            <v>3</v>
          </cell>
          <cell r="P10">
            <v>5</v>
          </cell>
          <cell r="Q10">
            <v>8</v>
          </cell>
          <cell r="R10" t="str">
            <v>直</v>
          </cell>
          <cell r="S10">
            <v>11</v>
          </cell>
          <cell r="T10">
            <v>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Q11">
            <v>9.6</v>
          </cell>
          <cell r="R11" t="str">
            <v>直</v>
          </cell>
          <cell r="S11">
            <v>11.5</v>
          </cell>
          <cell r="T11">
            <v>0</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H12">
            <v>25516000</v>
          </cell>
          <cell r="J12">
            <v>31756000</v>
          </cell>
          <cell r="K12">
            <v>0</v>
          </cell>
          <cell r="L12">
            <v>31756000</v>
          </cell>
          <cell r="M12">
            <v>31756000</v>
          </cell>
          <cell r="N12">
            <v>0</v>
          </cell>
          <cell r="O12">
            <v>5</v>
          </cell>
          <cell r="P12">
            <v>3</v>
          </cell>
          <cell r="Q12">
            <v>6</v>
          </cell>
          <cell r="R12" t="str">
            <v>○</v>
          </cell>
          <cell r="S12">
            <v>11.5</v>
          </cell>
          <cell r="T12">
            <v>0</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I12">
            <v>47567663000</v>
          </cell>
          <cell r="AJ12">
            <v>-3975645000</v>
          </cell>
          <cell r="AK12" t="str">
            <v>○</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N23" t="str">
            <v>○</v>
          </cell>
          <cell r="AO23" t="str">
            <v/>
          </cell>
          <cell r="AP23" t="str">
            <v>12</v>
          </cell>
          <cell r="AQ23" t="str">
            <v>12</v>
          </cell>
          <cell r="AR23" t="str">
            <v>Ａ型</v>
          </cell>
          <cell r="AS23">
            <v>2</v>
          </cell>
          <cell r="AT23">
            <v>4.3</v>
          </cell>
          <cell r="AU23">
            <v>16425600</v>
          </cell>
          <cell r="AV23">
            <v>10066023</v>
          </cell>
          <cell r="AX23">
            <v>32953</v>
          </cell>
          <cell r="AY23">
            <v>32599</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H29">
            <v>4850000</v>
          </cell>
          <cell r="J29">
            <v>5500000</v>
          </cell>
          <cell r="K29">
            <v>4350000</v>
          </cell>
          <cell r="L29">
            <v>1150000</v>
          </cell>
          <cell r="M29">
            <v>5500000</v>
          </cell>
          <cell r="N29">
            <v>0</v>
          </cell>
          <cell r="O29">
            <v>2</v>
          </cell>
          <cell r="P29">
            <v>1</v>
          </cell>
          <cell r="Q29">
            <v>2.5</v>
          </cell>
          <cell r="R29" t="str">
            <v>直</v>
          </cell>
          <cell r="S29">
            <v>9</v>
          </cell>
          <cell r="T29">
            <v>120</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N29" t="str">
            <v>○</v>
          </cell>
          <cell r="AO29" t="str">
            <v/>
          </cell>
          <cell r="AP29" t="str">
            <v>12</v>
          </cell>
          <cell r="AQ29" t="str">
            <v>12</v>
          </cell>
          <cell r="AR29" t="str">
            <v>Ａ型</v>
          </cell>
          <cell r="AS29">
            <v>2</v>
          </cell>
          <cell r="AT29">
            <v>7.6</v>
          </cell>
          <cell r="AU29">
            <v>29969200</v>
          </cell>
          <cell r="AV29">
            <v>4850000</v>
          </cell>
          <cell r="AX29">
            <v>34381</v>
          </cell>
          <cell r="AY29">
            <v>34060</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H30">
            <v>8569500</v>
          </cell>
          <cell r="J30">
            <v>10084500</v>
          </cell>
          <cell r="K30">
            <v>8449500</v>
          </cell>
          <cell r="L30">
            <v>1635000</v>
          </cell>
          <cell r="M30">
            <v>10084500</v>
          </cell>
          <cell r="N30">
            <v>0</v>
          </cell>
          <cell r="O30">
            <v>3</v>
          </cell>
          <cell r="P30">
            <v>0</v>
          </cell>
          <cell r="Q30">
            <v>3</v>
          </cell>
          <cell r="R30" t="str">
            <v>直</v>
          </cell>
          <cell r="S30">
            <v>9</v>
          </cell>
          <cell r="T30">
            <v>0</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N30" t="str">
            <v>○</v>
          </cell>
          <cell r="AO30" t="str">
            <v/>
          </cell>
          <cell r="AP30" t="str">
            <v>12</v>
          </cell>
          <cell r="AQ30" t="str">
            <v>12</v>
          </cell>
          <cell r="AR30" t="str">
            <v>Ａ型</v>
          </cell>
          <cell r="AS30">
            <v>2</v>
          </cell>
          <cell r="AT30">
            <v>2.9</v>
          </cell>
          <cell r="AU30">
            <v>12631800</v>
          </cell>
          <cell r="AV30">
            <v>8569500</v>
          </cell>
          <cell r="AX30">
            <v>34472</v>
          </cell>
          <cell r="AY30">
            <v>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J31">
            <v>0</v>
          </cell>
          <cell r="M31">
            <v>0</v>
          </cell>
          <cell r="N31">
            <v>0</v>
          </cell>
          <cell r="O31">
            <v>2</v>
          </cell>
          <cell r="P31">
            <v>1</v>
          </cell>
          <cell r="Q31">
            <v>3</v>
          </cell>
          <cell r="R31" t="str">
            <v>直</v>
          </cell>
          <cell r="S31">
            <v>8.5</v>
          </cell>
          <cell r="T31">
            <v>144</v>
          </cell>
          <cell r="V31">
            <v>17500</v>
          </cell>
          <cell r="Z31">
            <v>5</v>
          </cell>
          <cell r="AA31">
            <v>5</v>
          </cell>
          <cell r="AE31">
            <v>0</v>
          </cell>
          <cell r="AI31">
            <v>0</v>
          </cell>
          <cell r="AJ31">
            <v>0</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J32">
            <v>0</v>
          </cell>
          <cell r="M32">
            <v>0</v>
          </cell>
          <cell r="N32">
            <v>0</v>
          </cell>
          <cell r="O32">
            <v>2</v>
          </cell>
          <cell r="P32">
            <v>1</v>
          </cell>
          <cell r="Q32">
            <v>3</v>
          </cell>
          <cell r="R32" t="str">
            <v>直</v>
          </cell>
          <cell r="S32">
            <v>8.25</v>
          </cell>
          <cell r="T32">
            <v>48</v>
          </cell>
          <cell r="V32">
            <v>18400</v>
          </cell>
          <cell r="Z32">
            <v>9</v>
          </cell>
          <cell r="AA32">
            <v>9</v>
          </cell>
          <cell r="AE32">
            <v>0</v>
          </cell>
          <cell r="AI32">
            <v>0</v>
          </cell>
          <cell r="AJ32">
            <v>0</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J36">
            <v>0</v>
          </cell>
          <cell r="M36">
            <v>0</v>
          </cell>
          <cell r="N36">
            <v>0</v>
          </cell>
          <cell r="O36">
            <v>3</v>
          </cell>
          <cell r="Q36">
            <v>3</v>
          </cell>
          <cell r="R36" t="str">
            <v>直</v>
          </cell>
          <cell r="S36">
            <v>8.5</v>
          </cell>
          <cell r="T36">
            <v>180</v>
          </cell>
          <cell r="V36">
            <v>10000</v>
          </cell>
          <cell r="Z36">
            <v>4</v>
          </cell>
          <cell r="AA36">
            <v>4</v>
          </cell>
          <cell r="AE36">
            <v>0</v>
          </cell>
          <cell r="AI36">
            <v>0</v>
          </cell>
          <cell r="AJ36">
            <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H37">
            <v>8722500</v>
          </cell>
          <cell r="J37">
            <v>9856500</v>
          </cell>
          <cell r="K37">
            <v>9455000</v>
          </cell>
          <cell r="L37">
            <v>401500</v>
          </cell>
          <cell r="M37">
            <v>9856500</v>
          </cell>
          <cell r="N37">
            <v>0</v>
          </cell>
          <cell r="O37">
            <v>3</v>
          </cell>
          <cell r="P37">
            <v>0</v>
          </cell>
          <cell r="Q37">
            <v>3</v>
          </cell>
          <cell r="R37" t="str">
            <v>直</v>
          </cell>
          <cell r="S37">
            <v>10</v>
          </cell>
          <cell r="T37">
            <v>0</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X37">
            <v>33512</v>
          </cell>
          <cell r="AY37">
            <v>33512</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J38">
            <v>0</v>
          </cell>
          <cell r="M38">
            <v>0</v>
          </cell>
          <cell r="N38">
            <v>0</v>
          </cell>
          <cell r="O38">
            <v>6</v>
          </cell>
          <cell r="Q38">
            <v>6</v>
          </cell>
          <cell r="R38" t="str">
            <v>直</v>
          </cell>
          <cell r="S38">
            <v>8.25</v>
          </cell>
          <cell r="T38">
            <v>108</v>
          </cell>
          <cell r="V38">
            <v>8500</v>
          </cell>
          <cell r="Z38">
            <v>24</v>
          </cell>
          <cell r="AA38">
            <v>24</v>
          </cell>
          <cell r="AE38">
            <v>0</v>
          </cell>
          <cell r="AI38">
            <v>0</v>
          </cell>
          <cell r="AJ38">
            <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Q42">
            <v>3.5</v>
          </cell>
          <cell r="R42" t="str">
            <v>直</v>
          </cell>
          <cell r="S42">
            <v>9.67</v>
          </cell>
          <cell r="T42">
            <v>72</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X42">
            <v>34790</v>
          </cell>
          <cell r="AY42">
            <v>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H43">
            <v>5313000</v>
          </cell>
          <cell r="J43">
            <v>5825000</v>
          </cell>
          <cell r="K43">
            <v>4135000</v>
          </cell>
          <cell r="L43">
            <v>1690000</v>
          </cell>
          <cell r="M43">
            <v>5825000</v>
          </cell>
          <cell r="N43">
            <v>0</v>
          </cell>
          <cell r="O43">
            <v>2</v>
          </cell>
          <cell r="Q43">
            <v>2</v>
          </cell>
          <cell r="S43">
            <v>10</v>
          </cell>
          <cell r="T43">
            <v>36</v>
          </cell>
          <cell r="V43">
            <v>11000</v>
          </cell>
          <cell r="W43">
            <v>2</v>
          </cell>
          <cell r="X43">
            <v>2</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N43" t="str">
            <v>○</v>
          </cell>
          <cell r="AO43" t="str">
            <v/>
          </cell>
          <cell r="AP43" t="str">
            <v>16</v>
          </cell>
          <cell r="AQ43" t="str">
            <v>16</v>
          </cell>
          <cell r="AR43" t="str">
            <v>Ａ型</v>
          </cell>
          <cell r="AS43">
            <v>2</v>
          </cell>
          <cell r="AT43">
            <v>2</v>
          </cell>
          <cell r="AU43">
            <v>9274000</v>
          </cell>
          <cell r="AV43">
            <v>5313000</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J44">
            <v>0</v>
          </cell>
          <cell r="M44">
            <v>0</v>
          </cell>
          <cell r="N44">
            <v>0</v>
          </cell>
          <cell r="P44">
            <v>2</v>
          </cell>
          <cell r="Q44">
            <v>2</v>
          </cell>
          <cell r="R44" t="str">
            <v>直</v>
          </cell>
          <cell r="S44">
            <v>9</v>
          </cell>
          <cell r="T44">
            <v>0</v>
          </cell>
          <cell r="V44">
            <v>6200</v>
          </cell>
          <cell r="Z44">
            <v>4</v>
          </cell>
          <cell r="AA44">
            <v>4</v>
          </cell>
          <cell r="AE44">
            <v>0</v>
          </cell>
          <cell r="AI44">
            <v>0</v>
          </cell>
          <cell r="AJ44">
            <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N60" t="str">
            <v>○</v>
          </cell>
          <cell r="AO60" t="str">
            <v/>
          </cell>
          <cell r="AP60" t="str">
            <v>12</v>
          </cell>
          <cell r="AQ60" t="str">
            <v>12</v>
          </cell>
          <cell r="AR60" t="str">
            <v>Ｂ型</v>
          </cell>
          <cell r="AS60">
            <v>4</v>
          </cell>
          <cell r="AT60">
            <v>5.7</v>
          </cell>
          <cell r="AU60">
            <v>21784400</v>
          </cell>
          <cell r="AV60">
            <v>17670000</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Q63">
            <v>5.5</v>
          </cell>
          <cell r="R63" t="str">
            <v>直</v>
          </cell>
          <cell r="S63">
            <v>24</v>
          </cell>
          <cell r="T63">
            <v>365</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I77">
            <v>7682671291</v>
          </cell>
          <cell r="AJ77">
            <v>219286033</v>
          </cell>
          <cell r="AK77" t="str">
            <v>○</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H81">
            <v>21162000</v>
          </cell>
          <cell r="J81">
            <v>21942000</v>
          </cell>
          <cell r="K81">
            <v>16800000</v>
          </cell>
          <cell r="L81">
            <v>5142000</v>
          </cell>
          <cell r="M81">
            <v>21942000</v>
          </cell>
          <cell r="N81">
            <v>0</v>
          </cell>
          <cell r="O81">
            <v>4</v>
          </cell>
          <cell r="P81">
            <v>0</v>
          </cell>
          <cell r="Q81">
            <v>4</v>
          </cell>
          <cell r="R81" t="str">
            <v>直</v>
          </cell>
          <cell r="S81">
            <v>24</v>
          </cell>
          <cell r="T81">
            <v>365</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X81">
            <v>31079</v>
          </cell>
          <cell r="AY81">
            <v>30773</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J84">
            <v>17022000</v>
          </cell>
          <cell r="K84">
            <v>13577000</v>
          </cell>
          <cell r="L84">
            <v>3445000</v>
          </cell>
          <cell r="M84">
            <v>17022000</v>
          </cell>
          <cell r="N84">
            <v>0</v>
          </cell>
          <cell r="O84">
            <v>4</v>
          </cell>
          <cell r="P84">
            <v>1</v>
          </cell>
          <cell r="Q84">
            <v>4.5</v>
          </cell>
          <cell r="R84" t="str">
            <v>直</v>
          </cell>
          <cell r="S84">
            <v>10</v>
          </cell>
          <cell r="T84">
            <v>0</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Q90">
            <v>4.5999999999999996</v>
          </cell>
          <cell r="R90" t="str">
            <v>直</v>
          </cell>
          <cell r="S90">
            <v>10</v>
          </cell>
          <cell r="T90">
            <v>0</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X91">
            <v>32994</v>
          </cell>
          <cell r="AY91">
            <v>32994</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X94">
            <v>34213</v>
          </cell>
          <cell r="AY94">
            <v>34213</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J108">
            <v>0</v>
          </cell>
          <cell r="K108">
            <v>0</v>
          </cell>
          <cell r="M108">
            <v>0</v>
          </cell>
          <cell r="N108">
            <v>0</v>
          </cell>
          <cell r="O108">
            <v>5</v>
          </cell>
          <cell r="P108">
            <v>0</v>
          </cell>
          <cell r="Q108">
            <v>5</v>
          </cell>
          <cell r="S108">
            <v>8.75</v>
          </cell>
          <cell r="T108">
            <v>0</v>
          </cell>
          <cell r="V108">
            <v>6777</v>
          </cell>
          <cell r="W108">
            <v>4</v>
          </cell>
          <cell r="X108">
            <v>12</v>
          </cell>
          <cell r="Y108">
            <v>6</v>
          </cell>
          <cell r="Z108">
            <v>3</v>
          </cell>
          <cell r="AA108">
            <v>25</v>
          </cell>
          <cell r="AE108">
            <v>0</v>
          </cell>
          <cell r="AI108">
            <v>0</v>
          </cell>
          <cell r="AJ108">
            <v>0</v>
          </cell>
          <cell r="AK108" t="str">
            <v>×</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M109">
            <v>0</v>
          </cell>
          <cell r="N109">
            <v>0</v>
          </cell>
          <cell r="AA109">
            <v>0</v>
          </cell>
          <cell r="AE109">
            <v>0</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M110">
            <v>0</v>
          </cell>
          <cell r="N110">
            <v>0</v>
          </cell>
          <cell r="AA110">
            <v>0</v>
          </cell>
          <cell r="AE110">
            <v>0</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M111">
            <v>0</v>
          </cell>
          <cell r="N111">
            <v>0</v>
          </cell>
          <cell r="AA111">
            <v>0</v>
          </cell>
          <cell r="AE111">
            <v>0</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M112">
            <v>0</v>
          </cell>
          <cell r="N112">
            <v>0</v>
          </cell>
          <cell r="AA112">
            <v>0</v>
          </cell>
          <cell r="AE112">
            <v>0</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M113">
            <v>0</v>
          </cell>
          <cell r="N113">
            <v>0</v>
          </cell>
          <cell r="AA113">
            <v>0</v>
          </cell>
          <cell r="AE113">
            <v>0</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M114">
            <v>0</v>
          </cell>
          <cell r="N114">
            <v>0</v>
          </cell>
          <cell r="AA114">
            <v>0</v>
          </cell>
          <cell r="AE114">
            <v>0</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M115">
            <v>0</v>
          </cell>
          <cell r="N115">
            <v>0</v>
          </cell>
          <cell r="AA115">
            <v>0</v>
          </cell>
          <cell r="AE115">
            <v>0</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M116">
            <v>0</v>
          </cell>
          <cell r="N116">
            <v>0</v>
          </cell>
          <cell r="AA116">
            <v>0</v>
          </cell>
          <cell r="AE116">
            <v>0</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M117">
            <v>0</v>
          </cell>
          <cell r="N117">
            <v>0</v>
          </cell>
          <cell r="AA117">
            <v>0</v>
          </cell>
          <cell r="AE117">
            <v>0</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M118">
            <v>0</v>
          </cell>
          <cell r="N118">
            <v>0</v>
          </cell>
          <cell r="AA118">
            <v>0</v>
          </cell>
          <cell r="AE118">
            <v>0</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M119">
            <v>0</v>
          </cell>
          <cell r="N119">
            <v>0</v>
          </cell>
          <cell r="AA119">
            <v>0</v>
          </cell>
          <cell r="AE119">
            <v>0</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M120">
            <v>0</v>
          </cell>
          <cell r="N120">
            <v>0</v>
          </cell>
          <cell r="AA120">
            <v>0</v>
          </cell>
          <cell r="AE120">
            <v>0</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M121">
            <v>0</v>
          </cell>
          <cell r="N121">
            <v>0</v>
          </cell>
          <cell r="AA121">
            <v>0</v>
          </cell>
          <cell r="AE121">
            <v>0</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G9"/>
  <sheetViews>
    <sheetView view="pageBreakPreview" zoomScaleNormal="100" workbookViewId="0">
      <selection activeCell="C4" sqref="C4:G4"/>
    </sheetView>
  </sheetViews>
  <sheetFormatPr defaultColWidth="9" defaultRowHeight="24" customHeight="1"/>
  <cols>
    <col min="1" max="1" width="2.44140625" style="17" customWidth="1"/>
    <col min="2" max="2" width="24.88671875" style="17" customWidth="1"/>
    <col min="3" max="7" width="13.109375" style="17" customWidth="1"/>
    <col min="8" max="16384" width="9" style="17"/>
  </cols>
  <sheetData>
    <row r="1" spans="2:7" ht="24" customHeight="1">
      <c r="B1" s="17" t="s">
        <v>31</v>
      </c>
    </row>
    <row r="2" spans="2:7" ht="24" customHeight="1">
      <c r="B2" s="17" t="s">
        <v>32</v>
      </c>
    </row>
    <row r="3" spans="2:7" ht="48.75" customHeight="1">
      <c r="B3" s="20" t="s">
        <v>36</v>
      </c>
      <c r="C3" s="21" t="s">
        <v>42</v>
      </c>
      <c r="D3" s="25"/>
      <c r="E3" s="22" t="s">
        <v>28</v>
      </c>
      <c r="F3" s="25"/>
      <c r="G3" s="23" t="s">
        <v>29</v>
      </c>
    </row>
    <row r="4" spans="2:7" ht="48.75" customHeight="1">
      <c r="B4" s="24" t="s">
        <v>27</v>
      </c>
      <c r="C4" s="164"/>
      <c r="D4" s="164"/>
      <c r="E4" s="164"/>
      <c r="F4" s="164"/>
      <c r="G4" s="164"/>
    </row>
    <row r="5" spans="2:7" ht="48.75" customHeight="1">
      <c r="B5" s="20" t="s">
        <v>1</v>
      </c>
      <c r="C5" s="164"/>
      <c r="D5" s="164"/>
      <c r="E5" s="164"/>
      <c r="F5" s="164"/>
      <c r="G5" s="164"/>
    </row>
    <row r="6" spans="2:7" ht="48.75" customHeight="1">
      <c r="B6" s="20" t="s">
        <v>22</v>
      </c>
      <c r="C6" s="164"/>
      <c r="D6" s="164"/>
      <c r="E6" s="164"/>
      <c r="F6" s="164"/>
      <c r="G6" s="164"/>
    </row>
    <row r="7" spans="2:7" ht="48.75" customHeight="1">
      <c r="B7" s="26" t="s">
        <v>24</v>
      </c>
      <c r="C7" s="164"/>
      <c r="D7" s="164"/>
      <c r="E7" s="164"/>
      <c r="F7" s="164"/>
      <c r="G7" s="164"/>
    </row>
    <row r="8" spans="2:7" ht="48.75" customHeight="1">
      <c r="B8" s="27" t="s">
        <v>25</v>
      </c>
      <c r="C8" s="164"/>
      <c r="D8" s="164"/>
      <c r="E8" s="164"/>
      <c r="F8" s="164"/>
      <c r="G8" s="164"/>
    </row>
    <row r="9" spans="2:7" ht="48.75" customHeight="1">
      <c r="B9" s="20" t="s">
        <v>23</v>
      </c>
      <c r="C9" s="164"/>
      <c r="D9" s="164"/>
      <c r="E9" s="164"/>
      <c r="F9" s="164"/>
      <c r="G9" s="164"/>
    </row>
  </sheetData>
  <mergeCells count="6">
    <mergeCell ref="C9:G9"/>
    <mergeCell ref="C4:G4"/>
    <mergeCell ref="C5:G5"/>
    <mergeCell ref="C6:G6"/>
    <mergeCell ref="C7:G7"/>
    <mergeCell ref="C8:G8"/>
  </mergeCells>
  <phoneticPr fontId="3"/>
  <pageMargins left="0.75" right="0.75" top="1" bottom="1" header="0.51200000000000001" footer="0.51200000000000001"/>
  <pageSetup paperSize="9" scale="7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E9B5D-27C5-4C28-A6D6-156CBE249C08}">
  <sheetPr>
    <pageSetUpPr fitToPage="1"/>
  </sheetPr>
  <dimension ref="A1:K10"/>
  <sheetViews>
    <sheetView workbookViewId="0">
      <selection activeCell="A12" sqref="A12"/>
    </sheetView>
  </sheetViews>
  <sheetFormatPr defaultColWidth="9" defaultRowHeight="13.2"/>
  <cols>
    <col min="1" max="9" width="17.88671875" customWidth="1"/>
    <col min="10" max="11" width="16.44140625" customWidth="1"/>
  </cols>
  <sheetData>
    <row r="1" spans="1:11">
      <c r="A1" t="s">
        <v>204</v>
      </c>
    </row>
    <row r="4" spans="1:11">
      <c r="A4" t="s">
        <v>195</v>
      </c>
    </row>
    <row r="5" spans="1:11">
      <c r="A5" s="140" t="s">
        <v>196</v>
      </c>
      <c r="B5" s="140" t="s">
        <v>197</v>
      </c>
      <c r="C5" s="140" t="s">
        <v>198</v>
      </c>
      <c r="D5" s="140" t="s">
        <v>199</v>
      </c>
      <c r="E5" s="140" t="s">
        <v>205</v>
      </c>
      <c r="F5" s="140" t="s">
        <v>206</v>
      </c>
      <c r="G5" s="140" t="s">
        <v>207</v>
      </c>
      <c r="H5" s="140" t="s">
        <v>200</v>
      </c>
    </row>
    <row r="6" spans="1:11">
      <c r="A6" s="141">
        <f>基本情報!N6</f>
        <v>0</v>
      </c>
      <c r="B6" s="141">
        <f>基本情報!N7</f>
        <v>0</v>
      </c>
      <c r="C6" s="141">
        <f>基本情報!N8</f>
        <v>0</v>
      </c>
      <c r="D6" s="141">
        <f>基本情報!N9</f>
        <v>0</v>
      </c>
      <c r="E6" s="141">
        <f>基本情報!N10</f>
        <v>0</v>
      </c>
      <c r="F6" s="141">
        <f>基本情報!N11</f>
        <v>0</v>
      </c>
      <c r="G6" s="141">
        <f>基本情報!N12</f>
        <v>0</v>
      </c>
      <c r="H6" s="141">
        <f>基本情報!N13</f>
        <v>0</v>
      </c>
    </row>
    <row r="8" spans="1:11">
      <c r="A8" t="s">
        <v>210</v>
      </c>
    </row>
    <row r="9" spans="1:11">
      <c r="A9" s="163" t="s">
        <v>219</v>
      </c>
      <c r="B9" s="140" t="s">
        <v>201</v>
      </c>
      <c r="C9" s="140" t="s">
        <v>202</v>
      </c>
      <c r="D9" s="140" t="s">
        <v>218</v>
      </c>
      <c r="E9" s="140" t="s">
        <v>211</v>
      </c>
      <c r="F9" s="140" t="s">
        <v>203</v>
      </c>
      <c r="G9" s="140" t="s">
        <v>213</v>
      </c>
      <c r="H9" s="140" t="s">
        <v>214</v>
      </c>
      <c r="I9" s="140" t="s">
        <v>215</v>
      </c>
      <c r="J9" s="140" t="s">
        <v>216</v>
      </c>
      <c r="K9" s="144" t="s">
        <v>217</v>
      </c>
    </row>
    <row r="10" spans="1:11">
      <c r="A10" s="141">
        <f>'別紙2処遇改善報告書【病院】 '!F31</f>
        <v>0</v>
      </c>
      <c r="B10" s="141">
        <f>'別紙１（所要額精算書）'!C8</f>
        <v>0</v>
      </c>
      <c r="C10" s="141">
        <f>'別紙１（所要額精算書）'!D8</f>
        <v>0</v>
      </c>
      <c r="D10" s="141">
        <f>'別紙１（所要額精算書）'!E8</f>
        <v>0</v>
      </c>
      <c r="E10" s="141">
        <f>'別紙１（所要額精算書）'!F8</f>
        <v>0</v>
      </c>
      <c r="F10" s="141">
        <f>'別紙１（所要額精算書）'!G8</f>
        <v>0</v>
      </c>
      <c r="G10" s="141">
        <f>'別紙１（所要額精算書）'!H8</f>
        <v>0</v>
      </c>
      <c r="H10" s="141">
        <f>'別紙１（所要額精算書）'!I8</f>
        <v>0</v>
      </c>
      <c r="I10" s="141">
        <f>'別紙１（所要額精算書）'!J8</f>
        <v>0</v>
      </c>
      <c r="J10" s="141">
        <f>'別紙１（所要額精算書）'!K8</f>
        <v>0</v>
      </c>
      <c r="K10" s="141">
        <f>'別紙１（所要額精算書）'!L8</f>
        <v>0</v>
      </c>
    </row>
  </sheetData>
  <sheetProtection algorithmName="SHA-512" hashValue="597GskCJ+oV5H3y3KLCvry45pnlVzwz1zsVMLp4Nwp6Ituuvhb5/+ZISxSgl5G9TWspwncEIZRql232OtGZJ2A==" saltValue="KATQ1Kv0gt2oa3lp4oNMMQ==" spinCount="100000" sheet="1" objects="1" scenarios="1"/>
  <phoneticPr fontId="3"/>
  <pageMargins left="0.7" right="0.7" top="0.75" bottom="0.75" header="0.3" footer="0.3"/>
  <pageSetup paperSize="9" scale="63"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3.2"/>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ECDB9-EE41-49E9-88A1-9A752D14709A}">
  <sheetPr>
    <tabColor rgb="FFFF0000"/>
  </sheetPr>
  <dimension ref="A1:C14"/>
  <sheetViews>
    <sheetView tabSelected="1" workbookViewId="0">
      <selection activeCell="C19" sqref="C19"/>
    </sheetView>
  </sheetViews>
  <sheetFormatPr defaultRowHeight="13.2"/>
  <cols>
    <col min="1" max="2" width="3.77734375" customWidth="1"/>
    <col min="3" max="3" width="51" bestFit="1" customWidth="1"/>
  </cols>
  <sheetData>
    <row r="1" spans="1:3" ht="16.2">
      <c r="A1" s="137" t="s">
        <v>184</v>
      </c>
    </row>
    <row r="3" spans="1:3" ht="16.2">
      <c r="A3" s="137" t="s">
        <v>193</v>
      </c>
    </row>
    <row r="6" spans="1:3" ht="16.2">
      <c r="A6" s="137" t="s">
        <v>185</v>
      </c>
    </row>
    <row r="8" spans="1:3" ht="14.4">
      <c r="B8" s="138">
        <v>1</v>
      </c>
      <c r="C8" s="138" t="s">
        <v>186</v>
      </c>
    </row>
    <row r="9" spans="1:3" ht="14.4">
      <c r="B9" s="138">
        <v>2</v>
      </c>
      <c r="C9" s="138" t="s">
        <v>187</v>
      </c>
    </row>
    <row r="10" spans="1:3" ht="14.4">
      <c r="B10" s="138">
        <v>3</v>
      </c>
      <c r="C10" s="138" t="s">
        <v>188</v>
      </c>
    </row>
    <row r="11" spans="1:3" ht="14.4">
      <c r="B11" s="138">
        <v>4</v>
      </c>
      <c r="C11" s="138" t="s">
        <v>189</v>
      </c>
    </row>
    <row r="12" spans="1:3" ht="14.4">
      <c r="B12" s="138">
        <v>5</v>
      </c>
      <c r="C12" s="138" t="s">
        <v>190</v>
      </c>
    </row>
    <row r="13" spans="1:3" ht="14.4">
      <c r="B13" s="138">
        <v>6</v>
      </c>
      <c r="C13" s="138" t="s">
        <v>191</v>
      </c>
    </row>
    <row r="14" spans="1:3" ht="14.4">
      <c r="B14" s="138">
        <v>7</v>
      </c>
      <c r="C14" s="138" t="s">
        <v>192</v>
      </c>
    </row>
  </sheetData>
  <sheetProtection algorithmName="SHA-512" hashValue="Cx7S/BMNffG2Ua0JhuaZ23T3DMvscSkZpFF0952ff93Zie9+5yuP7+hRgZTJVElotsZa5U15tukOeoCFtpeJow==" saltValue="X7WDZvY4qKHSNb5TsVSVSQ==" spinCount="100000" sheet="1" objects="1" scenarios="1"/>
  <phoneticPr fontId="3"/>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CD252-4DD8-450E-96B5-E1D45ADF947F}">
  <dimension ref="B1:CQ144"/>
  <sheetViews>
    <sheetView view="pageBreakPreview" zoomScale="69" zoomScaleNormal="100" zoomScaleSheetLayoutView="69" workbookViewId="0">
      <selection activeCell="AC5" sqref="AC5:AE5"/>
    </sheetView>
  </sheetViews>
  <sheetFormatPr defaultColWidth="2.6640625" defaultRowHeight="20.100000000000001" customHeight="1"/>
  <cols>
    <col min="1" max="41" width="2.6640625" style="126"/>
    <col min="42" max="45" width="2.6640625" style="128"/>
    <col min="46" max="46" width="2.6640625" style="130"/>
    <col min="47" max="95" width="2.6640625" style="131"/>
    <col min="96" max="16384" width="2.6640625" style="126"/>
  </cols>
  <sheetData>
    <row r="1" spans="2:44" ht="20.100000000000001" customHeight="1">
      <c r="Q1" s="127" t="s">
        <v>167</v>
      </c>
    </row>
    <row r="2" spans="2:44" ht="20.100000000000001" customHeight="1">
      <c r="Q2" s="128"/>
    </row>
    <row r="3" spans="2:44" ht="20.100000000000001" customHeight="1">
      <c r="B3" s="129" t="s">
        <v>31</v>
      </c>
    </row>
    <row r="5" spans="2:44" ht="30" customHeight="1">
      <c r="B5" s="165" t="s">
        <v>168</v>
      </c>
      <c r="C5" s="165"/>
      <c r="D5" s="165"/>
      <c r="E5" s="165"/>
      <c r="F5" s="165"/>
      <c r="G5" s="165"/>
      <c r="H5" s="165"/>
      <c r="I5" s="165"/>
      <c r="J5" s="165"/>
      <c r="K5" s="165"/>
      <c r="L5" s="165"/>
      <c r="M5" s="165"/>
      <c r="N5" s="173" t="s">
        <v>181</v>
      </c>
      <c r="O5" s="174"/>
      <c r="P5" s="174"/>
      <c r="Q5" s="174"/>
      <c r="R5" s="174"/>
      <c r="S5" s="174"/>
      <c r="T5" s="174"/>
      <c r="U5" s="174"/>
      <c r="V5" s="175"/>
      <c r="W5" s="170"/>
      <c r="X5" s="171"/>
      <c r="Y5" s="172"/>
      <c r="Z5" s="176" t="s">
        <v>28</v>
      </c>
      <c r="AA5" s="176"/>
      <c r="AB5" s="176"/>
      <c r="AC5" s="171"/>
      <c r="AD5" s="171"/>
      <c r="AE5" s="172"/>
      <c r="AF5" s="173" t="s">
        <v>29</v>
      </c>
      <c r="AG5" s="174"/>
      <c r="AH5" s="175"/>
      <c r="AP5" s="128" t="s">
        <v>175</v>
      </c>
      <c r="AR5" s="128" t="s">
        <v>212</v>
      </c>
    </row>
    <row r="6" spans="2:44" ht="30" customHeight="1">
      <c r="B6" s="165" t="s">
        <v>27</v>
      </c>
      <c r="C6" s="165"/>
      <c r="D6" s="165"/>
      <c r="E6" s="165"/>
      <c r="F6" s="165"/>
      <c r="G6" s="165"/>
      <c r="H6" s="165"/>
      <c r="I6" s="165"/>
      <c r="J6" s="165"/>
      <c r="K6" s="165"/>
      <c r="L6" s="165"/>
      <c r="M6" s="165"/>
      <c r="N6" s="166"/>
      <c r="O6" s="166"/>
      <c r="P6" s="166"/>
      <c r="Q6" s="166"/>
      <c r="R6" s="166"/>
      <c r="S6" s="166"/>
      <c r="T6" s="166"/>
      <c r="U6" s="166"/>
      <c r="V6" s="166"/>
      <c r="W6" s="166"/>
      <c r="X6" s="166"/>
      <c r="Y6" s="166"/>
      <c r="Z6" s="166"/>
      <c r="AA6" s="166"/>
      <c r="AB6" s="166"/>
      <c r="AC6" s="166"/>
      <c r="AD6" s="166"/>
      <c r="AE6" s="166"/>
      <c r="AF6" s="166"/>
      <c r="AG6" s="166"/>
      <c r="AH6" s="166"/>
      <c r="AI6" s="168" t="s">
        <v>169</v>
      </c>
      <c r="AJ6" s="169"/>
      <c r="AK6" s="169"/>
      <c r="AL6" s="169"/>
      <c r="AM6" s="169"/>
      <c r="AN6" s="169"/>
      <c r="AP6" s="128" t="s">
        <v>175</v>
      </c>
      <c r="AR6" s="128" t="s">
        <v>176</v>
      </c>
    </row>
    <row r="7" spans="2:44" ht="30" customHeight="1">
      <c r="B7" s="165" t="s">
        <v>170</v>
      </c>
      <c r="C7" s="165"/>
      <c r="D7" s="165"/>
      <c r="E7" s="165"/>
      <c r="F7" s="165"/>
      <c r="G7" s="165"/>
      <c r="H7" s="165"/>
      <c r="I7" s="165"/>
      <c r="J7" s="165"/>
      <c r="K7" s="165"/>
      <c r="L7" s="165"/>
      <c r="M7" s="165"/>
      <c r="N7" s="166"/>
      <c r="O7" s="166"/>
      <c r="P7" s="166"/>
      <c r="Q7" s="166"/>
      <c r="R7" s="166"/>
      <c r="S7" s="166"/>
      <c r="T7" s="166"/>
      <c r="U7" s="166"/>
      <c r="V7" s="166"/>
      <c r="W7" s="166"/>
      <c r="X7" s="166"/>
      <c r="Y7" s="166"/>
      <c r="Z7" s="166"/>
      <c r="AA7" s="166"/>
      <c r="AB7" s="166"/>
      <c r="AC7" s="166"/>
      <c r="AD7" s="166"/>
      <c r="AE7" s="166"/>
      <c r="AF7" s="166"/>
      <c r="AG7" s="166"/>
      <c r="AH7" s="166"/>
      <c r="AI7" s="168" t="s">
        <v>169</v>
      </c>
      <c r="AJ7" s="169"/>
      <c r="AK7" s="169"/>
      <c r="AL7" s="169"/>
      <c r="AM7" s="169"/>
      <c r="AN7" s="169"/>
      <c r="AP7" s="128" t="s">
        <v>175</v>
      </c>
      <c r="AR7" s="128" t="s">
        <v>177</v>
      </c>
    </row>
    <row r="8" spans="2:44" ht="30" customHeight="1">
      <c r="B8" s="165" t="s">
        <v>171</v>
      </c>
      <c r="C8" s="165"/>
      <c r="D8" s="165"/>
      <c r="E8" s="165"/>
      <c r="F8" s="165"/>
      <c r="G8" s="165"/>
      <c r="H8" s="165"/>
      <c r="I8" s="165"/>
      <c r="J8" s="165"/>
      <c r="K8" s="165"/>
      <c r="L8" s="165"/>
      <c r="M8" s="165"/>
      <c r="N8" s="166"/>
      <c r="O8" s="166"/>
      <c r="P8" s="166"/>
      <c r="Q8" s="166"/>
      <c r="R8" s="166"/>
      <c r="S8" s="166"/>
      <c r="T8" s="166"/>
      <c r="U8" s="166"/>
      <c r="V8" s="166"/>
      <c r="W8" s="166"/>
      <c r="X8" s="166"/>
      <c r="Y8" s="166"/>
      <c r="Z8" s="166"/>
      <c r="AA8" s="166"/>
      <c r="AB8" s="166"/>
      <c r="AC8" s="166"/>
      <c r="AD8" s="166"/>
      <c r="AE8" s="166"/>
      <c r="AF8" s="166"/>
      <c r="AG8" s="166"/>
      <c r="AH8" s="166"/>
    </row>
    <row r="9" spans="2:44" ht="30" customHeight="1">
      <c r="B9" s="165" t="s">
        <v>97</v>
      </c>
      <c r="C9" s="165"/>
      <c r="D9" s="165"/>
      <c r="E9" s="165"/>
      <c r="F9" s="165"/>
      <c r="G9" s="165"/>
      <c r="H9" s="165"/>
      <c r="I9" s="165"/>
      <c r="J9" s="165"/>
      <c r="K9" s="165"/>
      <c r="L9" s="165"/>
      <c r="M9" s="165"/>
      <c r="N9" s="166"/>
      <c r="O9" s="166"/>
      <c r="P9" s="166"/>
      <c r="Q9" s="166"/>
      <c r="R9" s="166"/>
      <c r="S9" s="166"/>
      <c r="T9" s="166"/>
      <c r="U9" s="166"/>
      <c r="V9" s="166"/>
      <c r="W9" s="166"/>
      <c r="X9" s="166"/>
      <c r="Y9" s="166"/>
      <c r="Z9" s="166"/>
      <c r="AA9" s="166"/>
      <c r="AB9" s="166"/>
      <c r="AC9" s="166"/>
      <c r="AD9" s="166"/>
      <c r="AE9" s="166"/>
      <c r="AF9" s="166"/>
      <c r="AG9" s="166"/>
      <c r="AH9" s="166"/>
      <c r="AP9" s="128" t="s">
        <v>175</v>
      </c>
      <c r="AR9" s="128" t="s">
        <v>178</v>
      </c>
    </row>
    <row r="10" spans="2:44" ht="30" customHeight="1">
      <c r="B10" s="165" t="s">
        <v>172</v>
      </c>
      <c r="C10" s="165"/>
      <c r="D10" s="165"/>
      <c r="E10" s="165"/>
      <c r="F10" s="165"/>
      <c r="G10" s="165"/>
      <c r="H10" s="165"/>
      <c r="I10" s="165"/>
      <c r="J10" s="165"/>
      <c r="K10" s="165"/>
      <c r="L10" s="165"/>
      <c r="M10" s="165"/>
      <c r="N10" s="166"/>
      <c r="O10" s="166"/>
      <c r="P10" s="166"/>
      <c r="Q10" s="166"/>
      <c r="R10" s="166"/>
      <c r="S10" s="166"/>
      <c r="T10" s="166"/>
      <c r="U10" s="166"/>
      <c r="V10" s="166"/>
      <c r="W10" s="166"/>
      <c r="X10" s="166"/>
      <c r="Y10" s="166"/>
      <c r="Z10" s="166"/>
      <c r="AA10" s="166"/>
      <c r="AB10" s="166"/>
      <c r="AC10" s="166"/>
      <c r="AD10" s="166"/>
      <c r="AE10" s="166"/>
      <c r="AF10" s="166"/>
      <c r="AG10" s="166"/>
      <c r="AH10" s="166"/>
      <c r="AP10" s="128" t="s">
        <v>175</v>
      </c>
      <c r="AR10" s="128" t="s">
        <v>179</v>
      </c>
    </row>
    <row r="11" spans="2:44" ht="30" customHeight="1">
      <c r="B11" s="165" t="s">
        <v>173</v>
      </c>
      <c r="C11" s="165"/>
      <c r="D11" s="165"/>
      <c r="E11" s="165"/>
      <c r="F11" s="165"/>
      <c r="G11" s="165"/>
      <c r="H11" s="165"/>
      <c r="I11" s="165"/>
      <c r="J11" s="165"/>
      <c r="K11" s="165"/>
      <c r="L11" s="165"/>
      <c r="M11" s="165"/>
      <c r="N11" s="166"/>
      <c r="O11" s="166"/>
      <c r="P11" s="166"/>
      <c r="Q11" s="166"/>
      <c r="R11" s="166"/>
      <c r="S11" s="166"/>
      <c r="T11" s="166"/>
      <c r="U11" s="166"/>
      <c r="V11" s="166"/>
      <c r="W11" s="166"/>
      <c r="X11" s="166"/>
      <c r="Y11" s="166"/>
      <c r="Z11" s="166"/>
      <c r="AA11" s="166"/>
      <c r="AB11" s="166"/>
      <c r="AC11" s="166"/>
      <c r="AD11" s="166"/>
      <c r="AE11" s="166"/>
      <c r="AF11" s="166"/>
      <c r="AG11" s="166"/>
      <c r="AH11" s="166"/>
      <c r="AP11" s="128" t="s">
        <v>175</v>
      </c>
      <c r="AR11" s="128" t="s">
        <v>180</v>
      </c>
    </row>
    <row r="12" spans="2:44" ht="30" customHeight="1">
      <c r="B12" s="165" t="s">
        <v>174</v>
      </c>
      <c r="C12" s="165"/>
      <c r="D12" s="165"/>
      <c r="E12" s="165"/>
      <c r="F12" s="165"/>
      <c r="G12" s="165"/>
      <c r="H12" s="165"/>
      <c r="I12" s="165"/>
      <c r="J12" s="165"/>
      <c r="K12" s="165"/>
      <c r="L12" s="165"/>
      <c r="M12" s="165"/>
      <c r="N12" s="166"/>
      <c r="O12" s="166"/>
      <c r="P12" s="166"/>
      <c r="Q12" s="166"/>
      <c r="R12" s="166"/>
      <c r="S12" s="166"/>
      <c r="T12" s="166"/>
      <c r="U12" s="166"/>
      <c r="V12" s="166"/>
      <c r="W12" s="166"/>
      <c r="X12" s="166"/>
      <c r="Y12" s="166"/>
      <c r="Z12" s="166"/>
      <c r="AA12" s="166"/>
      <c r="AB12" s="166"/>
      <c r="AC12" s="166"/>
      <c r="AD12" s="166"/>
      <c r="AE12" s="166"/>
      <c r="AF12" s="166"/>
      <c r="AG12" s="166"/>
      <c r="AH12" s="166"/>
      <c r="AP12" s="128" t="s">
        <v>175</v>
      </c>
      <c r="AR12" s="128" t="s">
        <v>180</v>
      </c>
    </row>
    <row r="13" spans="2:44" ht="30" customHeight="1">
      <c r="B13" s="165" t="s">
        <v>23</v>
      </c>
      <c r="C13" s="165"/>
      <c r="D13" s="165"/>
      <c r="E13" s="165"/>
      <c r="F13" s="165"/>
      <c r="G13" s="165"/>
      <c r="H13" s="165"/>
      <c r="I13" s="165"/>
      <c r="J13" s="165"/>
      <c r="K13" s="165"/>
      <c r="L13" s="165"/>
      <c r="M13" s="165"/>
      <c r="N13" s="166"/>
      <c r="O13" s="166"/>
      <c r="P13" s="166"/>
      <c r="Q13" s="166"/>
      <c r="R13" s="166"/>
      <c r="S13" s="166"/>
      <c r="T13" s="166"/>
      <c r="U13" s="166"/>
      <c r="V13" s="166"/>
      <c r="W13" s="166"/>
      <c r="X13" s="166"/>
      <c r="Y13" s="166"/>
      <c r="Z13" s="166"/>
      <c r="AA13" s="166"/>
      <c r="AB13" s="166"/>
      <c r="AC13" s="166"/>
      <c r="AD13" s="166"/>
      <c r="AE13" s="166"/>
      <c r="AF13" s="166"/>
      <c r="AG13" s="166"/>
      <c r="AH13" s="166"/>
      <c r="AP13" s="128" t="s">
        <v>175</v>
      </c>
      <c r="AR13" s="128" t="s">
        <v>180</v>
      </c>
    </row>
    <row r="28" ht="30" customHeight="1"/>
    <row r="29" ht="30" customHeight="1"/>
    <row r="30" ht="30" customHeight="1"/>
    <row r="31" ht="30" customHeight="1"/>
    <row r="32" ht="30" customHeight="1"/>
    <row r="33" ht="30" customHeight="1"/>
    <row r="34" ht="19.5" customHeight="1"/>
    <row r="42" ht="30" customHeight="1"/>
    <row r="43" ht="30" customHeight="1"/>
    <row r="44" ht="30" customHeight="1"/>
    <row r="45" ht="30" customHeight="1"/>
    <row r="54" ht="19.5" customHeight="1"/>
    <row r="57" ht="30" customHeight="1"/>
    <row r="58" ht="30" customHeight="1"/>
    <row r="59" ht="30" customHeight="1"/>
    <row r="60" ht="30" customHeight="1"/>
    <row r="61" ht="30" customHeight="1"/>
    <row r="62" ht="30" customHeight="1"/>
    <row r="63" ht="30" customHeight="1"/>
    <row r="66" ht="30" customHeight="1"/>
    <row r="90" ht="48.75" customHeight="1"/>
    <row r="95" ht="41.25" customHeight="1"/>
    <row r="99" spans="45:70" ht="20.100000000000001" customHeight="1">
      <c r="AS99" s="132"/>
      <c r="AT99" s="132"/>
      <c r="AU99" s="132"/>
      <c r="AV99" s="132"/>
      <c r="AW99" s="132"/>
      <c r="AX99" s="132"/>
      <c r="AY99" s="132"/>
      <c r="AZ99" s="132"/>
      <c r="BA99" s="132"/>
      <c r="BB99" s="132"/>
      <c r="BC99" s="132"/>
      <c r="BD99" s="132"/>
      <c r="BE99" s="132"/>
      <c r="BF99" s="132"/>
      <c r="BG99" s="132"/>
      <c r="BH99" s="132"/>
      <c r="BI99" s="132"/>
      <c r="BJ99" s="132"/>
      <c r="BK99" s="132"/>
      <c r="BL99" s="132"/>
      <c r="BM99" s="132"/>
      <c r="BN99" s="132"/>
      <c r="BO99" s="132"/>
      <c r="BP99" s="132"/>
      <c r="BQ99" s="132"/>
      <c r="BR99" s="132"/>
    </row>
    <row r="100" spans="45:70" ht="40.5" customHeight="1"/>
    <row r="102" spans="45:70" ht="20.100000000000001" customHeight="1">
      <c r="AS102" s="167"/>
      <c r="AT102" s="167"/>
      <c r="AU102" s="167"/>
      <c r="AV102" s="167"/>
      <c r="AW102" s="167"/>
      <c r="AX102" s="167"/>
      <c r="AY102" s="167"/>
      <c r="AZ102" s="167"/>
      <c r="BA102" s="167"/>
      <c r="BB102" s="167"/>
      <c r="BC102" s="167"/>
      <c r="BD102" s="167"/>
      <c r="BE102" s="167"/>
      <c r="BF102" s="167"/>
      <c r="BG102" s="167"/>
      <c r="BH102" s="167"/>
      <c r="BI102" s="167"/>
      <c r="BJ102" s="167"/>
      <c r="BK102" s="167"/>
      <c r="BL102" s="167"/>
      <c r="BM102" s="167"/>
      <c r="BN102" s="167"/>
      <c r="BO102" s="167"/>
      <c r="BP102" s="167"/>
      <c r="BQ102" s="167"/>
      <c r="BR102" s="167"/>
    </row>
    <row r="123" spans="46:95" ht="39.9" customHeight="1">
      <c r="AT123" s="128"/>
      <c r="CQ123" s="126"/>
    </row>
    <row r="124" spans="46:95" ht="39.9" customHeight="1">
      <c r="AT124" s="128"/>
    </row>
    <row r="125" spans="46:95" ht="39.9" customHeight="1">
      <c r="AT125" s="128"/>
    </row>
    <row r="126" spans="46:95" ht="39.9" customHeight="1">
      <c r="AT126" s="128"/>
    </row>
    <row r="127" spans="46:95" ht="20.100000000000001" customHeight="1">
      <c r="AT127" s="128"/>
    </row>
    <row r="128" spans="46:95" ht="20.100000000000001" customHeight="1">
      <c r="AT128" s="128"/>
    </row>
    <row r="129" spans="46:46" ht="19.5" customHeight="1">
      <c r="AT129" s="128"/>
    </row>
    <row r="130" spans="46:46" ht="20.100000000000001" customHeight="1">
      <c r="AT130" s="128"/>
    </row>
    <row r="131" spans="46:46" ht="39.9" customHeight="1">
      <c r="AT131" s="128"/>
    </row>
    <row r="132" spans="46:46" ht="39.9" customHeight="1">
      <c r="AT132" s="128"/>
    </row>
    <row r="133" spans="46:46" ht="39.9" customHeight="1">
      <c r="AT133" s="128"/>
    </row>
    <row r="139" spans="46:46" ht="39.9" customHeight="1"/>
    <row r="140" spans="46:46" ht="39.9" customHeight="1"/>
    <row r="141" spans="46:46" ht="39.9" customHeight="1"/>
    <row r="142" spans="46:46" ht="30" customHeight="1"/>
    <row r="143" spans="46:46" ht="22.5" customHeight="1"/>
    <row r="144" spans="46:46" ht="22.5" customHeight="1"/>
  </sheetData>
  <sheetProtection algorithmName="SHA-512" hashValue="wIpjCaTyhuaVRe+kcFHGF2Qa39pJHsYbeRPVdXjmACh46zJ/6veamzgRgZUAePLP+2ZpVhhKf4klR+hjue55QQ==" saltValue="P5evIWoRPZzrW0hBMnl5fg==" spinCount="100000" sheet="1" formatCells="0" formatColumns="0" formatRows="0" insertColumns="0" insertRows="0" insertHyperlinks="0" deleteColumns="0" deleteRows="0" sort="0" autoFilter="0" pivotTables="0"/>
  <mergeCells count="25">
    <mergeCell ref="B5:M5"/>
    <mergeCell ref="B6:M6"/>
    <mergeCell ref="N6:AH6"/>
    <mergeCell ref="AI6:AN6"/>
    <mergeCell ref="B7:M7"/>
    <mergeCell ref="N7:AH7"/>
    <mergeCell ref="AI7:AN7"/>
    <mergeCell ref="W5:Y5"/>
    <mergeCell ref="N5:V5"/>
    <mergeCell ref="AF5:AH5"/>
    <mergeCell ref="AC5:AE5"/>
    <mergeCell ref="Z5:AB5"/>
    <mergeCell ref="AS102:BR102"/>
    <mergeCell ref="B11:M11"/>
    <mergeCell ref="N11:AH11"/>
    <mergeCell ref="B12:M12"/>
    <mergeCell ref="N12:AH12"/>
    <mergeCell ref="B13:M13"/>
    <mergeCell ref="N13:AH13"/>
    <mergeCell ref="B8:M8"/>
    <mergeCell ref="N8:AH8"/>
    <mergeCell ref="B9:M9"/>
    <mergeCell ref="N9:AH9"/>
    <mergeCell ref="B10:M10"/>
    <mergeCell ref="N10:AH10"/>
  </mergeCells>
  <phoneticPr fontId="3"/>
  <pageMargins left="0.82677165354330717" right="0.23622047244094491" top="0.35433070866141736" bottom="0.35433070866141736" header="0.31496062992125984" footer="0.31496062992125984"/>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R30"/>
  <sheetViews>
    <sheetView view="pageBreakPreview" zoomScale="85" zoomScaleNormal="100" zoomScaleSheetLayoutView="85" workbookViewId="0">
      <selection activeCell="J8" sqref="J8:P8"/>
    </sheetView>
  </sheetViews>
  <sheetFormatPr defaultColWidth="9" defaultRowHeight="13.2"/>
  <cols>
    <col min="1" max="1" width="2.88671875" style="16" customWidth="1"/>
    <col min="2" max="2" width="5.44140625" style="16" bestFit="1" customWidth="1"/>
    <col min="3" max="3" width="5" style="16" customWidth="1"/>
    <col min="4" max="4" width="12.77734375" style="16" customWidth="1"/>
    <col min="5" max="5" width="8.77734375" style="16" customWidth="1"/>
    <col min="6" max="7" width="1.21875" style="16" customWidth="1"/>
    <col min="8" max="8" width="5.6640625" style="16" customWidth="1"/>
    <col min="9" max="9" width="2.33203125" style="16" customWidth="1"/>
    <col min="10" max="10" width="22.109375" style="16" customWidth="1"/>
    <col min="11" max="11" width="3.88671875" style="16" customWidth="1"/>
    <col min="12" max="12" width="3.21875" style="16" customWidth="1"/>
    <col min="13" max="13" width="3.77734375" style="16" customWidth="1"/>
    <col min="14" max="15" width="3.21875" style="16" customWidth="1"/>
    <col min="16" max="16" width="3.77734375" style="16" customWidth="1"/>
    <col min="17" max="17" width="1.33203125" style="16" customWidth="1"/>
    <col min="18" max="16384" width="9" style="16"/>
  </cols>
  <sheetData>
    <row r="1" spans="1:18" ht="20.25" customHeight="1">
      <c r="A1" s="14" t="s">
        <v>161</v>
      </c>
      <c r="B1" s="14"/>
      <c r="C1" s="14"/>
      <c r="D1" s="14"/>
      <c r="E1" s="14"/>
      <c r="F1" s="14"/>
      <c r="G1" s="14"/>
      <c r="H1" s="14"/>
      <c r="I1" s="14"/>
      <c r="J1" s="14"/>
      <c r="K1" s="14"/>
      <c r="L1" s="14"/>
      <c r="M1" s="14"/>
      <c r="N1" s="14"/>
      <c r="O1" s="14"/>
      <c r="P1" s="14"/>
      <c r="Q1" s="14"/>
    </row>
    <row r="2" spans="1:18" ht="20.25" customHeight="1">
      <c r="A2" s="14"/>
      <c r="B2" s="14"/>
      <c r="C2" s="14"/>
      <c r="D2" s="14"/>
      <c r="E2" s="14"/>
      <c r="F2" s="14"/>
      <c r="G2" s="14"/>
      <c r="H2" s="14"/>
      <c r="I2" s="14"/>
      <c r="J2" s="6" t="s">
        <v>182</v>
      </c>
      <c r="K2" s="15">
        <v>6</v>
      </c>
      <c r="L2" s="8" t="s">
        <v>5</v>
      </c>
      <c r="M2" s="15">
        <f>基本情報!W5</f>
        <v>0</v>
      </c>
      <c r="N2" s="8" t="s">
        <v>2</v>
      </c>
      <c r="O2" s="15">
        <f>基本情報!AC5</f>
        <v>0</v>
      </c>
      <c r="P2" s="8" t="s">
        <v>3</v>
      </c>
      <c r="Q2" s="14"/>
      <c r="R2" s="19"/>
    </row>
    <row r="3" spans="1:18" ht="30" customHeight="1">
      <c r="A3" s="14" t="s">
        <v>6</v>
      </c>
      <c r="B3" s="14"/>
      <c r="C3" s="14"/>
      <c r="D3" s="14"/>
      <c r="E3" s="14"/>
      <c r="F3" s="14"/>
      <c r="G3" s="14"/>
      <c r="H3" s="14"/>
      <c r="I3" s="14"/>
      <c r="J3" s="14"/>
      <c r="K3" s="14"/>
      <c r="L3" s="14"/>
      <c r="M3" s="14"/>
      <c r="N3" s="14"/>
      <c r="O3" s="14"/>
      <c r="P3" s="14"/>
      <c r="Q3" s="14"/>
    </row>
    <row r="4" spans="1:18" ht="30" customHeight="1">
      <c r="A4" s="14"/>
      <c r="B4" s="14"/>
      <c r="C4" s="14"/>
      <c r="D4" s="14"/>
      <c r="E4" s="14"/>
      <c r="F4" s="14"/>
      <c r="G4" s="14"/>
      <c r="H4" s="14"/>
      <c r="I4" s="14"/>
      <c r="J4" s="14"/>
      <c r="K4" s="14"/>
      <c r="L4" s="14"/>
      <c r="M4" s="14"/>
      <c r="N4" s="14"/>
      <c r="O4" s="14"/>
      <c r="P4" s="14"/>
      <c r="Q4" s="14"/>
    </row>
    <row r="5" spans="1:18" ht="23.25" customHeight="1">
      <c r="A5" s="14"/>
      <c r="B5" s="14"/>
      <c r="C5" s="14"/>
      <c r="D5" s="14"/>
      <c r="E5" s="14"/>
      <c r="F5" s="194" t="s">
        <v>7</v>
      </c>
      <c r="G5" s="194"/>
      <c r="H5" s="194"/>
      <c r="I5" s="5"/>
      <c r="J5" s="190">
        <f>IF(基本情報!N6="",基本情報!N8,基本情報!N6)</f>
        <v>0</v>
      </c>
      <c r="K5" s="190"/>
      <c r="L5" s="190"/>
      <c r="M5" s="190"/>
      <c r="N5" s="190"/>
      <c r="O5" s="190"/>
      <c r="P5" s="190"/>
      <c r="Q5" s="5"/>
    </row>
    <row r="6" spans="1:18" ht="23.25" customHeight="1">
      <c r="A6" s="14"/>
      <c r="B6" s="14"/>
      <c r="C6" s="14"/>
      <c r="D6" s="14"/>
      <c r="E6" s="14"/>
      <c r="F6" s="195" t="s">
        <v>1</v>
      </c>
      <c r="G6" s="195"/>
      <c r="H6" s="195"/>
      <c r="J6" s="190" t="str">
        <f>IF(基本情報!N7="","",基本情報!N7)</f>
        <v/>
      </c>
      <c r="K6" s="190"/>
      <c r="L6" s="190"/>
      <c r="M6" s="190"/>
      <c r="N6" s="190"/>
      <c r="O6" s="190"/>
      <c r="P6" s="190"/>
      <c r="Q6" s="5"/>
    </row>
    <row r="7" spans="1:18" ht="23.25" customHeight="1">
      <c r="A7" s="14"/>
      <c r="B7" s="14"/>
      <c r="C7" s="14"/>
      <c r="D7" s="14"/>
      <c r="E7" s="124" t="s">
        <v>166</v>
      </c>
      <c r="F7" s="125"/>
      <c r="G7" s="125"/>
      <c r="H7" s="125"/>
      <c r="I7" s="3"/>
      <c r="J7" s="202">
        <f>基本情報!N10</f>
        <v>0</v>
      </c>
      <c r="K7" s="202"/>
      <c r="L7" s="202"/>
      <c r="M7" s="202"/>
      <c r="N7" s="202"/>
      <c r="O7" s="202"/>
      <c r="P7" s="202"/>
      <c r="Q7" s="13"/>
    </row>
    <row r="8" spans="1:18" ht="23.25" customHeight="1">
      <c r="A8" s="14"/>
      <c r="B8" s="14"/>
      <c r="C8" s="14"/>
      <c r="D8" s="14"/>
      <c r="E8" s="14"/>
      <c r="F8" s="195" t="s">
        <v>97</v>
      </c>
      <c r="G8" s="195"/>
      <c r="H8" s="195"/>
      <c r="I8" s="5"/>
      <c r="J8" s="190">
        <f>基本情報!N9</f>
        <v>0</v>
      </c>
      <c r="K8" s="190"/>
      <c r="L8" s="190"/>
      <c r="M8" s="190"/>
      <c r="N8" s="190"/>
      <c r="O8" s="190"/>
      <c r="P8" s="190"/>
      <c r="Q8" s="7"/>
    </row>
    <row r="9" spans="1:18" ht="18" customHeight="1">
      <c r="A9" s="14"/>
      <c r="B9" s="14"/>
      <c r="C9" s="14"/>
      <c r="D9" s="14"/>
      <c r="E9" s="14"/>
      <c r="F9" s="14"/>
      <c r="G9" s="14"/>
      <c r="H9" s="14"/>
      <c r="I9" s="14"/>
      <c r="J9" s="14"/>
      <c r="K9" s="14"/>
      <c r="L9" s="14"/>
      <c r="M9" s="14"/>
      <c r="N9" s="14"/>
      <c r="O9" s="14"/>
      <c r="P9" s="14"/>
      <c r="Q9" s="14"/>
    </row>
    <row r="10" spans="1:18" ht="30" customHeight="1">
      <c r="A10" s="196" t="s">
        <v>99</v>
      </c>
      <c r="B10" s="196"/>
      <c r="C10" s="196"/>
      <c r="D10" s="196"/>
      <c r="E10" s="196"/>
      <c r="F10" s="196"/>
      <c r="G10" s="196"/>
      <c r="H10" s="196"/>
      <c r="I10" s="196"/>
      <c r="J10" s="196"/>
      <c r="K10" s="196"/>
      <c r="L10" s="196"/>
      <c r="M10" s="196"/>
      <c r="N10" s="196"/>
      <c r="O10" s="196"/>
      <c r="P10" s="196"/>
      <c r="Q10" s="196"/>
    </row>
    <row r="11" spans="1:18" ht="15.75" customHeight="1">
      <c r="A11" s="197"/>
      <c r="B11" s="197"/>
      <c r="C11" s="197"/>
      <c r="D11" s="197"/>
      <c r="E11" s="197"/>
      <c r="F11" s="197"/>
      <c r="G11" s="197"/>
      <c r="H11" s="197"/>
      <c r="I11" s="197"/>
      <c r="J11" s="197"/>
      <c r="K11" s="197"/>
      <c r="L11" s="197"/>
      <c r="M11" s="197"/>
      <c r="N11" s="197"/>
      <c r="O11" s="197"/>
      <c r="P11" s="197"/>
      <c r="Q11" s="197"/>
    </row>
    <row r="12" spans="1:18" ht="30" customHeight="1">
      <c r="A12" s="14" t="s">
        <v>21</v>
      </c>
      <c r="B12" s="198" t="s">
        <v>37</v>
      </c>
      <c r="C12" s="199"/>
      <c r="D12" s="199"/>
      <c r="E12" s="199"/>
      <c r="F12" s="199"/>
      <c r="G12" s="199"/>
      <c r="H12" s="199"/>
      <c r="I12" s="199"/>
      <c r="J12" s="199"/>
      <c r="K12" s="199"/>
      <c r="L12" s="199"/>
      <c r="M12" s="199"/>
      <c r="N12" s="199"/>
      <c r="O12" s="199"/>
      <c r="P12" s="199"/>
      <c r="Q12" s="199"/>
    </row>
    <row r="13" spans="1:18" ht="30" customHeight="1">
      <c r="A13" s="14"/>
      <c r="B13" s="14"/>
      <c r="C13" s="14"/>
      <c r="D13" s="14"/>
      <c r="E13" s="14"/>
      <c r="F13" s="14"/>
      <c r="G13" s="14"/>
      <c r="H13" s="14"/>
      <c r="I13" s="14"/>
      <c r="J13" s="14"/>
      <c r="K13" s="14"/>
      <c r="L13" s="14"/>
      <c r="M13" s="14"/>
      <c r="N13" s="14"/>
      <c r="O13" s="14"/>
      <c r="P13" s="14"/>
      <c r="Q13" s="14"/>
    </row>
    <row r="14" spans="1:18" ht="30" customHeight="1">
      <c r="A14" s="200" t="s">
        <v>8</v>
      </c>
      <c r="B14" s="200"/>
      <c r="C14" s="200"/>
      <c r="D14" s="200"/>
      <c r="E14" s="200"/>
      <c r="F14" s="200"/>
      <c r="G14" s="200"/>
      <c r="H14" s="200"/>
      <c r="I14" s="200"/>
      <c r="J14" s="200"/>
      <c r="K14" s="200"/>
      <c r="L14" s="200"/>
      <c r="M14" s="200"/>
      <c r="N14" s="200"/>
      <c r="O14" s="200"/>
      <c r="P14" s="200"/>
      <c r="Q14" s="200"/>
    </row>
    <row r="15" spans="1:18" ht="15.75" customHeight="1">
      <c r="A15" s="201">
        <v>1</v>
      </c>
      <c r="B15" s="177" t="s">
        <v>38</v>
      </c>
      <c r="C15" s="177"/>
      <c r="D15" s="183"/>
      <c r="E15" s="183"/>
      <c r="F15" s="207"/>
      <c r="G15" s="203"/>
      <c r="H15" s="204" t="s">
        <v>151</v>
      </c>
      <c r="I15" s="204"/>
      <c r="J15" s="204"/>
      <c r="K15" s="204"/>
      <c r="L15" s="204"/>
      <c r="M15" s="204"/>
      <c r="N15" s="204"/>
      <c r="O15" s="204"/>
      <c r="P15" s="204"/>
      <c r="Q15" s="191"/>
    </row>
    <row r="16" spans="1:18" ht="15.75" customHeight="1">
      <c r="A16" s="201"/>
      <c r="B16" s="183"/>
      <c r="C16" s="183"/>
      <c r="D16" s="183"/>
      <c r="E16" s="183"/>
      <c r="F16" s="207"/>
      <c r="G16" s="203"/>
      <c r="H16" s="205"/>
      <c r="I16" s="205"/>
      <c r="J16" s="205"/>
      <c r="K16" s="205"/>
      <c r="L16" s="205"/>
      <c r="M16" s="205"/>
      <c r="N16" s="205"/>
      <c r="O16" s="205"/>
      <c r="P16" s="205"/>
      <c r="Q16" s="192"/>
    </row>
    <row r="17" spans="1:70" ht="15.75" customHeight="1">
      <c r="A17" s="201"/>
      <c r="B17" s="183"/>
      <c r="C17" s="183"/>
      <c r="D17" s="183"/>
      <c r="E17" s="183"/>
      <c r="F17" s="207"/>
      <c r="G17" s="203"/>
      <c r="H17" s="205"/>
      <c r="I17" s="205"/>
      <c r="J17" s="205"/>
      <c r="K17" s="205"/>
      <c r="L17" s="205"/>
      <c r="M17" s="205"/>
      <c r="N17" s="205"/>
      <c r="O17" s="205"/>
      <c r="P17" s="205"/>
      <c r="Q17" s="192"/>
    </row>
    <row r="18" spans="1:70" ht="15.75" customHeight="1">
      <c r="A18" s="201"/>
      <c r="B18" s="183"/>
      <c r="C18" s="183"/>
      <c r="D18" s="183"/>
      <c r="E18" s="183"/>
      <c r="F18" s="207"/>
      <c r="G18" s="203"/>
      <c r="H18" s="206"/>
      <c r="I18" s="206"/>
      <c r="J18" s="206"/>
      <c r="K18" s="206"/>
      <c r="L18" s="206"/>
      <c r="M18" s="206"/>
      <c r="N18" s="206"/>
      <c r="O18" s="206"/>
      <c r="P18" s="206"/>
      <c r="Q18" s="193"/>
    </row>
    <row r="19" spans="1:70" ht="42.75" customHeight="1">
      <c r="A19" s="10">
        <v>2</v>
      </c>
      <c r="B19" s="177" t="s">
        <v>9</v>
      </c>
      <c r="C19" s="177"/>
      <c r="D19" s="177"/>
      <c r="E19" s="177"/>
      <c r="F19" s="11"/>
      <c r="G19" s="12"/>
      <c r="H19" s="208" t="s">
        <v>152</v>
      </c>
      <c r="I19" s="209"/>
      <c r="J19" s="209"/>
      <c r="K19" s="184"/>
      <c r="L19" s="184"/>
      <c r="M19" s="184"/>
      <c r="N19" s="184"/>
      <c r="O19" s="184"/>
      <c r="P19" s="184"/>
      <c r="Q19" s="185"/>
    </row>
    <row r="20" spans="1:70" ht="42.75" customHeight="1">
      <c r="A20" s="10">
        <v>3</v>
      </c>
      <c r="B20" s="177" t="s">
        <v>40</v>
      </c>
      <c r="C20" s="177"/>
      <c r="D20" s="177"/>
      <c r="E20" s="177"/>
      <c r="F20" s="11"/>
      <c r="G20" s="12"/>
      <c r="H20" s="181" t="s">
        <v>19</v>
      </c>
      <c r="I20" s="182"/>
      <c r="J20" s="4">
        <f>'別紙１（所要額精算書）'!J8</f>
        <v>0</v>
      </c>
      <c r="K20" s="1" t="s">
        <v>0</v>
      </c>
      <c r="L20" s="183"/>
      <c r="M20" s="184"/>
      <c r="N20" s="184"/>
      <c r="O20" s="184"/>
      <c r="P20" s="184"/>
      <c r="Q20" s="185"/>
    </row>
    <row r="21" spans="1:70" ht="42.75" customHeight="1">
      <c r="A21" s="2">
        <v>4</v>
      </c>
      <c r="B21" s="187" t="s">
        <v>41</v>
      </c>
      <c r="C21" s="187"/>
      <c r="D21" s="187"/>
      <c r="E21" s="187"/>
      <c r="F21" s="11"/>
      <c r="G21" s="12"/>
      <c r="H21" s="181" t="s">
        <v>19</v>
      </c>
      <c r="I21" s="182"/>
      <c r="J21" s="4">
        <f>'別紙１（所要額精算書）'!K8</f>
        <v>0</v>
      </c>
      <c r="K21" s="1" t="s">
        <v>0</v>
      </c>
      <c r="L21" s="183"/>
      <c r="M21" s="184"/>
      <c r="N21" s="184"/>
      <c r="O21" s="184"/>
      <c r="P21" s="184"/>
      <c r="Q21" s="185"/>
    </row>
    <row r="22" spans="1:70" ht="42.75" customHeight="1">
      <c r="A22" s="31">
        <v>5</v>
      </c>
      <c r="B22" s="177" t="s">
        <v>39</v>
      </c>
      <c r="C22" s="177"/>
      <c r="D22" s="177"/>
      <c r="E22" s="177"/>
      <c r="F22" s="32"/>
      <c r="G22" s="33"/>
      <c r="H22" s="186"/>
      <c r="I22" s="186"/>
      <c r="J22" s="186"/>
      <c r="K22" s="29"/>
      <c r="L22" s="29"/>
      <c r="M22" s="29"/>
      <c r="N22" s="29"/>
      <c r="O22" s="29"/>
      <c r="P22" s="29"/>
      <c r="Q22" s="30"/>
      <c r="R22" s="142" t="s">
        <v>175</v>
      </c>
      <c r="S22" s="142" t="s">
        <v>208</v>
      </c>
      <c r="T22" s="143"/>
      <c r="U22" s="142"/>
      <c r="V22" s="142"/>
      <c r="W22" s="142"/>
      <c r="X22" s="142"/>
      <c r="Y22" s="142"/>
      <c r="Z22" s="130"/>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row>
    <row r="23" spans="1:70" ht="71.25" customHeight="1">
      <c r="A23" s="31">
        <v>6</v>
      </c>
      <c r="B23" s="177" t="s">
        <v>10</v>
      </c>
      <c r="C23" s="177"/>
      <c r="D23" s="177"/>
      <c r="E23" s="177"/>
      <c r="F23" s="28"/>
      <c r="G23" s="33"/>
      <c r="H23" s="178" t="s">
        <v>183</v>
      </c>
      <c r="I23" s="179"/>
      <c r="J23" s="179"/>
      <c r="K23" s="179"/>
      <c r="L23" s="179"/>
      <c r="M23" s="179"/>
      <c r="N23" s="179"/>
      <c r="O23" s="179"/>
      <c r="P23" s="179"/>
      <c r="Q23" s="180"/>
    </row>
    <row r="24" spans="1:70" ht="71.25" customHeight="1">
      <c r="A24" s="10">
        <v>7</v>
      </c>
      <c r="B24" s="177" t="s">
        <v>11</v>
      </c>
      <c r="C24" s="177"/>
      <c r="D24" s="177"/>
      <c r="E24" s="177"/>
      <c r="F24" s="9"/>
      <c r="G24" s="12"/>
      <c r="H24" s="178"/>
      <c r="I24" s="179"/>
      <c r="J24" s="179"/>
      <c r="K24" s="179"/>
      <c r="L24" s="179"/>
      <c r="M24" s="179"/>
      <c r="N24" s="179"/>
      <c r="O24" s="179"/>
      <c r="P24" s="179"/>
      <c r="Q24" s="180"/>
    </row>
    <row r="25" spans="1:70" ht="18" customHeight="1">
      <c r="B25" s="188" t="s">
        <v>209</v>
      </c>
      <c r="C25" s="188"/>
      <c r="D25" s="188"/>
      <c r="E25" s="188"/>
      <c r="F25" s="188"/>
      <c r="G25" s="188"/>
      <c r="H25" s="188"/>
      <c r="I25" s="188"/>
      <c r="J25" s="188"/>
      <c r="K25" s="188"/>
      <c r="L25" s="188"/>
      <c r="M25" s="188"/>
      <c r="N25" s="188"/>
    </row>
    <row r="26" spans="1:70" ht="18" customHeight="1">
      <c r="B26" s="189"/>
      <c r="C26" s="189"/>
      <c r="D26" s="189"/>
      <c r="E26" s="189"/>
      <c r="F26" s="189"/>
      <c r="G26" s="189"/>
      <c r="H26" s="189"/>
      <c r="I26" s="189"/>
      <c r="J26" s="189"/>
      <c r="K26" s="189"/>
      <c r="L26" s="189"/>
      <c r="M26" s="189"/>
      <c r="N26" s="189"/>
    </row>
    <row r="27" spans="1:70" ht="18" customHeight="1">
      <c r="B27" s="189"/>
      <c r="C27" s="189"/>
      <c r="D27" s="189"/>
      <c r="E27" s="189"/>
      <c r="F27" s="189"/>
      <c r="G27" s="189"/>
      <c r="H27" s="189"/>
      <c r="I27" s="189"/>
      <c r="J27" s="189"/>
      <c r="K27" s="189"/>
      <c r="L27" s="189"/>
      <c r="M27" s="189"/>
      <c r="N27" s="189"/>
    </row>
    <row r="28" spans="1:70" ht="18" customHeight="1">
      <c r="B28" s="189"/>
      <c r="C28" s="189"/>
      <c r="D28" s="189"/>
      <c r="E28" s="189"/>
      <c r="F28" s="189"/>
      <c r="G28" s="189"/>
      <c r="H28" s="189"/>
      <c r="I28" s="189"/>
      <c r="J28" s="189"/>
      <c r="K28" s="189"/>
      <c r="L28" s="189"/>
      <c r="M28" s="189"/>
      <c r="N28" s="189"/>
    </row>
    <row r="29" spans="1:70" ht="18" customHeight="1">
      <c r="B29" s="189"/>
      <c r="C29" s="189"/>
      <c r="D29" s="189"/>
      <c r="E29" s="189"/>
      <c r="F29" s="189"/>
      <c r="G29" s="189"/>
      <c r="H29" s="189"/>
      <c r="I29" s="189"/>
      <c r="J29" s="189"/>
      <c r="K29" s="189"/>
      <c r="L29" s="189"/>
      <c r="M29" s="189"/>
      <c r="N29" s="189"/>
    </row>
    <row r="30" spans="1:70" ht="18" customHeight="1">
      <c r="B30" s="189"/>
      <c r="C30" s="189"/>
      <c r="D30" s="189"/>
      <c r="E30" s="189"/>
      <c r="F30" s="189"/>
      <c r="G30" s="189"/>
      <c r="H30" s="189"/>
      <c r="I30" s="189"/>
      <c r="J30" s="189"/>
      <c r="K30" s="189"/>
      <c r="L30" s="189"/>
      <c r="M30" s="189"/>
      <c r="N30" s="189"/>
    </row>
  </sheetData>
  <sheetProtection algorithmName="SHA-512" hashValue="RVikwEbca8v71OWBc6jgrIrH/8xwOVlXq3Qc6ZGgU1NmhYT9ygYyBJ/RAPzva5aeJB5NDcDmDZxB3WGvnL3jgA==" saltValue="b7cp2nywi10Venn2YquhZw==" spinCount="100000" sheet="1" objects="1" scenarios="1"/>
  <mergeCells count="33">
    <mergeCell ref="B15:E18"/>
    <mergeCell ref="F15:F18"/>
    <mergeCell ref="L20:Q20"/>
    <mergeCell ref="K19:Q19"/>
    <mergeCell ref="B19:E19"/>
    <mergeCell ref="H19:J19"/>
    <mergeCell ref="B20:E20"/>
    <mergeCell ref="H20:I20"/>
    <mergeCell ref="B25:N30"/>
    <mergeCell ref="J5:P5"/>
    <mergeCell ref="Q15:Q18"/>
    <mergeCell ref="F5:H5"/>
    <mergeCell ref="F6:H6"/>
    <mergeCell ref="A10:Q10"/>
    <mergeCell ref="A11:Q11"/>
    <mergeCell ref="F8:H8"/>
    <mergeCell ref="J8:P8"/>
    <mergeCell ref="B12:Q12"/>
    <mergeCell ref="A14:Q14"/>
    <mergeCell ref="A15:A18"/>
    <mergeCell ref="J7:P7"/>
    <mergeCell ref="J6:P6"/>
    <mergeCell ref="G15:G18"/>
    <mergeCell ref="H15:P18"/>
    <mergeCell ref="B24:E24"/>
    <mergeCell ref="H24:Q24"/>
    <mergeCell ref="H21:I21"/>
    <mergeCell ref="L21:Q21"/>
    <mergeCell ref="B23:E23"/>
    <mergeCell ref="H23:Q23"/>
    <mergeCell ref="B22:E22"/>
    <mergeCell ref="H22:J22"/>
    <mergeCell ref="B21:E21"/>
  </mergeCells>
  <phoneticPr fontId="3"/>
  <pageMargins left="0.86614173228346458" right="0.39370078740157483" top="0.78740157480314965" bottom="0.43307086614173229" header="0.51181102362204722" footer="0.51181102362204722"/>
  <pageSetup paperSize="9" scale="97" orientation="portrait" r:id="rId1"/>
  <headerFooter alignWithMargins="0"/>
  <ignoredErrors>
    <ignoredError xmlns:x16r3="http://schemas.microsoft.com/office/spreadsheetml/2018/08/main" sqref="M2 O2" x16r3:misleadingForma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8"/>
  <sheetViews>
    <sheetView view="pageBreakPreview" zoomScaleNormal="100" zoomScaleSheetLayoutView="100" workbookViewId="0">
      <selection activeCell="G9" sqref="G9"/>
    </sheetView>
  </sheetViews>
  <sheetFormatPr defaultColWidth="3.77734375" defaultRowHeight="16.5" customHeight="1"/>
  <cols>
    <col min="1" max="1" width="2.33203125" style="34" customWidth="1"/>
    <col min="2" max="2" width="28.88671875" style="34" customWidth="1"/>
    <col min="3" max="3" width="11.88671875" style="34" customWidth="1"/>
    <col min="4" max="4" width="10.6640625" style="34" customWidth="1"/>
    <col min="5" max="12" width="11.88671875" style="34" customWidth="1"/>
    <col min="13" max="17" width="10.21875" style="34" customWidth="1"/>
    <col min="18" max="16384" width="3.77734375" style="34"/>
  </cols>
  <sheetData>
    <row r="1" spans="1:12" ht="13.2">
      <c r="B1" s="35" t="s">
        <v>43</v>
      </c>
    </row>
    <row r="2" spans="1:12" ht="13.2"/>
    <row r="3" spans="1:12" ht="16.2">
      <c r="B3" s="211" t="s">
        <v>153</v>
      </c>
      <c r="C3" s="211"/>
      <c r="D3" s="211"/>
      <c r="E3" s="211"/>
      <c r="F3" s="211"/>
      <c r="G3" s="211"/>
      <c r="H3" s="211"/>
      <c r="I3" s="211"/>
      <c r="J3" s="211"/>
      <c r="K3" s="211"/>
      <c r="L3" s="211"/>
    </row>
    <row r="4" spans="1:12" ht="13.2"/>
    <row r="5" spans="1:12" ht="13.2">
      <c r="L5" s="36" t="s">
        <v>44</v>
      </c>
    </row>
    <row r="6" spans="1:12" ht="43.8">
      <c r="A6" s="37"/>
      <c r="B6" s="38" t="s">
        <v>45</v>
      </c>
      <c r="C6" s="38" t="s">
        <v>46</v>
      </c>
      <c r="D6" s="39" t="s">
        <v>47</v>
      </c>
      <c r="E6" s="38" t="s">
        <v>48</v>
      </c>
      <c r="F6" s="39" t="s">
        <v>49</v>
      </c>
      <c r="G6" s="38" t="s">
        <v>50</v>
      </c>
      <c r="H6" s="38" t="s">
        <v>51</v>
      </c>
      <c r="I6" s="39" t="s">
        <v>52</v>
      </c>
      <c r="J6" s="38" t="s">
        <v>53</v>
      </c>
      <c r="K6" s="39" t="s">
        <v>54</v>
      </c>
      <c r="L6" s="38" t="s">
        <v>55</v>
      </c>
    </row>
    <row r="7" spans="1:12" ht="19.2">
      <c r="A7" s="40"/>
      <c r="B7" s="41"/>
      <c r="C7" s="42" t="s">
        <v>56</v>
      </c>
      <c r="D7" s="42" t="s">
        <v>57</v>
      </c>
      <c r="E7" s="42" t="s">
        <v>58</v>
      </c>
      <c r="F7" s="42" t="s">
        <v>59</v>
      </c>
      <c r="G7" s="42" t="s">
        <v>60</v>
      </c>
      <c r="H7" s="42" t="s">
        <v>61</v>
      </c>
      <c r="I7" s="42" t="s">
        <v>62</v>
      </c>
      <c r="J7" s="42" t="s">
        <v>63</v>
      </c>
      <c r="K7" s="42" t="s">
        <v>100</v>
      </c>
      <c r="L7" s="42" t="s">
        <v>101</v>
      </c>
    </row>
    <row r="8" spans="1:12" ht="64.2">
      <c r="A8" s="43"/>
      <c r="B8" s="133">
        <f>基本情報!N9</f>
        <v>0</v>
      </c>
      <c r="C8" s="44"/>
      <c r="D8" s="44"/>
      <c r="E8" s="45">
        <f>C8-D8</f>
        <v>0</v>
      </c>
      <c r="F8" s="134">
        <f>'別紙2処遇改善報告書【病院】 '!J31</f>
        <v>0</v>
      </c>
      <c r="G8" s="134">
        <f>'別紙2処遇改善報告書【病院】 '!H31</f>
        <v>0</v>
      </c>
      <c r="H8" s="45">
        <f>IF(OR(F8=0,G8=0),0,MIN(F8,G8))</f>
        <v>0</v>
      </c>
      <c r="I8" s="45">
        <f>ROUNDDOWN(MIN(E8,H8),-3)</f>
        <v>0</v>
      </c>
      <c r="J8" s="44"/>
      <c r="K8" s="45">
        <f>MIN(I8,J8)</f>
        <v>0</v>
      </c>
      <c r="L8" s="45">
        <f>J8-K8</f>
        <v>0</v>
      </c>
    </row>
    <row r="10" spans="1:12" ht="16.5" customHeight="1">
      <c r="B10" s="210" t="s">
        <v>64</v>
      </c>
      <c r="C10" s="210"/>
      <c r="D10" s="210"/>
      <c r="E10" s="210"/>
      <c r="F10" s="210"/>
      <c r="G10" s="210"/>
      <c r="H10" s="210"/>
      <c r="I10" s="210"/>
      <c r="J10" s="210"/>
      <c r="K10" s="210"/>
      <c r="L10" s="210"/>
    </row>
    <row r="11" spans="1:12" ht="16.5" customHeight="1">
      <c r="B11" s="210" t="s">
        <v>65</v>
      </c>
      <c r="C11" s="210"/>
      <c r="D11" s="210"/>
      <c r="E11" s="210"/>
      <c r="F11" s="210"/>
      <c r="G11" s="210"/>
      <c r="H11" s="210"/>
      <c r="I11" s="210"/>
      <c r="J11" s="210"/>
      <c r="K11" s="210"/>
      <c r="L11" s="210"/>
    </row>
    <row r="12" spans="1:12" ht="16.5" customHeight="1">
      <c r="B12" s="210" t="s">
        <v>66</v>
      </c>
      <c r="C12" s="210"/>
      <c r="D12" s="210"/>
      <c r="E12" s="210"/>
      <c r="F12" s="210"/>
      <c r="G12" s="210"/>
      <c r="H12" s="210"/>
      <c r="I12" s="210"/>
      <c r="J12" s="210"/>
      <c r="K12" s="210"/>
      <c r="L12" s="210"/>
    </row>
    <row r="13" spans="1:12" ht="16.5" customHeight="1">
      <c r="B13" s="210"/>
      <c r="C13" s="210"/>
      <c r="D13" s="210"/>
      <c r="E13" s="210"/>
      <c r="F13" s="210"/>
      <c r="G13" s="210"/>
      <c r="H13" s="210"/>
      <c r="I13" s="210"/>
      <c r="J13" s="210"/>
      <c r="K13" s="210"/>
      <c r="L13" s="210"/>
    </row>
    <row r="16" spans="1:12" ht="16.5" customHeight="1">
      <c r="B16" s="210" t="s">
        <v>67</v>
      </c>
      <c r="C16" s="210"/>
      <c r="D16" s="210"/>
      <c r="E16" s="210"/>
      <c r="F16" s="210"/>
      <c r="G16" s="210"/>
      <c r="H16" s="210"/>
      <c r="I16" s="210"/>
      <c r="J16" s="210"/>
      <c r="K16" s="210"/>
      <c r="L16" s="210"/>
    </row>
    <row r="17" spans="2:12" ht="16.5" customHeight="1">
      <c r="B17" s="210" t="s">
        <v>68</v>
      </c>
      <c r="C17" s="210"/>
      <c r="D17" s="210"/>
      <c r="E17" s="210"/>
      <c r="F17" s="210"/>
      <c r="G17" s="210"/>
      <c r="H17" s="210"/>
      <c r="I17" s="210"/>
      <c r="J17" s="210"/>
      <c r="K17" s="210"/>
      <c r="L17" s="210"/>
    </row>
    <row r="18" spans="2:12" ht="16.5" customHeight="1">
      <c r="B18" s="210" t="s">
        <v>69</v>
      </c>
      <c r="C18" s="210"/>
      <c r="D18" s="210"/>
      <c r="E18" s="210"/>
      <c r="F18" s="210"/>
      <c r="G18" s="210"/>
      <c r="H18" s="210"/>
      <c r="I18" s="210"/>
      <c r="J18" s="210"/>
      <c r="K18" s="210"/>
      <c r="L18" s="210"/>
    </row>
  </sheetData>
  <sheetProtection algorithmName="SHA-512" hashValue="Sca1XKBPbE/gEdn6M3mYa0fFq+W0u02OF1/lQQppvaGdvDkIwLRxAM5BLhqXZOPdKrlZmCW55jsdSAU0JYfnCg==" saltValue="APrpIjxEUkLTqSs8EqHicw==" spinCount="100000" sheet="1" objects="1" scenarios="1"/>
  <mergeCells count="8">
    <mergeCell ref="B17:L17"/>
    <mergeCell ref="B18:L18"/>
    <mergeCell ref="B3:L3"/>
    <mergeCell ref="B10:L10"/>
    <mergeCell ref="B11:L11"/>
    <mergeCell ref="B12:L12"/>
    <mergeCell ref="B13:L13"/>
    <mergeCell ref="B16:L16"/>
  </mergeCells>
  <phoneticPr fontId="3"/>
  <conditionalFormatting sqref="B8:D8 F8:G8 J8">
    <cfRule type="containsBlanks" dxfId="0" priority="1">
      <formula>LEN(TRIM(B8))=0</formula>
    </cfRule>
  </conditionalFormatting>
  <dataValidations count="2">
    <dataValidation type="whole" imeMode="halfAlpha" operator="greaterThanOrEqual" allowBlank="1" showInputMessage="1" showErrorMessage="1" sqref="C8:D8 F8:G8 J8" xr:uid="{00000000-0002-0000-0200-000000000000}">
      <formula1>0</formula1>
    </dataValidation>
    <dataValidation imeMode="on" allowBlank="1" showInputMessage="1" showErrorMessage="1" sqref="B8" xr:uid="{00000000-0002-0000-0200-000001000000}"/>
  </dataValidations>
  <printOptions horizontalCentered="1"/>
  <pageMargins left="0.59055118110236227" right="0.59055118110236227" top="1.1811023622047245" bottom="0.78740157480314965" header="0.31496062992125984" footer="0.31496062992125984"/>
  <pageSetup paperSize="9" scale="85"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E4DCA-AA08-426C-9A43-9EAC65FC3554}">
  <sheetPr>
    <tabColor rgb="FFFFFF00"/>
    <pageSetUpPr fitToPage="1"/>
  </sheetPr>
  <dimension ref="A1:N42"/>
  <sheetViews>
    <sheetView topLeftCell="A19" workbookViewId="0">
      <selection activeCell="F33" sqref="F33"/>
    </sheetView>
  </sheetViews>
  <sheetFormatPr defaultColWidth="10" defaultRowHeight="13.2"/>
  <cols>
    <col min="1" max="1" width="2.109375" style="76" customWidth="1"/>
    <col min="2" max="2" width="37.33203125" style="76" customWidth="1"/>
    <col min="3" max="3" width="13" style="76" customWidth="1"/>
    <col min="4" max="4" width="17.44140625" style="76" customWidth="1"/>
    <col min="5" max="5" width="18" style="76" customWidth="1"/>
    <col min="6" max="6" width="20.21875" style="76" customWidth="1"/>
    <col min="7" max="7" width="16.88671875" style="76" customWidth="1"/>
    <col min="8" max="8" width="19.44140625" style="76" customWidth="1"/>
    <col min="9" max="9" width="6.21875" style="76" customWidth="1"/>
    <col min="10" max="10" width="19.44140625" style="76" customWidth="1"/>
    <col min="11" max="16384" width="10" style="76"/>
  </cols>
  <sheetData>
    <row r="1" spans="1:14">
      <c r="A1" s="76" t="s">
        <v>160</v>
      </c>
    </row>
    <row r="2" spans="1:14" ht="13.8" thickBot="1"/>
    <row r="3" spans="1:14" ht="24.75" customHeight="1" thickBot="1">
      <c r="A3" s="77" t="s">
        <v>159</v>
      </c>
      <c r="B3" s="77"/>
      <c r="C3" s="77"/>
      <c r="D3" s="77"/>
      <c r="E3" s="77"/>
      <c r="F3" s="78" t="s">
        <v>111</v>
      </c>
      <c r="G3" s="216"/>
      <c r="H3" s="217"/>
      <c r="I3" s="79"/>
      <c r="J3" s="79"/>
    </row>
    <row r="4" spans="1:14" ht="18.600000000000001" thickBot="1">
      <c r="A4" s="80"/>
      <c r="B4" s="80"/>
      <c r="D4" s="80"/>
      <c r="F4" s="78" t="s">
        <v>112</v>
      </c>
      <c r="G4" s="218"/>
      <c r="H4" s="219"/>
      <c r="I4" s="219"/>
      <c r="J4" s="220"/>
    </row>
    <row r="5" spans="1:14" ht="20.25" customHeight="1" thickBot="1">
      <c r="A5" s="80"/>
    </row>
    <row r="6" spans="1:14" ht="92.4">
      <c r="A6" s="81"/>
      <c r="B6" s="82" t="s">
        <v>113</v>
      </c>
      <c r="C6" s="83" t="s">
        <v>114</v>
      </c>
      <c r="D6" s="83" t="s">
        <v>115</v>
      </c>
      <c r="E6" s="83" t="s">
        <v>116</v>
      </c>
      <c r="F6" s="84" t="s">
        <v>117</v>
      </c>
      <c r="G6" s="85" t="s">
        <v>118</v>
      </c>
      <c r="H6" s="86" t="s">
        <v>119</v>
      </c>
      <c r="J6" s="87" t="s">
        <v>120</v>
      </c>
    </row>
    <row r="7" spans="1:14" ht="34.5" customHeight="1">
      <c r="A7" s="88" t="s">
        <v>121</v>
      </c>
      <c r="B7" s="89"/>
      <c r="C7" s="90">
        <v>20</v>
      </c>
      <c r="D7" s="145"/>
      <c r="E7" s="91">
        <f>ROUNDUP(D7/C7,0)*5</f>
        <v>0</v>
      </c>
      <c r="F7" s="147"/>
      <c r="G7" s="92">
        <f>IF(F7&lt;&gt;"",ROUND(MIN(E7,F7),1)*4,0)</f>
        <v>0</v>
      </c>
      <c r="H7" s="93">
        <f>G7*6990</f>
        <v>0</v>
      </c>
      <c r="I7" s="94"/>
      <c r="J7" s="150"/>
    </row>
    <row r="8" spans="1:14" ht="34.5" customHeight="1">
      <c r="A8" s="88" t="s">
        <v>122</v>
      </c>
      <c r="B8" s="89"/>
      <c r="C8" s="90">
        <v>20</v>
      </c>
      <c r="D8" s="145"/>
      <c r="E8" s="91">
        <f>ROUNDUP(D8/C8,0)*5</f>
        <v>0</v>
      </c>
      <c r="F8" s="147"/>
      <c r="G8" s="92">
        <f t="shared" ref="G8:G15" si="0">IF(F8&lt;&gt;"",ROUND(MIN(E8,F8),1)*4,0)</f>
        <v>0</v>
      </c>
      <c r="H8" s="93">
        <f t="shared" ref="H8:H27" si="1">G8*6990</f>
        <v>0</v>
      </c>
      <c r="I8" s="94"/>
      <c r="J8" s="150"/>
    </row>
    <row r="9" spans="1:14" ht="34.5" customHeight="1">
      <c r="A9" s="221" t="s">
        <v>123</v>
      </c>
      <c r="B9" s="222"/>
      <c r="C9" s="90">
        <v>30</v>
      </c>
      <c r="D9" s="145"/>
      <c r="E9" s="91">
        <f t="shared" ref="E9:E27" si="2">ROUNDUP(D9/C9,0)*5</f>
        <v>0</v>
      </c>
      <c r="F9" s="147"/>
      <c r="G9" s="92">
        <f>IF(F9&lt;&gt;"",ROUND(MIN(E9,F9),1)*4,0)</f>
        <v>0</v>
      </c>
      <c r="H9" s="93">
        <f t="shared" si="1"/>
        <v>0</v>
      </c>
      <c r="I9" s="94"/>
      <c r="J9" s="150"/>
    </row>
    <row r="10" spans="1:14" ht="34.5" customHeight="1">
      <c r="A10" s="88" t="s">
        <v>124</v>
      </c>
      <c r="B10" s="89"/>
      <c r="C10" s="90">
        <v>20</v>
      </c>
      <c r="D10" s="145"/>
      <c r="E10" s="91">
        <f t="shared" si="2"/>
        <v>0</v>
      </c>
      <c r="F10" s="147"/>
      <c r="G10" s="92">
        <f t="shared" si="0"/>
        <v>0</v>
      </c>
      <c r="H10" s="93">
        <f t="shared" si="1"/>
        <v>0</v>
      </c>
      <c r="I10" s="94"/>
      <c r="J10" s="150"/>
    </row>
    <row r="11" spans="1:14" ht="34.5" customHeight="1">
      <c r="A11" s="88" t="s">
        <v>125</v>
      </c>
      <c r="B11" s="89"/>
      <c r="C11" s="90">
        <v>30</v>
      </c>
      <c r="D11" s="145"/>
      <c r="E11" s="91">
        <f t="shared" si="2"/>
        <v>0</v>
      </c>
      <c r="F11" s="147"/>
      <c r="G11" s="92">
        <f t="shared" si="0"/>
        <v>0</v>
      </c>
      <c r="H11" s="93">
        <f t="shared" si="1"/>
        <v>0</v>
      </c>
      <c r="I11" s="94"/>
      <c r="J11" s="150"/>
    </row>
    <row r="12" spans="1:14" ht="34.5" customHeight="1">
      <c r="A12" s="88" t="s">
        <v>126</v>
      </c>
      <c r="B12" s="89"/>
      <c r="C12" s="90">
        <v>30</v>
      </c>
      <c r="D12" s="145"/>
      <c r="E12" s="91">
        <f t="shared" si="2"/>
        <v>0</v>
      </c>
      <c r="F12" s="147"/>
      <c r="G12" s="92">
        <f t="shared" si="0"/>
        <v>0</v>
      </c>
      <c r="H12" s="93">
        <f t="shared" si="1"/>
        <v>0</v>
      </c>
      <c r="I12" s="94"/>
      <c r="J12" s="150"/>
    </row>
    <row r="13" spans="1:14" ht="34.5" customHeight="1">
      <c r="A13" s="88" t="s">
        <v>127</v>
      </c>
      <c r="B13" s="89"/>
      <c r="C13" s="90">
        <v>25</v>
      </c>
      <c r="D13" s="145"/>
      <c r="E13" s="91">
        <f t="shared" si="2"/>
        <v>0</v>
      </c>
      <c r="F13" s="147"/>
      <c r="G13" s="92">
        <f t="shared" si="0"/>
        <v>0</v>
      </c>
      <c r="H13" s="93">
        <f t="shared" si="1"/>
        <v>0</v>
      </c>
      <c r="I13" s="94"/>
      <c r="J13" s="150"/>
    </row>
    <row r="14" spans="1:14" ht="34.5" customHeight="1">
      <c r="A14" s="88" t="s">
        <v>128</v>
      </c>
      <c r="B14" s="89"/>
      <c r="C14" s="95">
        <v>37.5</v>
      </c>
      <c r="D14" s="145"/>
      <c r="E14" s="91">
        <f t="shared" si="2"/>
        <v>0</v>
      </c>
      <c r="F14" s="147"/>
      <c r="G14" s="92">
        <f t="shared" si="0"/>
        <v>0</v>
      </c>
      <c r="H14" s="93">
        <f t="shared" si="1"/>
        <v>0</v>
      </c>
      <c r="I14" s="94"/>
      <c r="J14" s="150"/>
    </row>
    <row r="15" spans="1:14" ht="34.5" customHeight="1">
      <c r="A15" s="221" t="s">
        <v>129</v>
      </c>
      <c r="B15" s="222"/>
      <c r="C15" s="90">
        <v>30</v>
      </c>
      <c r="D15" s="145"/>
      <c r="E15" s="91">
        <f t="shared" si="2"/>
        <v>0</v>
      </c>
      <c r="F15" s="147"/>
      <c r="G15" s="92">
        <f t="shared" si="0"/>
        <v>0</v>
      </c>
      <c r="H15" s="93">
        <f t="shared" si="1"/>
        <v>0</v>
      </c>
      <c r="I15" s="94"/>
      <c r="J15" s="150"/>
    </row>
    <row r="16" spans="1:14" s="104" customFormat="1" ht="20.25" customHeight="1">
      <c r="A16" s="96" t="s">
        <v>130</v>
      </c>
      <c r="B16" s="89"/>
      <c r="C16" s="97"/>
      <c r="D16" s="98"/>
      <c r="E16" s="99"/>
      <c r="F16" s="100"/>
      <c r="G16" s="101"/>
      <c r="H16" s="102"/>
      <c r="I16" s="94"/>
      <c r="J16" s="103"/>
      <c r="K16" s="76"/>
      <c r="L16" s="76"/>
      <c r="M16" s="76"/>
      <c r="N16" s="76"/>
    </row>
    <row r="17" spans="1:14" s="104" customFormat="1" ht="34.5" customHeight="1">
      <c r="A17" s="105"/>
      <c r="B17" s="106" t="s">
        <v>131</v>
      </c>
      <c r="C17" s="90">
        <v>25</v>
      </c>
      <c r="D17" s="145"/>
      <c r="E17" s="91">
        <f t="shared" si="2"/>
        <v>0</v>
      </c>
      <c r="F17" s="147"/>
      <c r="G17" s="92">
        <f t="shared" ref="G17:G20" si="3">IF(F17&lt;&gt;"",ROUND(MIN(E17,F17),1)*4,0)</f>
        <v>0</v>
      </c>
      <c r="H17" s="93">
        <f t="shared" si="1"/>
        <v>0</v>
      </c>
      <c r="I17" s="94"/>
      <c r="J17" s="150"/>
      <c r="K17" s="76"/>
      <c r="L17" s="76"/>
      <c r="M17" s="76"/>
      <c r="N17" s="76"/>
    </row>
    <row r="18" spans="1:14" s="104" customFormat="1" ht="34.5" customHeight="1">
      <c r="A18" s="105"/>
      <c r="B18" s="106" t="s">
        <v>132</v>
      </c>
      <c r="C18" s="90">
        <v>50</v>
      </c>
      <c r="D18" s="145"/>
      <c r="E18" s="91">
        <f t="shared" si="2"/>
        <v>0</v>
      </c>
      <c r="F18" s="147"/>
      <c r="G18" s="92">
        <f t="shared" si="3"/>
        <v>0</v>
      </c>
      <c r="H18" s="93">
        <f t="shared" si="1"/>
        <v>0</v>
      </c>
      <c r="I18" s="94"/>
      <c r="J18" s="150"/>
      <c r="K18" s="76"/>
      <c r="L18" s="76"/>
      <c r="M18" s="76"/>
      <c r="N18" s="76"/>
    </row>
    <row r="19" spans="1:14" s="104" customFormat="1" ht="34.5" customHeight="1">
      <c r="A19" s="105"/>
      <c r="B19" s="107" t="s">
        <v>133</v>
      </c>
      <c r="C19" s="90">
        <v>50</v>
      </c>
      <c r="D19" s="145"/>
      <c r="E19" s="91">
        <f t="shared" si="2"/>
        <v>0</v>
      </c>
      <c r="F19" s="147"/>
      <c r="G19" s="92">
        <f t="shared" si="3"/>
        <v>0</v>
      </c>
      <c r="H19" s="93">
        <f t="shared" si="1"/>
        <v>0</v>
      </c>
      <c r="I19" s="94"/>
      <c r="J19" s="150"/>
      <c r="K19" s="76"/>
      <c r="L19" s="76"/>
      <c r="M19" s="76"/>
      <c r="N19" s="76"/>
    </row>
    <row r="20" spans="1:14" s="104" customFormat="1" ht="34.5" customHeight="1">
      <c r="A20" s="108"/>
      <c r="B20" s="107" t="s">
        <v>134</v>
      </c>
      <c r="C20" s="90">
        <v>75</v>
      </c>
      <c r="D20" s="145"/>
      <c r="E20" s="91">
        <f t="shared" si="2"/>
        <v>0</v>
      </c>
      <c r="F20" s="147"/>
      <c r="G20" s="92">
        <f t="shared" si="3"/>
        <v>0</v>
      </c>
      <c r="H20" s="93">
        <f t="shared" si="1"/>
        <v>0</v>
      </c>
      <c r="I20" s="94"/>
      <c r="J20" s="150"/>
      <c r="K20" s="76"/>
      <c r="L20" s="76"/>
      <c r="M20" s="76"/>
      <c r="N20" s="76"/>
    </row>
    <row r="21" spans="1:14" ht="34.5" customHeight="1">
      <c r="A21" s="221" t="s">
        <v>135</v>
      </c>
      <c r="B21" s="222"/>
      <c r="C21" s="90">
        <v>10</v>
      </c>
      <c r="D21" s="145"/>
      <c r="E21" s="91">
        <f t="shared" si="2"/>
        <v>0</v>
      </c>
      <c r="F21" s="147"/>
      <c r="G21" s="92">
        <f>IF(F21&lt;&gt;"",ROUND(MIN(E21,F21),1)*4,0)</f>
        <v>0</v>
      </c>
      <c r="H21" s="93">
        <f>G21*6990</f>
        <v>0</v>
      </c>
      <c r="I21" s="94"/>
      <c r="J21" s="150"/>
    </row>
    <row r="22" spans="1:14" s="104" customFormat="1" ht="20.25" customHeight="1">
      <c r="A22" s="96" t="s">
        <v>136</v>
      </c>
      <c r="B22" s="89"/>
      <c r="C22" s="97"/>
      <c r="D22" s="98"/>
      <c r="E22" s="99"/>
      <c r="F22" s="100"/>
      <c r="G22" s="101"/>
      <c r="H22" s="102"/>
      <c r="I22" s="94"/>
      <c r="J22" s="103"/>
      <c r="K22" s="76"/>
      <c r="L22" s="76"/>
      <c r="M22" s="76"/>
      <c r="N22" s="76"/>
    </row>
    <row r="23" spans="1:14" s="104" customFormat="1" ht="34.5" customHeight="1">
      <c r="A23" s="105"/>
      <c r="B23" s="107" t="s">
        <v>137</v>
      </c>
      <c r="C23" s="90">
        <v>30</v>
      </c>
      <c r="D23" s="145"/>
      <c r="E23" s="91">
        <f t="shared" si="2"/>
        <v>0</v>
      </c>
      <c r="F23" s="147"/>
      <c r="G23" s="92">
        <f t="shared" ref="G23:G27" si="4">IF(F23&lt;&gt;"",ROUND(MIN(E23,F23),1)*4,0)</f>
        <v>0</v>
      </c>
      <c r="H23" s="93">
        <f t="shared" si="1"/>
        <v>0</v>
      </c>
      <c r="I23" s="94"/>
      <c r="J23" s="150"/>
      <c r="K23" s="76"/>
      <c r="L23" s="76"/>
      <c r="M23" s="76"/>
      <c r="N23" s="76"/>
    </row>
    <row r="24" spans="1:14" s="104" customFormat="1" ht="34.5" customHeight="1">
      <c r="A24" s="105"/>
      <c r="B24" s="107" t="s">
        <v>138</v>
      </c>
      <c r="C24" s="90">
        <v>50</v>
      </c>
      <c r="D24" s="145"/>
      <c r="E24" s="91">
        <f t="shared" si="2"/>
        <v>0</v>
      </c>
      <c r="F24" s="147"/>
      <c r="G24" s="92">
        <f t="shared" si="4"/>
        <v>0</v>
      </c>
      <c r="H24" s="93">
        <f t="shared" si="1"/>
        <v>0</v>
      </c>
      <c r="I24" s="94"/>
      <c r="J24" s="150"/>
      <c r="K24" s="76"/>
      <c r="L24" s="76"/>
      <c r="M24" s="76"/>
      <c r="N24" s="76"/>
    </row>
    <row r="25" spans="1:14" s="104" customFormat="1" ht="34.5" customHeight="1">
      <c r="A25" s="108"/>
      <c r="B25" s="107" t="s">
        <v>139</v>
      </c>
      <c r="C25" s="90">
        <v>75</v>
      </c>
      <c r="D25" s="145"/>
      <c r="E25" s="91">
        <f t="shared" si="2"/>
        <v>0</v>
      </c>
      <c r="F25" s="147"/>
      <c r="G25" s="92">
        <f t="shared" si="4"/>
        <v>0</v>
      </c>
      <c r="H25" s="93">
        <f t="shared" si="1"/>
        <v>0</v>
      </c>
      <c r="I25" s="94"/>
      <c r="J25" s="150"/>
      <c r="K25" s="76"/>
      <c r="L25" s="76"/>
      <c r="M25" s="76"/>
      <c r="N25" s="76"/>
    </row>
    <row r="26" spans="1:14" s="104" customFormat="1" ht="34.5" customHeight="1">
      <c r="A26" s="223" t="s">
        <v>140</v>
      </c>
      <c r="B26" s="224"/>
      <c r="C26" s="90">
        <v>30</v>
      </c>
      <c r="D26" s="145"/>
      <c r="E26" s="91">
        <f t="shared" si="2"/>
        <v>0</v>
      </c>
      <c r="F26" s="147"/>
      <c r="G26" s="92">
        <f t="shared" si="4"/>
        <v>0</v>
      </c>
      <c r="H26" s="93">
        <f t="shared" si="1"/>
        <v>0</v>
      </c>
      <c r="I26" s="94"/>
      <c r="J26" s="150"/>
      <c r="K26" s="76"/>
      <c r="L26" s="76"/>
      <c r="M26" s="76"/>
      <c r="N26" s="76"/>
    </row>
    <row r="27" spans="1:14" s="104" customFormat="1" ht="34.5" customHeight="1" thickBot="1">
      <c r="A27" s="212" t="s">
        <v>141</v>
      </c>
      <c r="B27" s="213"/>
      <c r="C27" s="109">
        <v>25</v>
      </c>
      <c r="D27" s="146"/>
      <c r="E27" s="110">
        <f t="shared" si="2"/>
        <v>0</v>
      </c>
      <c r="F27" s="148"/>
      <c r="G27" s="111">
        <f t="shared" si="4"/>
        <v>0</v>
      </c>
      <c r="H27" s="112">
        <f t="shared" si="1"/>
        <v>0</v>
      </c>
      <c r="I27" s="94"/>
      <c r="J27" s="151"/>
      <c r="K27" s="76"/>
      <c r="L27" s="76"/>
      <c r="M27" s="76"/>
      <c r="N27" s="76"/>
    </row>
    <row r="28" spans="1:14" ht="11.25" customHeight="1" thickBot="1">
      <c r="D28" s="94"/>
      <c r="E28" s="94"/>
      <c r="F28" s="94"/>
      <c r="G28" s="94"/>
      <c r="H28" s="113"/>
      <c r="I28" s="94"/>
      <c r="J28" s="113"/>
    </row>
    <row r="29" spans="1:14" s="104" customFormat="1" ht="34.5" customHeight="1" thickBot="1">
      <c r="A29" s="214" t="s">
        <v>142</v>
      </c>
      <c r="B29" s="215"/>
      <c r="C29" s="114"/>
      <c r="D29" s="115"/>
      <c r="E29" s="116"/>
      <c r="F29" s="149"/>
      <c r="G29" s="116"/>
      <c r="H29" s="116"/>
      <c r="I29" s="94"/>
      <c r="J29" s="152"/>
      <c r="K29" s="76"/>
      <c r="L29" s="76"/>
      <c r="M29" s="76"/>
      <c r="N29" s="76"/>
    </row>
    <row r="30" spans="1:14" ht="6.75" customHeight="1" thickBot="1">
      <c r="D30" s="94"/>
      <c r="E30" s="94"/>
      <c r="F30" s="94"/>
      <c r="G30" s="94"/>
      <c r="H30" s="94"/>
      <c r="I30" s="94"/>
      <c r="J30" s="94"/>
    </row>
    <row r="31" spans="1:14" ht="26.25" customHeight="1" thickBot="1">
      <c r="D31" s="94"/>
      <c r="E31" s="117" t="s">
        <v>143</v>
      </c>
      <c r="F31" s="118">
        <f>ROUND(SUM(F7:F29),1)</f>
        <v>0</v>
      </c>
      <c r="G31" s="117" t="s">
        <v>143</v>
      </c>
      <c r="H31" s="119">
        <f>ROUNDDOWN(SUM(H7:H29),-3)</f>
        <v>0</v>
      </c>
      <c r="I31" s="117" t="s">
        <v>143</v>
      </c>
      <c r="J31" s="119">
        <f>SUM(J7:J29)</f>
        <v>0</v>
      </c>
    </row>
    <row r="32" spans="1:14" ht="21" customHeight="1">
      <c r="A32" s="76" t="s">
        <v>144</v>
      </c>
      <c r="G32" s="120"/>
      <c r="H32" s="121"/>
      <c r="I32" s="120"/>
      <c r="J32" s="121"/>
    </row>
    <row r="33" spans="1:10" ht="21" customHeight="1">
      <c r="A33" s="76" t="s">
        <v>145</v>
      </c>
      <c r="G33" s="120"/>
      <c r="H33" s="121"/>
      <c r="I33" s="120"/>
      <c r="J33" s="121"/>
    </row>
    <row r="34" spans="1:10" ht="21" customHeight="1">
      <c r="A34" s="76" t="s">
        <v>146</v>
      </c>
    </row>
    <row r="35" spans="1:10" ht="21" customHeight="1">
      <c r="A35" s="94" t="s">
        <v>147</v>
      </c>
      <c r="B35" s="94"/>
      <c r="C35" s="94"/>
      <c r="D35" s="94"/>
      <c r="E35" s="94"/>
      <c r="F35" s="94"/>
      <c r="G35" s="94"/>
      <c r="H35" s="94"/>
      <c r="I35" s="94"/>
      <c r="J35" s="94"/>
    </row>
    <row r="36" spans="1:10" ht="21" customHeight="1">
      <c r="A36" s="94" t="s">
        <v>148</v>
      </c>
      <c r="B36" s="94"/>
      <c r="C36" s="94"/>
      <c r="D36" s="94"/>
      <c r="E36" s="94"/>
      <c r="F36" s="94"/>
      <c r="G36" s="94"/>
      <c r="H36" s="94"/>
      <c r="I36" s="94"/>
      <c r="J36" s="94"/>
    </row>
    <row r="37" spans="1:10" ht="21" customHeight="1">
      <c r="A37" s="76" t="s">
        <v>149</v>
      </c>
    </row>
    <row r="38" spans="1:10" ht="21" customHeight="1">
      <c r="A38" s="76" t="s">
        <v>150</v>
      </c>
    </row>
    <row r="39" spans="1:10" s="122" customFormat="1" ht="21" customHeight="1">
      <c r="A39" s="123" t="s">
        <v>162</v>
      </c>
      <c r="B39" s="123"/>
    </row>
    <row r="40" spans="1:10" s="122" customFormat="1" ht="21" customHeight="1">
      <c r="B40" s="123" t="s">
        <v>163</v>
      </c>
    </row>
    <row r="41" spans="1:10" s="122" customFormat="1" ht="21" customHeight="1">
      <c r="B41" s="122" t="s">
        <v>165</v>
      </c>
    </row>
    <row r="42" spans="1:10" s="122" customFormat="1" ht="21" customHeight="1">
      <c r="B42" s="123" t="s">
        <v>164</v>
      </c>
    </row>
  </sheetData>
  <sheetProtection algorithmName="SHA-512" hashValue="Ay6jIoGzegiFwNEHBRR5SkgiEFELVCA9kKjd+6ysWlFO3vo5gzGdsQL6G1hxZsN1x32OZFvt9ITGwGcpPeYlMQ==" saltValue="hzqEDvRfnm8jo+jaUsxX5w==" spinCount="100000" sheet="1" objects="1" scenarios="1"/>
  <mergeCells count="8">
    <mergeCell ref="A27:B27"/>
    <mergeCell ref="A29:B29"/>
    <mergeCell ref="G3:H3"/>
    <mergeCell ref="G4:J4"/>
    <mergeCell ref="A9:B9"/>
    <mergeCell ref="A15:B15"/>
    <mergeCell ref="A21:B21"/>
    <mergeCell ref="A26:B26"/>
  </mergeCells>
  <phoneticPr fontId="3"/>
  <dataValidations count="1">
    <dataValidation type="custom" allowBlank="1" showInputMessage="1" showErrorMessage="1" sqref="C22:H22 C16:H16" xr:uid="{313DE1B0-73E1-4970-A697-936467FABE3D}">
      <formula1>""""""</formula1>
    </dataValidation>
  </dataValidations>
  <pageMargins left="0.55118110236220474" right="0.27559055118110237" top="0.47244094488188981" bottom="0.31496062992125984" header="0.31496062992125984" footer="0.31496062992125984"/>
  <pageSetup paperSize="9" scale="4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28"/>
  <sheetViews>
    <sheetView view="pageBreakPreview" zoomScale="70" zoomScaleNormal="85" zoomScaleSheetLayoutView="70" workbookViewId="0">
      <selection activeCell="S11" sqref="S11"/>
    </sheetView>
  </sheetViews>
  <sheetFormatPr defaultColWidth="3.77734375" defaultRowHeight="13.2"/>
  <cols>
    <col min="1" max="1" width="2.109375" style="46" customWidth="1"/>
    <col min="2" max="2" width="4.33203125" style="46" customWidth="1"/>
    <col min="3" max="4" width="3.77734375" style="46" customWidth="1"/>
    <col min="5" max="5" width="2.77734375" style="46" customWidth="1"/>
    <col min="6" max="17" width="3.77734375" style="46" customWidth="1"/>
    <col min="18" max="18" width="9.33203125" style="46" customWidth="1"/>
    <col min="19" max="24" width="11.33203125" style="46" customWidth="1"/>
    <col min="25" max="16384" width="3.77734375" style="46"/>
  </cols>
  <sheetData>
    <row r="1" spans="1:33">
      <c r="B1" s="46" t="s">
        <v>70</v>
      </c>
    </row>
    <row r="3" spans="1:33" ht="17.25" customHeight="1">
      <c r="B3" s="211" t="s">
        <v>154</v>
      </c>
      <c r="C3" s="211"/>
      <c r="D3" s="211"/>
      <c r="E3" s="211"/>
      <c r="F3" s="211"/>
      <c r="G3" s="211"/>
      <c r="H3" s="211"/>
      <c r="I3" s="211"/>
      <c r="J3" s="211"/>
      <c r="K3" s="211"/>
      <c r="L3" s="211"/>
      <c r="M3" s="211"/>
      <c r="N3" s="211"/>
      <c r="O3" s="211"/>
      <c r="P3" s="211"/>
      <c r="Q3" s="211"/>
      <c r="R3" s="211"/>
      <c r="S3" s="211"/>
      <c r="T3" s="211"/>
      <c r="U3" s="211"/>
      <c r="V3" s="211"/>
      <c r="W3" s="211"/>
      <c r="X3" s="211"/>
    </row>
    <row r="5" spans="1:33" ht="16.2">
      <c r="A5" s="47"/>
      <c r="B5" s="226"/>
      <c r="C5" s="226"/>
      <c r="D5" s="226"/>
      <c r="E5" s="226"/>
      <c r="F5" s="226"/>
      <c r="G5" s="226"/>
      <c r="H5" s="226"/>
      <c r="I5" s="226"/>
      <c r="J5" s="226"/>
      <c r="K5" s="226"/>
      <c r="L5" s="226"/>
      <c r="M5" s="226"/>
      <c r="N5" s="226"/>
      <c r="O5" s="226"/>
      <c r="P5" s="226"/>
      <c r="Q5" s="226"/>
      <c r="R5" s="235" t="s">
        <v>71</v>
      </c>
      <c r="S5" s="234" t="s">
        <v>102</v>
      </c>
      <c r="T5" s="237"/>
      <c r="U5" s="237"/>
      <c r="V5" s="237"/>
      <c r="W5" s="237"/>
      <c r="X5" s="226" t="s">
        <v>72</v>
      </c>
    </row>
    <row r="6" spans="1:33" ht="24">
      <c r="A6" s="47"/>
      <c r="B6" s="226"/>
      <c r="C6" s="226"/>
      <c r="D6" s="226"/>
      <c r="E6" s="226"/>
      <c r="F6" s="226"/>
      <c r="G6" s="226"/>
      <c r="H6" s="226"/>
      <c r="I6" s="226"/>
      <c r="J6" s="226"/>
      <c r="K6" s="226"/>
      <c r="L6" s="226"/>
      <c r="M6" s="226"/>
      <c r="N6" s="226"/>
      <c r="O6" s="226"/>
      <c r="P6" s="226"/>
      <c r="Q6" s="226"/>
      <c r="R6" s="236"/>
      <c r="S6" s="48" t="s">
        <v>73</v>
      </c>
      <c r="T6" s="48" t="s">
        <v>74</v>
      </c>
      <c r="U6" s="135" t="s">
        <v>75</v>
      </c>
      <c r="V6" s="48" t="s">
        <v>76</v>
      </c>
      <c r="W6" s="48" t="s">
        <v>77</v>
      </c>
      <c r="X6" s="226"/>
    </row>
    <row r="7" spans="1:33" ht="14.4">
      <c r="A7" s="49"/>
      <c r="B7" s="226" t="s">
        <v>78</v>
      </c>
      <c r="C7" s="226"/>
      <c r="D7" s="226"/>
      <c r="E7" s="226"/>
      <c r="F7" s="226"/>
      <c r="G7" s="226"/>
      <c r="H7" s="226"/>
      <c r="I7" s="238" t="s">
        <v>79</v>
      </c>
      <c r="J7" s="239"/>
      <c r="K7" s="239"/>
      <c r="L7" s="239"/>
      <c r="M7" s="239"/>
      <c r="N7" s="239"/>
      <c r="O7" s="239"/>
      <c r="P7" s="239"/>
      <c r="Q7" s="240"/>
      <c r="R7" s="50">
        <v>45312</v>
      </c>
      <c r="S7" s="153"/>
      <c r="T7" s="153"/>
      <c r="U7" s="231"/>
      <c r="V7" s="153"/>
      <c r="W7" s="153"/>
      <c r="X7" s="231"/>
    </row>
    <row r="8" spans="1:33" ht="14.4">
      <c r="A8" s="49"/>
      <c r="B8" s="226"/>
      <c r="C8" s="226"/>
      <c r="D8" s="226"/>
      <c r="E8" s="226"/>
      <c r="F8" s="226"/>
      <c r="G8" s="226"/>
      <c r="H8" s="226"/>
      <c r="I8" s="241"/>
      <c r="J8" s="242"/>
      <c r="K8" s="242"/>
      <c r="L8" s="242"/>
      <c r="M8" s="242"/>
      <c r="N8" s="242"/>
      <c r="O8" s="242"/>
      <c r="P8" s="242"/>
      <c r="Q8" s="243"/>
      <c r="R8" s="51" t="s">
        <v>80</v>
      </c>
      <c r="S8" s="51" t="s">
        <v>80</v>
      </c>
      <c r="T8" s="51" t="s">
        <v>80</v>
      </c>
      <c r="U8" s="232"/>
      <c r="V8" s="51" t="s">
        <v>80</v>
      </c>
      <c r="W8" s="51" t="s">
        <v>80</v>
      </c>
      <c r="X8" s="232"/>
    </row>
    <row r="9" spans="1:33" ht="14.4">
      <c r="A9" s="49"/>
      <c r="B9" s="226"/>
      <c r="C9" s="226"/>
      <c r="D9" s="226"/>
      <c r="E9" s="226"/>
      <c r="F9" s="226"/>
      <c r="G9" s="226"/>
      <c r="H9" s="226"/>
      <c r="I9" s="244"/>
      <c r="J9" s="245"/>
      <c r="K9" s="245"/>
      <c r="L9" s="245"/>
      <c r="M9" s="245"/>
      <c r="N9" s="245"/>
      <c r="O9" s="245"/>
      <c r="P9" s="245"/>
      <c r="Q9" s="246"/>
      <c r="R9" s="52">
        <v>45342</v>
      </c>
      <c r="S9" s="154"/>
      <c r="T9" s="154"/>
      <c r="U9" s="233"/>
      <c r="V9" s="154"/>
      <c r="W9" s="154"/>
      <c r="X9" s="233"/>
    </row>
    <row r="10" spans="1:33" ht="23.4">
      <c r="A10" s="53"/>
      <c r="B10" s="226"/>
      <c r="C10" s="226"/>
      <c r="D10" s="226"/>
      <c r="E10" s="226"/>
      <c r="F10" s="226"/>
      <c r="G10" s="226"/>
      <c r="H10" s="226"/>
      <c r="I10" s="226" t="s">
        <v>81</v>
      </c>
      <c r="J10" s="226"/>
      <c r="K10" s="226"/>
      <c r="L10" s="226"/>
      <c r="M10" s="226"/>
      <c r="N10" s="226"/>
      <c r="O10" s="226"/>
      <c r="P10" s="226"/>
      <c r="Q10" s="234"/>
      <c r="R10" s="54">
        <v>45347</v>
      </c>
      <c r="S10" s="155"/>
      <c r="T10" s="155"/>
      <c r="U10" s="55"/>
      <c r="V10" s="155"/>
      <c r="W10" s="155"/>
      <c r="X10" s="55"/>
    </row>
    <row r="11" spans="1:33" ht="14.4">
      <c r="A11" s="49"/>
      <c r="B11" s="225" t="s">
        <v>82</v>
      </c>
      <c r="C11" s="226"/>
      <c r="D11" s="226"/>
      <c r="E11" s="226"/>
      <c r="F11" s="226"/>
      <c r="G11" s="226"/>
      <c r="H11" s="226"/>
      <c r="I11" s="238" t="s">
        <v>79</v>
      </c>
      <c r="J11" s="239"/>
      <c r="K11" s="239"/>
      <c r="L11" s="239"/>
      <c r="M11" s="239"/>
      <c r="N11" s="239"/>
      <c r="O11" s="239"/>
      <c r="P11" s="239"/>
      <c r="Q11" s="240"/>
      <c r="R11" s="50">
        <v>45323</v>
      </c>
      <c r="S11" s="153"/>
      <c r="T11" s="153"/>
      <c r="U11" s="231"/>
      <c r="V11" s="153"/>
      <c r="W11" s="153"/>
      <c r="X11" s="231"/>
    </row>
    <row r="12" spans="1:33" ht="14.4">
      <c r="A12" s="49"/>
      <c r="B12" s="225"/>
      <c r="C12" s="226"/>
      <c r="D12" s="226"/>
      <c r="E12" s="226"/>
      <c r="F12" s="226"/>
      <c r="G12" s="226"/>
      <c r="H12" s="226"/>
      <c r="I12" s="241"/>
      <c r="J12" s="242"/>
      <c r="K12" s="242"/>
      <c r="L12" s="242"/>
      <c r="M12" s="242"/>
      <c r="N12" s="242"/>
      <c r="O12" s="242"/>
      <c r="P12" s="242"/>
      <c r="Q12" s="243"/>
      <c r="R12" s="51" t="s">
        <v>80</v>
      </c>
      <c r="S12" s="51" t="s">
        <v>80</v>
      </c>
      <c r="T12" s="51" t="s">
        <v>80</v>
      </c>
      <c r="U12" s="232"/>
      <c r="V12" s="51" t="s">
        <v>80</v>
      </c>
      <c r="W12" s="51" t="s">
        <v>80</v>
      </c>
      <c r="X12" s="232"/>
    </row>
    <row r="13" spans="1:33" ht="14.4">
      <c r="A13" s="49"/>
      <c r="B13" s="225"/>
      <c r="C13" s="226"/>
      <c r="D13" s="226"/>
      <c r="E13" s="226"/>
      <c r="F13" s="226"/>
      <c r="G13" s="226"/>
      <c r="H13" s="226"/>
      <c r="I13" s="244"/>
      <c r="J13" s="245"/>
      <c r="K13" s="245"/>
      <c r="L13" s="245"/>
      <c r="M13" s="245"/>
      <c r="N13" s="245"/>
      <c r="O13" s="245"/>
      <c r="P13" s="245"/>
      <c r="Q13" s="246"/>
      <c r="R13" s="52">
        <v>45350</v>
      </c>
      <c r="S13" s="154"/>
      <c r="T13" s="154"/>
      <c r="U13" s="233"/>
      <c r="V13" s="154"/>
      <c r="W13" s="154"/>
      <c r="X13" s="233"/>
    </row>
    <row r="14" spans="1:33" ht="23.4">
      <c r="A14" s="53"/>
      <c r="B14" s="226"/>
      <c r="C14" s="226"/>
      <c r="D14" s="226"/>
      <c r="E14" s="226"/>
      <c r="F14" s="226"/>
      <c r="G14" s="226"/>
      <c r="H14" s="226"/>
      <c r="I14" s="226" t="s">
        <v>81</v>
      </c>
      <c r="J14" s="226"/>
      <c r="K14" s="226"/>
      <c r="L14" s="226"/>
      <c r="M14" s="226"/>
      <c r="N14" s="226"/>
      <c r="O14" s="226"/>
      <c r="P14" s="226"/>
      <c r="Q14" s="234"/>
      <c r="R14" s="54">
        <v>45361</v>
      </c>
      <c r="S14" s="155"/>
      <c r="T14" s="155"/>
      <c r="U14" s="55"/>
      <c r="V14" s="155"/>
      <c r="W14" s="155"/>
      <c r="X14" s="55"/>
    </row>
    <row r="15" spans="1:33" ht="25.8">
      <c r="A15" s="56"/>
      <c r="B15" s="225" t="s">
        <v>83</v>
      </c>
      <c r="C15" s="226"/>
      <c r="D15" s="226"/>
      <c r="E15" s="226"/>
      <c r="F15" s="226"/>
      <c r="G15" s="226"/>
      <c r="H15" s="226"/>
      <c r="I15" s="227" t="s">
        <v>103</v>
      </c>
      <c r="J15" s="227"/>
      <c r="K15" s="227"/>
      <c r="L15" s="227"/>
      <c r="M15" s="227"/>
      <c r="N15" s="227"/>
      <c r="O15" s="227"/>
      <c r="P15" s="227"/>
      <c r="Q15" s="228"/>
      <c r="R15" s="57">
        <v>10</v>
      </c>
      <c r="S15" s="156"/>
      <c r="T15" s="156"/>
      <c r="U15" s="55"/>
      <c r="V15" s="156"/>
      <c r="W15" s="156"/>
      <c r="X15" s="58">
        <f>SUM(S15,T15,V15,W15)</f>
        <v>0</v>
      </c>
    </row>
    <row r="16" spans="1:33" ht="46.2">
      <c r="A16" s="59"/>
      <c r="B16" s="225" t="s">
        <v>84</v>
      </c>
      <c r="C16" s="226"/>
      <c r="D16" s="226"/>
      <c r="E16" s="226" t="s">
        <v>103</v>
      </c>
      <c r="F16" s="226"/>
      <c r="G16" s="226"/>
      <c r="H16" s="226"/>
      <c r="I16" s="229" t="s">
        <v>104</v>
      </c>
      <c r="J16" s="229"/>
      <c r="K16" s="229"/>
      <c r="L16" s="229"/>
      <c r="M16" s="229"/>
      <c r="N16" s="229"/>
      <c r="O16" s="229"/>
      <c r="P16" s="229"/>
      <c r="Q16" s="230"/>
      <c r="R16" s="60">
        <v>120000</v>
      </c>
      <c r="S16" s="157"/>
      <c r="T16" s="157"/>
      <c r="U16" s="60">
        <f>SUM(S16,T16)</f>
        <v>0</v>
      </c>
      <c r="V16" s="157"/>
      <c r="W16" s="157"/>
      <c r="X16" s="61">
        <f>SUM(U16:W16)</f>
        <v>0</v>
      </c>
      <c r="AG16" s="136"/>
    </row>
    <row r="18" spans="2:23">
      <c r="B18" s="46" t="s">
        <v>155</v>
      </c>
    </row>
    <row r="19" spans="2:23">
      <c r="B19" s="75" t="s">
        <v>156</v>
      </c>
    </row>
    <row r="28" spans="2:23">
      <c r="W28" s="136"/>
    </row>
  </sheetData>
  <sheetProtection algorithmName="SHA-512" hashValue="fj3PSe66Zg/JYmqxzeiHxazyyvacoHSwNn3bUi1gkOUwFtdQevUpMgkpqDuRb24obT4zd/DmtrJBPVKru/SZ2Q==" saltValue="1+zehWVVXH1ai4ccmrWHRA==" spinCount="100000" sheet="1" objects="1" scenarios="1"/>
  <mergeCells count="20">
    <mergeCell ref="X11:X13"/>
    <mergeCell ref="I14:Q14"/>
    <mergeCell ref="B3:X3"/>
    <mergeCell ref="B5:Q6"/>
    <mergeCell ref="R5:R6"/>
    <mergeCell ref="S5:W5"/>
    <mergeCell ref="X5:X6"/>
    <mergeCell ref="B7:H10"/>
    <mergeCell ref="I7:Q9"/>
    <mergeCell ref="U7:U9"/>
    <mergeCell ref="X7:X9"/>
    <mergeCell ref="I10:Q10"/>
    <mergeCell ref="B11:H14"/>
    <mergeCell ref="I11:Q13"/>
    <mergeCell ref="U11:U13"/>
    <mergeCell ref="B15:H15"/>
    <mergeCell ref="I15:Q15"/>
    <mergeCell ref="B16:D16"/>
    <mergeCell ref="E16:H16"/>
    <mergeCell ref="I16:Q16"/>
  </mergeCells>
  <phoneticPr fontId="3"/>
  <printOptions horizontalCentered="1"/>
  <pageMargins left="0.39370078740157483" right="0.39370078740157483" top="0.98425196850393704" bottom="0.3937007874015748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37"/>
  <sheetViews>
    <sheetView view="pageBreakPreview" zoomScale="85" zoomScaleNormal="100" zoomScaleSheetLayoutView="85" workbookViewId="0">
      <selection activeCell="E22" sqref="E22"/>
    </sheetView>
  </sheetViews>
  <sheetFormatPr defaultColWidth="3.77734375" defaultRowHeight="13.2"/>
  <cols>
    <col min="1" max="2" width="3.77734375" style="46"/>
    <col min="3" max="3" width="7.44140625" style="46" bestFit="1" customWidth="1"/>
    <col min="4" max="4" width="31.109375" style="46" customWidth="1"/>
    <col min="5" max="5" width="25" style="46" customWidth="1"/>
    <col min="6" max="16384" width="3.77734375" style="46"/>
  </cols>
  <sheetData>
    <row r="1" spans="2:9">
      <c r="B1" s="247" t="s">
        <v>85</v>
      </c>
      <c r="C1" s="247"/>
      <c r="D1" s="247"/>
      <c r="E1" s="247"/>
      <c r="F1" s="247"/>
      <c r="G1" s="247"/>
      <c r="H1" s="247"/>
      <c r="I1" s="247"/>
    </row>
    <row r="3" spans="2:9" ht="16.2">
      <c r="B3" s="211" t="s">
        <v>157</v>
      </c>
      <c r="C3" s="211"/>
      <c r="D3" s="211"/>
      <c r="E3" s="211"/>
      <c r="F3" s="211"/>
      <c r="G3" s="211"/>
      <c r="H3" s="211"/>
      <c r="I3" s="211"/>
    </row>
    <row r="6" spans="2:9">
      <c r="B6" s="247" t="s">
        <v>86</v>
      </c>
      <c r="C6" s="247"/>
      <c r="D6" s="247"/>
      <c r="E6" s="247"/>
      <c r="F6" s="247"/>
      <c r="G6" s="247"/>
      <c r="H6" s="247"/>
      <c r="I6" s="247"/>
    </row>
    <row r="8" spans="2:9">
      <c r="B8" s="247" t="s">
        <v>87</v>
      </c>
      <c r="C8" s="247"/>
      <c r="D8" s="247"/>
      <c r="E8" s="247"/>
      <c r="F8" s="247"/>
      <c r="G8" s="247"/>
      <c r="H8" s="247"/>
      <c r="I8" s="247"/>
    </row>
    <row r="10" spans="2:9">
      <c r="B10" s="247" t="s">
        <v>88</v>
      </c>
      <c r="C10" s="247"/>
      <c r="D10" s="247"/>
      <c r="E10" s="247"/>
      <c r="F10" s="247"/>
      <c r="G10" s="247"/>
      <c r="H10" s="247"/>
      <c r="I10" s="247"/>
    </row>
    <row r="11" spans="2:9">
      <c r="E11" s="62" t="s">
        <v>44</v>
      </c>
    </row>
    <row r="12" spans="2:9" ht="52.8">
      <c r="C12" s="63" t="s">
        <v>89</v>
      </c>
      <c r="D12" s="64" t="s">
        <v>105</v>
      </c>
      <c r="E12" s="158"/>
    </row>
    <row r="13" spans="2:9" ht="39.6">
      <c r="C13" s="63" t="s">
        <v>90</v>
      </c>
      <c r="D13" s="64" t="s">
        <v>106</v>
      </c>
      <c r="E13" s="158"/>
    </row>
    <row r="14" spans="2:9" ht="26.4">
      <c r="C14" s="63" t="s">
        <v>91</v>
      </c>
      <c r="D14" s="64" t="s">
        <v>107</v>
      </c>
      <c r="E14" s="65">
        <f>'別紙２－２（実績内訳'!U16</f>
        <v>0</v>
      </c>
    </row>
    <row r="15" spans="2:9" ht="26.4">
      <c r="C15" s="63" t="s">
        <v>92</v>
      </c>
      <c r="D15" s="64" t="s">
        <v>108</v>
      </c>
      <c r="E15" s="65">
        <f>'別紙２－２（実績内訳'!V16+'別紙２－２（実績内訳'!W16</f>
        <v>0</v>
      </c>
    </row>
    <row r="17" spans="2:9">
      <c r="C17" s="247" t="s">
        <v>109</v>
      </c>
      <c r="D17" s="247"/>
      <c r="E17" s="247"/>
      <c r="F17" s="247"/>
      <c r="G17" s="247"/>
      <c r="H17" s="247"/>
      <c r="I17" s="247"/>
    </row>
    <row r="18" spans="2:9">
      <c r="C18" s="247" t="s">
        <v>93</v>
      </c>
      <c r="D18" s="247"/>
      <c r="E18" s="66">
        <f>IF(E13=0,0,ROUND(E12/E13*E14,0))</f>
        <v>0</v>
      </c>
    </row>
    <row r="20" spans="2:9">
      <c r="C20" s="247" t="s">
        <v>110</v>
      </c>
      <c r="D20" s="247"/>
      <c r="E20" s="247"/>
      <c r="F20" s="247"/>
      <c r="G20" s="247"/>
      <c r="H20" s="247"/>
      <c r="I20" s="247"/>
    </row>
    <row r="21" spans="2:9">
      <c r="C21" s="247" t="s">
        <v>94</v>
      </c>
      <c r="D21" s="247"/>
      <c r="E21" s="66">
        <f>IF(E13=0,0,ROUND(E12/E13*E15,0))</f>
        <v>0</v>
      </c>
    </row>
    <row r="25" spans="2:9">
      <c r="B25" s="247" t="s">
        <v>95</v>
      </c>
      <c r="C25" s="247"/>
      <c r="D25" s="247"/>
      <c r="E25" s="247"/>
      <c r="F25" s="247"/>
      <c r="G25" s="247"/>
      <c r="H25" s="247"/>
      <c r="I25" s="247"/>
    </row>
    <row r="27" spans="2:9">
      <c r="C27" s="46" t="s">
        <v>96</v>
      </c>
    </row>
    <row r="28" spans="2:9">
      <c r="C28" s="248"/>
      <c r="D28" s="249"/>
      <c r="E28" s="249"/>
      <c r="F28" s="249"/>
      <c r="G28" s="249"/>
      <c r="H28" s="249"/>
      <c r="I28" s="250"/>
    </row>
    <row r="29" spans="2:9">
      <c r="C29" s="251"/>
      <c r="D29" s="252"/>
      <c r="E29" s="252"/>
      <c r="F29" s="252"/>
      <c r="G29" s="252"/>
      <c r="H29" s="252"/>
      <c r="I29" s="253"/>
    </row>
    <row r="30" spans="2:9">
      <c r="C30" s="251"/>
      <c r="D30" s="252"/>
      <c r="E30" s="252"/>
      <c r="F30" s="252"/>
      <c r="G30" s="252"/>
      <c r="H30" s="252"/>
      <c r="I30" s="253"/>
    </row>
    <row r="31" spans="2:9">
      <c r="C31" s="251"/>
      <c r="D31" s="252"/>
      <c r="E31" s="252"/>
      <c r="F31" s="252"/>
      <c r="G31" s="252"/>
      <c r="H31" s="252"/>
      <c r="I31" s="253"/>
    </row>
    <row r="32" spans="2:9">
      <c r="C32" s="251"/>
      <c r="D32" s="252"/>
      <c r="E32" s="252"/>
      <c r="F32" s="252"/>
      <c r="G32" s="252"/>
      <c r="H32" s="252"/>
      <c r="I32" s="253"/>
    </row>
    <row r="33" spans="3:9">
      <c r="C33" s="251"/>
      <c r="D33" s="252"/>
      <c r="E33" s="252"/>
      <c r="F33" s="252"/>
      <c r="G33" s="252"/>
      <c r="H33" s="252"/>
      <c r="I33" s="253"/>
    </row>
    <row r="34" spans="3:9">
      <c r="C34" s="251"/>
      <c r="D34" s="252"/>
      <c r="E34" s="252"/>
      <c r="F34" s="252"/>
      <c r="G34" s="252"/>
      <c r="H34" s="252"/>
      <c r="I34" s="253"/>
    </row>
    <row r="35" spans="3:9">
      <c r="C35" s="251"/>
      <c r="D35" s="252"/>
      <c r="E35" s="252"/>
      <c r="F35" s="252"/>
      <c r="G35" s="252"/>
      <c r="H35" s="252"/>
      <c r="I35" s="253"/>
    </row>
    <row r="36" spans="3:9">
      <c r="C36" s="251"/>
      <c r="D36" s="252"/>
      <c r="E36" s="252"/>
      <c r="F36" s="252"/>
      <c r="G36" s="252"/>
      <c r="H36" s="252"/>
      <c r="I36" s="253"/>
    </row>
    <row r="37" spans="3:9">
      <c r="C37" s="254"/>
      <c r="D37" s="255"/>
      <c r="E37" s="255"/>
      <c r="F37" s="255"/>
      <c r="G37" s="255"/>
      <c r="H37" s="255"/>
      <c r="I37" s="256"/>
    </row>
  </sheetData>
  <sheetProtection algorithmName="SHA-512" hashValue="PFrdEaxA+c3/Xa7w3g6NuFMXjV0Qjk1vR9jWhPG6u9UXYelKAjMeIMtwpNCnQh3CCJtOxRhvcpdVrxljfaIhlA==" saltValue="p89ScIfdsxyE8F5ndt9miQ==" spinCount="100000" sheet="1" objects="1" scenarios="1"/>
  <mergeCells count="11">
    <mergeCell ref="C17:I17"/>
    <mergeCell ref="B1:I1"/>
    <mergeCell ref="B3:I3"/>
    <mergeCell ref="B6:I6"/>
    <mergeCell ref="B8:I8"/>
    <mergeCell ref="B10:I10"/>
    <mergeCell ref="C18:D18"/>
    <mergeCell ref="C20:I20"/>
    <mergeCell ref="C21:D21"/>
    <mergeCell ref="B25:I25"/>
    <mergeCell ref="C28:I37"/>
  </mergeCells>
  <phoneticPr fontId="3"/>
  <pageMargins left="1.1023622047244095" right="0.98425196850393704" top="0.98425196850393704" bottom="0.98425196850393704"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4"/>
  <sheetViews>
    <sheetView view="pageBreakPreview" zoomScale="75" zoomScaleNormal="100" workbookViewId="0">
      <selection activeCell="O17" sqref="O17"/>
    </sheetView>
  </sheetViews>
  <sheetFormatPr defaultColWidth="9" defaultRowHeight="25.5" customHeight="1"/>
  <cols>
    <col min="1" max="1" width="2.6640625" style="18" customWidth="1"/>
    <col min="2" max="2" width="26.21875" style="18" customWidth="1"/>
    <col min="3" max="3" width="6.33203125" style="18" customWidth="1"/>
    <col min="4" max="4" width="4.88671875" style="18" customWidth="1"/>
    <col min="5" max="5" width="6.6640625" style="18" customWidth="1"/>
    <col min="6" max="6" width="5.6640625" style="18" customWidth="1"/>
    <col min="7" max="7" width="24.21875" style="18" customWidth="1"/>
    <col min="8" max="8" width="44.21875" style="18" customWidth="1"/>
    <col min="9" max="9" width="3.6640625" style="18" customWidth="1"/>
    <col min="10" max="16384" width="9" style="18"/>
  </cols>
  <sheetData>
    <row r="1" spans="1:9" ht="25.5" customHeight="1">
      <c r="A1" s="67"/>
      <c r="B1" s="67" t="s">
        <v>98</v>
      </c>
      <c r="C1" s="67"/>
      <c r="D1" s="67"/>
      <c r="E1" s="67"/>
      <c r="F1" s="67"/>
      <c r="G1" s="67"/>
      <c r="H1" s="67"/>
      <c r="I1" s="67"/>
    </row>
    <row r="2" spans="1:9" ht="25.5" customHeight="1">
      <c r="A2" s="67"/>
      <c r="B2" s="265" t="s">
        <v>158</v>
      </c>
      <c r="C2" s="265"/>
      <c r="D2" s="265"/>
      <c r="E2" s="265"/>
      <c r="F2" s="265"/>
      <c r="G2" s="265"/>
      <c r="H2" s="265"/>
      <c r="I2" s="67"/>
    </row>
    <row r="3" spans="1:9" ht="25.5" customHeight="1">
      <c r="A3" s="67"/>
      <c r="B3" s="67"/>
      <c r="C3" s="67"/>
      <c r="D3" s="67"/>
      <c r="E3" s="67"/>
      <c r="F3" s="67"/>
      <c r="G3" s="67"/>
      <c r="H3" s="68" t="s">
        <v>20</v>
      </c>
      <c r="I3" s="67"/>
    </row>
    <row r="4" spans="1:9" ht="25.5" customHeight="1">
      <c r="A4" s="67"/>
      <c r="B4" s="67" t="s">
        <v>15</v>
      </c>
      <c r="C4" s="67"/>
      <c r="D4" s="67"/>
      <c r="E4" s="67"/>
      <c r="F4" s="67"/>
      <c r="G4" s="67"/>
      <c r="H4" s="67"/>
      <c r="I4" s="67"/>
    </row>
    <row r="5" spans="1:9" ht="52.5" customHeight="1">
      <c r="A5" s="67"/>
      <c r="B5" s="257" t="s">
        <v>12</v>
      </c>
      <c r="C5" s="258"/>
      <c r="D5" s="269" t="s">
        <v>13</v>
      </c>
      <c r="E5" s="270"/>
      <c r="F5" s="270"/>
      <c r="G5" s="271"/>
      <c r="H5" s="139" t="s">
        <v>11</v>
      </c>
      <c r="I5" s="67"/>
    </row>
    <row r="6" spans="1:9" ht="52.5" customHeight="1">
      <c r="A6" s="67"/>
      <c r="B6" s="257" t="s">
        <v>26</v>
      </c>
      <c r="C6" s="258"/>
      <c r="D6" s="266">
        <f>'別紙１（所要額精算書）'!K8</f>
        <v>0</v>
      </c>
      <c r="E6" s="267"/>
      <c r="F6" s="267"/>
      <c r="G6" s="268"/>
      <c r="H6" s="159"/>
      <c r="I6" s="67"/>
    </row>
    <row r="7" spans="1:9" ht="52.5" customHeight="1">
      <c r="A7" s="67"/>
      <c r="B7" s="257" t="s">
        <v>14</v>
      </c>
      <c r="C7" s="258"/>
      <c r="D7" s="262">
        <f>'別紙１（所要額精算書）'!D8</f>
        <v>0</v>
      </c>
      <c r="E7" s="263"/>
      <c r="F7" s="263"/>
      <c r="G7" s="264"/>
      <c r="H7" s="160"/>
      <c r="I7" s="67"/>
    </row>
    <row r="8" spans="1:9" ht="52.5" customHeight="1">
      <c r="A8" s="67"/>
      <c r="B8" s="257" t="s">
        <v>194</v>
      </c>
      <c r="C8" s="258"/>
      <c r="D8" s="259">
        <f>D9-(D6+D7)</f>
        <v>0</v>
      </c>
      <c r="E8" s="260"/>
      <c r="F8" s="260"/>
      <c r="G8" s="261"/>
      <c r="H8" s="161"/>
      <c r="I8" s="67"/>
    </row>
    <row r="9" spans="1:9" ht="52.5" customHeight="1">
      <c r="A9" s="67"/>
      <c r="B9" s="257" t="s">
        <v>4</v>
      </c>
      <c r="C9" s="258"/>
      <c r="D9" s="266">
        <f>D15</f>
        <v>0</v>
      </c>
      <c r="E9" s="267"/>
      <c r="F9" s="267"/>
      <c r="G9" s="268"/>
      <c r="H9" s="69"/>
      <c r="I9" s="67"/>
    </row>
    <row r="10" spans="1:9" ht="25.5" customHeight="1">
      <c r="A10" s="67"/>
      <c r="B10" s="67"/>
      <c r="C10" s="67"/>
      <c r="D10" s="67"/>
      <c r="E10" s="67"/>
      <c r="F10" s="67"/>
      <c r="G10" s="67"/>
      <c r="H10" s="67"/>
      <c r="I10" s="67"/>
    </row>
    <row r="11" spans="1:9" ht="25.5" customHeight="1">
      <c r="A11" s="67"/>
      <c r="B11" s="67" t="s">
        <v>16</v>
      </c>
      <c r="C11" s="67"/>
      <c r="D11" s="67"/>
      <c r="E11" s="67"/>
      <c r="F11" s="67"/>
      <c r="G11" s="67"/>
      <c r="H11" s="67"/>
      <c r="I11" s="67"/>
    </row>
    <row r="12" spans="1:9" ht="50.25" customHeight="1">
      <c r="A12" s="67"/>
      <c r="B12" s="257" t="s">
        <v>12</v>
      </c>
      <c r="C12" s="258"/>
      <c r="D12" s="269" t="s">
        <v>13</v>
      </c>
      <c r="E12" s="270"/>
      <c r="F12" s="270"/>
      <c r="G12" s="271"/>
      <c r="H12" s="70" t="s">
        <v>11</v>
      </c>
      <c r="I12" s="67"/>
    </row>
    <row r="13" spans="1:9" ht="50.25" customHeight="1">
      <c r="A13" s="67"/>
      <c r="B13" s="257" t="s">
        <v>17</v>
      </c>
      <c r="C13" s="258"/>
      <c r="D13" s="266">
        <f>'別紙１（所要額精算書）'!F8</f>
        <v>0</v>
      </c>
      <c r="E13" s="267"/>
      <c r="F13" s="267"/>
      <c r="G13" s="268"/>
      <c r="H13" s="162"/>
      <c r="I13" s="67"/>
    </row>
    <row r="14" spans="1:9" ht="50.25" customHeight="1">
      <c r="A14" s="67"/>
      <c r="B14" s="257" t="s">
        <v>18</v>
      </c>
      <c r="C14" s="258"/>
      <c r="D14" s="262">
        <f>D15-D13</f>
        <v>0</v>
      </c>
      <c r="E14" s="263"/>
      <c r="F14" s="263"/>
      <c r="G14" s="264"/>
      <c r="H14" s="160"/>
      <c r="I14" s="67"/>
    </row>
    <row r="15" spans="1:9" ht="50.25" customHeight="1">
      <c r="A15" s="67"/>
      <c r="B15" s="257" t="s">
        <v>4</v>
      </c>
      <c r="C15" s="258"/>
      <c r="D15" s="266">
        <f>'別紙１（所要額精算書）'!C8</f>
        <v>0</v>
      </c>
      <c r="E15" s="267"/>
      <c r="F15" s="267"/>
      <c r="G15" s="268"/>
      <c r="H15" s="71"/>
      <c r="I15" s="67"/>
    </row>
    <row r="16" spans="1:9" ht="25.5" customHeight="1">
      <c r="A16" s="67"/>
      <c r="B16" s="67"/>
      <c r="C16" s="67"/>
      <c r="D16" s="67"/>
      <c r="E16" s="67"/>
      <c r="F16" s="67"/>
      <c r="G16" s="67"/>
      <c r="H16" s="67"/>
      <c r="I16" s="67"/>
    </row>
    <row r="17" spans="1:9" ht="25.5" customHeight="1">
      <c r="A17" s="67"/>
      <c r="B17" s="72"/>
      <c r="C17" s="73"/>
      <c r="D17" s="73"/>
      <c r="E17" s="73"/>
      <c r="F17" s="73"/>
      <c r="G17" s="73"/>
      <c r="H17" s="73"/>
      <c r="I17" s="67"/>
    </row>
    <row r="18" spans="1:9" ht="25.5" customHeight="1">
      <c r="A18" s="67"/>
      <c r="B18" s="67" t="s">
        <v>30</v>
      </c>
      <c r="C18" s="67"/>
      <c r="D18" s="67"/>
      <c r="E18" s="67"/>
      <c r="F18" s="67"/>
      <c r="G18" s="67"/>
      <c r="H18" s="73"/>
      <c r="I18" s="67"/>
    </row>
    <row r="19" spans="1:9" ht="25.5" customHeight="1">
      <c r="A19" s="67"/>
      <c r="B19" s="68" t="s">
        <v>181</v>
      </c>
      <c r="C19" s="67">
        <f>基本情報!W5</f>
        <v>0</v>
      </c>
      <c r="D19" s="67" t="s">
        <v>28</v>
      </c>
      <c r="E19" s="67">
        <f>基本情報!AC5</f>
        <v>0</v>
      </c>
      <c r="F19" s="67" t="s">
        <v>29</v>
      </c>
      <c r="G19" s="67"/>
      <c r="H19" s="73"/>
      <c r="I19" s="67"/>
    </row>
    <row r="20" spans="1:9" ht="25.5" customHeight="1">
      <c r="A20" s="67"/>
      <c r="B20" s="67"/>
      <c r="C20" s="67"/>
      <c r="D20" s="67"/>
      <c r="E20" s="67"/>
      <c r="F20" s="67"/>
      <c r="G20" s="67"/>
      <c r="H20" s="67"/>
      <c r="I20" s="67"/>
    </row>
    <row r="21" spans="1:9" ht="25.5" customHeight="1">
      <c r="A21" s="67"/>
      <c r="B21" s="67"/>
      <c r="C21" s="67"/>
      <c r="D21" s="67"/>
      <c r="E21" s="67"/>
      <c r="F21" s="67"/>
      <c r="G21" s="74"/>
      <c r="H21" s="67"/>
      <c r="I21" s="67"/>
    </row>
    <row r="22" spans="1:9" ht="25.5" customHeight="1">
      <c r="A22" s="67"/>
      <c r="B22" s="67"/>
      <c r="C22" s="67"/>
      <c r="D22" s="67"/>
      <c r="E22" s="67"/>
      <c r="F22" s="67"/>
      <c r="G22" s="67" t="s">
        <v>33</v>
      </c>
      <c r="H22" s="67">
        <f>IF(基本情報!N6="",基本情報!N8,基本情報!N6)</f>
        <v>0</v>
      </c>
      <c r="I22" s="67"/>
    </row>
    <row r="23" spans="1:9" ht="25.5" customHeight="1">
      <c r="A23" s="67"/>
      <c r="B23" s="67"/>
      <c r="C23" s="67"/>
      <c r="D23" s="67"/>
      <c r="E23" s="67"/>
      <c r="F23" s="67"/>
      <c r="G23" s="67" t="s">
        <v>34</v>
      </c>
      <c r="H23" s="67" t="str">
        <f>IF(基本情報!N7="","",基本情報!N7)</f>
        <v/>
      </c>
      <c r="I23" s="67"/>
    </row>
    <row r="24" spans="1:9" ht="25.5" customHeight="1">
      <c r="A24" s="67"/>
      <c r="B24" s="67"/>
      <c r="C24" s="67"/>
      <c r="D24" s="67"/>
      <c r="E24" s="67"/>
      <c r="F24" s="67"/>
      <c r="G24" s="67" t="s">
        <v>35</v>
      </c>
      <c r="H24" s="67">
        <f>基本情報!N10</f>
        <v>0</v>
      </c>
      <c r="I24" s="67"/>
    </row>
  </sheetData>
  <sheetProtection algorithmName="SHA-512" hashValue="G2jIhEuhJLnmIIgtl60bKwfNWRvNr3S/9U6Dz1HPob+6MAjnDqnu+ac83UtHMxWYamqCPZ6MP2JzaRJy9/3Uzw==" saltValue="wm3z42V4VM/vEYiehgDf6w==" spinCount="100000" sheet="1" objects="1" scenarios="1"/>
  <mergeCells count="19">
    <mergeCell ref="B12:C12"/>
    <mergeCell ref="B9:C9"/>
    <mergeCell ref="D12:G12"/>
    <mergeCell ref="D9:G9"/>
    <mergeCell ref="D15:G15"/>
    <mergeCell ref="D14:G14"/>
    <mergeCell ref="D13:G13"/>
    <mergeCell ref="B15:C15"/>
    <mergeCell ref="B14:C14"/>
    <mergeCell ref="B13:C13"/>
    <mergeCell ref="B8:C8"/>
    <mergeCell ref="D8:G8"/>
    <mergeCell ref="D7:G7"/>
    <mergeCell ref="B2:H2"/>
    <mergeCell ref="B7:C7"/>
    <mergeCell ref="B6:C6"/>
    <mergeCell ref="B5:C5"/>
    <mergeCell ref="D6:G6"/>
    <mergeCell ref="D5:G5"/>
  </mergeCells>
  <phoneticPr fontId="3"/>
  <pageMargins left="0.92" right="0.21" top="1" bottom="0.28000000000000003" header="0.51200000000000001" footer="0.18"/>
  <pageSetup paperSize="9" scale="74" orientation="portrait" r:id="rId1"/>
  <headerFooter alignWithMargins="0"/>
  <ignoredErrors>
    <ignoredError xmlns:x16r3="http://schemas.microsoft.com/office/spreadsheetml/2018/08/main" sqref="C19 E19" x16r3:misleadingForma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基本情報※最初に記入してください</vt:lpstr>
      <vt:lpstr>入力方法</vt:lpstr>
      <vt:lpstr>基本情報</vt:lpstr>
      <vt:lpstr>1 実績報告書</vt:lpstr>
      <vt:lpstr>別紙１（所要額精算書）</vt:lpstr>
      <vt:lpstr>別紙2処遇改善報告書【病院】 </vt:lpstr>
      <vt:lpstr>別紙２－２（実績内訳</vt:lpstr>
      <vt:lpstr>別紙２－３（実績内訳</vt:lpstr>
      <vt:lpstr>別紙３ 収支決算書</vt:lpstr>
      <vt:lpstr>大阪府作業用 </vt:lpstr>
      <vt:lpstr>大阪府作業用</vt:lpstr>
      <vt:lpstr>'1 実績報告書'!Print_Area</vt:lpstr>
      <vt:lpstr>基本情報!Print_Area</vt:lpstr>
      <vt:lpstr>基本情報※最初に記入してください!Print_Area</vt:lpstr>
      <vt:lpstr>'別紙１（所要額精算書）'!Print_Area</vt:lpstr>
      <vt:lpstr>'別紙２－２（実績内訳'!Print_Area</vt:lpstr>
      <vt:lpstr>'別紙２－３（実績内訳'!Print_Area</vt:lpstr>
      <vt:lpstr>'別紙３ 収支決算書'!Print_Area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亀井　葉子</dc:creator>
  <cp:lastModifiedBy>湯谷　健一</cp:lastModifiedBy>
  <cp:lastPrinted>2024-10-08T07:15:55Z</cp:lastPrinted>
  <dcterms:created xsi:type="dcterms:W3CDTF">1997-01-08T22:48:59Z</dcterms:created>
  <dcterms:modified xsi:type="dcterms:W3CDTF">2024-10-11T00:47:10Z</dcterms:modified>
</cp:coreProperties>
</file>