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0.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1268$\doc\■感染症対策T\令和6年度\01 サービス提供体制確保事業\04 周知関係\01 ホームページ関係\R06.06.07（申請書の注意書きの修正）\"/>
    </mc:Choice>
  </mc:AlternateContent>
  <xr:revisionPtr revIDLastSave="0" documentId="13_ncr:1_{2DB26157-8DB2-4E54-94CD-6F8CE712D4B1}" xr6:coauthVersionLast="47" xr6:coauthVersionMax="47" xr10:uidLastSave="{00000000-0000-0000-0000-000000000000}"/>
  <workbookProtection workbookAlgorithmName="SHA-512" workbookHashValue="m/2K27yW7BvnuVfMhxKBn9t0h3ewV3c5oaNBGuEIwg1g70vwZCOPqkIGThHZjRnqisWn43vZAgblE3x8ETFAJQ==" workbookSaltValue="5JNKx+tAAQlPE0ZykMOgSw==" workbookSpinCount="100000" lockStructure="1"/>
  <bookViews>
    <workbookView xWindow="-108" yWindow="-108" windowWidth="23256" windowHeight="14160" tabRatio="789" xr2:uid="{00000000-000D-0000-FFFF-FFFF00000000}"/>
  </bookViews>
  <sheets>
    <sheet name="総括表（申請書）" sheetId="2" r:id="rId1"/>
    <sheet name="個票1" sheetId="210" r:id="rId2"/>
    <sheet name="個票2" sheetId="248" r:id="rId3"/>
    <sheet name="個票3" sheetId="247" r:id="rId4"/>
    <sheet name="個票4" sheetId="246" r:id="rId5"/>
    <sheet name="個票5" sheetId="245" r:id="rId6"/>
    <sheet name="個票6" sheetId="244" r:id="rId7"/>
    <sheet name="個票7" sheetId="243" r:id="rId8"/>
    <sheet name="個票8" sheetId="242" r:id="rId9"/>
    <sheet name="個票9" sheetId="241" r:id="rId10"/>
    <sheet name="個票10" sheetId="240" r:id="rId11"/>
  </sheets>
  <definedNames>
    <definedName name="_xlnm.Print_Area" localSheetId="1">個票1!$A$1:$AE$72</definedName>
    <definedName name="_xlnm.Print_Area" localSheetId="10">個票10!$A$1:$AE$72</definedName>
    <definedName name="_xlnm.Print_Area" localSheetId="2">個票2!$A$1:$AE$72</definedName>
    <definedName name="_xlnm.Print_Area" localSheetId="3">個票3!$A$1:$AE$72</definedName>
    <definedName name="_xlnm.Print_Area" localSheetId="4">個票4!$A$1:$AE$72</definedName>
    <definedName name="_xlnm.Print_Area" localSheetId="5">個票5!$A$1:$AE$72</definedName>
    <definedName name="_xlnm.Print_Area" localSheetId="6">個票6!$A$1:$AE$72</definedName>
    <definedName name="_xlnm.Print_Area" localSheetId="7">個票7!$A$1:$AE$72</definedName>
    <definedName name="_xlnm.Print_Area" localSheetId="8">個票8!$A$1:$AE$72</definedName>
    <definedName name="_xlnm.Print_Area" localSheetId="9">個票9!$A$1:$AE$72</definedName>
    <definedName name="_xlnm.Print_Area" localSheetId="0">'総括表（申請書）'!$A$1:$AW$63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7" i="2" l="1"/>
  <c r="AD107" i="2"/>
  <c r="Y107" i="2"/>
  <c r="X107" i="2"/>
  <c r="W107" i="2"/>
  <c r="V107" i="2"/>
  <c r="S107" i="2"/>
  <c r="R107" i="2"/>
  <c r="Q107" i="2"/>
  <c r="P107" i="2"/>
  <c r="O107" i="2"/>
  <c r="N107" i="2"/>
  <c r="M107" i="2"/>
  <c r="L107" i="2"/>
  <c r="K107" i="2"/>
  <c r="J107" i="2"/>
  <c r="AE106" i="2"/>
  <c r="Y106" i="2"/>
  <c r="X106" i="2"/>
  <c r="W106" i="2"/>
  <c r="S106" i="2"/>
  <c r="R106" i="2"/>
  <c r="Q106" i="2"/>
  <c r="P106" i="2"/>
  <c r="O106" i="2"/>
  <c r="N106" i="2"/>
  <c r="M106" i="2"/>
  <c r="L106" i="2"/>
  <c r="K106" i="2"/>
  <c r="J106" i="2"/>
  <c r="AE105" i="2"/>
  <c r="AD105" i="2"/>
  <c r="Y105" i="2"/>
  <c r="X105" i="2"/>
  <c r="W105" i="2"/>
  <c r="U105" i="2"/>
  <c r="S105" i="2"/>
  <c r="R105" i="2"/>
  <c r="Q105" i="2"/>
  <c r="P105" i="2"/>
  <c r="O105" i="2"/>
  <c r="N105" i="2"/>
  <c r="M105" i="2"/>
  <c r="L105" i="2"/>
  <c r="K105" i="2"/>
  <c r="J105" i="2"/>
  <c r="Y104" i="2"/>
  <c r="X104" i="2"/>
  <c r="W104" i="2"/>
  <c r="S104" i="2"/>
  <c r="R104" i="2"/>
  <c r="Q104" i="2"/>
  <c r="P104" i="2"/>
  <c r="O104" i="2"/>
  <c r="N104" i="2"/>
  <c r="M104" i="2"/>
  <c r="L104" i="2"/>
  <c r="K104" i="2"/>
  <c r="J104" i="2"/>
  <c r="Z103" i="2"/>
  <c r="Y103" i="2"/>
  <c r="X103" i="2"/>
  <c r="W103" i="2"/>
  <c r="V103" i="2"/>
  <c r="S103" i="2"/>
  <c r="R103" i="2"/>
  <c r="Q103" i="2"/>
  <c r="P103" i="2"/>
  <c r="O103" i="2"/>
  <c r="N103" i="2"/>
  <c r="M103" i="2"/>
  <c r="L103" i="2"/>
  <c r="K103" i="2"/>
  <c r="J103" i="2"/>
  <c r="AE102" i="2"/>
  <c r="AB102" i="2"/>
  <c r="Y102" i="2"/>
  <c r="X102" i="2"/>
  <c r="W102" i="2"/>
  <c r="S102" i="2"/>
  <c r="R102" i="2"/>
  <c r="Q102" i="2"/>
  <c r="P102" i="2"/>
  <c r="O102" i="2"/>
  <c r="N102" i="2"/>
  <c r="M102" i="2"/>
  <c r="L102" i="2"/>
  <c r="K102" i="2"/>
  <c r="J102" i="2"/>
  <c r="AE101" i="2"/>
  <c r="AD101" i="2"/>
  <c r="Y101" i="2"/>
  <c r="X101" i="2"/>
  <c r="W101" i="2"/>
  <c r="U101" i="2"/>
  <c r="S101" i="2"/>
  <c r="R101" i="2"/>
  <c r="Q101" i="2"/>
  <c r="P101" i="2"/>
  <c r="O101" i="2"/>
  <c r="N101" i="2"/>
  <c r="M101" i="2"/>
  <c r="L101" i="2"/>
  <c r="K101" i="2"/>
  <c r="J101" i="2"/>
  <c r="AB100" i="2"/>
  <c r="AA100" i="2"/>
  <c r="Y100" i="2"/>
  <c r="X100" i="2"/>
  <c r="W100" i="2"/>
  <c r="U100" i="2"/>
  <c r="S100" i="2"/>
  <c r="R100" i="2"/>
  <c r="Q100" i="2"/>
  <c r="P100" i="2"/>
  <c r="O100" i="2"/>
  <c r="N100" i="2"/>
  <c r="M100" i="2"/>
  <c r="L100" i="2"/>
  <c r="K100" i="2"/>
  <c r="J100" i="2"/>
  <c r="AE99" i="2"/>
  <c r="AD99" i="2"/>
  <c r="AA99" i="2"/>
  <c r="Y99" i="2"/>
  <c r="X99" i="2"/>
  <c r="W99" i="2"/>
  <c r="V99" i="2"/>
  <c r="S99" i="2"/>
  <c r="R99" i="2"/>
  <c r="Q99" i="2"/>
  <c r="P99" i="2"/>
  <c r="O99" i="2"/>
  <c r="N99" i="2"/>
  <c r="M99" i="2"/>
  <c r="L99" i="2"/>
  <c r="K99" i="2"/>
  <c r="J99" i="2"/>
  <c r="Y70" i="248"/>
  <c r="Y72" i="248" s="1"/>
  <c r="BJ112" i="248" s="1"/>
  <c r="Y55" i="248"/>
  <c r="Y57" i="248" s="1"/>
  <c r="AZ112" i="248" s="1"/>
  <c r="Y45" i="248"/>
  <c r="Y39" i="248"/>
  <c r="Z35" i="248"/>
  <c r="Y29" i="248"/>
  <c r="Y31" i="248" s="1"/>
  <c r="Y42" i="248" s="1"/>
  <c r="AB8" i="248"/>
  <c r="AB7" i="248"/>
  <c r="AB6" i="248"/>
  <c r="AB5" i="248"/>
  <c r="Y56" i="248" s="1"/>
  <c r="Z99" i="2" s="1"/>
  <c r="Y70" i="247"/>
  <c r="Y72" i="247" s="1"/>
  <c r="BJ112" i="247" s="1"/>
  <c r="Y55" i="247"/>
  <c r="Y57" i="247" s="1"/>
  <c r="AZ112" i="247" s="1"/>
  <c r="Y45" i="247"/>
  <c r="Y39" i="247"/>
  <c r="Z35" i="247"/>
  <c r="Y29" i="247"/>
  <c r="Y31" i="247" s="1"/>
  <c r="V100" i="2" s="1"/>
  <c r="AB8" i="247"/>
  <c r="AB7" i="247"/>
  <c r="AB6" i="247"/>
  <c r="AB5" i="247"/>
  <c r="Y56" i="247" s="1"/>
  <c r="Z100" i="2" s="1"/>
  <c r="Y71" i="246"/>
  <c r="AC101" i="2" s="1"/>
  <c r="Y70" i="246"/>
  <c r="Y72" i="246" s="1"/>
  <c r="BJ112" i="246" s="1"/>
  <c r="Y55" i="246"/>
  <c r="Y57" i="246" s="1"/>
  <c r="AZ112" i="246" s="1"/>
  <c r="Y45" i="246"/>
  <c r="Y39" i="246"/>
  <c r="Z35" i="246"/>
  <c r="Y29" i="246"/>
  <c r="Y31" i="246" s="1"/>
  <c r="V101" i="2" s="1"/>
  <c r="AB8" i="246"/>
  <c r="AB7" i="246"/>
  <c r="AB6" i="246"/>
  <c r="AB5" i="246"/>
  <c r="Y56" i="246" s="1"/>
  <c r="Z101" i="2" s="1"/>
  <c r="Y70" i="245"/>
  <c r="Y72" i="245" s="1"/>
  <c r="BJ112" i="245" s="1"/>
  <c r="Y55" i="245"/>
  <c r="Y57" i="245" s="1"/>
  <c r="AZ112" i="245" s="1"/>
  <c r="Y45" i="245"/>
  <c r="Y39" i="245"/>
  <c r="Z35" i="245"/>
  <c r="Y29" i="245"/>
  <c r="Y31" i="245" s="1"/>
  <c r="AB8" i="245"/>
  <c r="AB7" i="245"/>
  <c r="AB6" i="245"/>
  <c r="AB5" i="245"/>
  <c r="Y56" i="245" s="1"/>
  <c r="Z102" i="2" s="1"/>
  <c r="Y70" i="244"/>
  <c r="Y72" i="244" s="1"/>
  <c r="BJ112" i="244" s="1"/>
  <c r="Y55" i="244"/>
  <c r="Y57" i="244" s="1"/>
  <c r="Y45" i="244"/>
  <c r="Y39" i="244"/>
  <c r="Z35" i="244"/>
  <c r="Y29" i="244"/>
  <c r="Y31" i="244" s="1"/>
  <c r="AB8" i="244"/>
  <c r="AB7" i="244"/>
  <c r="AB6" i="244"/>
  <c r="AB5" i="244"/>
  <c r="Y56" i="244" s="1"/>
  <c r="Y70" i="243"/>
  <c r="Y72" i="243" s="1"/>
  <c r="BJ112" i="243" s="1"/>
  <c r="Y55" i="243"/>
  <c r="Y57" i="243" s="1"/>
  <c r="AZ112" i="243" s="1"/>
  <c r="Y45" i="243"/>
  <c r="Y39" i="243"/>
  <c r="Z35" i="243"/>
  <c r="Y29" i="243"/>
  <c r="Y31" i="243" s="1"/>
  <c r="Y42" i="243" s="1"/>
  <c r="AB8" i="243"/>
  <c r="AB7" i="243"/>
  <c r="AB6" i="243"/>
  <c r="AB5" i="243"/>
  <c r="Y56" i="243" s="1"/>
  <c r="Z104" i="2" s="1"/>
  <c r="Y70" i="242"/>
  <c r="Y72" i="242" s="1"/>
  <c r="BJ112" i="242" s="1"/>
  <c r="Y55" i="242"/>
  <c r="AA105" i="2" s="1"/>
  <c r="Y45" i="242"/>
  <c r="Y39" i="242"/>
  <c r="Z35" i="242"/>
  <c r="Y29" i="242"/>
  <c r="Y31" i="242" s="1"/>
  <c r="Y42" i="242" s="1"/>
  <c r="AB8" i="242"/>
  <c r="AB7" i="242"/>
  <c r="AB6" i="242"/>
  <c r="AB5" i="242"/>
  <c r="Y56" i="242" s="1"/>
  <c r="Z105" i="2" s="1"/>
  <c r="Y70" i="241"/>
  <c r="Y72" i="241" s="1"/>
  <c r="BJ112" i="241" s="1"/>
  <c r="Y55" i="241"/>
  <c r="Y57" i="241" s="1"/>
  <c r="Y45" i="241"/>
  <c r="Y39" i="241"/>
  <c r="Z35" i="241"/>
  <c r="Y29" i="241"/>
  <c r="Y31" i="241" s="1"/>
  <c r="Y42" i="241" s="1"/>
  <c r="AB8" i="241"/>
  <c r="AB7" i="241"/>
  <c r="AB6" i="241"/>
  <c r="AB5" i="241"/>
  <c r="Y56" i="241" s="1"/>
  <c r="Z106" i="2" s="1"/>
  <c r="Y70" i="240"/>
  <c r="Y72" i="240" s="1"/>
  <c r="BJ112" i="240" s="1"/>
  <c r="Y55" i="240"/>
  <c r="Y57" i="240" s="1"/>
  <c r="AZ112" i="240" s="1"/>
  <c r="Y45" i="240"/>
  <c r="Y39" i="240"/>
  <c r="Z35" i="240"/>
  <c r="Y29" i="240"/>
  <c r="Y31" i="240" s="1"/>
  <c r="AB8" i="240"/>
  <c r="AB7" i="240"/>
  <c r="AB6" i="240"/>
  <c r="AB5" i="240"/>
  <c r="Y56" i="240" s="1"/>
  <c r="Z107" i="2" s="1"/>
  <c r="AZ112" i="244" l="1"/>
  <c r="AB103" i="2"/>
  <c r="AZ112" i="241"/>
  <c r="AV84" i="241" s="1"/>
  <c r="AZ84" i="241" s="1"/>
  <c r="AB106" i="2"/>
  <c r="Y71" i="248"/>
  <c r="AC99" i="2" s="1"/>
  <c r="AA104" i="2"/>
  <c r="AC5" i="242"/>
  <c r="AB104" i="2"/>
  <c r="V105" i="2"/>
  <c r="AC5" i="240"/>
  <c r="Y57" i="242"/>
  <c r="Y42" i="244"/>
  <c r="AC5" i="245"/>
  <c r="Y30" i="246"/>
  <c r="AC5" i="247"/>
  <c r="Y30" i="248"/>
  <c r="AA103" i="2"/>
  <c r="U104" i="2"/>
  <c r="AA107" i="2"/>
  <c r="AB99" i="2"/>
  <c r="AD100" i="2"/>
  <c r="V104" i="2"/>
  <c r="AD104" i="2"/>
  <c r="AB107" i="2"/>
  <c r="U99" i="2"/>
  <c r="AE100" i="2"/>
  <c r="AA102" i="2"/>
  <c r="U103" i="2"/>
  <c r="AE104" i="2"/>
  <c r="AA106" i="2"/>
  <c r="U107" i="2"/>
  <c r="AC5" i="241"/>
  <c r="AC5" i="246"/>
  <c r="AC5" i="248"/>
  <c r="AD103" i="2"/>
  <c r="Y42" i="240"/>
  <c r="Y42" i="245"/>
  <c r="Y42" i="247"/>
  <c r="AP112" i="247" s="1"/>
  <c r="AA101" i="2"/>
  <c r="U102" i="2"/>
  <c r="AE103" i="2"/>
  <c r="U106" i="2"/>
  <c r="AB101" i="2"/>
  <c r="V102" i="2"/>
  <c r="AD102" i="2"/>
  <c r="V106" i="2"/>
  <c r="AD106" i="2"/>
  <c r="BF111" i="248"/>
  <c r="BJ111" i="248" s="1"/>
  <c r="BF110" i="248"/>
  <c r="BJ110" i="248" s="1"/>
  <c r="BF109" i="248"/>
  <c r="BJ109" i="248" s="1"/>
  <c r="BF108" i="248"/>
  <c r="BJ108" i="248" s="1"/>
  <c r="BF107" i="248"/>
  <c r="BJ107" i="248" s="1"/>
  <c r="BF106" i="248"/>
  <c r="BJ106" i="248" s="1"/>
  <c r="BF105" i="248"/>
  <c r="BJ105" i="248" s="1"/>
  <c r="BF104" i="248"/>
  <c r="BJ104" i="248" s="1"/>
  <c r="BF103" i="248"/>
  <c r="BJ103" i="248" s="1"/>
  <c r="BF102" i="248"/>
  <c r="BJ102" i="248" s="1"/>
  <c r="BF101" i="248"/>
  <c r="BJ101" i="248" s="1"/>
  <c r="BF100" i="248"/>
  <c r="BJ100" i="248" s="1"/>
  <c r="BF99" i="248"/>
  <c r="BJ99" i="248" s="1"/>
  <c r="BF98" i="248"/>
  <c r="BJ98" i="248" s="1"/>
  <c r="BF97" i="248"/>
  <c r="BJ97" i="248" s="1"/>
  <c r="BF96" i="248"/>
  <c r="BJ96" i="248" s="1"/>
  <c r="BF95" i="248"/>
  <c r="BJ95" i="248" s="1"/>
  <c r="BF94" i="248"/>
  <c r="BJ94" i="248" s="1"/>
  <c r="BF83" i="248"/>
  <c r="BJ83" i="248" s="1"/>
  <c r="BF81" i="248"/>
  <c r="BJ81" i="248" s="1"/>
  <c r="BF79" i="248"/>
  <c r="BJ79" i="248" s="1"/>
  <c r="BF77" i="248"/>
  <c r="BJ77" i="248" s="1"/>
  <c r="BF92" i="248"/>
  <c r="BJ92" i="248" s="1"/>
  <c r="BF91" i="248"/>
  <c r="BJ91" i="248" s="1"/>
  <c r="BF89" i="248"/>
  <c r="BJ89" i="248" s="1"/>
  <c r="BF87" i="248"/>
  <c r="BJ87" i="248" s="1"/>
  <c r="BF85" i="248"/>
  <c r="BJ85" i="248" s="1"/>
  <c r="BF82" i="248"/>
  <c r="BJ82" i="248" s="1"/>
  <c r="BF78" i="248"/>
  <c r="BJ78" i="248" s="1"/>
  <c r="BF93" i="248"/>
  <c r="BJ93" i="248" s="1"/>
  <c r="BF90" i="248"/>
  <c r="BJ90" i="248" s="1"/>
  <c r="BF88" i="248"/>
  <c r="BJ88" i="248" s="1"/>
  <c r="BF86" i="248"/>
  <c r="BJ86" i="248" s="1"/>
  <c r="BF84" i="248"/>
  <c r="BJ84" i="248" s="1"/>
  <c r="BF80" i="248"/>
  <c r="BJ80" i="248" s="1"/>
  <c r="AP112" i="248"/>
  <c r="AV84" i="248"/>
  <c r="AZ84" i="248" s="1"/>
  <c r="AV82" i="248"/>
  <c r="AZ82" i="248" s="1"/>
  <c r="AV80" i="248"/>
  <c r="AZ80" i="248" s="1"/>
  <c r="AV78" i="248"/>
  <c r="AZ78" i="248" s="1"/>
  <c r="AV81" i="248"/>
  <c r="AZ81" i="248" s="1"/>
  <c r="AV77" i="248"/>
  <c r="AZ77" i="248" s="1"/>
  <c r="AV83" i="248"/>
  <c r="AZ83" i="248" s="1"/>
  <c r="AV79" i="248"/>
  <c r="AZ79" i="248" s="1"/>
  <c r="AV84" i="247"/>
  <c r="AZ84" i="247" s="1"/>
  <c r="AV82" i="247"/>
  <c r="AZ82" i="247" s="1"/>
  <c r="AV80" i="247"/>
  <c r="AZ80" i="247" s="1"/>
  <c r="AV78" i="247"/>
  <c r="AZ78" i="247" s="1"/>
  <c r="AV83" i="247"/>
  <c r="AZ83" i="247" s="1"/>
  <c r="AV81" i="247"/>
  <c r="AZ81" i="247" s="1"/>
  <c r="AV79" i="247"/>
  <c r="AZ79" i="247" s="1"/>
  <c r="AV77" i="247"/>
  <c r="AZ77" i="247" s="1"/>
  <c r="BF111" i="247"/>
  <c r="BJ111" i="247" s="1"/>
  <c r="BF110" i="247"/>
  <c r="BJ110" i="247" s="1"/>
  <c r="BF109" i="247"/>
  <c r="BJ109" i="247" s="1"/>
  <c r="BF108" i="247"/>
  <c r="BJ108" i="247" s="1"/>
  <c r="BF107" i="247"/>
  <c r="BJ107" i="247" s="1"/>
  <c r="BF106" i="247"/>
  <c r="BJ106" i="247" s="1"/>
  <c r="BF105" i="247"/>
  <c r="BJ105" i="247" s="1"/>
  <c r="BF104" i="247"/>
  <c r="BJ104" i="247" s="1"/>
  <c r="BF103" i="247"/>
  <c r="BJ103" i="247" s="1"/>
  <c r="BF102" i="247"/>
  <c r="BJ102" i="247" s="1"/>
  <c r="BF101" i="247"/>
  <c r="BJ101" i="247" s="1"/>
  <c r="BF100" i="247"/>
  <c r="BJ100" i="247" s="1"/>
  <c r="BF99" i="247"/>
  <c r="BJ99" i="247" s="1"/>
  <c r="BF98" i="247"/>
  <c r="BJ98" i="247" s="1"/>
  <c r="BF97" i="247"/>
  <c r="BJ97" i="247" s="1"/>
  <c r="BF96" i="247"/>
  <c r="BJ96" i="247" s="1"/>
  <c r="BF95" i="247"/>
  <c r="BJ95" i="247" s="1"/>
  <c r="BF94" i="247"/>
  <c r="BJ94" i="247" s="1"/>
  <c r="BF83" i="247"/>
  <c r="BJ83" i="247" s="1"/>
  <c r="BF81" i="247"/>
  <c r="BJ81" i="247" s="1"/>
  <c r="BF79" i="247"/>
  <c r="BJ79" i="247" s="1"/>
  <c r="BF77" i="247"/>
  <c r="BJ77" i="247" s="1"/>
  <c r="BF93" i="247"/>
  <c r="BJ93" i="247" s="1"/>
  <c r="BF92" i="247"/>
  <c r="BJ92" i="247" s="1"/>
  <c r="BF91" i="247"/>
  <c r="BJ91" i="247" s="1"/>
  <c r="BF90" i="247"/>
  <c r="BJ90" i="247" s="1"/>
  <c r="BF89" i="247"/>
  <c r="BJ89" i="247" s="1"/>
  <c r="BF88" i="247"/>
  <c r="BJ88" i="247" s="1"/>
  <c r="BF87" i="247"/>
  <c r="BJ87" i="247" s="1"/>
  <c r="BF86" i="247"/>
  <c r="BJ86" i="247" s="1"/>
  <c r="BF85" i="247"/>
  <c r="BJ85" i="247" s="1"/>
  <c r="BF84" i="247"/>
  <c r="BJ84" i="247" s="1"/>
  <c r="BF82" i="247"/>
  <c r="BJ82" i="247" s="1"/>
  <c r="BF80" i="247"/>
  <c r="BJ80" i="247" s="1"/>
  <c r="BF78" i="247"/>
  <c r="BJ78" i="247" s="1"/>
  <c r="Y30" i="247"/>
  <c r="Y71" i="247"/>
  <c r="AC100" i="2" s="1"/>
  <c r="AV84" i="246"/>
  <c r="AZ84" i="246" s="1"/>
  <c r="AV82" i="246"/>
  <c r="AZ82" i="246" s="1"/>
  <c r="AV80" i="246"/>
  <c r="AZ80" i="246" s="1"/>
  <c r="AV78" i="246"/>
  <c r="AZ78" i="246" s="1"/>
  <c r="AV83" i="246"/>
  <c r="AZ83" i="246" s="1"/>
  <c r="AV81" i="246"/>
  <c r="AZ81" i="246" s="1"/>
  <c r="AV79" i="246"/>
  <c r="AZ79" i="246" s="1"/>
  <c r="AV77" i="246"/>
  <c r="AZ77" i="246" s="1"/>
  <c r="Y42" i="246"/>
  <c r="BF111" i="246"/>
  <c r="BJ111" i="246" s="1"/>
  <c r="BF110" i="246"/>
  <c r="BJ110" i="246" s="1"/>
  <c r="BF109" i="246"/>
  <c r="BJ109" i="246" s="1"/>
  <c r="BF108" i="246"/>
  <c r="BJ108" i="246" s="1"/>
  <c r="BF107" i="246"/>
  <c r="BJ107" i="246" s="1"/>
  <c r="BF106" i="246"/>
  <c r="BJ106" i="246" s="1"/>
  <c r="BF105" i="246"/>
  <c r="BJ105" i="246" s="1"/>
  <c r="BF104" i="246"/>
  <c r="BJ104" i="246" s="1"/>
  <c r="BF103" i="246"/>
  <c r="BJ103" i="246" s="1"/>
  <c r="BF102" i="246"/>
  <c r="BJ102" i="246" s="1"/>
  <c r="BF101" i="246"/>
  <c r="BJ101" i="246" s="1"/>
  <c r="BF100" i="246"/>
  <c r="BJ100" i="246" s="1"/>
  <c r="BF99" i="246"/>
  <c r="BJ99" i="246" s="1"/>
  <c r="BF98" i="246"/>
  <c r="BJ98" i="246" s="1"/>
  <c r="BF97" i="246"/>
  <c r="BJ97" i="246" s="1"/>
  <c r="BF96" i="246"/>
  <c r="BJ96" i="246" s="1"/>
  <c r="BF95" i="246"/>
  <c r="BJ95" i="246" s="1"/>
  <c r="BF94" i="246"/>
  <c r="BJ94" i="246" s="1"/>
  <c r="BF83" i="246"/>
  <c r="BJ83" i="246" s="1"/>
  <c r="BF81" i="246"/>
  <c r="BJ81" i="246" s="1"/>
  <c r="BF79" i="246"/>
  <c r="BJ79" i="246" s="1"/>
  <c r="BF77" i="246"/>
  <c r="BJ77" i="246" s="1"/>
  <c r="BF93" i="246"/>
  <c r="BJ93" i="246" s="1"/>
  <c r="BF92" i="246"/>
  <c r="BJ92" i="246" s="1"/>
  <c r="BF91" i="246"/>
  <c r="BJ91" i="246" s="1"/>
  <c r="BF90" i="246"/>
  <c r="BJ90" i="246" s="1"/>
  <c r="BF89" i="246"/>
  <c r="BJ89" i="246" s="1"/>
  <c r="BF88" i="246"/>
  <c r="BJ88" i="246" s="1"/>
  <c r="BF87" i="246"/>
  <c r="BJ87" i="246" s="1"/>
  <c r="BF86" i="246"/>
  <c r="BJ86" i="246" s="1"/>
  <c r="BF85" i="246"/>
  <c r="BJ85" i="246" s="1"/>
  <c r="BF84" i="246"/>
  <c r="BJ84" i="246" s="1"/>
  <c r="BF82" i="246"/>
  <c r="BJ82" i="246" s="1"/>
  <c r="BF80" i="246"/>
  <c r="BJ80" i="246" s="1"/>
  <c r="BF78" i="246"/>
  <c r="BJ78" i="246" s="1"/>
  <c r="AP112" i="245"/>
  <c r="AV84" i="245"/>
  <c r="AZ84" i="245" s="1"/>
  <c r="AV82" i="245"/>
  <c r="AZ82" i="245" s="1"/>
  <c r="AV80" i="245"/>
  <c r="AZ80" i="245" s="1"/>
  <c r="AV78" i="245"/>
  <c r="AZ78" i="245" s="1"/>
  <c r="AV83" i="245"/>
  <c r="AZ83" i="245" s="1"/>
  <c r="AV81" i="245"/>
  <c r="AZ81" i="245" s="1"/>
  <c r="AV79" i="245"/>
  <c r="AZ79" i="245" s="1"/>
  <c r="AV77" i="245"/>
  <c r="AZ77" i="245" s="1"/>
  <c r="BF111" i="245"/>
  <c r="BJ111" i="245" s="1"/>
  <c r="BF110" i="245"/>
  <c r="BJ110" i="245" s="1"/>
  <c r="BF109" i="245"/>
  <c r="BJ109" i="245" s="1"/>
  <c r="BF108" i="245"/>
  <c r="BJ108" i="245" s="1"/>
  <c r="BF107" i="245"/>
  <c r="BJ107" i="245" s="1"/>
  <c r="BF106" i="245"/>
  <c r="BJ106" i="245" s="1"/>
  <c r="BF105" i="245"/>
  <c r="BJ105" i="245" s="1"/>
  <c r="BF104" i="245"/>
  <c r="BJ104" i="245" s="1"/>
  <c r="BF103" i="245"/>
  <c r="BJ103" i="245" s="1"/>
  <c r="BF102" i="245"/>
  <c r="BJ102" i="245" s="1"/>
  <c r="BF101" i="245"/>
  <c r="BJ101" i="245" s="1"/>
  <c r="BF100" i="245"/>
  <c r="BJ100" i="245" s="1"/>
  <c r="BF99" i="245"/>
  <c r="BJ99" i="245" s="1"/>
  <c r="BF98" i="245"/>
  <c r="BJ98" i="245" s="1"/>
  <c r="BF97" i="245"/>
  <c r="BJ97" i="245" s="1"/>
  <c r="BF96" i="245"/>
  <c r="BJ96" i="245" s="1"/>
  <c r="BF95" i="245"/>
  <c r="BJ95" i="245" s="1"/>
  <c r="BF94" i="245"/>
  <c r="BJ94" i="245" s="1"/>
  <c r="BF83" i="245"/>
  <c r="BJ83" i="245" s="1"/>
  <c r="BF81" i="245"/>
  <c r="BJ81" i="245" s="1"/>
  <c r="BF79" i="245"/>
  <c r="BJ79" i="245" s="1"/>
  <c r="BF77" i="245"/>
  <c r="BJ77" i="245" s="1"/>
  <c r="BF93" i="245"/>
  <c r="BJ93" i="245" s="1"/>
  <c r="BF92" i="245"/>
  <c r="BJ92" i="245" s="1"/>
  <c r="BF91" i="245"/>
  <c r="BJ91" i="245" s="1"/>
  <c r="BF90" i="245"/>
  <c r="BJ90" i="245" s="1"/>
  <c r="BF89" i="245"/>
  <c r="BJ89" i="245" s="1"/>
  <c r="BF88" i="245"/>
  <c r="BJ88" i="245" s="1"/>
  <c r="BF87" i="245"/>
  <c r="BJ87" i="245" s="1"/>
  <c r="BF86" i="245"/>
  <c r="BJ86" i="245" s="1"/>
  <c r="BF85" i="245"/>
  <c r="BJ85" i="245" s="1"/>
  <c r="BF84" i="245"/>
  <c r="BJ84" i="245" s="1"/>
  <c r="BF82" i="245"/>
  <c r="BJ82" i="245" s="1"/>
  <c r="BF80" i="245"/>
  <c r="BJ80" i="245" s="1"/>
  <c r="BF78" i="245"/>
  <c r="BJ78" i="245" s="1"/>
  <c r="Y30" i="245"/>
  <c r="Y71" i="245"/>
  <c r="AC102" i="2" s="1"/>
  <c r="AP112" i="244"/>
  <c r="AV84" i="244"/>
  <c r="AZ84" i="244" s="1"/>
  <c r="AV82" i="244"/>
  <c r="AZ82" i="244" s="1"/>
  <c r="AV80" i="244"/>
  <c r="AZ80" i="244" s="1"/>
  <c r="AV78" i="244"/>
  <c r="AZ78" i="244" s="1"/>
  <c r="AV83" i="244"/>
  <c r="AZ83" i="244" s="1"/>
  <c r="AV81" i="244"/>
  <c r="AZ81" i="244" s="1"/>
  <c r="AV79" i="244"/>
  <c r="AZ79" i="244" s="1"/>
  <c r="AV77" i="244"/>
  <c r="AZ77" i="244" s="1"/>
  <c r="BF111" i="244"/>
  <c r="BJ111" i="244" s="1"/>
  <c r="BF110" i="244"/>
  <c r="BJ110" i="244" s="1"/>
  <c r="BF109" i="244"/>
  <c r="BJ109" i="244" s="1"/>
  <c r="BF108" i="244"/>
  <c r="BJ108" i="244" s="1"/>
  <c r="BF107" i="244"/>
  <c r="BJ107" i="244" s="1"/>
  <c r="BF106" i="244"/>
  <c r="BJ106" i="244" s="1"/>
  <c r="BF105" i="244"/>
  <c r="BJ105" i="244" s="1"/>
  <c r="BF104" i="244"/>
  <c r="BJ104" i="244" s="1"/>
  <c r="BF103" i="244"/>
  <c r="BJ103" i="244" s="1"/>
  <c r="BF102" i="244"/>
  <c r="BJ102" i="244" s="1"/>
  <c r="BF101" i="244"/>
  <c r="BJ101" i="244" s="1"/>
  <c r="BF100" i="244"/>
  <c r="BJ100" i="244" s="1"/>
  <c r="BF99" i="244"/>
  <c r="BJ99" i="244" s="1"/>
  <c r="BF98" i="244"/>
  <c r="BJ98" i="244" s="1"/>
  <c r="BF97" i="244"/>
  <c r="BJ97" i="244" s="1"/>
  <c r="BF96" i="244"/>
  <c r="BJ96" i="244" s="1"/>
  <c r="BF95" i="244"/>
  <c r="BJ95" i="244" s="1"/>
  <c r="BF94" i="244"/>
  <c r="BJ94" i="244" s="1"/>
  <c r="BF83" i="244"/>
  <c r="BJ83" i="244" s="1"/>
  <c r="BF81" i="244"/>
  <c r="BJ81" i="244" s="1"/>
  <c r="BF79" i="244"/>
  <c r="BJ79" i="244" s="1"/>
  <c r="BF77" i="244"/>
  <c r="BJ77" i="244" s="1"/>
  <c r="BF93" i="244"/>
  <c r="BJ93" i="244" s="1"/>
  <c r="BF92" i="244"/>
  <c r="BJ92" i="244" s="1"/>
  <c r="BF91" i="244"/>
  <c r="BJ91" i="244" s="1"/>
  <c r="BF90" i="244"/>
  <c r="BJ90" i="244" s="1"/>
  <c r="BF89" i="244"/>
  <c r="BJ89" i="244" s="1"/>
  <c r="BF88" i="244"/>
  <c r="BJ88" i="244" s="1"/>
  <c r="BF87" i="244"/>
  <c r="BJ87" i="244" s="1"/>
  <c r="BF86" i="244"/>
  <c r="BJ86" i="244" s="1"/>
  <c r="BF85" i="244"/>
  <c r="BJ85" i="244" s="1"/>
  <c r="BF84" i="244"/>
  <c r="BJ84" i="244" s="1"/>
  <c r="BF82" i="244"/>
  <c r="BJ82" i="244" s="1"/>
  <c r="BF80" i="244"/>
  <c r="BJ80" i="244" s="1"/>
  <c r="BF78" i="244"/>
  <c r="BJ78" i="244" s="1"/>
  <c r="Y30" i="244"/>
  <c r="Y71" i="244"/>
  <c r="AC103" i="2" s="1"/>
  <c r="AC5" i="244"/>
  <c r="AP112" i="243"/>
  <c r="AV84" i="243"/>
  <c r="AZ84" i="243" s="1"/>
  <c r="AV82" i="243"/>
  <c r="AZ82" i="243" s="1"/>
  <c r="AV80" i="243"/>
  <c r="AZ80" i="243" s="1"/>
  <c r="AV78" i="243"/>
  <c r="AZ78" i="243" s="1"/>
  <c r="AV83" i="243"/>
  <c r="AZ83" i="243" s="1"/>
  <c r="AV81" i="243"/>
  <c r="AZ81" i="243" s="1"/>
  <c r="AV79" i="243"/>
  <c r="AZ79" i="243" s="1"/>
  <c r="AV77" i="243"/>
  <c r="AZ77" i="243" s="1"/>
  <c r="BF111" i="243"/>
  <c r="BJ111" i="243" s="1"/>
  <c r="BF110" i="243"/>
  <c r="BJ110" i="243" s="1"/>
  <c r="BF109" i="243"/>
  <c r="BJ109" i="243" s="1"/>
  <c r="BF108" i="243"/>
  <c r="BJ108" i="243" s="1"/>
  <c r="BF107" i="243"/>
  <c r="BJ107" i="243" s="1"/>
  <c r="BF106" i="243"/>
  <c r="BJ106" i="243" s="1"/>
  <c r="BF105" i="243"/>
  <c r="BJ105" i="243" s="1"/>
  <c r="BF104" i="243"/>
  <c r="BJ104" i="243" s="1"/>
  <c r="BF103" i="243"/>
  <c r="BJ103" i="243" s="1"/>
  <c r="BF102" i="243"/>
  <c r="BJ102" i="243" s="1"/>
  <c r="BF101" i="243"/>
  <c r="BJ101" i="243" s="1"/>
  <c r="BF100" i="243"/>
  <c r="BJ100" i="243" s="1"/>
  <c r="BF99" i="243"/>
  <c r="BJ99" i="243" s="1"/>
  <c r="BF98" i="243"/>
  <c r="BJ98" i="243" s="1"/>
  <c r="BF97" i="243"/>
  <c r="BJ97" i="243" s="1"/>
  <c r="BF96" i="243"/>
  <c r="BJ96" i="243" s="1"/>
  <c r="BF95" i="243"/>
  <c r="BJ95" i="243" s="1"/>
  <c r="BF94" i="243"/>
  <c r="BJ94" i="243" s="1"/>
  <c r="BF83" i="243"/>
  <c r="BJ83" i="243" s="1"/>
  <c r="BF81" i="243"/>
  <c r="BJ81" i="243" s="1"/>
  <c r="BF79" i="243"/>
  <c r="BJ79" i="243" s="1"/>
  <c r="BF77" i="243"/>
  <c r="BJ77" i="243" s="1"/>
  <c r="BF93" i="243"/>
  <c r="BJ93" i="243" s="1"/>
  <c r="BF92" i="243"/>
  <c r="BJ92" i="243" s="1"/>
  <c r="BF91" i="243"/>
  <c r="BJ91" i="243" s="1"/>
  <c r="BF90" i="243"/>
  <c r="BJ90" i="243" s="1"/>
  <c r="BF89" i="243"/>
  <c r="BJ89" i="243" s="1"/>
  <c r="BF88" i="243"/>
  <c r="BJ88" i="243" s="1"/>
  <c r="BF87" i="243"/>
  <c r="BJ87" i="243" s="1"/>
  <c r="BF86" i="243"/>
  <c r="BJ86" i="243" s="1"/>
  <c r="BF85" i="243"/>
  <c r="BJ85" i="243" s="1"/>
  <c r="BF84" i="243"/>
  <c r="BJ84" i="243" s="1"/>
  <c r="BF82" i="243"/>
  <c r="BJ82" i="243" s="1"/>
  <c r="BF80" i="243"/>
  <c r="BJ80" i="243" s="1"/>
  <c r="BF78" i="243"/>
  <c r="BJ78" i="243" s="1"/>
  <c r="AC5" i="243"/>
  <c r="Y30" i="243"/>
  <c r="Y71" i="243"/>
  <c r="AC104" i="2" s="1"/>
  <c r="AP112" i="242"/>
  <c r="BF111" i="242"/>
  <c r="BJ111" i="242" s="1"/>
  <c r="BF110" i="242"/>
  <c r="BJ110" i="242" s="1"/>
  <c r="BF109" i="242"/>
  <c r="BJ109" i="242" s="1"/>
  <c r="BF108" i="242"/>
  <c r="BJ108" i="242" s="1"/>
  <c r="BF107" i="242"/>
  <c r="BJ107" i="242" s="1"/>
  <c r="BF106" i="242"/>
  <c r="BJ106" i="242" s="1"/>
  <c r="BF105" i="242"/>
  <c r="BJ105" i="242" s="1"/>
  <c r="BF104" i="242"/>
  <c r="BJ104" i="242" s="1"/>
  <c r="BF103" i="242"/>
  <c r="BJ103" i="242" s="1"/>
  <c r="BF102" i="242"/>
  <c r="BJ102" i="242" s="1"/>
  <c r="BF101" i="242"/>
  <c r="BJ101" i="242" s="1"/>
  <c r="BF100" i="242"/>
  <c r="BJ100" i="242" s="1"/>
  <c r="BF99" i="242"/>
  <c r="BJ99" i="242" s="1"/>
  <c r="BF98" i="242"/>
  <c r="BJ98" i="242" s="1"/>
  <c r="BF97" i="242"/>
  <c r="BJ97" i="242" s="1"/>
  <c r="BF96" i="242"/>
  <c r="BJ96" i="242" s="1"/>
  <c r="BF95" i="242"/>
  <c r="BJ95" i="242" s="1"/>
  <c r="BF94" i="242"/>
  <c r="BJ94" i="242" s="1"/>
  <c r="BF83" i="242"/>
  <c r="BJ83" i="242" s="1"/>
  <c r="BF81" i="242"/>
  <c r="BJ81" i="242" s="1"/>
  <c r="BF79" i="242"/>
  <c r="BJ79" i="242" s="1"/>
  <c r="BF77" i="242"/>
  <c r="BJ77" i="242" s="1"/>
  <c r="BF93" i="242"/>
  <c r="BJ93" i="242" s="1"/>
  <c r="BF92" i="242"/>
  <c r="BJ92" i="242" s="1"/>
  <c r="BF91" i="242"/>
  <c r="BJ91" i="242" s="1"/>
  <c r="BF90" i="242"/>
  <c r="BJ90" i="242" s="1"/>
  <c r="BF89" i="242"/>
  <c r="BJ89" i="242" s="1"/>
  <c r="BF88" i="242"/>
  <c r="BJ88" i="242" s="1"/>
  <c r="BF87" i="242"/>
  <c r="BJ87" i="242" s="1"/>
  <c r="BF86" i="242"/>
  <c r="BJ86" i="242" s="1"/>
  <c r="BF85" i="242"/>
  <c r="BJ85" i="242" s="1"/>
  <c r="BF84" i="242"/>
  <c r="BJ84" i="242" s="1"/>
  <c r="BF82" i="242"/>
  <c r="BJ82" i="242" s="1"/>
  <c r="BF80" i="242"/>
  <c r="BJ80" i="242" s="1"/>
  <c r="BF78" i="242"/>
  <c r="BJ78" i="242" s="1"/>
  <c r="Y30" i="242"/>
  <c r="Y71" i="242"/>
  <c r="AC105" i="2" s="1"/>
  <c r="AV80" i="241"/>
  <c r="AZ80" i="241" s="1"/>
  <c r="AV78" i="241"/>
  <c r="AZ78" i="241" s="1"/>
  <c r="AV83" i="241"/>
  <c r="AZ83" i="241" s="1"/>
  <c r="AV81" i="241"/>
  <c r="AZ81" i="241" s="1"/>
  <c r="AV79" i="241"/>
  <c r="AZ79" i="241" s="1"/>
  <c r="AP112" i="241"/>
  <c r="BF111" i="241"/>
  <c r="BJ111" i="241" s="1"/>
  <c r="BF110" i="241"/>
  <c r="BJ110" i="241" s="1"/>
  <c r="BF109" i="241"/>
  <c r="BJ109" i="241" s="1"/>
  <c r="BF108" i="241"/>
  <c r="BJ108" i="241" s="1"/>
  <c r="BF107" i="241"/>
  <c r="BJ107" i="241" s="1"/>
  <c r="BF106" i="241"/>
  <c r="BJ106" i="241" s="1"/>
  <c r="BF105" i="241"/>
  <c r="BJ105" i="241" s="1"/>
  <c r="BF104" i="241"/>
  <c r="BJ104" i="241" s="1"/>
  <c r="BF103" i="241"/>
  <c r="BJ103" i="241" s="1"/>
  <c r="BF102" i="241"/>
  <c r="BJ102" i="241" s="1"/>
  <c r="BF101" i="241"/>
  <c r="BJ101" i="241" s="1"/>
  <c r="BF100" i="241"/>
  <c r="BJ100" i="241" s="1"/>
  <c r="BF99" i="241"/>
  <c r="BJ99" i="241" s="1"/>
  <c r="BF98" i="241"/>
  <c r="BJ98" i="241" s="1"/>
  <c r="BF97" i="241"/>
  <c r="BJ97" i="241" s="1"/>
  <c r="BF96" i="241"/>
  <c r="BJ96" i="241" s="1"/>
  <c r="BF95" i="241"/>
  <c r="BJ95" i="241" s="1"/>
  <c r="BF94" i="241"/>
  <c r="BJ94" i="241" s="1"/>
  <c r="BF83" i="241"/>
  <c r="BJ83" i="241" s="1"/>
  <c r="BF81" i="241"/>
  <c r="BJ81" i="241" s="1"/>
  <c r="BF79" i="241"/>
  <c r="BJ79" i="241" s="1"/>
  <c r="BF77" i="241"/>
  <c r="BJ77" i="241" s="1"/>
  <c r="BF93" i="241"/>
  <c r="BJ93" i="241" s="1"/>
  <c r="BF92" i="241"/>
  <c r="BJ92" i="241" s="1"/>
  <c r="BF91" i="241"/>
  <c r="BJ91" i="241" s="1"/>
  <c r="BF90" i="241"/>
  <c r="BJ90" i="241" s="1"/>
  <c r="BF89" i="241"/>
  <c r="BJ89" i="241" s="1"/>
  <c r="BF88" i="241"/>
  <c r="BJ88" i="241" s="1"/>
  <c r="BF87" i="241"/>
  <c r="BJ87" i="241" s="1"/>
  <c r="BF86" i="241"/>
  <c r="BJ86" i="241" s="1"/>
  <c r="BF85" i="241"/>
  <c r="BJ85" i="241" s="1"/>
  <c r="BF84" i="241"/>
  <c r="BJ84" i="241" s="1"/>
  <c r="BF82" i="241"/>
  <c r="BJ82" i="241" s="1"/>
  <c r="BF80" i="241"/>
  <c r="BJ80" i="241" s="1"/>
  <c r="BF78" i="241"/>
  <c r="BJ78" i="241" s="1"/>
  <c r="Y30" i="241"/>
  <c r="Y71" i="241"/>
  <c r="AC106" i="2" s="1"/>
  <c r="AP112" i="240"/>
  <c r="AV84" i="240"/>
  <c r="AZ84" i="240" s="1"/>
  <c r="AV82" i="240"/>
  <c r="AZ82" i="240" s="1"/>
  <c r="AV80" i="240"/>
  <c r="AZ80" i="240" s="1"/>
  <c r="AV78" i="240"/>
  <c r="AZ78" i="240" s="1"/>
  <c r="AV83" i="240"/>
  <c r="AZ83" i="240" s="1"/>
  <c r="AV81" i="240"/>
  <c r="AZ81" i="240" s="1"/>
  <c r="AV79" i="240"/>
  <c r="AZ79" i="240" s="1"/>
  <c r="AV77" i="240"/>
  <c r="AZ77" i="240" s="1"/>
  <c r="BF111" i="240"/>
  <c r="BJ111" i="240" s="1"/>
  <c r="BF110" i="240"/>
  <c r="BJ110" i="240" s="1"/>
  <c r="BF109" i="240"/>
  <c r="BJ109" i="240" s="1"/>
  <c r="BF108" i="240"/>
  <c r="BJ108" i="240" s="1"/>
  <c r="BF107" i="240"/>
  <c r="BJ107" i="240" s="1"/>
  <c r="BF106" i="240"/>
  <c r="BJ106" i="240" s="1"/>
  <c r="BF105" i="240"/>
  <c r="BJ105" i="240" s="1"/>
  <c r="BF104" i="240"/>
  <c r="BJ104" i="240" s="1"/>
  <c r="BF103" i="240"/>
  <c r="BJ103" i="240" s="1"/>
  <c r="BF102" i="240"/>
  <c r="BJ102" i="240" s="1"/>
  <c r="BF101" i="240"/>
  <c r="BJ101" i="240" s="1"/>
  <c r="BF100" i="240"/>
  <c r="BJ100" i="240" s="1"/>
  <c r="BF99" i="240"/>
  <c r="BJ99" i="240" s="1"/>
  <c r="BF98" i="240"/>
  <c r="BJ98" i="240" s="1"/>
  <c r="BF97" i="240"/>
  <c r="BJ97" i="240" s="1"/>
  <c r="BF96" i="240"/>
  <c r="BJ96" i="240" s="1"/>
  <c r="BF95" i="240"/>
  <c r="BJ95" i="240" s="1"/>
  <c r="BF94" i="240"/>
  <c r="BJ94" i="240" s="1"/>
  <c r="BF83" i="240"/>
  <c r="BJ83" i="240" s="1"/>
  <c r="BF81" i="240"/>
  <c r="BJ81" i="240" s="1"/>
  <c r="BF79" i="240"/>
  <c r="BJ79" i="240" s="1"/>
  <c r="BF77" i="240"/>
  <c r="BJ77" i="240" s="1"/>
  <c r="BF93" i="240"/>
  <c r="BJ93" i="240" s="1"/>
  <c r="BF92" i="240"/>
  <c r="BJ92" i="240" s="1"/>
  <c r="BF91" i="240"/>
  <c r="BJ91" i="240" s="1"/>
  <c r="BF90" i="240"/>
  <c r="BJ90" i="240" s="1"/>
  <c r="BF89" i="240"/>
  <c r="BJ89" i="240" s="1"/>
  <c r="BF88" i="240"/>
  <c r="BJ88" i="240" s="1"/>
  <c r="BF87" i="240"/>
  <c r="BJ87" i="240" s="1"/>
  <c r="BF86" i="240"/>
  <c r="BJ86" i="240" s="1"/>
  <c r="BF85" i="240"/>
  <c r="BJ85" i="240" s="1"/>
  <c r="BF84" i="240"/>
  <c r="BJ84" i="240" s="1"/>
  <c r="BF82" i="240"/>
  <c r="BJ82" i="240" s="1"/>
  <c r="BF80" i="240"/>
  <c r="BJ80" i="240" s="1"/>
  <c r="BF78" i="240"/>
  <c r="BJ78" i="240" s="1"/>
  <c r="Y30" i="240"/>
  <c r="Y71" i="240"/>
  <c r="AC107" i="2" s="1"/>
  <c r="Y98" i="2"/>
  <c r="X98" i="2"/>
  <c r="W98" i="2"/>
  <c r="Y41" i="240" l="1"/>
  <c r="AA40" i="240" s="1"/>
  <c r="T107" i="2"/>
  <c r="Y41" i="245"/>
  <c r="AA40" i="245" s="1"/>
  <c r="T102" i="2"/>
  <c r="AZ112" i="242"/>
  <c r="AB105" i="2"/>
  <c r="AV77" i="241"/>
  <c r="AZ77" i="241" s="1"/>
  <c r="Y41" i="248"/>
  <c r="AA40" i="248" s="1"/>
  <c r="T99" i="2"/>
  <c r="Y41" i="242"/>
  <c r="AA40" i="242" s="1"/>
  <c r="T105" i="2"/>
  <c r="Y41" i="246"/>
  <c r="T101" i="2"/>
  <c r="Y41" i="241"/>
  <c r="AA40" i="241" s="1"/>
  <c r="T106" i="2"/>
  <c r="AV82" i="241"/>
  <c r="AZ82" i="241" s="1"/>
  <c r="Y41" i="243"/>
  <c r="AA40" i="243" s="1"/>
  <c r="T104" i="2"/>
  <c r="Y41" i="244"/>
  <c r="AA40" i="244" s="1"/>
  <c r="T103" i="2"/>
  <c r="Y41" i="247"/>
  <c r="AA40" i="247" s="1"/>
  <c r="T100" i="2"/>
  <c r="AL93" i="248"/>
  <c r="AP93" i="248" s="1"/>
  <c r="AL92" i="248"/>
  <c r="AP92" i="248" s="1"/>
  <c r="AL91" i="248"/>
  <c r="AP91" i="248" s="1"/>
  <c r="AL90" i="248"/>
  <c r="AP90" i="248" s="1"/>
  <c r="AL89" i="248"/>
  <c r="AP89" i="248" s="1"/>
  <c r="AL88" i="248"/>
  <c r="AP88" i="248" s="1"/>
  <c r="AL87" i="248"/>
  <c r="AP87" i="248" s="1"/>
  <c r="AL86" i="248"/>
  <c r="AP86" i="248" s="1"/>
  <c r="AL85" i="248"/>
  <c r="AP85" i="248" s="1"/>
  <c r="AL83" i="248"/>
  <c r="AP83" i="248" s="1"/>
  <c r="AL81" i="248"/>
  <c r="AP81" i="248" s="1"/>
  <c r="AL79" i="248"/>
  <c r="AP79" i="248" s="1"/>
  <c r="AL77" i="248"/>
  <c r="AP77" i="248" s="1"/>
  <c r="AL111" i="248"/>
  <c r="AP111" i="248" s="1"/>
  <c r="AL109" i="248"/>
  <c r="AP109" i="248" s="1"/>
  <c r="AL107" i="248"/>
  <c r="AP107" i="248" s="1"/>
  <c r="AL105" i="248"/>
  <c r="AP105" i="248" s="1"/>
  <c r="AL104" i="248"/>
  <c r="AP104" i="248" s="1"/>
  <c r="AL102" i="248"/>
  <c r="AP102" i="248" s="1"/>
  <c r="AL100" i="248"/>
  <c r="AP100" i="248" s="1"/>
  <c r="AL98" i="248"/>
  <c r="AP98" i="248" s="1"/>
  <c r="AL96" i="248"/>
  <c r="AP96" i="248" s="1"/>
  <c r="AL95" i="248"/>
  <c r="AP95" i="248" s="1"/>
  <c r="AL84" i="248"/>
  <c r="AP84" i="248" s="1"/>
  <c r="AL80" i="248"/>
  <c r="AP80" i="248" s="1"/>
  <c r="AL110" i="248"/>
  <c r="AP110" i="248" s="1"/>
  <c r="AL108" i="248"/>
  <c r="AP108" i="248" s="1"/>
  <c r="AL106" i="248"/>
  <c r="AP106" i="248" s="1"/>
  <c r="AL103" i="248"/>
  <c r="AP103" i="248" s="1"/>
  <c r="AL101" i="248"/>
  <c r="AP101" i="248" s="1"/>
  <c r="AL99" i="248"/>
  <c r="AP99" i="248" s="1"/>
  <c r="AL97" i="248"/>
  <c r="AP97" i="248" s="1"/>
  <c r="AL82" i="248"/>
  <c r="AP82" i="248" s="1"/>
  <c r="AL78" i="248"/>
  <c r="AP78" i="248" s="1"/>
  <c r="AL93" i="247"/>
  <c r="AP93" i="247" s="1"/>
  <c r="AL92" i="247"/>
  <c r="AP92" i="247" s="1"/>
  <c r="AL91" i="247"/>
  <c r="AP91" i="247" s="1"/>
  <c r="AL90" i="247"/>
  <c r="AP90" i="247" s="1"/>
  <c r="AL89" i="247"/>
  <c r="AP89" i="247" s="1"/>
  <c r="AL88" i="247"/>
  <c r="AP88" i="247" s="1"/>
  <c r="AL87" i="247"/>
  <c r="AP87" i="247" s="1"/>
  <c r="AL86" i="247"/>
  <c r="AP86" i="247" s="1"/>
  <c r="AL85" i="247"/>
  <c r="AP85" i="247" s="1"/>
  <c r="AL83" i="247"/>
  <c r="AP83" i="247" s="1"/>
  <c r="AL81" i="247"/>
  <c r="AP81" i="247" s="1"/>
  <c r="AL79" i="247"/>
  <c r="AP79" i="247" s="1"/>
  <c r="AL77" i="247"/>
  <c r="AP77" i="247" s="1"/>
  <c r="AL111" i="247"/>
  <c r="AP111" i="247" s="1"/>
  <c r="AL110" i="247"/>
  <c r="AP110" i="247" s="1"/>
  <c r="AL109" i="247"/>
  <c r="AP109" i="247" s="1"/>
  <c r="AL108" i="247"/>
  <c r="AP108" i="247" s="1"/>
  <c r="AL107" i="247"/>
  <c r="AP107" i="247" s="1"/>
  <c r="AL106" i="247"/>
  <c r="AP106" i="247" s="1"/>
  <c r="AL105" i="247"/>
  <c r="AP105" i="247" s="1"/>
  <c r="AL104" i="247"/>
  <c r="AP104" i="247" s="1"/>
  <c r="AL103" i="247"/>
  <c r="AP103" i="247" s="1"/>
  <c r="AL102" i="247"/>
  <c r="AP102" i="247" s="1"/>
  <c r="AL101" i="247"/>
  <c r="AP101" i="247" s="1"/>
  <c r="AL100" i="247"/>
  <c r="AP100" i="247" s="1"/>
  <c r="AL99" i="247"/>
  <c r="AP99" i="247" s="1"/>
  <c r="AL98" i="247"/>
  <c r="AP98" i="247" s="1"/>
  <c r="AL97" i="247"/>
  <c r="AP97" i="247" s="1"/>
  <c r="AL96" i="247"/>
  <c r="AP96" i="247" s="1"/>
  <c r="AL95" i="247"/>
  <c r="AP95" i="247" s="1"/>
  <c r="AL84" i="247"/>
  <c r="AP84" i="247" s="1"/>
  <c r="AL82" i="247"/>
  <c r="AP82" i="247" s="1"/>
  <c r="AL80" i="247"/>
  <c r="AP80" i="247" s="1"/>
  <c r="AL78" i="247"/>
  <c r="AP78" i="247" s="1"/>
  <c r="AP112" i="246"/>
  <c r="AA40" i="246"/>
  <c r="AL93" i="245"/>
  <c r="AP93" i="245" s="1"/>
  <c r="AL92" i="245"/>
  <c r="AP92" i="245" s="1"/>
  <c r="AL91" i="245"/>
  <c r="AP91" i="245" s="1"/>
  <c r="AL90" i="245"/>
  <c r="AP90" i="245" s="1"/>
  <c r="AL89" i="245"/>
  <c r="AP89" i="245" s="1"/>
  <c r="AL88" i="245"/>
  <c r="AP88" i="245" s="1"/>
  <c r="AL87" i="245"/>
  <c r="AP87" i="245" s="1"/>
  <c r="AL86" i="245"/>
  <c r="AP86" i="245" s="1"/>
  <c r="AL85" i="245"/>
  <c r="AP85" i="245" s="1"/>
  <c r="AL83" i="245"/>
  <c r="AP83" i="245" s="1"/>
  <c r="AL81" i="245"/>
  <c r="AP81" i="245" s="1"/>
  <c r="AL79" i="245"/>
  <c r="AP79" i="245" s="1"/>
  <c r="AL77" i="245"/>
  <c r="AP77" i="245" s="1"/>
  <c r="AL111" i="245"/>
  <c r="AP111" i="245" s="1"/>
  <c r="AL110" i="245"/>
  <c r="AP110" i="245" s="1"/>
  <c r="AL109" i="245"/>
  <c r="AP109" i="245" s="1"/>
  <c r="AL108" i="245"/>
  <c r="AP108" i="245" s="1"/>
  <c r="AL107" i="245"/>
  <c r="AP107" i="245" s="1"/>
  <c r="AL106" i="245"/>
  <c r="AP106" i="245" s="1"/>
  <c r="AL105" i="245"/>
  <c r="AP105" i="245" s="1"/>
  <c r="AL104" i="245"/>
  <c r="AP104" i="245" s="1"/>
  <c r="AL103" i="245"/>
  <c r="AP103" i="245" s="1"/>
  <c r="AL102" i="245"/>
  <c r="AP102" i="245" s="1"/>
  <c r="AL101" i="245"/>
  <c r="AP101" i="245" s="1"/>
  <c r="AL100" i="245"/>
  <c r="AP100" i="245" s="1"/>
  <c r="AL99" i="245"/>
  <c r="AP99" i="245" s="1"/>
  <c r="AL98" i="245"/>
  <c r="AP98" i="245" s="1"/>
  <c r="AL97" i="245"/>
  <c r="AP97" i="245" s="1"/>
  <c r="AL96" i="245"/>
  <c r="AP96" i="245" s="1"/>
  <c r="AL95" i="245"/>
  <c r="AP95" i="245" s="1"/>
  <c r="AL84" i="245"/>
  <c r="AP84" i="245" s="1"/>
  <c r="AL82" i="245"/>
  <c r="AP82" i="245" s="1"/>
  <c r="AL80" i="245"/>
  <c r="AP80" i="245" s="1"/>
  <c r="AL78" i="245"/>
  <c r="AP78" i="245" s="1"/>
  <c r="AL93" i="244"/>
  <c r="AP93" i="244" s="1"/>
  <c r="AL92" i="244"/>
  <c r="AP92" i="244" s="1"/>
  <c r="AL91" i="244"/>
  <c r="AP91" i="244" s="1"/>
  <c r="AL90" i="244"/>
  <c r="AP90" i="244" s="1"/>
  <c r="AL89" i="244"/>
  <c r="AP89" i="244" s="1"/>
  <c r="AL88" i="244"/>
  <c r="AP88" i="244" s="1"/>
  <c r="AL87" i="244"/>
  <c r="AP87" i="244" s="1"/>
  <c r="AL86" i="244"/>
  <c r="AP86" i="244" s="1"/>
  <c r="AL85" i="244"/>
  <c r="AP85" i="244" s="1"/>
  <c r="AL83" i="244"/>
  <c r="AP83" i="244" s="1"/>
  <c r="AL81" i="244"/>
  <c r="AP81" i="244" s="1"/>
  <c r="AL79" i="244"/>
  <c r="AP79" i="244" s="1"/>
  <c r="AL77" i="244"/>
  <c r="AP77" i="244" s="1"/>
  <c r="AL111" i="244"/>
  <c r="AP111" i="244" s="1"/>
  <c r="AL110" i="244"/>
  <c r="AP110" i="244" s="1"/>
  <c r="AL109" i="244"/>
  <c r="AP109" i="244" s="1"/>
  <c r="AL108" i="244"/>
  <c r="AP108" i="244" s="1"/>
  <c r="AL107" i="244"/>
  <c r="AP107" i="244" s="1"/>
  <c r="AL106" i="244"/>
  <c r="AP106" i="244" s="1"/>
  <c r="AL105" i="244"/>
  <c r="AP105" i="244" s="1"/>
  <c r="AL104" i="244"/>
  <c r="AP104" i="244" s="1"/>
  <c r="AL103" i="244"/>
  <c r="AP103" i="244" s="1"/>
  <c r="AL102" i="244"/>
  <c r="AP102" i="244" s="1"/>
  <c r="AL101" i="244"/>
  <c r="AP101" i="244" s="1"/>
  <c r="AL100" i="244"/>
  <c r="AP100" i="244" s="1"/>
  <c r="AL99" i="244"/>
  <c r="AP99" i="244" s="1"/>
  <c r="AL98" i="244"/>
  <c r="AP98" i="244" s="1"/>
  <c r="AL97" i="244"/>
  <c r="AP97" i="244" s="1"/>
  <c r="AL96" i="244"/>
  <c r="AP96" i="244" s="1"/>
  <c r="AL95" i="244"/>
  <c r="AP95" i="244" s="1"/>
  <c r="AL84" i="244"/>
  <c r="AP84" i="244" s="1"/>
  <c r="AL82" i="244"/>
  <c r="AP82" i="244" s="1"/>
  <c r="AL80" i="244"/>
  <c r="AP80" i="244" s="1"/>
  <c r="AL78" i="244"/>
  <c r="AP78" i="244" s="1"/>
  <c r="AL93" i="243"/>
  <c r="AP93" i="243" s="1"/>
  <c r="AL92" i="243"/>
  <c r="AP92" i="243" s="1"/>
  <c r="AL91" i="243"/>
  <c r="AP91" i="243" s="1"/>
  <c r="AL90" i="243"/>
  <c r="AP90" i="243" s="1"/>
  <c r="AL89" i="243"/>
  <c r="AP89" i="243" s="1"/>
  <c r="AL88" i="243"/>
  <c r="AP88" i="243" s="1"/>
  <c r="AL87" i="243"/>
  <c r="AP87" i="243" s="1"/>
  <c r="AL86" i="243"/>
  <c r="AP86" i="243" s="1"/>
  <c r="AL85" i="243"/>
  <c r="AP85" i="243" s="1"/>
  <c r="AL83" i="243"/>
  <c r="AP83" i="243" s="1"/>
  <c r="AL81" i="243"/>
  <c r="AP81" i="243" s="1"/>
  <c r="AL79" i="243"/>
  <c r="AP79" i="243" s="1"/>
  <c r="AL77" i="243"/>
  <c r="AP77" i="243" s="1"/>
  <c r="AL111" i="243"/>
  <c r="AP111" i="243" s="1"/>
  <c r="AL110" i="243"/>
  <c r="AP110" i="243" s="1"/>
  <c r="AL109" i="243"/>
  <c r="AP109" i="243" s="1"/>
  <c r="AL108" i="243"/>
  <c r="AP108" i="243" s="1"/>
  <c r="AL107" i="243"/>
  <c r="AP107" i="243" s="1"/>
  <c r="AL106" i="243"/>
  <c r="AP106" i="243" s="1"/>
  <c r="AL105" i="243"/>
  <c r="AP105" i="243" s="1"/>
  <c r="AL104" i="243"/>
  <c r="AP104" i="243" s="1"/>
  <c r="AL103" i="243"/>
  <c r="AP103" i="243" s="1"/>
  <c r="AL102" i="243"/>
  <c r="AP102" i="243" s="1"/>
  <c r="AL101" i="243"/>
  <c r="AP101" i="243" s="1"/>
  <c r="AL100" i="243"/>
  <c r="AP100" i="243" s="1"/>
  <c r="AL99" i="243"/>
  <c r="AP99" i="243" s="1"/>
  <c r="AL98" i="243"/>
  <c r="AP98" i="243" s="1"/>
  <c r="AL97" i="243"/>
  <c r="AP97" i="243" s="1"/>
  <c r="AL96" i="243"/>
  <c r="AP96" i="243" s="1"/>
  <c r="AL95" i="243"/>
  <c r="AP95" i="243" s="1"/>
  <c r="AL84" i="243"/>
  <c r="AP84" i="243" s="1"/>
  <c r="AL82" i="243"/>
  <c r="AP82" i="243" s="1"/>
  <c r="AL80" i="243"/>
  <c r="AP80" i="243" s="1"/>
  <c r="AL78" i="243"/>
  <c r="AP78" i="243" s="1"/>
  <c r="AL93" i="242"/>
  <c r="AP93" i="242" s="1"/>
  <c r="AL92" i="242"/>
  <c r="AP92" i="242" s="1"/>
  <c r="AL91" i="242"/>
  <c r="AP91" i="242" s="1"/>
  <c r="AL90" i="242"/>
  <c r="AP90" i="242" s="1"/>
  <c r="AL89" i="242"/>
  <c r="AP89" i="242" s="1"/>
  <c r="AL88" i="242"/>
  <c r="AP88" i="242" s="1"/>
  <c r="AL87" i="242"/>
  <c r="AP87" i="242" s="1"/>
  <c r="AL86" i="242"/>
  <c r="AP86" i="242" s="1"/>
  <c r="AL85" i="242"/>
  <c r="AP85" i="242" s="1"/>
  <c r="AL83" i="242"/>
  <c r="AP83" i="242" s="1"/>
  <c r="AL81" i="242"/>
  <c r="AP81" i="242" s="1"/>
  <c r="AL79" i="242"/>
  <c r="AP79" i="242" s="1"/>
  <c r="AL77" i="242"/>
  <c r="AP77" i="242" s="1"/>
  <c r="AL111" i="242"/>
  <c r="AP111" i="242" s="1"/>
  <c r="AL110" i="242"/>
  <c r="AP110" i="242" s="1"/>
  <c r="AL109" i="242"/>
  <c r="AP109" i="242" s="1"/>
  <c r="AL108" i="242"/>
  <c r="AP108" i="242" s="1"/>
  <c r="AL107" i="242"/>
  <c r="AP107" i="242" s="1"/>
  <c r="AL106" i="242"/>
  <c r="AP106" i="242" s="1"/>
  <c r="AL105" i="242"/>
  <c r="AP105" i="242" s="1"/>
  <c r="AL104" i="242"/>
  <c r="AP104" i="242" s="1"/>
  <c r="AL103" i="242"/>
  <c r="AP103" i="242" s="1"/>
  <c r="AL102" i="242"/>
  <c r="AP102" i="242" s="1"/>
  <c r="AL101" i="242"/>
  <c r="AP101" i="242" s="1"/>
  <c r="AL100" i="242"/>
  <c r="AP100" i="242" s="1"/>
  <c r="AL99" i="242"/>
  <c r="AP99" i="242" s="1"/>
  <c r="AL98" i="242"/>
  <c r="AP98" i="242" s="1"/>
  <c r="AL97" i="242"/>
  <c r="AP97" i="242" s="1"/>
  <c r="AL96" i="242"/>
  <c r="AP96" i="242" s="1"/>
  <c r="AL95" i="242"/>
  <c r="AP95" i="242" s="1"/>
  <c r="AL84" i="242"/>
  <c r="AP84" i="242" s="1"/>
  <c r="AL82" i="242"/>
  <c r="AP82" i="242" s="1"/>
  <c r="AL80" i="242"/>
  <c r="AP80" i="242" s="1"/>
  <c r="AL78" i="242"/>
  <c r="AP78" i="242" s="1"/>
  <c r="AL93" i="241"/>
  <c r="AP93" i="241" s="1"/>
  <c r="AL92" i="241"/>
  <c r="AP92" i="241" s="1"/>
  <c r="AL91" i="241"/>
  <c r="AP91" i="241" s="1"/>
  <c r="AL90" i="241"/>
  <c r="AP90" i="241" s="1"/>
  <c r="AL89" i="241"/>
  <c r="AP89" i="241" s="1"/>
  <c r="AL88" i="241"/>
  <c r="AP88" i="241" s="1"/>
  <c r="AL87" i="241"/>
  <c r="AP87" i="241" s="1"/>
  <c r="AL86" i="241"/>
  <c r="AP86" i="241" s="1"/>
  <c r="AL85" i="241"/>
  <c r="AP85" i="241" s="1"/>
  <c r="AL83" i="241"/>
  <c r="AP83" i="241" s="1"/>
  <c r="AL81" i="241"/>
  <c r="AP81" i="241" s="1"/>
  <c r="AL79" i="241"/>
  <c r="AP79" i="241" s="1"/>
  <c r="AL77" i="241"/>
  <c r="AP77" i="241" s="1"/>
  <c r="AL111" i="241"/>
  <c r="AP111" i="241" s="1"/>
  <c r="AL110" i="241"/>
  <c r="AP110" i="241" s="1"/>
  <c r="AL109" i="241"/>
  <c r="AP109" i="241" s="1"/>
  <c r="AL108" i="241"/>
  <c r="AP108" i="241" s="1"/>
  <c r="AL107" i="241"/>
  <c r="AP107" i="241" s="1"/>
  <c r="AL106" i="241"/>
  <c r="AP106" i="241" s="1"/>
  <c r="AL105" i="241"/>
  <c r="AP105" i="241" s="1"/>
  <c r="AL104" i="241"/>
  <c r="AP104" i="241" s="1"/>
  <c r="AL103" i="241"/>
  <c r="AP103" i="241" s="1"/>
  <c r="AL102" i="241"/>
  <c r="AP102" i="241" s="1"/>
  <c r="AL101" i="241"/>
  <c r="AP101" i="241" s="1"/>
  <c r="AL100" i="241"/>
  <c r="AP100" i="241" s="1"/>
  <c r="AL99" i="241"/>
  <c r="AP99" i="241" s="1"/>
  <c r="AL98" i="241"/>
  <c r="AP98" i="241" s="1"/>
  <c r="AL97" i="241"/>
  <c r="AP97" i="241" s="1"/>
  <c r="AL96" i="241"/>
  <c r="AP96" i="241" s="1"/>
  <c r="AL95" i="241"/>
  <c r="AP95" i="241" s="1"/>
  <c r="AL84" i="241"/>
  <c r="AP84" i="241" s="1"/>
  <c r="AL82" i="241"/>
  <c r="AP82" i="241" s="1"/>
  <c r="AL80" i="241"/>
  <c r="AP80" i="241" s="1"/>
  <c r="AL78" i="241"/>
  <c r="AP78" i="241" s="1"/>
  <c r="AL93" i="240"/>
  <c r="AP93" i="240" s="1"/>
  <c r="AL92" i="240"/>
  <c r="AP92" i="240" s="1"/>
  <c r="AL91" i="240"/>
  <c r="AP91" i="240" s="1"/>
  <c r="AL90" i="240"/>
  <c r="AP90" i="240" s="1"/>
  <c r="AL89" i="240"/>
  <c r="AP89" i="240" s="1"/>
  <c r="AL88" i="240"/>
  <c r="AP88" i="240" s="1"/>
  <c r="AL87" i="240"/>
  <c r="AP87" i="240" s="1"/>
  <c r="AL86" i="240"/>
  <c r="AP86" i="240" s="1"/>
  <c r="AL85" i="240"/>
  <c r="AP85" i="240" s="1"/>
  <c r="AL83" i="240"/>
  <c r="AP83" i="240" s="1"/>
  <c r="AL81" i="240"/>
  <c r="AP81" i="240" s="1"/>
  <c r="AL79" i="240"/>
  <c r="AP79" i="240" s="1"/>
  <c r="AL77" i="240"/>
  <c r="AP77" i="240" s="1"/>
  <c r="AL111" i="240"/>
  <c r="AP111" i="240" s="1"/>
  <c r="AL110" i="240"/>
  <c r="AP110" i="240" s="1"/>
  <c r="AL109" i="240"/>
  <c r="AP109" i="240" s="1"/>
  <c r="AL108" i="240"/>
  <c r="AP108" i="240" s="1"/>
  <c r="AL107" i="240"/>
  <c r="AP107" i="240" s="1"/>
  <c r="AL106" i="240"/>
  <c r="AP106" i="240" s="1"/>
  <c r="AL105" i="240"/>
  <c r="AP105" i="240" s="1"/>
  <c r="AL104" i="240"/>
  <c r="AP104" i="240" s="1"/>
  <c r="AL103" i="240"/>
  <c r="AP103" i="240" s="1"/>
  <c r="AL102" i="240"/>
  <c r="AP102" i="240" s="1"/>
  <c r="AL101" i="240"/>
  <c r="AP101" i="240" s="1"/>
  <c r="AL100" i="240"/>
  <c r="AP100" i="240" s="1"/>
  <c r="AL99" i="240"/>
  <c r="AP99" i="240" s="1"/>
  <c r="AL98" i="240"/>
  <c r="AP98" i="240" s="1"/>
  <c r="AL97" i="240"/>
  <c r="AP97" i="240" s="1"/>
  <c r="AL96" i="240"/>
  <c r="AP96" i="240" s="1"/>
  <c r="AL95" i="240"/>
  <c r="AP95" i="240" s="1"/>
  <c r="AL84" i="240"/>
  <c r="AP84" i="240" s="1"/>
  <c r="AL82" i="240"/>
  <c r="AP82" i="240" s="1"/>
  <c r="AL80" i="240"/>
  <c r="AP80" i="240" s="1"/>
  <c r="AL78" i="240"/>
  <c r="AP78" i="240" s="1"/>
  <c r="AT56" i="2"/>
  <c r="AT55" i="2"/>
  <c r="AT54" i="2"/>
  <c r="AT53" i="2"/>
  <c r="AT52"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J29" i="2"/>
  <c r="AJ28" i="2"/>
  <c r="AJ27" i="2"/>
  <c r="AJ26" i="2"/>
  <c r="AJ25" i="2"/>
  <c r="AJ24" i="2"/>
  <c r="AJ23" i="2"/>
  <c r="Z56" i="2"/>
  <c r="Z55" i="2"/>
  <c r="Z54" i="2"/>
  <c r="Z53" i="2"/>
  <c r="Z52" i="2"/>
  <c r="Z51" i="2"/>
  <c r="Z50" i="2"/>
  <c r="Z49" i="2"/>
  <c r="Z48" i="2"/>
  <c r="Z47" i="2"/>
  <c r="Z46" i="2"/>
  <c r="Z45" i="2"/>
  <c r="Z44" i="2"/>
  <c r="Z43" i="2"/>
  <c r="Z42" i="2"/>
  <c r="Z41" i="2"/>
  <c r="Z40" i="2"/>
  <c r="Z38" i="2"/>
  <c r="Z37" i="2"/>
  <c r="Z36" i="2"/>
  <c r="Z35" i="2"/>
  <c r="Z34" i="2"/>
  <c r="Z33" i="2"/>
  <c r="Z32" i="2"/>
  <c r="Z31" i="2"/>
  <c r="Z30" i="2"/>
  <c r="Z29" i="2"/>
  <c r="Z28" i="2"/>
  <c r="Z27" i="2"/>
  <c r="Z26" i="2"/>
  <c r="Z25" i="2"/>
  <c r="Z24" i="2"/>
  <c r="Z23" i="2"/>
  <c r="AV79" i="242" l="1"/>
  <c r="AZ79" i="242" s="1"/>
  <c r="AV80" i="242"/>
  <c r="AZ80" i="242" s="1"/>
  <c r="AV81" i="242"/>
  <c r="AZ81" i="242" s="1"/>
  <c r="AV77" i="242"/>
  <c r="AZ77" i="242" s="1"/>
  <c r="AV84" i="242"/>
  <c r="AZ84" i="242" s="1"/>
  <c r="AV82" i="242"/>
  <c r="AZ82" i="242" s="1"/>
  <c r="AV78" i="242"/>
  <c r="AZ78" i="242" s="1"/>
  <c r="AV83" i="242"/>
  <c r="AZ83" i="242" s="1"/>
  <c r="AL93" i="246"/>
  <c r="AP93" i="246" s="1"/>
  <c r="AL92" i="246"/>
  <c r="AP92" i="246" s="1"/>
  <c r="AL91" i="246"/>
  <c r="AP91" i="246" s="1"/>
  <c r="AL90" i="246"/>
  <c r="AP90" i="246" s="1"/>
  <c r="AL89" i="246"/>
  <c r="AP89" i="246" s="1"/>
  <c r="AL88" i="246"/>
  <c r="AP88" i="246" s="1"/>
  <c r="AL87" i="246"/>
  <c r="AP87" i="246" s="1"/>
  <c r="AL86" i="246"/>
  <c r="AP86" i="246" s="1"/>
  <c r="AL85" i="246"/>
  <c r="AP85" i="246" s="1"/>
  <c r="AL83" i="246"/>
  <c r="AP83" i="246" s="1"/>
  <c r="AL81" i="246"/>
  <c r="AP81" i="246" s="1"/>
  <c r="AL79" i="246"/>
  <c r="AP79" i="246" s="1"/>
  <c r="AL77" i="246"/>
  <c r="AP77" i="246" s="1"/>
  <c r="AL111" i="246"/>
  <c r="AP111" i="246" s="1"/>
  <c r="AL110" i="246"/>
  <c r="AP110" i="246" s="1"/>
  <c r="AL109" i="246"/>
  <c r="AP109" i="246" s="1"/>
  <c r="AL107" i="246"/>
  <c r="AP107" i="246" s="1"/>
  <c r="AL105" i="246"/>
  <c r="AP105" i="246" s="1"/>
  <c r="AL103" i="246"/>
  <c r="AP103" i="246" s="1"/>
  <c r="AL102" i="246"/>
  <c r="AP102" i="246" s="1"/>
  <c r="AL100" i="246"/>
  <c r="AP100" i="246" s="1"/>
  <c r="AL98" i="246"/>
  <c r="AP98" i="246" s="1"/>
  <c r="AL97" i="246"/>
  <c r="AP97" i="246" s="1"/>
  <c r="AL96" i="246"/>
  <c r="AP96" i="246" s="1"/>
  <c r="AL95" i="246"/>
  <c r="AP95" i="246" s="1"/>
  <c r="AL108" i="246"/>
  <c r="AP108" i="246" s="1"/>
  <c r="AL106" i="246"/>
  <c r="AP106" i="246" s="1"/>
  <c r="AL104" i="246"/>
  <c r="AP104" i="246" s="1"/>
  <c r="AL101" i="246"/>
  <c r="AP101" i="246" s="1"/>
  <c r="AL99" i="246"/>
  <c r="AP99" i="246" s="1"/>
  <c r="AL84" i="246"/>
  <c r="AP84" i="246" s="1"/>
  <c r="AL82" i="246"/>
  <c r="AP82" i="246" s="1"/>
  <c r="AL80" i="246"/>
  <c r="AP80" i="246" s="1"/>
  <c r="AL78" i="246"/>
  <c r="AP78" i="246" s="1"/>
  <c r="Z35" i="210" l="1"/>
  <c r="Y70" i="210" l="1"/>
  <c r="Y72" i="210" s="1"/>
  <c r="Y55" i="210"/>
  <c r="Y57" i="210" s="1"/>
  <c r="Y45" i="210"/>
  <c r="Y39" i="210"/>
  <c r="T60" i="2" s="1"/>
  <c r="Y29" i="210"/>
  <c r="AD98" i="2" l="1"/>
  <c r="S98" i="2"/>
  <c r="R98" i="2"/>
  <c r="Q98" i="2"/>
  <c r="P98" i="2"/>
  <c r="O98" i="2"/>
  <c r="N98" i="2"/>
  <c r="M98" i="2"/>
  <c r="L98" i="2"/>
  <c r="K98" i="2"/>
  <c r="J98" i="2"/>
  <c r="AB8" i="210" l="1"/>
  <c r="AB7" i="210"/>
  <c r="AB6" i="210"/>
  <c r="AB5" i="210"/>
  <c r="Y56" i="210" l="1"/>
  <c r="Z98" i="2" s="1"/>
  <c r="Y30" i="210"/>
  <c r="Y71" i="210"/>
  <c r="AC98" i="2" s="1"/>
  <c r="Y41" i="210" l="1"/>
  <c r="Y31" i="210"/>
  <c r="Y42" i="210" s="1"/>
  <c r="T98" i="2"/>
  <c r="AA40" i="210" l="1"/>
  <c r="A99" i="2" l="1"/>
  <c r="B99" i="2"/>
  <c r="C99" i="2"/>
  <c r="D99" i="2"/>
  <c r="E99" i="2"/>
  <c r="F99" i="2"/>
  <c r="G99" i="2"/>
  <c r="H99" i="2"/>
  <c r="I99" i="2"/>
  <c r="A100" i="2"/>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C98" i="2"/>
  <c r="I98" i="2"/>
  <c r="H98" i="2"/>
  <c r="G98" i="2"/>
  <c r="F98" i="2"/>
  <c r="E98" i="2"/>
  <c r="D98" i="2"/>
  <c r="B98" i="2"/>
  <c r="A98" i="2"/>
  <c r="AA98" i="2" l="1"/>
  <c r="U98" i="2"/>
  <c r="AC5" i="210"/>
  <c r="AB98" i="2" l="1"/>
  <c r="AE98" i="2"/>
  <c r="T59" i="2" l="1"/>
  <c r="T61" i="2" s="1"/>
  <c r="V98" i="2"/>
  <c r="BJ112" i="210"/>
  <c r="AZ112" i="210"/>
  <c r="BF89" i="210" l="1"/>
  <c r="BF88" i="210"/>
  <c r="BF87" i="210"/>
  <c r="BF86" i="210"/>
  <c r="BF85" i="210"/>
  <c r="BF84" i="210"/>
  <c r="BF82" i="210"/>
  <c r="BF80" i="210"/>
  <c r="BF78" i="210"/>
  <c r="BF83" i="210"/>
  <c r="BF81" i="210"/>
  <c r="BF79" i="210"/>
  <c r="BF77" i="210"/>
  <c r="AV83" i="210"/>
  <c r="AV81" i="210"/>
  <c r="AV79" i="210"/>
  <c r="AV77" i="210"/>
  <c r="AV84" i="210"/>
  <c r="AV82" i="210"/>
  <c r="AV80" i="210"/>
  <c r="AV78" i="210"/>
  <c r="AP112" i="210"/>
  <c r="BF103" i="210"/>
  <c r="AN48" i="2" s="1"/>
  <c r="BF91" i="210"/>
  <c r="AN36" i="2" s="1"/>
  <c r="BF105" i="210"/>
  <c r="AN50" i="2" s="1"/>
  <c r="BF100" i="210"/>
  <c r="AN45" i="2" s="1"/>
  <c r="BF98" i="210"/>
  <c r="AN43" i="2" s="1"/>
  <c r="BF99" i="210"/>
  <c r="AN44" i="2" s="1"/>
  <c r="BF101" i="210"/>
  <c r="AN46" i="2" s="1"/>
  <c r="BF96" i="210"/>
  <c r="AN41" i="2" s="1"/>
  <c r="BF110" i="210"/>
  <c r="AN55" i="2" s="1"/>
  <c r="BF94" i="210"/>
  <c r="AN39" i="2" s="1"/>
  <c r="BF111" i="210"/>
  <c r="AN56" i="2" s="1"/>
  <c r="BF95" i="210"/>
  <c r="AN40" i="2" s="1"/>
  <c r="BF97" i="210"/>
  <c r="AN42" i="2" s="1"/>
  <c r="BF106" i="210"/>
  <c r="AN51" i="2" s="1"/>
  <c r="BF93" i="210"/>
  <c r="AN38" i="2" s="1"/>
  <c r="BF107" i="210"/>
  <c r="AN52" i="2" s="1"/>
  <c r="BF109" i="210"/>
  <c r="AN54" i="2" s="1"/>
  <c r="BF104" i="210"/>
  <c r="AN49" i="2" s="1"/>
  <c r="BF92" i="210"/>
  <c r="AN37" i="2" s="1"/>
  <c r="BF102" i="210"/>
  <c r="AN47" i="2" s="1"/>
  <c r="BF90" i="210"/>
  <c r="AN35" i="2" s="1"/>
  <c r="BF108" i="210"/>
  <c r="AN53" i="2" s="1"/>
  <c r="AT22" i="2"/>
  <c r="AJ22" i="2"/>
  <c r="Z22" i="2"/>
  <c r="AZ84" i="210" l="1"/>
  <c r="AH29" i="2" s="1"/>
  <c r="AD29" i="2"/>
  <c r="BJ84" i="210"/>
  <c r="AR29" i="2" s="1"/>
  <c r="AN29" i="2"/>
  <c r="AZ78" i="210"/>
  <c r="AH23" i="2" s="1"/>
  <c r="AD23" i="2"/>
  <c r="BJ77" i="210"/>
  <c r="AR22" i="2" s="1"/>
  <c r="AN22" i="2"/>
  <c r="BJ78" i="210"/>
  <c r="AR23" i="2" s="1"/>
  <c r="AN23" i="2"/>
  <c r="BJ85" i="210"/>
  <c r="AR30" i="2" s="1"/>
  <c r="AN30" i="2"/>
  <c r="BJ89" i="210"/>
  <c r="AR34" i="2" s="1"/>
  <c r="AN34" i="2"/>
  <c r="AZ80" i="210"/>
  <c r="AH25" i="2" s="1"/>
  <c r="AD25" i="2"/>
  <c r="AZ79" i="210"/>
  <c r="AH24" i="2" s="1"/>
  <c r="AD24" i="2"/>
  <c r="BJ79" i="210"/>
  <c r="AR24" i="2" s="1"/>
  <c r="AN24" i="2"/>
  <c r="BJ80" i="210"/>
  <c r="AR25" i="2" s="1"/>
  <c r="AN25" i="2"/>
  <c r="BJ86" i="210"/>
  <c r="AR31" i="2" s="1"/>
  <c r="AN31" i="2"/>
  <c r="BJ83" i="210"/>
  <c r="AR28" i="2" s="1"/>
  <c r="AN28" i="2"/>
  <c r="AZ77" i="210"/>
  <c r="AH22" i="2" s="1"/>
  <c r="AD22" i="2"/>
  <c r="AZ82" i="210"/>
  <c r="AH27" i="2" s="1"/>
  <c r="AD27" i="2"/>
  <c r="AZ81" i="210"/>
  <c r="AH26" i="2" s="1"/>
  <c r="AD26" i="2"/>
  <c r="BJ81" i="210"/>
  <c r="AR26" i="2" s="1"/>
  <c r="AN26" i="2"/>
  <c r="BJ82" i="210"/>
  <c r="AR27" i="2" s="1"/>
  <c r="AN27" i="2"/>
  <c r="BJ87" i="210"/>
  <c r="AR32" i="2" s="1"/>
  <c r="AN32" i="2"/>
  <c r="AZ83" i="210"/>
  <c r="AH28" i="2" s="1"/>
  <c r="AD28" i="2"/>
  <c r="BJ88" i="210"/>
  <c r="AR33" i="2" s="1"/>
  <c r="AN33" i="2"/>
  <c r="AL93" i="210"/>
  <c r="T38" i="2" s="1"/>
  <c r="AL84" i="210"/>
  <c r="AL82" i="210"/>
  <c r="AL80" i="210"/>
  <c r="AL78" i="210"/>
  <c r="AL89" i="210"/>
  <c r="AL88" i="210"/>
  <c r="AL87" i="210"/>
  <c r="AL86" i="210"/>
  <c r="AL85" i="210"/>
  <c r="AL83" i="210"/>
  <c r="AL81" i="210"/>
  <c r="AL79" i="210"/>
  <c r="AL77" i="210"/>
  <c r="AL99" i="210"/>
  <c r="T44" i="2" s="1"/>
  <c r="AL101" i="210"/>
  <c r="T46" i="2" s="1"/>
  <c r="AL106" i="210"/>
  <c r="T51" i="2" s="1"/>
  <c r="AL100" i="210"/>
  <c r="T45" i="2" s="1"/>
  <c r="AL105" i="210"/>
  <c r="T50" i="2" s="1"/>
  <c r="AL107" i="210"/>
  <c r="T52" i="2" s="1"/>
  <c r="AL102" i="210"/>
  <c r="T47" i="2" s="1"/>
  <c r="AL104" i="210"/>
  <c r="T49" i="2" s="1"/>
  <c r="AL96" i="210"/>
  <c r="T41" i="2" s="1"/>
  <c r="AL91" i="210"/>
  <c r="T36" i="2" s="1"/>
  <c r="AL95" i="210"/>
  <c r="T40" i="2" s="1"/>
  <c r="AL98" i="210"/>
  <c r="T43" i="2" s="1"/>
  <c r="AL110" i="210"/>
  <c r="T55" i="2" s="1"/>
  <c r="AL103" i="210"/>
  <c r="T48" i="2" s="1"/>
  <c r="AL108" i="210"/>
  <c r="T53" i="2" s="1"/>
  <c r="AL111" i="210"/>
  <c r="T56" i="2" s="1"/>
  <c r="AL97" i="210"/>
  <c r="T42" i="2" s="1"/>
  <c r="AL109" i="210"/>
  <c r="T54" i="2" s="1"/>
  <c r="AL92" i="210"/>
  <c r="T37" i="2" s="1"/>
  <c r="AL90" i="210"/>
  <c r="T35" i="2" s="1"/>
  <c r="BJ92" i="210"/>
  <c r="AR37" i="2" s="1"/>
  <c r="BJ106" i="210"/>
  <c r="AR51" i="2" s="1"/>
  <c r="BJ94" i="210"/>
  <c r="AR39" i="2" s="1"/>
  <c r="BJ108" i="210"/>
  <c r="AR53" i="2" s="1"/>
  <c r="BJ104" i="210"/>
  <c r="AR49" i="2" s="1"/>
  <c r="BJ107" i="210"/>
  <c r="AR52" i="2" s="1"/>
  <c r="BJ95" i="210"/>
  <c r="AR40" i="2" s="1"/>
  <c r="BJ110" i="210"/>
  <c r="AR55" i="2" s="1"/>
  <c r="BJ98" i="210"/>
  <c r="AR43" i="2" s="1"/>
  <c r="BJ105" i="210"/>
  <c r="AR50" i="2" s="1"/>
  <c r="BJ90" i="210"/>
  <c r="AR35" i="2" s="1"/>
  <c r="BJ93" i="210"/>
  <c r="AR38" i="2" s="1"/>
  <c r="BJ111" i="210"/>
  <c r="AR56" i="2" s="1"/>
  <c r="BJ96" i="210"/>
  <c r="AR41" i="2" s="1"/>
  <c r="BJ99" i="210"/>
  <c r="AR44" i="2" s="1"/>
  <c r="BJ91" i="210"/>
  <c r="AR36" i="2" s="1"/>
  <c r="BJ101" i="210"/>
  <c r="AR46" i="2" s="1"/>
  <c r="BJ102" i="210"/>
  <c r="AR47" i="2" s="1"/>
  <c r="BJ109" i="210"/>
  <c r="AR54" i="2" s="1"/>
  <c r="BJ97" i="210"/>
  <c r="AR42" i="2" s="1"/>
  <c r="BJ100" i="210"/>
  <c r="AR45" i="2" s="1"/>
  <c r="BJ103" i="210"/>
  <c r="AR48" i="2" s="1"/>
  <c r="AP83" i="210" l="1"/>
  <c r="X28" i="2" s="1"/>
  <c r="T28" i="2"/>
  <c r="AP82" i="210"/>
  <c r="X27" i="2" s="1"/>
  <c r="T27" i="2"/>
  <c r="AP77" i="210"/>
  <c r="X22" i="2" s="1"/>
  <c r="T22" i="2"/>
  <c r="AP85" i="210"/>
  <c r="X30" i="2" s="1"/>
  <c r="T30" i="2"/>
  <c r="AP89" i="210"/>
  <c r="X34" i="2" s="1"/>
  <c r="T34" i="2"/>
  <c r="AP84" i="210"/>
  <c r="X29" i="2" s="1"/>
  <c r="T29" i="2"/>
  <c r="AP79" i="210"/>
  <c r="X24" i="2" s="1"/>
  <c r="T24" i="2"/>
  <c r="AP86" i="210"/>
  <c r="X31" i="2" s="1"/>
  <c r="T31" i="2"/>
  <c r="AP78" i="210"/>
  <c r="X23" i="2" s="1"/>
  <c r="T23" i="2"/>
  <c r="AP81" i="210"/>
  <c r="X26" i="2" s="1"/>
  <c r="T26" i="2"/>
  <c r="AP87" i="210"/>
  <c r="X32" i="2" s="1"/>
  <c r="T32" i="2"/>
  <c r="AP80" i="210"/>
  <c r="X25" i="2" s="1"/>
  <c r="T25" i="2"/>
  <c r="AP88" i="210"/>
  <c r="X33" i="2" s="1"/>
  <c r="T33" i="2"/>
  <c r="AP93" i="210"/>
  <c r="X38" i="2" s="1"/>
  <c r="AP104" i="210"/>
  <c r="X49" i="2" s="1"/>
  <c r="AP105" i="210"/>
  <c r="X50" i="2" s="1"/>
  <c r="AP103" i="210"/>
  <c r="X48" i="2" s="1"/>
  <c r="AP95" i="210"/>
  <c r="X40" i="2" s="1"/>
  <c r="AP99" i="210"/>
  <c r="X44" i="2" s="1"/>
  <c r="AP102" i="210"/>
  <c r="X47" i="2" s="1"/>
  <c r="AP98" i="210"/>
  <c r="X43" i="2" s="1"/>
  <c r="AP96" i="210"/>
  <c r="X41" i="2" s="1"/>
  <c r="AP106" i="210"/>
  <c r="X51" i="2" s="1"/>
  <c r="AP110" i="210"/>
  <c r="X55" i="2" s="1"/>
  <c r="AP101" i="210"/>
  <c r="X46" i="2" s="1"/>
  <c r="AP100" i="210"/>
  <c r="X45" i="2" s="1"/>
  <c r="AP107" i="210"/>
  <c r="X52" i="2" s="1"/>
  <c r="AP90" i="210"/>
  <c r="X35" i="2" s="1"/>
  <c r="AP91" i="210"/>
  <c r="X36" i="2" s="1"/>
  <c r="AP109" i="210"/>
  <c r="X54" i="2" s="1"/>
  <c r="AP111" i="210"/>
  <c r="X56" i="2" s="1"/>
  <c r="AP97" i="210"/>
  <c r="X42" i="2" s="1"/>
  <c r="AP92" i="210"/>
  <c r="X37" i="2" s="1"/>
  <c r="AP108" i="210"/>
  <c r="X53" i="2" s="1"/>
  <c r="AN57" i="2"/>
  <c r="AT57" i="2"/>
  <c r="AJ57" i="2"/>
  <c r="Z57" i="2"/>
  <c r="AR57" i="2" l="1"/>
  <c r="AH57" i="2"/>
  <c r="T57" i="2"/>
  <c r="AD57" i="2"/>
  <c r="X57" i="2" l="1"/>
  <c r="T6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W1" authorId="0" shapeId="0" xr:uid="{00000000-0006-0000-0000-000001000000}">
      <text>
        <r>
          <rPr>
            <b/>
            <u/>
            <sz val="12"/>
            <color indexed="81"/>
            <rFont val="BIZ UDPゴシック"/>
            <family val="3"/>
            <charset val="128"/>
          </rPr>
          <t>水色セルのみご記入ください。</t>
        </r>
      </text>
    </comment>
    <comment ref="A11" authorId="0" shapeId="0" xr:uid="{00000000-0006-0000-0000-00000200000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1" authorId="0" shapeId="0" xr:uid="{00000000-0006-0000-0000-00000300000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1" authorId="0" shapeId="0" xr:uid="{00000000-0006-0000-0000-00000400000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<sst xmlns="http://schemas.openxmlformats.org/spreadsheetml/2006/main" count="3899" uniqueCount="213">
  <si>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</si>
  <si>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</si>
  <si>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</si>
  <si>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</si>
  <si>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</si>
  <si>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</si>
  <si>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</si>
  <si>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</si>
  <si>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</si>
  <si>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</si>
  <si>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</si>
  <si>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</si>
  <si>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</si>
  <si>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</si>
  <si>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</si>
  <si>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</si>
  <si>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</si>
  <si>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</si>
  <si>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</si>
  <si>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</si>
  <si>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</si>
  <si>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</si>
  <si>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</si>
  <si>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</si>
  <si>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</si>
  <si>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</si>
  <si>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</si>
  <si>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</si>
  <si>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</si>
  <si>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</si>
  <si>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</si>
  <si>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</si>
  <si>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</si>
  <si>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</si>
  <si>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t>介護老人保健施設</t>
  </si>
  <si>
    <t>　　令和</t>
    <rPh sb="2" eb="4">
      <t>レイワ</t>
    </rPh>
    <phoneticPr fontId="3"/>
  </si>
  <si>
    <t>年</t>
    <rPh sb="0" eb="1">
      <t>ネン</t>
    </rPh>
    <phoneticPr fontId="3"/>
  </si>
  <si>
    <t>月</t>
    <rPh sb="0" eb="1">
      <t>ゲツ</t>
    </rPh>
    <phoneticPr fontId="3"/>
  </si>
  <si>
    <t>日</t>
    <rPh sb="0" eb="1">
      <t>ニチ</t>
    </rPh>
    <phoneticPr fontId="3"/>
  </si>
  <si>
    <t>大阪府知事</t>
    <rPh sb="0" eb="2">
      <t>オオサカ</t>
    </rPh>
    <rPh sb="2" eb="5">
      <t>フチジ</t>
    </rPh>
    <phoneticPr fontId="3"/>
  </si>
  <si>
    <t>様</t>
    <rPh sb="0" eb="1">
      <t>サマ</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</si>
  <si>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</si>
  <si>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</si>
  <si>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</si>
  <si>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</si>
  <si>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</si>
  <si>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</si>
  <si>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</si>
  <si>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</si>
  <si>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</si>
  <si>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</si>
  <si>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</si>
  <si>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</si>
  <si>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</si>
  <si>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</si>
  <si>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</si>
  <si>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</si>
  <si>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</si>
  <si>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</si>
  <si>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</si>
  <si>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</si>
  <si>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</si>
  <si>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</si>
  <si>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</si>
  <si>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</si>
  <si>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</si>
  <si>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</si>
  <si>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</si>
  <si>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</si>
  <si>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</si>
  <si>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</si>
  <si>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</si>
  <si>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</si>
  <si>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</si>
  <si>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</si>
  <si>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</si>
  <si>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</si>
  <si>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</si>
  <si>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</si>
  <si>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</si>
  <si>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</si>
  <si>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</si>
  <si>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</si>
  <si>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</si>
  <si>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</si>
  <si>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</si>
  <si>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</si>
  <si>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</si>
  <si>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</si>
  <si>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</si>
  <si>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</si>
  <si>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</si>
  <si>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</si>
  <si>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</si>
  <si>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</si>
  <si>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</si>
  <si>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</si>
  <si>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</si>
  <si>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</si>
  <si>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</si>
  <si>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</si>
  <si>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</si>
  <si>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</si>
  <si>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新型コロナウイルス感染症に係る介護サービス事業所・施設等に対するサービス提供体制確保事業</t>
    <rPh sb="0" eb="2">
      <t>シンガタ</t>
    </rPh>
    <rPh sb="9" eb="12">
      <t>カンセンショウ</t>
    </rPh>
    <rPh sb="13" eb="14">
      <t>カカ</t>
    </rPh>
    <rPh sb="15" eb="17">
      <t>カイゴ</t>
    </rPh>
    <rPh sb="21" eb="24">
      <t>ジギョウショ</t>
    </rPh>
    <rPh sb="25" eb="27">
      <t>シセツ</t>
    </rPh>
    <rPh sb="27" eb="28">
      <t>トウ</t>
    </rPh>
    <rPh sb="29" eb="30">
      <t>タイ</t>
    </rPh>
    <rPh sb="36" eb="38">
      <t>テイキョウ</t>
    </rPh>
    <rPh sb="38" eb="40">
      <t>タイセイ</t>
    </rPh>
    <rPh sb="40" eb="42">
      <t>カクホ</t>
    </rPh>
    <rPh sb="42" eb="44">
      <t>ジギョウ</t>
    </rPh>
    <phoneticPr fontId="3"/>
  </si>
  <si>
    <t>（３）府、保健所を設置する市又は特別区から休業要請を受けた通所系サービス事業所、短期入所系サービス事業所</t>
    <rPh sb="3" eb="4">
      <t>フ</t>
    </rPh>
    <rPh sb="5" eb="8">
      <t>ホケンジョ</t>
    </rPh>
    <rPh sb="9" eb="11">
      <t>セッチ</t>
    </rPh>
    <rPh sb="13" eb="14">
      <t>シ</t>
    </rPh>
    <rPh sb="14" eb="15">
      <t>マタ</t>
    </rPh>
    <rPh sb="16" eb="19">
      <t>トクベツク</t>
    </rPh>
    <rPh sb="21" eb="23">
      <t>キュウギョウ</t>
    </rPh>
    <rPh sb="23" eb="25">
      <t>ヨウセイ</t>
    </rPh>
    <rPh sb="26" eb="27">
      <t>ウ</t>
    </rPh>
    <rPh sb="29" eb="31">
      <t>ツウショ</t>
    </rPh>
    <rPh sb="31" eb="32">
      <t>ケイ</t>
    </rPh>
    <rPh sb="36" eb="38">
      <t>ジギョウ</t>
    </rPh>
    <rPh sb="38" eb="39">
      <t>ショ</t>
    </rPh>
    <rPh sb="40" eb="42">
      <t>タンキ</t>
    </rPh>
    <rPh sb="42" eb="44">
      <t>ニュウショ</t>
    </rPh>
    <rPh sb="44" eb="45">
      <t>ケイ</t>
    </rPh>
    <rPh sb="49" eb="52">
      <t>ジギョウショ</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</si>
  <si>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</si>
  <si>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</si>
  <si>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</si>
  <si>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所要額（かかり増し経費）計</t>
    <rPh sb="0" eb="2">
      <t>ショヨウ</t>
    </rPh>
    <rPh sb="2" eb="3">
      <t>ガク</t>
    </rPh>
    <rPh sb="7" eb="8">
      <t>マ</t>
    </rPh>
    <rPh sb="9" eb="11">
      <t>ケイヒ</t>
    </rPh>
    <rPh sb="12" eb="13">
      <t>ケイ</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</si>
  <si>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</si>
  <si>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</si>
  <si>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</si>
  <si>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</si>
  <si>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</si>
  <si>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</si>
  <si>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</si>
  <si>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</si>
  <si>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</si>
  <si>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</si>
  <si>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</si>
  <si>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</si>
  <si>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</si>
  <si>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</si>
  <si>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</si>
  <si>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</si>
  <si>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</si>
  <si>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</si>
  <si>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</si>
  <si>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</si>
  <si>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</si>
  <si>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</si>
  <si>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</si>
  <si>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</si>
  <si>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</si>
  <si>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</si>
  <si>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</si>
  <si>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</si>
  <si>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</si>
  <si>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</si>
  <si>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</si>
  <si>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</si>
  <si>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</si>
  <si>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</si>
  <si>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</si>
  <si>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</si>
  <si>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</si>
  <si>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</si>
  <si>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</si>
  <si>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</si>
  <si>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</si>
  <si>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</si>
  <si>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</si>
  <si>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</si>
  <si>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</si>
  <si>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</si>
  <si>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</si>
  <si>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</si>
  <si>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</si>
  <si>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</si>
  <si>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</si>
  <si>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</si>
  <si>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</si>
  <si>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</si>
  <si>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</si>
  <si>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</si>
  <si>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</si>
  <si>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</si>
  <si>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</si>
  <si>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</si>
  <si>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</si>
  <si>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</si>
  <si>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</si>
  <si>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</si>
  <si>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</si>
  <si>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</si>
  <si>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</si>
  <si>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</si>
  <si>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</si>
  <si>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</si>
  <si>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</si>
  <si>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</si>
  <si>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</si>
  <si>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</si>
  <si>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</si>
  <si>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</si>
  <si>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</si>
  <si>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</si>
  <si>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</si>
  <si>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</si>
  <si>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</si>
  <si>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t>（ア）感染者が発生又は感染者と接触があった者（感染者と同居している場合に限る）に対応した介護サービス事業所・施設等</t>
    <rPh sb="3" eb="6">
      <t>カンセンシャ</t>
    </rPh>
    <rPh sb="7" eb="9">
      <t>ハッセイ</t>
    </rPh>
    <rPh sb="9" eb="10">
      <t>マタ</t>
    </rPh>
    <rPh sb="11" eb="14">
      <t>カンセンシャ</t>
    </rPh>
    <rPh sb="15" eb="17">
      <t>セッショク</t>
    </rPh>
    <rPh sb="21" eb="22">
      <t>モノ</t>
    </rPh>
    <rPh sb="23" eb="26">
      <t>カンセンシャ</t>
    </rPh>
    <rPh sb="27" eb="29">
      <t>ドウキョ</t>
    </rPh>
    <rPh sb="33" eb="35">
      <t>バアイ</t>
    </rPh>
    <rPh sb="36" eb="37">
      <t>カギ</t>
    </rPh>
    <rPh sb="40" eb="42">
      <t>タイオウ</t>
    </rPh>
    <rPh sb="44" eb="46">
      <t>カイゴ</t>
    </rPh>
    <rPh sb="50" eb="53">
      <t>ジギョウショ</t>
    </rPh>
    <rPh sb="54" eb="56">
      <t>シセツ</t>
    </rPh>
    <rPh sb="56" eb="57">
      <t>トウ</t>
    </rPh>
    <phoneticPr fontId="3"/>
  </si>
  <si>
    <t>（２）感染者と接触があった者に対応した訪問系サービス事業所、短期入所系サービス事業所、介護施設等</t>
    <rPh sb="3" eb="6">
      <t>カンセンシャ</t>
    </rPh>
    <rPh sb="7" eb="9">
      <t>セッショク</t>
    </rPh>
    <rPh sb="13" eb="14">
      <t>モノ</t>
    </rPh>
    <rPh sb="15" eb="17">
      <t>タイオウ</t>
    </rPh>
    <rPh sb="19" eb="21">
      <t>ホウモン</t>
    </rPh>
    <rPh sb="21" eb="22">
      <t>ケイ</t>
    </rPh>
    <rPh sb="26" eb="29">
      <t>ジギョウショ</t>
    </rPh>
    <rPh sb="30" eb="32">
      <t>タンキ</t>
    </rPh>
    <rPh sb="32" eb="34">
      <t>ニュウショ</t>
    </rPh>
    <rPh sb="34" eb="35">
      <t>ケイ</t>
    </rPh>
    <rPh sb="39" eb="42">
      <t>ジギョウショ</t>
    </rPh>
    <rPh sb="43" eb="45">
      <t>カイゴ</t>
    </rPh>
    <rPh sb="45" eb="47">
      <t>シセツ</t>
    </rPh>
    <rPh sb="47" eb="48">
      <t>トウ</t>
    </rPh>
    <phoneticPr fontId="2"/>
  </si>
  <si>
    <t>（４）施設内療養を行った高齢者施設等（【別紙】チェックリストを添付してください。）</t>
    <rPh sb="3" eb="5">
      <t>シセツ</t>
    </rPh>
    <rPh sb="5" eb="6">
      <t>ナイ</t>
    </rPh>
    <rPh sb="6" eb="8">
      <t>リョウヨウ</t>
    </rPh>
    <rPh sb="9" eb="10">
      <t>オコナ</t>
    </rPh>
    <rPh sb="12" eb="15">
      <t>コウレイシャ</t>
    </rPh>
    <rPh sb="15" eb="17">
      <t>シセツ</t>
    </rPh>
    <rPh sb="17" eb="18">
      <t>トウ</t>
    </rPh>
    <rPh sb="20" eb="22">
      <t>ベッシ</t>
    </rPh>
    <rPh sb="31" eb="33">
      <t>テンプ</t>
    </rPh>
    <phoneticPr fontId="2"/>
  </si>
  <si>
    <t>（ア）感染者が発生又は濃厚接触者に対応した介護サービス事業所・施設等</t>
    <phoneticPr fontId="2"/>
  </si>
  <si>
    <t>①（ア）の（１）に該当する介護サービス事業所・施設等の利用者の受け入れや当該事業所・施設等に応援職員の派遣を行う事業所</t>
    <rPh sb="9" eb="11">
      <t>ガイトウ</t>
    </rPh>
    <rPh sb="13" eb="15">
      <t>カイゴ</t>
    </rPh>
    <rPh sb="19" eb="22">
      <t>ジギョウショ</t>
    </rPh>
    <rPh sb="23" eb="25">
      <t>シセツ</t>
    </rPh>
    <rPh sb="25" eb="26">
      <t>トウ</t>
    </rPh>
    <rPh sb="27" eb="30">
      <t>リヨウシャ</t>
    </rPh>
    <rPh sb="31" eb="32">
      <t>ウ</t>
    </rPh>
    <rPh sb="33" eb="34">
      <t>イ</t>
    </rPh>
    <rPh sb="36" eb="41">
      <t>トウガイジギョウショ</t>
    </rPh>
    <rPh sb="42" eb="45">
      <t>シセツトウ</t>
    </rPh>
    <rPh sb="46" eb="50">
      <t>オウエンショクイン</t>
    </rPh>
    <rPh sb="51" eb="53">
      <t>ハケン</t>
    </rPh>
    <rPh sb="54" eb="55">
      <t>オコナ</t>
    </rPh>
    <rPh sb="56" eb="59">
      <t>ジギョウショ</t>
    </rPh>
    <phoneticPr fontId="2"/>
  </si>
  <si>
    <r>
      <rPr>
        <b/>
        <u/>
        <sz val="12"/>
        <color rgb="FFFF0000"/>
        <rFont val="HG丸ｺﾞｼｯｸM-PRO"/>
        <family val="3"/>
        <charset val="128"/>
      </rPr>
      <t>令和5年度</t>
    </r>
    <r>
      <rPr>
        <sz val="9"/>
        <rFont val="HG丸ｺﾞｼｯｸM-PRO"/>
        <family val="3"/>
        <charset val="128"/>
      </rPr>
      <t>（</t>
    </r>
    <r>
      <rPr>
        <b/>
        <u/>
        <sz val="9"/>
        <rFont val="HG丸ｺﾞｼｯｸM-PRO"/>
        <family val="3"/>
        <charset val="128"/>
      </rPr>
      <t>令和5年5月8日</t>
    </r>
    <r>
      <rPr>
        <sz val="9"/>
        <rFont val="HG丸ｺﾞｼｯｸM-PRO"/>
        <family val="3"/>
        <charset val="128"/>
      </rPr>
      <t>から令和6年3月31日）</t>
    </r>
    <rPh sb="6" eb="8">
      <t>レイワ</t>
    </rPh>
    <rPh sb="9" eb="10">
      <t>ネン</t>
    </rPh>
    <rPh sb="11" eb="12">
      <t>ガツ</t>
    </rPh>
    <rPh sb="13" eb="14">
      <t>カ</t>
    </rPh>
    <rPh sb="16" eb="18">
      <t>レイワ</t>
    </rPh>
    <rPh sb="19" eb="20">
      <t>ネン</t>
    </rPh>
    <rPh sb="21" eb="22">
      <t>ガツ</t>
    </rPh>
    <rPh sb="24" eb="25">
      <t>ニチ</t>
    </rPh>
    <phoneticPr fontId="2"/>
  </si>
  <si>
    <t>総合計（（ア）＋（イ）＋（ウ））</t>
    <rPh sb="0" eb="1">
      <t>ソウ</t>
    </rPh>
    <rPh sb="1" eb="2">
      <t>ゴウ</t>
    </rPh>
    <rPh sb="2" eb="3">
      <t>ケイ</t>
    </rPh>
    <phoneticPr fontId="3"/>
  </si>
  <si>
    <t>（３）感染等の疑いがある者に対して一定の要件のもと自費で検査を実施した介護施設等（【別添1-2】チェックリストを添付してください。）</t>
    <rPh sb="3" eb="5">
      <t>カンセン</t>
    </rPh>
    <rPh sb="5" eb="6">
      <t>トウ</t>
    </rPh>
    <rPh sb="7" eb="8">
      <t>ウタガ</t>
    </rPh>
    <rPh sb="12" eb="13">
      <t>モノ</t>
    </rPh>
    <rPh sb="14" eb="15">
      <t>タイ</t>
    </rPh>
    <rPh sb="17" eb="19">
      <t>イッテイ</t>
    </rPh>
    <rPh sb="20" eb="22">
      <t>ヨウケン</t>
    </rPh>
    <rPh sb="25" eb="27">
      <t>ジヒ</t>
    </rPh>
    <rPh sb="28" eb="30">
      <t>ケンサ</t>
    </rPh>
    <rPh sb="31" eb="33">
      <t>ジッシ</t>
    </rPh>
    <rPh sb="35" eb="37">
      <t>カイゴ</t>
    </rPh>
    <rPh sb="37" eb="39">
      <t>シセツ</t>
    </rPh>
    <rPh sb="39" eb="40">
      <t>トウ</t>
    </rPh>
    <rPh sb="56" eb="58">
      <t>テンプ</t>
    </rPh>
    <phoneticPr fontId="2"/>
  </si>
  <si>
    <t>（イ）居宅でサービスを提供する通所系サービス事業所（（ア）の（１）以外の事業所・施設等であって、休業を行った場合に限る）</t>
  </si>
  <si>
    <t>↑定員を入力してください。</t>
    <rPh sb="1" eb="3">
      <t>テイイン</t>
    </rPh>
    <rPh sb="4" eb="6">
      <t>ニュウリョク</t>
    </rPh>
    <phoneticPr fontId="2"/>
  </si>
  <si>
    <r>
      <t xml:space="preserve">定員
</t>
    </r>
    <r>
      <rPr>
        <sz val="6"/>
        <color theme="0"/>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</si>
  <si>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補助金実績報告書</t>
    <rPh sb="0" eb="3">
      <t>ホジョキン</t>
    </rPh>
    <phoneticPr fontId="3"/>
  </si>
  <si>
    <t>　標記について、次のとおり報告します。</t>
    <rPh sb="1" eb="3">
      <t>ヒョウキ</t>
    </rPh>
    <rPh sb="8" eb="9">
      <t>ツギ</t>
    </rPh>
    <phoneticPr fontId="3"/>
  </si>
  <si>
    <t>報告に関する担当者</t>
    <rPh sb="3" eb="4">
      <t>カン</t>
    </rPh>
    <rPh sb="6" eb="9">
      <t>タントウシャ</t>
    </rPh>
    <phoneticPr fontId="3"/>
  </si>
  <si>
    <t>報告内容</t>
    <rPh sb="2" eb="4">
      <t>ナイヨウ</t>
    </rPh>
    <phoneticPr fontId="3"/>
  </si>
  <si>
    <t>報告額</t>
    <phoneticPr fontId="3"/>
  </si>
  <si>
    <t>報告額
（千円）</t>
    <rPh sb="5" eb="7">
      <t>センエン</t>
    </rPh>
    <phoneticPr fontId="1"/>
  </si>
  <si>
    <t>この報告書には令和5年5月8日以降に生じた経費のみ記載してください。</t>
    <rPh sb="12" eb="13">
      <t>ガツ</t>
    </rPh>
    <rPh sb="14" eb="15">
      <t>ニチ</t>
    </rPh>
    <rPh sb="15" eb="17">
      <t>イコウ</t>
    </rPh>
    <phoneticPr fontId="2"/>
  </si>
  <si>
    <t>報告額</t>
    <phoneticPr fontId="2"/>
  </si>
  <si>
    <t>施設内療養費用（ア＋イ）　報告額</t>
    <rPh sb="0" eb="7">
      <t>シセツナイリョウヨウヒヨウ</t>
    </rPh>
    <phoneticPr fontId="2"/>
  </si>
  <si>
    <t>施設内療養費用【ウ．追加補助（府独自）】　報告額</t>
    <rPh sb="0" eb="7">
      <t>シセツナイリョウヨウヒヨウ</t>
    </rPh>
    <rPh sb="10" eb="14">
      <t>ツイカホジョ</t>
    </rPh>
    <rPh sb="15" eb="16">
      <t>フ</t>
    </rPh>
    <rPh sb="16" eb="18">
      <t>ドクジ</t>
    </rPh>
    <phoneticPr fontId="2"/>
  </si>
  <si>
    <t>（様式第3号-1）総括表</t>
    <rPh sb="9" eb="12">
      <t>ソウカツヒョウ</t>
    </rPh>
    <phoneticPr fontId="3"/>
  </si>
  <si>
    <t>(様式第3号-2)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</si>
</sst>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u/>
      <sz val="10"/>
      <name val="HG丸ｺﾞｼｯｸM-PRO"/>
      <family val="3"/>
      <charset val="128"/>
    </font>
    <font>
      <b/>
      <u/>
      <sz val="9"/>
      <name val="HG丸ｺﾞｼｯｸM-PRO"/>
      <family val="3"/>
      <charset val="128"/>
    </font>
    <font>
      <sz val="8"/>
      <color theme="0"/>
      <name val="HG丸ｺﾞｼｯｸM-PRO"/>
      <family val="3"/>
      <charset val="128"/>
    </font>
    <font>
      <sz val="6"/>
      <color theme="0"/>
      <name val="HG丸ｺﾞｼｯｸM-PRO"/>
      <family val="3"/>
      <charset val="128"/>
    </font>
    <font>
      <sz val="11"/>
      <color theme="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29">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0" fontId="28" fillId="0" borderId="0" xfId="0" applyFont="1" applyAlignment="1" applyProtection="1">
      <alignment horizontal="right" vertical="center"/>
    </xf>
    <xf numFmtId="0" fontId="19" fillId="0" borderId="52" xfId="0"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Protection="1">
      <alignment vertical="center"/>
    </xf>
    <xf numFmtId="0" fontId="19" fillId="0" borderId="12"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0" fontId="19" fillId="0" borderId="52" xfId="0" applyFont="1" applyBorder="1" applyAlignment="1" applyProtection="1">
      <alignment horizontal="center" vertical="center"/>
    </xf>
    <xf numFmtId="0" fontId="6" fillId="0" borderId="52" xfId="0" applyFont="1" applyBorder="1" applyAlignment="1" applyProtection="1">
      <alignment vertical="center"/>
    </xf>
    <xf numFmtId="176" fontId="6" fillId="0" borderId="52" xfId="0" applyNumberFormat="1" applyFont="1" applyBorder="1" applyAlignment="1" applyProtection="1">
      <alignment vertical="center"/>
    </xf>
    <xf numFmtId="176" fontId="19" fillId="0" borderId="3" xfId="0" applyNumberFormat="1"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38" fillId="0" borderId="20" xfId="0" applyFont="1" applyFill="1" applyBorder="1">
      <alignment vertical="center"/>
    </xf>
    <xf numFmtId="0" fontId="13" fillId="0" borderId="0" xfId="0" applyFont="1" applyAlignment="1" applyProtection="1">
      <alignment vertical="center" wrapText="1"/>
    </xf>
    <xf numFmtId="0" fontId="6" fillId="0" borderId="2" xfId="0" applyFont="1" applyBorder="1" applyAlignment="1" applyProtection="1">
      <alignment vertical="center"/>
    </xf>
    <xf numFmtId="0" fontId="6" fillId="0" borderId="52" xfId="0" applyFont="1" applyBorder="1" applyAlignment="1" applyProtection="1">
      <alignment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18" fillId="0" borderId="32" xfId="0" applyFont="1" applyBorder="1" applyAlignment="1" applyProtection="1">
      <alignment vertical="center"/>
    </xf>
    <xf numFmtId="0" fontId="18" fillId="0" borderId="28" xfId="0"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8" fillId="0" borderId="49" xfId="0" applyFont="1" applyBorder="1" applyAlignment="1" applyProtection="1">
      <alignment vertical="center"/>
    </xf>
    <xf numFmtId="0" fontId="18" fillId="0" borderId="50" xfId="0" applyFont="1" applyBorder="1" applyAlignment="1" applyProtection="1">
      <alignment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9" fillId="0" borderId="2" xfId="0" applyFont="1" applyBorder="1" applyAlignment="1" applyProtection="1">
      <alignment horizontal="center"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4" fillId="0" borderId="32" xfId="0" applyFont="1" applyBorder="1" applyAlignment="1" applyProtection="1">
      <alignment vertical="center"/>
    </xf>
    <xf numFmtId="0" fontId="14" fillId="0" borderId="28" xfId="0" applyFont="1" applyBorder="1" applyAlignment="1" applyProtection="1">
      <alignment vertical="center"/>
    </xf>
    <xf numFmtId="0" fontId="13" fillId="0" borderId="4" xfId="0" applyFont="1" applyBorder="1" applyAlignment="1" applyProtection="1">
      <alignment horizontal="center" vertical="center" textRotation="255"/>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23" fillId="0" borderId="0" xfId="0" applyFont="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4" fillId="5" borderId="73" xfId="0" applyFont="1" applyFill="1" applyBorder="1" applyAlignment="1" applyProtection="1">
      <alignment horizontal="center" vertical="center"/>
    </xf>
    <xf numFmtId="0" fontId="13" fillId="5" borderId="68"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79" xfId="0" applyFont="1" applyFill="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3" xfId="0" applyFont="1" applyFill="1" applyBorder="1" applyAlignment="1" applyProtection="1">
      <alignment horizontal="center"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177" fontId="5"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2" fillId="2" borderId="36" xfId="0" applyFont="1" applyFill="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2" fillId="7" borderId="16" xfId="0" applyFont="1" applyFill="1" applyBorder="1" applyAlignment="1" applyProtection="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2" fillId="0" borderId="88" xfId="0" applyFont="1" applyFill="1" applyBorder="1" applyAlignment="1">
      <alignment vertical="center"/>
    </xf>
    <xf numFmtId="0" fontId="12" fillId="0" borderId="68" xfId="0" applyFont="1" applyFill="1" applyBorder="1" applyAlignment="1">
      <alignment vertical="center"/>
    </xf>
    <xf numFmtId="0" fontId="12" fillId="0" borderId="89" xfId="0" applyFont="1" applyFill="1" applyBorder="1" applyAlignment="1">
      <alignment vertical="center"/>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0" fontId="12" fillId="0" borderId="90" xfId="0" applyFont="1" applyFill="1" applyBorder="1" applyAlignment="1">
      <alignment vertical="center" wrapText="1"/>
    </xf>
    <xf numFmtId="0" fontId="12" fillId="0" borderId="86" xfId="0" applyFont="1" applyFill="1" applyBorder="1" applyAlignment="1">
      <alignment vertical="center"/>
    </xf>
    <xf numFmtId="0" fontId="12" fillId="0" borderId="85" xfId="0" applyFont="1" applyFill="1" applyBorder="1" applyAlignment="1">
      <alignment vertical="center"/>
    </xf>
    <xf numFmtId="0" fontId="12" fillId="0" borderId="87" xfId="0" applyFont="1" applyFill="1" applyBorder="1" applyAlignment="1">
      <alignment vertical="center"/>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36" fillId="0" borderId="3" xfId="0" applyFont="1" applyFill="1" applyBorder="1" applyAlignment="1">
      <alignment horizontal="center" vertical="center" wrapText="1"/>
    </xf>
    <xf numFmtId="0" fontId="36"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36" fillId="0" borderId="52" xfId="0" applyFont="1" applyFill="1" applyBorder="1" applyAlignment="1">
      <alignment horizontal="right" vertical="center"/>
    </xf>
    <xf numFmtId="0" fontId="36"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0" fontId="28" fillId="5" borderId="114" xfId="0"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xf numFmtId="177" fontId="12" fillId="4" borderId="32" xfId="1" applyNumberFormat="1" applyFont="1" applyFill="1" applyBorder="1" applyAlignment="1" applyProtection="1">
      <alignment vertical="center"/>
      <protection locked="0"/>
    </xf>
  </cellXfs>
  <cellStyles count="3">
    <cellStyle name="ハイパーリンク" xfId="2" builtinId="8"/>
    <cellStyle name="桁区切り" xfId="1" builtinId="6"/>
    <cellStyle name="標準" xfId="0" builtinId="0"/>
  </cellStyles>
  <dxfs count="21">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ont>
        <color auto="1"/>
      </font>
    </dxf>
    <dxf>
      <fill>
        <patternFill>
          <bgColor theme="4" tint="0.79998168889431442"/>
        </patternFill>
      </fill>
    </dxf>
    <dxf>
      <fill>
        <patternFill>
          <bgColor rgb="FFFFFF00"/>
        </patternFill>
      </fill>
    </dxf>
  </dxfs>
  <tableStyles count="0" defaultTableStyle="TableStyleMedium2" defaultPivotStyle="PivotStyleLight16"/>
  <colors>
    <mruColors>
      <color rgb="FFFF99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9727407" y="35719"/>
          <a:ext cx="6476999" cy="1357312"/>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350520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1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1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1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1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10800000">
          <a:off x="9655969" y="7965280"/>
          <a:ext cx="527387"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1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096500" y="7643817"/>
          <a:ext cx="6060281"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16089" name="Check Box 25" hidden="1">
              <a:extLst>
                <a:ext uri="{63B3BB69-23CF-44E3-9099-C40C66FF867C}">
                  <a14:compatExt spid="_x0000_s216089"/>
                </a:ext>
                <a:ext uri="{FF2B5EF4-FFF2-40B4-BE49-F238E27FC236}">
                  <a16:creationId xmlns:a16="http://schemas.microsoft.com/office/drawing/2014/main" id="{00000000-0008-0000-0100-00001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95250</xdr:colOff>
      <xdr:row>7</xdr:row>
      <xdr:rowOff>152400</xdr:rowOff>
    </xdr:from>
    <xdr:to>
      <xdr:col>92</xdr:col>
      <xdr:colOff>261939</xdr:colOff>
      <xdr:row>30</xdr:row>
      <xdr:rowOff>209551</xdr:rowOff>
    </xdr:to>
    <xdr:sp macro="" textlink="">
      <xdr:nvSpPr>
        <xdr:cNvPr id="15" name="Text Box 10">
          <a:extLst>
            <a:ext uri="{FF2B5EF4-FFF2-40B4-BE49-F238E27FC236}">
              <a16:creationId xmlns:a16="http://schemas.microsoft.com/office/drawing/2014/main" id="{00000000-0008-0000-0100-00000F000000}"/>
            </a:ext>
          </a:extLst>
        </xdr:cNvPr>
        <xdr:cNvSpPr txBox="1">
          <a:spLocks noChangeArrowheads="1"/>
        </xdr:cNvSpPr>
      </xdr:nvSpPr>
      <xdr:spPr bwMode="auto">
        <a:xfrm>
          <a:off x="9610725" y="1714500"/>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64193" name="Check Box 1" hidden="1">
              <a:extLst>
                <a:ext uri="{63B3BB69-23CF-44E3-9099-C40C66FF867C}">
                  <a14:compatExt spid="_x0000_s264193"/>
                </a:ext>
                <a:ext uri="{FF2B5EF4-FFF2-40B4-BE49-F238E27FC236}">
                  <a16:creationId xmlns:a16="http://schemas.microsoft.com/office/drawing/2014/main" id="{00000000-0008-0000-0200-000001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64194" name="Check Box 2" hidden="1">
              <a:extLst>
                <a:ext uri="{63B3BB69-23CF-44E3-9099-C40C66FF867C}">
                  <a14:compatExt spid="_x0000_s264194"/>
                </a:ext>
                <a:ext uri="{FF2B5EF4-FFF2-40B4-BE49-F238E27FC236}">
                  <a16:creationId xmlns:a16="http://schemas.microsoft.com/office/drawing/2014/main" id="{00000000-0008-0000-0200-000002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64195" name="Check Box 3" hidden="1">
              <a:extLst>
                <a:ext uri="{63B3BB69-23CF-44E3-9099-C40C66FF867C}">
                  <a14:compatExt spid="_x0000_s264195"/>
                </a:ext>
                <a:ext uri="{FF2B5EF4-FFF2-40B4-BE49-F238E27FC236}">
                  <a16:creationId xmlns:a16="http://schemas.microsoft.com/office/drawing/2014/main" id="{00000000-0008-0000-0200-000003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64196" name="Check Box 4" hidden="1">
              <a:extLst>
                <a:ext uri="{63B3BB69-23CF-44E3-9099-C40C66FF867C}">
                  <a14:compatExt spid="_x0000_s264196"/>
                </a:ext>
                <a:ext uri="{FF2B5EF4-FFF2-40B4-BE49-F238E27FC236}">
                  <a16:creationId xmlns:a16="http://schemas.microsoft.com/office/drawing/2014/main" id="{00000000-0008-0000-0200-000004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64197" name="Check Box 5" hidden="1">
              <a:extLst>
                <a:ext uri="{63B3BB69-23CF-44E3-9099-C40C66FF867C}">
                  <a14:compatExt spid="_x0000_s264197"/>
                </a:ext>
                <a:ext uri="{FF2B5EF4-FFF2-40B4-BE49-F238E27FC236}">
                  <a16:creationId xmlns:a16="http://schemas.microsoft.com/office/drawing/2014/main" id="{00000000-0008-0000-0200-000005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64198" name="Check Box 6" hidden="1">
              <a:extLst>
                <a:ext uri="{63B3BB69-23CF-44E3-9099-C40C66FF867C}">
                  <a14:compatExt spid="_x0000_s264198"/>
                </a:ext>
                <a:ext uri="{FF2B5EF4-FFF2-40B4-BE49-F238E27FC236}">
                  <a16:creationId xmlns:a16="http://schemas.microsoft.com/office/drawing/2014/main" id="{00000000-0008-0000-0200-000006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85725</xdr:colOff>
      <xdr:row>7</xdr:row>
      <xdr:rowOff>152400</xdr:rowOff>
    </xdr:from>
    <xdr:to>
      <xdr:col>92</xdr:col>
      <xdr:colOff>252414</xdr:colOff>
      <xdr:row>30</xdr:row>
      <xdr:rowOff>209551</xdr:rowOff>
    </xdr:to>
    <xdr:sp macro="" textlink="">
      <xdr:nvSpPr>
        <xdr:cNvPr id="16" name="Text Box 10">
          <a:extLst>
            <a:ext uri="{FF2B5EF4-FFF2-40B4-BE49-F238E27FC236}">
              <a16:creationId xmlns:a16="http://schemas.microsoft.com/office/drawing/2014/main" id="{00000000-0008-0000-0200-000010000000}"/>
            </a:ext>
          </a:extLst>
        </xdr:cNvPr>
        <xdr:cNvSpPr txBox="1">
          <a:spLocks noChangeArrowheads="1"/>
        </xdr:cNvSpPr>
      </xdr:nvSpPr>
      <xdr:spPr bwMode="auto">
        <a:xfrm>
          <a:off x="9601200" y="1714500"/>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63169" name="Check Box 1" hidden="1">
              <a:extLst>
                <a:ext uri="{63B3BB69-23CF-44E3-9099-C40C66FF867C}">
                  <a14:compatExt spid="_x0000_s263169"/>
                </a:ext>
                <a:ext uri="{FF2B5EF4-FFF2-40B4-BE49-F238E27FC236}">
                  <a16:creationId xmlns:a16="http://schemas.microsoft.com/office/drawing/2014/main" id="{00000000-0008-0000-0300-00000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63170" name="Check Box 2" hidden="1">
              <a:extLst>
                <a:ext uri="{63B3BB69-23CF-44E3-9099-C40C66FF867C}">
                  <a14:compatExt spid="_x0000_s263170"/>
                </a:ext>
                <a:ext uri="{FF2B5EF4-FFF2-40B4-BE49-F238E27FC236}">
                  <a16:creationId xmlns:a16="http://schemas.microsoft.com/office/drawing/2014/main" id="{00000000-0008-0000-0300-00000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63171" name="Check Box 3" hidden="1">
              <a:extLst>
                <a:ext uri="{63B3BB69-23CF-44E3-9099-C40C66FF867C}">
                  <a14:compatExt spid="_x0000_s263171"/>
                </a:ext>
                <a:ext uri="{FF2B5EF4-FFF2-40B4-BE49-F238E27FC236}">
                  <a16:creationId xmlns:a16="http://schemas.microsoft.com/office/drawing/2014/main" id="{00000000-0008-0000-0300-00000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63172" name="Check Box 4" hidden="1">
              <a:extLst>
                <a:ext uri="{63B3BB69-23CF-44E3-9099-C40C66FF867C}">
                  <a14:compatExt spid="_x0000_s263172"/>
                </a:ext>
                <a:ext uri="{FF2B5EF4-FFF2-40B4-BE49-F238E27FC236}">
                  <a16:creationId xmlns:a16="http://schemas.microsoft.com/office/drawing/2014/main" id="{00000000-0008-0000-0300-00000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63173" name="Check Box 5" hidden="1">
              <a:extLst>
                <a:ext uri="{63B3BB69-23CF-44E3-9099-C40C66FF867C}">
                  <a14:compatExt spid="_x0000_s263173"/>
                </a:ext>
                <a:ext uri="{FF2B5EF4-FFF2-40B4-BE49-F238E27FC236}">
                  <a16:creationId xmlns:a16="http://schemas.microsoft.com/office/drawing/2014/main" id="{00000000-0008-0000-0300-00000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63174" name="Check Box 6" hidden="1">
              <a:extLst>
                <a:ext uri="{63B3BB69-23CF-44E3-9099-C40C66FF867C}">
                  <a14:compatExt spid="_x0000_s263174"/>
                </a:ext>
                <a:ext uri="{FF2B5EF4-FFF2-40B4-BE49-F238E27FC236}">
                  <a16:creationId xmlns:a16="http://schemas.microsoft.com/office/drawing/2014/main" id="{00000000-0008-0000-0300-00000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76200</xdr:colOff>
      <xdr:row>7</xdr:row>
      <xdr:rowOff>142875</xdr:rowOff>
    </xdr:from>
    <xdr:to>
      <xdr:col>92</xdr:col>
      <xdr:colOff>242889</xdr:colOff>
      <xdr:row>30</xdr:row>
      <xdr:rowOff>200026</xdr:rowOff>
    </xdr:to>
    <xdr:sp macro="" textlink="">
      <xdr:nvSpPr>
        <xdr:cNvPr id="15" name="Text Box 10">
          <a:extLst>
            <a:ext uri="{FF2B5EF4-FFF2-40B4-BE49-F238E27FC236}">
              <a16:creationId xmlns:a16="http://schemas.microsoft.com/office/drawing/2014/main" id="{00000000-0008-0000-0300-00000F000000}"/>
            </a:ext>
          </a:extLst>
        </xdr:cNvPr>
        <xdr:cNvSpPr txBox="1">
          <a:spLocks noChangeArrowheads="1"/>
        </xdr:cNvSpPr>
      </xdr:nvSpPr>
      <xdr:spPr bwMode="auto">
        <a:xfrm>
          <a:off x="9591675" y="170497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4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4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04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04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04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04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04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76200</xdr:colOff>
      <xdr:row>7</xdr:row>
      <xdr:rowOff>180975</xdr:rowOff>
    </xdr:from>
    <xdr:to>
      <xdr:col>92</xdr:col>
      <xdr:colOff>242889</xdr:colOff>
      <xdr:row>31</xdr:row>
      <xdr:rowOff>1</xdr:rowOff>
    </xdr:to>
    <xdr:sp macro="" textlink="">
      <xdr:nvSpPr>
        <xdr:cNvPr id="15" name="Text Box 10">
          <a:extLst>
            <a:ext uri="{FF2B5EF4-FFF2-40B4-BE49-F238E27FC236}">
              <a16:creationId xmlns:a16="http://schemas.microsoft.com/office/drawing/2014/main" id="{00000000-0008-0000-0400-00000F000000}"/>
            </a:ext>
          </a:extLst>
        </xdr:cNvPr>
        <xdr:cNvSpPr txBox="1">
          <a:spLocks noChangeArrowheads="1"/>
        </xdr:cNvSpPr>
      </xdr:nvSpPr>
      <xdr:spPr bwMode="auto">
        <a:xfrm>
          <a:off x="9591675" y="174307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5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61121" name="Check Box 1" hidden="1">
              <a:extLst>
                <a:ext uri="{63B3BB69-23CF-44E3-9099-C40C66FF867C}">
                  <a14:compatExt spid="_x0000_s261121"/>
                </a:ext>
                <a:ext uri="{FF2B5EF4-FFF2-40B4-BE49-F238E27FC236}">
                  <a16:creationId xmlns:a16="http://schemas.microsoft.com/office/drawing/2014/main" id="{00000000-0008-0000-0500-000001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61122" name="Check Box 2" hidden="1">
              <a:extLst>
                <a:ext uri="{63B3BB69-23CF-44E3-9099-C40C66FF867C}">
                  <a14:compatExt spid="_x0000_s261122"/>
                </a:ext>
                <a:ext uri="{FF2B5EF4-FFF2-40B4-BE49-F238E27FC236}">
                  <a16:creationId xmlns:a16="http://schemas.microsoft.com/office/drawing/2014/main" id="{00000000-0008-0000-0500-000002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61123" name="Check Box 3" hidden="1">
              <a:extLst>
                <a:ext uri="{63B3BB69-23CF-44E3-9099-C40C66FF867C}">
                  <a14:compatExt spid="_x0000_s261123"/>
                </a:ext>
                <a:ext uri="{FF2B5EF4-FFF2-40B4-BE49-F238E27FC236}">
                  <a16:creationId xmlns:a16="http://schemas.microsoft.com/office/drawing/2014/main" id="{00000000-0008-0000-0500-000003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61124" name="Check Box 4" hidden="1">
              <a:extLst>
                <a:ext uri="{63B3BB69-23CF-44E3-9099-C40C66FF867C}">
                  <a14:compatExt spid="_x0000_s261124"/>
                </a:ext>
                <a:ext uri="{FF2B5EF4-FFF2-40B4-BE49-F238E27FC236}">
                  <a16:creationId xmlns:a16="http://schemas.microsoft.com/office/drawing/2014/main" id="{00000000-0008-0000-0500-000004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61125" name="Check Box 5" hidden="1">
              <a:extLst>
                <a:ext uri="{63B3BB69-23CF-44E3-9099-C40C66FF867C}">
                  <a14:compatExt spid="_x0000_s261125"/>
                </a:ext>
                <a:ext uri="{FF2B5EF4-FFF2-40B4-BE49-F238E27FC236}">
                  <a16:creationId xmlns:a16="http://schemas.microsoft.com/office/drawing/2014/main" id="{00000000-0008-0000-0500-000005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61126" name="Check Box 6" hidden="1">
              <a:extLst>
                <a:ext uri="{63B3BB69-23CF-44E3-9099-C40C66FF867C}">
                  <a14:compatExt spid="_x0000_s261126"/>
                </a:ext>
                <a:ext uri="{FF2B5EF4-FFF2-40B4-BE49-F238E27FC236}">
                  <a16:creationId xmlns:a16="http://schemas.microsoft.com/office/drawing/2014/main" id="{00000000-0008-0000-0500-000006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85725</xdr:colOff>
      <xdr:row>7</xdr:row>
      <xdr:rowOff>161925</xdr:rowOff>
    </xdr:from>
    <xdr:to>
      <xdr:col>92</xdr:col>
      <xdr:colOff>252414</xdr:colOff>
      <xdr:row>30</xdr:row>
      <xdr:rowOff>219076</xdr:rowOff>
    </xdr:to>
    <xdr:sp macro="" textlink="">
      <xdr:nvSpPr>
        <xdr:cNvPr id="15" name="Text Box 10">
          <a:extLst>
            <a:ext uri="{FF2B5EF4-FFF2-40B4-BE49-F238E27FC236}">
              <a16:creationId xmlns:a16="http://schemas.microsoft.com/office/drawing/2014/main" id="{00000000-0008-0000-0500-00000F000000}"/>
            </a:ext>
          </a:extLst>
        </xdr:cNvPr>
        <xdr:cNvSpPr txBox="1">
          <a:spLocks noChangeArrowheads="1"/>
        </xdr:cNvSpPr>
      </xdr:nvSpPr>
      <xdr:spPr bwMode="auto">
        <a:xfrm>
          <a:off x="9601200" y="172402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6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60097" name="Check Box 1" hidden="1">
              <a:extLst>
                <a:ext uri="{63B3BB69-23CF-44E3-9099-C40C66FF867C}">
                  <a14:compatExt spid="_x0000_s260097"/>
                </a:ext>
                <a:ext uri="{FF2B5EF4-FFF2-40B4-BE49-F238E27FC236}">
                  <a16:creationId xmlns:a16="http://schemas.microsoft.com/office/drawing/2014/main" id="{00000000-0008-0000-0600-00000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60098" name="Check Box 2" hidden="1">
              <a:extLst>
                <a:ext uri="{63B3BB69-23CF-44E3-9099-C40C66FF867C}">
                  <a14:compatExt spid="_x0000_s260098"/>
                </a:ext>
                <a:ext uri="{FF2B5EF4-FFF2-40B4-BE49-F238E27FC236}">
                  <a16:creationId xmlns:a16="http://schemas.microsoft.com/office/drawing/2014/main" id="{00000000-0008-0000-0600-00000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60099" name="Check Box 3" hidden="1">
              <a:extLst>
                <a:ext uri="{63B3BB69-23CF-44E3-9099-C40C66FF867C}">
                  <a14:compatExt spid="_x0000_s260099"/>
                </a:ext>
                <a:ext uri="{FF2B5EF4-FFF2-40B4-BE49-F238E27FC236}">
                  <a16:creationId xmlns:a16="http://schemas.microsoft.com/office/drawing/2014/main" id="{00000000-0008-0000-0600-00000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60100" name="Check Box 4" hidden="1">
              <a:extLst>
                <a:ext uri="{63B3BB69-23CF-44E3-9099-C40C66FF867C}">
                  <a14:compatExt spid="_x0000_s260100"/>
                </a:ext>
                <a:ext uri="{FF2B5EF4-FFF2-40B4-BE49-F238E27FC236}">
                  <a16:creationId xmlns:a16="http://schemas.microsoft.com/office/drawing/2014/main" id="{00000000-0008-0000-0600-00000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60101" name="Check Box 5" hidden="1">
              <a:extLst>
                <a:ext uri="{63B3BB69-23CF-44E3-9099-C40C66FF867C}">
                  <a14:compatExt spid="_x0000_s260101"/>
                </a:ext>
                <a:ext uri="{FF2B5EF4-FFF2-40B4-BE49-F238E27FC236}">
                  <a16:creationId xmlns:a16="http://schemas.microsoft.com/office/drawing/2014/main" id="{00000000-0008-0000-0600-00000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60102" name="Check Box 6" hidden="1">
              <a:extLst>
                <a:ext uri="{63B3BB69-23CF-44E3-9099-C40C66FF867C}">
                  <a14:compatExt spid="_x0000_s260102"/>
                </a:ext>
                <a:ext uri="{FF2B5EF4-FFF2-40B4-BE49-F238E27FC236}">
                  <a16:creationId xmlns:a16="http://schemas.microsoft.com/office/drawing/2014/main" id="{00000000-0008-0000-0600-00000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57150</xdr:colOff>
      <xdr:row>7</xdr:row>
      <xdr:rowOff>161925</xdr:rowOff>
    </xdr:from>
    <xdr:to>
      <xdr:col>92</xdr:col>
      <xdr:colOff>223839</xdr:colOff>
      <xdr:row>30</xdr:row>
      <xdr:rowOff>219076</xdr:rowOff>
    </xdr:to>
    <xdr:sp macro="" textlink="">
      <xdr:nvSpPr>
        <xdr:cNvPr id="15" name="Text Box 10">
          <a:extLst>
            <a:ext uri="{FF2B5EF4-FFF2-40B4-BE49-F238E27FC236}">
              <a16:creationId xmlns:a16="http://schemas.microsoft.com/office/drawing/2014/main" id="{00000000-0008-0000-0600-00000F000000}"/>
            </a:ext>
          </a:extLst>
        </xdr:cNvPr>
        <xdr:cNvSpPr txBox="1">
          <a:spLocks noChangeArrowheads="1"/>
        </xdr:cNvSpPr>
      </xdr:nvSpPr>
      <xdr:spPr bwMode="auto">
        <a:xfrm>
          <a:off x="9572625" y="172402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7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7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7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7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7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59077" name="Check Box 5" hidden="1">
              <a:extLst>
                <a:ext uri="{63B3BB69-23CF-44E3-9099-C40C66FF867C}">
                  <a14:compatExt spid="_x0000_s259077"/>
                </a:ext>
                <a:ext uri="{FF2B5EF4-FFF2-40B4-BE49-F238E27FC236}">
                  <a16:creationId xmlns:a16="http://schemas.microsoft.com/office/drawing/2014/main" id="{00000000-0008-0000-0700-00000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7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85725</xdr:colOff>
      <xdr:row>7</xdr:row>
      <xdr:rowOff>180975</xdr:rowOff>
    </xdr:from>
    <xdr:to>
      <xdr:col>92</xdr:col>
      <xdr:colOff>252414</xdr:colOff>
      <xdr:row>31</xdr:row>
      <xdr:rowOff>1</xdr:rowOff>
    </xdr:to>
    <xdr:sp macro="" textlink="">
      <xdr:nvSpPr>
        <xdr:cNvPr id="15" name="Text Box 10">
          <a:extLst>
            <a:ext uri="{FF2B5EF4-FFF2-40B4-BE49-F238E27FC236}">
              <a16:creationId xmlns:a16="http://schemas.microsoft.com/office/drawing/2014/main" id="{00000000-0008-0000-0700-00000F000000}"/>
            </a:ext>
          </a:extLst>
        </xdr:cNvPr>
        <xdr:cNvSpPr txBox="1">
          <a:spLocks noChangeArrowheads="1"/>
        </xdr:cNvSpPr>
      </xdr:nvSpPr>
      <xdr:spPr bwMode="auto">
        <a:xfrm>
          <a:off x="9601200" y="174307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8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58049" name="Check Box 1" hidden="1">
              <a:extLst>
                <a:ext uri="{63B3BB69-23CF-44E3-9099-C40C66FF867C}">
                  <a14:compatExt spid="_x0000_s258049"/>
                </a:ext>
                <a:ext uri="{FF2B5EF4-FFF2-40B4-BE49-F238E27FC236}">
                  <a16:creationId xmlns:a16="http://schemas.microsoft.com/office/drawing/2014/main" id="{00000000-0008-0000-0800-00000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58050" name="Check Box 2" hidden="1">
              <a:extLst>
                <a:ext uri="{63B3BB69-23CF-44E3-9099-C40C66FF867C}">
                  <a14:compatExt spid="_x0000_s258050"/>
                </a:ext>
                <a:ext uri="{FF2B5EF4-FFF2-40B4-BE49-F238E27FC236}">
                  <a16:creationId xmlns:a16="http://schemas.microsoft.com/office/drawing/2014/main" id="{00000000-0008-0000-0800-00000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58051" name="Check Box 3" hidden="1">
              <a:extLst>
                <a:ext uri="{63B3BB69-23CF-44E3-9099-C40C66FF867C}">
                  <a14:compatExt spid="_x0000_s258051"/>
                </a:ext>
                <a:ext uri="{FF2B5EF4-FFF2-40B4-BE49-F238E27FC236}">
                  <a16:creationId xmlns:a16="http://schemas.microsoft.com/office/drawing/2014/main" id="{00000000-0008-0000-0800-00000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58052" name="Check Box 4" hidden="1">
              <a:extLst>
                <a:ext uri="{63B3BB69-23CF-44E3-9099-C40C66FF867C}">
                  <a14:compatExt spid="_x0000_s258052"/>
                </a:ext>
                <a:ext uri="{FF2B5EF4-FFF2-40B4-BE49-F238E27FC236}">
                  <a16:creationId xmlns:a16="http://schemas.microsoft.com/office/drawing/2014/main" id="{00000000-0008-0000-0800-00000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58053" name="Check Box 5" hidden="1">
              <a:extLst>
                <a:ext uri="{63B3BB69-23CF-44E3-9099-C40C66FF867C}">
                  <a14:compatExt spid="_x0000_s258053"/>
                </a:ext>
                <a:ext uri="{FF2B5EF4-FFF2-40B4-BE49-F238E27FC236}">
                  <a16:creationId xmlns:a16="http://schemas.microsoft.com/office/drawing/2014/main" id="{00000000-0008-0000-0800-00000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58054" name="Check Box 6" hidden="1">
              <a:extLst>
                <a:ext uri="{63B3BB69-23CF-44E3-9099-C40C66FF867C}">
                  <a14:compatExt spid="_x0000_s258054"/>
                </a:ext>
                <a:ext uri="{FF2B5EF4-FFF2-40B4-BE49-F238E27FC236}">
                  <a16:creationId xmlns:a16="http://schemas.microsoft.com/office/drawing/2014/main" id="{00000000-0008-0000-0800-00000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95250</xdr:colOff>
      <xdr:row>7</xdr:row>
      <xdr:rowOff>161925</xdr:rowOff>
    </xdr:from>
    <xdr:to>
      <xdr:col>92</xdr:col>
      <xdr:colOff>261939</xdr:colOff>
      <xdr:row>30</xdr:row>
      <xdr:rowOff>219076</xdr:rowOff>
    </xdr:to>
    <xdr:sp macro="" textlink="">
      <xdr:nvSpPr>
        <xdr:cNvPr id="15" name="Text Box 10">
          <a:extLst>
            <a:ext uri="{FF2B5EF4-FFF2-40B4-BE49-F238E27FC236}">
              <a16:creationId xmlns:a16="http://schemas.microsoft.com/office/drawing/2014/main" id="{00000000-0008-0000-0800-00000F000000}"/>
            </a:ext>
          </a:extLst>
        </xdr:cNvPr>
        <xdr:cNvSpPr txBox="1">
          <a:spLocks noChangeArrowheads="1"/>
        </xdr:cNvSpPr>
      </xdr:nvSpPr>
      <xdr:spPr bwMode="auto">
        <a:xfrm>
          <a:off x="9610725" y="172402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900-000004000000}"/>
            </a:ext>
          </a:extLst>
        </xdr:cNvPr>
        <xdr:cNvSpPr/>
      </xdr:nvSpPr>
      <xdr:spPr>
        <a:xfrm>
          <a:off x="9598819" y="35719"/>
          <a:ext cx="6596062" cy="13668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0900-000001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0900-000002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57027" name="Check Box 3" hidden="1">
              <a:extLst>
                <a:ext uri="{63B3BB69-23CF-44E3-9099-C40C66FF867C}">
                  <a14:compatExt spid="_x0000_s257027"/>
                </a:ext>
                <a:ext uri="{FF2B5EF4-FFF2-40B4-BE49-F238E27FC236}">
                  <a16:creationId xmlns:a16="http://schemas.microsoft.com/office/drawing/2014/main" id="{00000000-0008-0000-0900-000003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57028" name="Check Box 4" hidden="1">
              <a:extLst>
                <a:ext uri="{63B3BB69-23CF-44E3-9099-C40C66FF867C}">
                  <a14:compatExt spid="_x0000_s257028"/>
                </a:ext>
                <a:ext uri="{FF2B5EF4-FFF2-40B4-BE49-F238E27FC236}">
                  <a16:creationId xmlns:a16="http://schemas.microsoft.com/office/drawing/2014/main" id="{00000000-0008-0000-0900-000004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57029" name="Check Box 5" hidden="1">
              <a:extLst>
                <a:ext uri="{63B3BB69-23CF-44E3-9099-C40C66FF867C}">
                  <a14:compatExt spid="_x0000_s257029"/>
                </a:ext>
                <a:ext uri="{FF2B5EF4-FFF2-40B4-BE49-F238E27FC236}">
                  <a16:creationId xmlns:a16="http://schemas.microsoft.com/office/drawing/2014/main" id="{00000000-0008-0000-0900-000005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57030" name="Check Box 6" hidden="1">
              <a:extLst>
                <a:ext uri="{63B3BB69-23CF-44E3-9099-C40C66FF867C}">
                  <a14:compatExt spid="_x0000_s257030"/>
                </a:ext>
                <a:ext uri="{FF2B5EF4-FFF2-40B4-BE49-F238E27FC236}">
                  <a16:creationId xmlns:a16="http://schemas.microsoft.com/office/drawing/2014/main" id="{00000000-0008-0000-0900-000006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85725</xdr:colOff>
      <xdr:row>7</xdr:row>
      <xdr:rowOff>152400</xdr:rowOff>
    </xdr:from>
    <xdr:to>
      <xdr:col>92</xdr:col>
      <xdr:colOff>252414</xdr:colOff>
      <xdr:row>30</xdr:row>
      <xdr:rowOff>209551</xdr:rowOff>
    </xdr:to>
    <xdr:sp macro="" textlink="">
      <xdr:nvSpPr>
        <xdr:cNvPr id="15" name="Text Box 10">
          <a:extLst>
            <a:ext uri="{FF2B5EF4-FFF2-40B4-BE49-F238E27FC236}">
              <a16:creationId xmlns:a16="http://schemas.microsoft.com/office/drawing/2014/main" id="{00000000-0008-0000-0900-00000F000000}"/>
            </a:ext>
          </a:extLst>
        </xdr:cNvPr>
        <xdr:cNvSpPr txBox="1">
          <a:spLocks noChangeArrowheads="1"/>
        </xdr:cNvSpPr>
      </xdr:nvSpPr>
      <xdr:spPr bwMode="auto">
        <a:xfrm>
          <a:off x="9601200" y="1714500"/>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rot="9266084">
          <a:off x="9539287" y="8591550"/>
          <a:ext cx="528388"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rot="10800000">
          <a:off x="9515475" y="78771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6</xdr:row>
      <xdr:rowOff>11906</xdr:rowOff>
    </xdr:to>
    <xdr:sp macro="" textlink="">
      <xdr:nvSpPr>
        <xdr:cNvPr id="4" name="線吹き出し 1 (枠付き) 3">
          <a:extLst>
            <a:ext uri="{FF2B5EF4-FFF2-40B4-BE49-F238E27FC236}">
              <a16:creationId xmlns:a16="http://schemas.microsoft.com/office/drawing/2014/main" id="{00000000-0008-0000-0A00-000004000000}"/>
            </a:ext>
          </a:extLst>
        </xdr:cNvPr>
        <xdr:cNvSpPr/>
      </xdr:nvSpPr>
      <xdr:spPr>
        <a:xfrm>
          <a:off x="9598819" y="35719"/>
          <a:ext cx="6596062" cy="132873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説明　（記入例もご参照の上必要事項を入力してください）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・水色のセルに入力してください。（事業所番号を持たない施設等は「</a:t>
          </a:r>
          <a:r>
            <a:rPr kumimoji="1" lang="en-US" altLang="ja-JP" sz="1000" b="1">
              <a:solidFill>
                <a:schemeClr val="tx1"/>
              </a:solidFill>
              <a:latin typeface="BIZ UDPゴシック" panose="020B0400000000000000" pitchFamily="50" charset="-128"/>
              <a:ea typeface="BIZ UDPゴシック" panose="020B0400000000000000" pitchFamily="50" charset="-128"/>
            </a:rPr>
            <a:t>9999999999</a:t>
          </a:r>
          <a:r>
            <a:rPr kumimoji="1" lang="ja-JP" altLang="en-US" sz="1000" b="1">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・オレンジ色のセルは、プルダウンから選択してください。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・定員は、短期入所系、入所施設、居住系施設のみ記入してください。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　（入力が必要なサービス種別を選択すると、セルが水色になります。）</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黄色の欄は自動入力されます</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289560</xdr:colOff>
          <xdr:row>60</xdr:row>
          <xdr:rowOff>365760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0A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59</xdr:row>
          <xdr:rowOff>38100</xdr:rowOff>
        </xdr:from>
        <xdr:to>
          <xdr:col>5</xdr:col>
          <xdr:colOff>274320</xdr:colOff>
          <xdr:row>59</xdr:row>
          <xdr:rowOff>335280</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0A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312420</xdr:rowOff>
        </xdr:from>
        <xdr:to>
          <xdr:col>5</xdr:col>
          <xdr:colOff>297180</xdr:colOff>
          <xdr:row>16</xdr:row>
          <xdr:rowOff>45720</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0A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297180</xdr:colOff>
          <xdr:row>12</xdr:row>
          <xdr:rowOff>38100</xdr:rowOff>
        </xdr:to>
        <xdr:sp macro="" textlink="">
          <xdr:nvSpPr>
            <xdr:cNvPr id="256004" name="Check Box 4" hidden="1">
              <a:extLst>
                <a:ext uri="{63B3BB69-23CF-44E3-9099-C40C66FF867C}">
                  <a14:compatExt spid="_x0000_s256004"/>
                </a:ext>
                <a:ext uri="{FF2B5EF4-FFF2-40B4-BE49-F238E27FC236}">
                  <a16:creationId xmlns:a16="http://schemas.microsoft.com/office/drawing/2014/main" id="{00000000-0008-0000-0A00-000004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9" name="右矢印 8">
          <a:extLst>
            <a:ext uri="{FF2B5EF4-FFF2-40B4-BE49-F238E27FC236}">
              <a16:creationId xmlns:a16="http://schemas.microsoft.com/office/drawing/2014/main" id="{00000000-0008-0000-0A00-000009000000}"/>
            </a:ext>
          </a:extLst>
        </xdr:cNvPr>
        <xdr:cNvSpPr/>
      </xdr:nvSpPr>
      <xdr:spPr>
        <a:xfrm rot="10800000">
          <a:off x="9527381" y="7984330"/>
          <a:ext cx="536912"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rot="10800000">
          <a:off x="9539287" y="78771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7620</xdr:rowOff>
        </xdr:from>
        <xdr:to>
          <xdr:col>5</xdr:col>
          <xdr:colOff>297180</xdr:colOff>
          <xdr:row>14</xdr:row>
          <xdr:rowOff>327660</xdr:rowOff>
        </xdr:to>
        <xdr:sp macro="" textlink="">
          <xdr:nvSpPr>
            <xdr:cNvPr id="256005" name="Check Box 5" hidden="1">
              <a:extLst>
                <a:ext uri="{63B3BB69-23CF-44E3-9099-C40C66FF867C}">
                  <a14:compatExt spid="_x0000_s256005"/>
                </a:ext>
                <a:ext uri="{FF2B5EF4-FFF2-40B4-BE49-F238E27FC236}">
                  <a16:creationId xmlns:a16="http://schemas.microsoft.com/office/drawing/2014/main" id="{00000000-0008-0000-0A00-000005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9972675" y="7662867"/>
          <a:ext cx="6169818"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160020</xdr:rowOff>
        </xdr:from>
        <xdr:to>
          <xdr:col>5</xdr:col>
          <xdr:colOff>297180</xdr:colOff>
          <xdr:row>14</xdr:row>
          <xdr:rowOff>38100</xdr:rowOff>
        </xdr:to>
        <xdr:sp macro="" textlink="">
          <xdr:nvSpPr>
            <xdr:cNvPr id="256006" name="Check Box 6" hidden="1">
              <a:extLst>
                <a:ext uri="{63B3BB69-23CF-44E3-9099-C40C66FF867C}">
                  <a14:compatExt spid="_x0000_s256006"/>
                </a:ext>
                <a:ext uri="{FF2B5EF4-FFF2-40B4-BE49-F238E27FC236}">
                  <a16:creationId xmlns:a16="http://schemas.microsoft.com/office/drawing/2014/main" id="{00000000-0008-0000-0A00-000006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76200</xdr:colOff>
      <xdr:row>7</xdr:row>
      <xdr:rowOff>47625</xdr:rowOff>
    </xdr:from>
    <xdr:to>
      <xdr:col>92</xdr:col>
      <xdr:colOff>242889</xdr:colOff>
      <xdr:row>30</xdr:row>
      <xdr:rowOff>104776</xdr:rowOff>
    </xdr:to>
    <xdr:sp macro="" textlink="">
      <xdr:nvSpPr>
        <xdr:cNvPr id="15" name="Text Box 10">
          <a:extLst>
            <a:ext uri="{FF2B5EF4-FFF2-40B4-BE49-F238E27FC236}">
              <a16:creationId xmlns:a16="http://schemas.microsoft.com/office/drawing/2014/main" id="{00000000-0008-0000-0A00-00000F000000}"/>
            </a:ext>
          </a:extLst>
        </xdr:cNvPr>
        <xdr:cNvSpPr txBox="1">
          <a:spLocks noChangeArrowheads="1"/>
        </xdr:cNvSpPr>
      </xdr:nvSpPr>
      <xdr:spPr bwMode="auto">
        <a:xfrm>
          <a:off x="9591675" y="1609725"/>
          <a:ext cx="6834189" cy="5686426"/>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感染症対応期間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8.vml"/><Relationship Id="rId7" Type="http://schemas.openxmlformats.org/officeDocument/2006/relationships/ctrlProp" Target="../ctrlProps/ctrlProp4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9.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0.vml"/><Relationship Id="rId7" Type="http://schemas.openxmlformats.org/officeDocument/2006/relationships/ctrlProp" Target="../ctrlProps/ctrlProp5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11.vml"/><Relationship Id="rId7"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123"/>
  <sheetViews>
    <sheetView tabSelected="1" view="pageBreakPreview" zoomScale="85" zoomScaleNormal="100" zoomScaleSheetLayoutView="85" workbookViewId="0">
      <selection activeCell="AN6" sqref="AN6:AO6"/>
    </sheetView>
  </sheetViews>
  <sheetFormatPr defaultColWidth="2.19921875" defaultRowHeight="12" x14ac:dyDescent="0.45"/>
  <cols>
    <col min="1" max="50" width="2.19921875" style="40" customWidth="1"/>
    <col min="51" max="16384" width="2.19921875" style="40"/>
  </cols>
  <sheetData>
    <row r="1" spans="1:50" ht="13.5" customHeight="1" x14ac:dyDescent="0.45">
      <c r="A1" s="40" t="s">
        <v>211</v>
      </c>
      <c r="B1" s="41"/>
      <c r="C1" s="79"/>
      <c r="D1" s="79"/>
      <c r="AE1" s="278" t="s">
        <v>195</v>
      </c>
      <c r="AF1" s="279"/>
      <c r="AG1" s="279"/>
      <c r="AH1" s="279"/>
      <c r="AI1" s="279"/>
      <c r="AJ1" s="279"/>
      <c r="AK1" s="279"/>
      <c r="AL1" s="279"/>
      <c r="AM1" s="279"/>
      <c r="AN1" s="279"/>
      <c r="AO1" s="279"/>
      <c r="AP1" s="279"/>
      <c r="AQ1" s="279"/>
      <c r="AR1" s="279"/>
      <c r="AS1" s="279"/>
      <c r="AT1" s="279"/>
      <c r="AU1" s="279"/>
      <c r="AV1" s="280"/>
      <c r="AW1" s="86"/>
    </row>
    <row r="2" spans="1:50" ht="18" customHeight="1" thickBot="1" x14ac:dyDescent="0.5">
      <c r="B2" s="41"/>
      <c r="C2" s="79"/>
      <c r="D2" s="79"/>
      <c r="AD2" s="88"/>
      <c r="AE2" s="281"/>
      <c r="AF2" s="282"/>
      <c r="AG2" s="282"/>
      <c r="AH2" s="282"/>
      <c r="AI2" s="282"/>
      <c r="AJ2" s="282"/>
      <c r="AK2" s="282"/>
      <c r="AL2" s="282"/>
      <c r="AM2" s="282"/>
      <c r="AN2" s="282"/>
      <c r="AO2" s="282"/>
      <c r="AP2" s="282"/>
      <c r="AQ2" s="282"/>
      <c r="AR2" s="282"/>
      <c r="AS2" s="282"/>
      <c r="AT2" s="282"/>
      <c r="AU2" s="282"/>
      <c r="AV2" s="283"/>
    </row>
    <row r="3" spans="1:50" ht="18" customHeight="1" x14ac:dyDescent="0.45">
      <c r="A3" s="275" t="s">
        <v>103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row>
    <row r="4" spans="1:50" ht="18" customHeight="1" x14ac:dyDescent="0.45">
      <c r="A4" s="275" t="s">
        <v>201</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row>
    <row r="5" spans="1:50" ht="12" customHeight="1" x14ac:dyDescent="0.4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50" x14ac:dyDescent="0.45">
      <c r="B6" s="41"/>
      <c r="C6" s="79"/>
      <c r="D6" s="79"/>
      <c r="AL6" s="43"/>
      <c r="AM6" s="44" t="s">
        <v>35</v>
      </c>
      <c r="AN6" s="304"/>
      <c r="AO6" s="304"/>
      <c r="AP6" s="42" t="s">
        <v>36</v>
      </c>
      <c r="AQ6" s="304"/>
      <c r="AR6" s="304"/>
      <c r="AS6" s="42" t="s">
        <v>37</v>
      </c>
      <c r="AT6" s="304"/>
      <c r="AU6" s="304"/>
      <c r="AV6" s="42" t="s">
        <v>38</v>
      </c>
      <c r="AW6" s="42"/>
    </row>
    <row r="7" spans="1:50" ht="18" customHeight="1" x14ac:dyDescent="0.45">
      <c r="A7" s="305" t="s">
        <v>39</v>
      </c>
      <c r="B7" s="305"/>
      <c r="C7" s="305"/>
      <c r="D7" s="305"/>
      <c r="E7" s="305"/>
      <c r="F7" s="305"/>
      <c r="G7" s="305"/>
      <c r="I7" s="40" t="s">
        <v>40</v>
      </c>
    </row>
    <row r="8" spans="1:50" ht="18" customHeight="1" x14ac:dyDescent="0.45">
      <c r="B8" s="41"/>
      <c r="C8" s="79"/>
      <c r="D8" s="79"/>
    </row>
    <row r="9" spans="1:50" x14ac:dyDescent="0.45">
      <c r="A9" s="40" t="s">
        <v>202</v>
      </c>
      <c r="B9" s="41"/>
      <c r="C9" s="79"/>
      <c r="D9" s="79"/>
    </row>
    <row r="10" spans="1:50" ht="11.25" customHeight="1" x14ac:dyDescent="0.45">
      <c r="B10" s="41"/>
      <c r="C10" s="79"/>
      <c r="D10" s="79"/>
    </row>
    <row r="11" spans="1:50" ht="18" customHeight="1" x14ac:dyDescent="0.45">
      <c r="A11" s="244" t="s">
        <v>41</v>
      </c>
      <c r="B11" s="45" t="s">
        <v>42</v>
      </c>
      <c r="C11" s="69"/>
      <c r="D11" s="69"/>
      <c r="E11" s="46"/>
      <c r="F11" s="46"/>
      <c r="G11" s="46"/>
      <c r="H11" s="46"/>
      <c r="I11" s="46"/>
      <c r="J11" s="46"/>
      <c r="K11" s="47"/>
      <c r="L11" s="210"/>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2"/>
    </row>
    <row r="12" spans="1:50" ht="21.75" customHeight="1" x14ac:dyDescent="0.45">
      <c r="A12" s="245"/>
      <c r="B12" s="80" t="s">
        <v>43</v>
      </c>
      <c r="C12" s="75"/>
      <c r="D12" s="75"/>
      <c r="E12" s="81"/>
      <c r="F12" s="81"/>
      <c r="G12" s="221" t="s">
        <v>44</v>
      </c>
      <c r="H12" s="221"/>
      <c r="I12" s="221"/>
      <c r="J12" s="221"/>
      <c r="K12" s="222"/>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9"/>
    </row>
    <row r="13" spans="1:50" ht="18" customHeight="1" x14ac:dyDescent="0.45">
      <c r="A13" s="245"/>
      <c r="B13" s="306" t="s">
        <v>45</v>
      </c>
      <c r="C13" s="307"/>
      <c r="D13" s="307"/>
      <c r="E13" s="307"/>
      <c r="F13" s="307"/>
      <c r="G13" s="307"/>
      <c r="H13" s="307"/>
      <c r="I13" s="307"/>
      <c r="J13" s="307"/>
      <c r="K13" s="308"/>
      <c r="L13" s="48" t="s">
        <v>46</v>
      </c>
      <c r="M13" s="49"/>
      <c r="N13" s="49"/>
      <c r="O13" s="49"/>
      <c r="P13" s="276"/>
      <c r="Q13" s="276"/>
      <c r="R13" s="276"/>
      <c r="S13" s="49" t="s">
        <v>47</v>
      </c>
      <c r="T13" s="277"/>
      <c r="U13" s="277"/>
      <c r="V13" s="277"/>
      <c r="W13" s="49" t="s">
        <v>48</v>
      </c>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50"/>
    </row>
    <row r="14" spans="1:50" ht="14.25" customHeight="1" x14ac:dyDescent="0.45">
      <c r="A14" s="245"/>
      <c r="B14" s="309"/>
      <c r="C14" s="310"/>
      <c r="D14" s="310"/>
      <c r="E14" s="310"/>
      <c r="F14" s="310"/>
      <c r="G14" s="310"/>
      <c r="H14" s="310"/>
      <c r="I14" s="310"/>
      <c r="J14" s="310"/>
      <c r="K14" s="311"/>
      <c r="L14" s="289"/>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1"/>
    </row>
    <row r="15" spans="1:50" ht="14.25" customHeight="1" x14ac:dyDescent="0.45">
      <c r="A15" s="245"/>
      <c r="B15" s="254"/>
      <c r="C15" s="255"/>
      <c r="D15" s="255"/>
      <c r="E15" s="255"/>
      <c r="F15" s="255"/>
      <c r="G15" s="255"/>
      <c r="H15" s="255"/>
      <c r="I15" s="255"/>
      <c r="J15" s="255"/>
      <c r="K15" s="312"/>
      <c r="L15" s="292"/>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9"/>
    </row>
    <row r="16" spans="1:50" ht="18" customHeight="1" x14ac:dyDescent="0.45">
      <c r="A16" s="245"/>
      <c r="B16" s="82" t="s">
        <v>49</v>
      </c>
      <c r="C16" s="70"/>
      <c r="D16" s="70"/>
      <c r="E16" s="83"/>
      <c r="F16" s="83"/>
      <c r="G16" s="83"/>
      <c r="H16" s="83"/>
      <c r="I16" s="83"/>
      <c r="J16" s="83"/>
      <c r="K16" s="83"/>
      <c r="L16" s="294" t="s">
        <v>50</v>
      </c>
      <c r="M16" s="295"/>
      <c r="N16" s="295"/>
      <c r="O16" s="295"/>
      <c r="P16" s="295"/>
      <c r="Q16" s="295"/>
      <c r="R16" s="296"/>
      <c r="S16" s="293"/>
      <c r="T16" s="293"/>
      <c r="U16" s="293"/>
      <c r="V16" s="293"/>
      <c r="W16" s="293"/>
      <c r="X16" s="293"/>
      <c r="Y16" s="293"/>
      <c r="Z16" s="293"/>
      <c r="AA16" s="293"/>
      <c r="AB16" s="293"/>
      <c r="AC16" s="293"/>
      <c r="AD16" s="293"/>
      <c r="AE16" s="293"/>
      <c r="AF16" s="294" t="s">
        <v>8</v>
      </c>
      <c r="AG16" s="295"/>
      <c r="AH16" s="295"/>
      <c r="AI16" s="296"/>
      <c r="AJ16" s="288"/>
      <c r="AK16" s="288"/>
      <c r="AL16" s="288"/>
      <c r="AM16" s="288"/>
      <c r="AN16" s="288"/>
      <c r="AO16" s="288"/>
      <c r="AP16" s="288"/>
      <c r="AQ16" s="288"/>
      <c r="AR16" s="288"/>
      <c r="AS16" s="288"/>
      <c r="AT16" s="288"/>
      <c r="AU16" s="288"/>
      <c r="AV16" s="288"/>
      <c r="AW16" s="288"/>
    </row>
    <row r="17" spans="1:49" ht="18" customHeight="1" x14ac:dyDescent="0.45">
      <c r="A17" s="245"/>
      <c r="B17" s="82" t="s">
        <v>51</v>
      </c>
      <c r="C17" s="70"/>
      <c r="D17" s="70"/>
      <c r="E17" s="83"/>
      <c r="F17" s="83"/>
      <c r="G17" s="83"/>
      <c r="H17" s="83"/>
      <c r="I17" s="83"/>
      <c r="J17" s="83"/>
      <c r="K17" s="83"/>
      <c r="L17" s="297" t="s">
        <v>52</v>
      </c>
      <c r="M17" s="298"/>
      <c r="N17" s="298"/>
      <c r="O17" s="298"/>
      <c r="P17" s="298"/>
      <c r="Q17" s="298"/>
      <c r="R17" s="299"/>
      <c r="S17" s="287"/>
      <c r="T17" s="287"/>
      <c r="U17" s="287"/>
      <c r="V17" s="287"/>
      <c r="W17" s="287"/>
      <c r="X17" s="287"/>
      <c r="Y17" s="287"/>
      <c r="Z17" s="287"/>
      <c r="AA17" s="287"/>
      <c r="AB17" s="287"/>
      <c r="AC17" s="287"/>
      <c r="AD17" s="287"/>
      <c r="AE17" s="287"/>
      <c r="AF17" s="297" t="s">
        <v>53</v>
      </c>
      <c r="AG17" s="298"/>
      <c r="AH17" s="298"/>
      <c r="AI17" s="298"/>
      <c r="AJ17" s="295"/>
      <c r="AK17" s="295"/>
      <c r="AL17" s="296"/>
      <c r="AM17" s="287"/>
      <c r="AN17" s="287"/>
      <c r="AO17" s="287"/>
      <c r="AP17" s="287"/>
      <c r="AQ17" s="287"/>
      <c r="AR17" s="287"/>
      <c r="AS17" s="287"/>
      <c r="AT17" s="287"/>
      <c r="AU17" s="287"/>
      <c r="AV17" s="287"/>
      <c r="AW17" s="287"/>
    </row>
    <row r="18" spans="1:49" ht="18" customHeight="1" x14ac:dyDescent="0.45">
      <c r="A18" s="266"/>
      <c r="B18" s="82" t="s">
        <v>203</v>
      </c>
      <c r="C18" s="70"/>
      <c r="D18" s="70"/>
      <c r="E18" s="83"/>
      <c r="F18" s="83"/>
      <c r="G18" s="83"/>
      <c r="H18" s="83"/>
      <c r="I18" s="83"/>
      <c r="J18" s="83"/>
      <c r="K18" s="83"/>
      <c r="L18" s="297" t="s">
        <v>52</v>
      </c>
      <c r="M18" s="298"/>
      <c r="N18" s="298"/>
      <c r="O18" s="298"/>
      <c r="P18" s="298"/>
      <c r="Q18" s="298"/>
      <c r="R18" s="299"/>
      <c r="S18" s="287"/>
      <c r="T18" s="287"/>
      <c r="U18" s="287"/>
      <c r="V18" s="287"/>
      <c r="W18" s="287"/>
      <c r="X18" s="287"/>
      <c r="Y18" s="287"/>
      <c r="Z18" s="287"/>
      <c r="AA18" s="287"/>
      <c r="AB18" s="287"/>
      <c r="AC18" s="287"/>
      <c r="AD18" s="287"/>
      <c r="AE18" s="287"/>
      <c r="AF18" s="297" t="s">
        <v>53</v>
      </c>
      <c r="AG18" s="298"/>
      <c r="AH18" s="298"/>
      <c r="AI18" s="298"/>
      <c r="AJ18" s="298"/>
      <c r="AK18" s="298"/>
      <c r="AL18" s="299"/>
      <c r="AM18" s="284"/>
      <c r="AN18" s="285"/>
      <c r="AO18" s="285"/>
      <c r="AP18" s="285"/>
      <c r="AQ18" s="285"/>
      <c r="AR18" s="285"/>
      <c r="AS18" s="285"/>
      <c r="AT18" s="285"/>
      <c r="AU18" s="285"/>
      <c r="AV18" s="285"/>
      <c r="AW18" s="286"/>
    </row>
    <row r="19" spans="1:49" ht="18" customHeight="1" x14ac:dyDescent="0.45">
      <c r="A19" s="82" t="s">
        <v>204</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4"/>
      <c r="AN19" s="83"/>
      <c r="AO19" s="83"/>
      <c r="AP19" s="83"/>
      <c r="AQ19" s="83"/>
      <c r="AR19" s="83"/>
      <c r="AS19" s="83"/>
      <c r="AT19" s="83"/>
      <c r="AU19" s="83"/>
      <c r="AV19" s="83"/>
      <c r="AW19" s="84"/>
    </row>
    <row r="20" spans="1:49" ht="66" customHeight="1" x14ac:dyDescent="0.45">
      <c r="A20" s="313" t="s">
        <v>54</v>
      </c>
      <c r="B20" s="314"/>
      <c r="C20" s="314"/>
      <c r="D20" s="314"/>
      <c r="E20" s="314"/>
      <c r="F20" s="314"/>
      <c r="G20" s="314"/>
      <c r="H20" s="314"/>
      <c r="I20" s="314"/>
      <c r="J20" s="314"/>
      <c r="K20" s="314"/>
      <c r="L20" s="314"/>
      <c r="M20" s="314"/>
      <c r="N20" s="314"/>
      <c r="O20" s="314"/>
      <c r="P20" s="314"/>
      <c r="Q20" s="314"/>
      <c r="R20" s="314"/>
      <c r="S20" s="315"/>
      <c r="T20" s="319" t="s">
        <v>190</v>
      </c>
      <c r="U20" s="320"/>
      <c r="V20" s="320"/>
      <c r="W20" s="320"/>
      <c r="X20" s="320"/>
      <c r="Y20" s="320"/>
      <c r="Z20" s="320"/>
      <c r="AA20" s="320"/>
      <c r="AB20" s="320"/>
      <c r="AC20" s="321"/>
      <c r="AD20" s="319" t="s">
        <v>55</v>
      </c>
      <c r="AE20" s="320"/>
      <c r="AF20" s="320"/>
      <c r="AG20" s="320"/>
      <c r="AH20" s="320"/>
      <c r="AI20" s="320"/>
      <c r="AJ20" s="320"/>
      <c r="AK20" s="320"/>
      <c r="AL20" s="320"/>
      <c r="AM20" s="321"/>
      <c r="AN20" s="269" t="s">
        <v>56</v>
      </c>
      <c r="AO20" s="270"/>
      <c r="AP20" s="270"/>
      <c r="AQ20" s="270"/>
      <c r="AR20" s="270"/>
      <c r="AS20" s="270"/>
      <c r="AT20" s="270"/>
      <c r="AU20" s="270"/>
      <c r="AV20" s="270"/>
      <c r="AW20" s="271"/>
    </row>
    <row r="21" spans="1:49" ht="18" customHeight="1" x14ac:dyDescent="0.45">
      <c r="A21" s="316"/>
      <c r="B21" s="317"/>
      <c r="C21" s="317"/>
      <c r="D21" s="317"/>
      <c r="E21" s="317"/>
      <c r="F21" s="317"/>
      <c r="G21" s="317"/>
      <c r="H21" s="317"/>
      <c r="I21" s="317"/>
      <c r="J21" s="317"/>
      <c r="K21" s="317"/>
      <c r="L21" s="317"/>
      <c r="M21" s="317"/>
      <c r="N21" s="317"/>
      <c r="O21" s="317"/>
      <c r="P21" s="317"/>
      <c r="Q21" s="317"/>
      <c r="R21" s="317"/>
      <c r="S21" s="318"/>
      <c r="T21" s="272" t="s">
        <v>57</v>
      </c>
      <c r="U21" s="273"/>
      <c r="V21" s="273"/>
      <c r="W21" s="274"/>
      <c r="X21" s="322" t="s">
        <v>205</v>
      </c>
      <c r="Y21" s="322"/>
      <c r="Z21" s="322"/>
      <c r="AA21" s="322"/>
      <c r="AB21" s="322"/>
      <c r="AC21" s="323"/>
      <c r="AD21" s="272" t="s">
        <v>57</v>
      </c>
      <c r="AE21" s="273"/>
      <c r="AF21" s="273"/>
      <c r="AG21" s="274"/>
      <c r="AH21" s="324" t="s">
        <v>205</v>
      </c>
      <c r="AI21" s="324"/>
      <c r="AJ21" s="324"/>
      <c r="AK21" s="324"/>
      <c r="AL21" s="324"/>
      <c r="AM21" s="325"/>
      <c r="AN21" s="272" t="s">
        <v>57</v>
      </c>
      <c r="AO21" s="273"/>
      <c r="AP21" s="273"/>
      <c r="AQ21" s="274"/>
      <c r="AR21" s="326" t="s">
        <v>205</v>
      </c>
      <c r="AS21" s="324"/>
      <c r="AT21" s="324"/>
      <c r="AU21" s="324"/>
      <c r="AV21" s="324"/>
      <c r="AW21" s="325"/>
    </row>
    <row r="22" spans="1:49" ht="17.25" customHeight="1" x14ac:dyDescent="0.45">
      <c r="A22" s="245" t="s">
        <v>58</v>
      </c>
      <c r="B22" s="45" t="s">
        <v>59</v>
      </c>
      <c r="C22" s="46"/>
      <c r="D22" s="46"/>
      <c r="E22" s="46"/>
      <c r="F22" s="46"/>
      <c r="G22" s="46"/>
      <c r="H22" s="46"/>
      <c r="I22" s="46"/>
      <c r="J22" s="46"/>
      <c r="K22" s="46"/>
      <c r="L22" s="46"/>
      <c r="M22" s="46"/>
      <c r="N22" s="46"/>
      <c r="O22" s="46"/>
      <c r="P22" s="46"/>
      <c r="Q22" s="46"/>
      <c r="R22" s="46"/>
      <c r="S22" s="47"/>
      <c r="T22" s="225">
        <f>SUM(個票1:個票10!$AL77:$AM77)</f>
        <v>0</v>
      </c>
      <c r="U22" s="226"/>
      <c r="V22" s="227" t="s">
        <v>60</v>
      </c>
      <c r="W22" s="228"/>
      <c r="X22" s="300">
        <f>SUM(個票1:個票10!$AP77:$AS77)/1000</f>
        <v>0</v>
      </c>
      <c r="Y22" s="301"/>
      <c r="Z22" s="301" t="e">
        <f>SUM(#REF!)</f>
        <v>#REF!</v>
      </c>
      <c r="AA22" s="301"/>
      <c r="AB22" s="77" t="s">
        <v>61</v>
      </c>
      <c r="AC22" s="51"/>
      <c r="AD22" s="225">
        <f>SUM(個票1:個票10!$AV77:$AW77)</f>
        <v>0</v>
      </c>
      <c r="AE22" s="226"/>
      <c r="AF22" s="227" t="s">
        <v>60</v>
      </c>
      <c r="AG22" s="228"/>
      <c r="AH22" s="229">
        <f>SUM(個票1:個票10!$AZ77:$BC77)/1000</f>
        <v>0</v>
      </c>
      <c r="AI22" s="230"/>
      <c r="AJ22" s="230" t="e">
        <f>SUM(#REF!)</f>
        <v>#REF!</v>
      </c>
      <c r="AK22" s="230"/>
      <c r="AL22" s="77" t="s">
        <v>61</v>
      </c>
      <c r="AM22" s="51"/>
      <c r="AN22" s="225">
        <f>SUM(個票1:個票10!$BF77:$BG77)</f>
        <v>0</v>
      </c>
      <c r="AO22" s="226"/>
      <c r="AP22" s="227" t="s">
        <v>60</v>
      </c>
      <c r="AQ22" s="228"/>
      <c r="AR22" s="229">
        <f>SUM(個票1:個票10!$BJ77:$BM77)/1000</f>
        <v>0</v>
      </c>
      <c r="AS22" s="230"/>
      <c r="AT22" s="230" t="e">
        <f>SUM(#REF!)</f>
        <v>#REF!</v>
      </c>
      <c r="AU22" s="230"/>
      <c r="AV22" s="77" t="s">
        <v>61</v>
      </c>
      <c r="AW22" s="51"/>
    </row>
    <row r="23" spans="1:49" ht="17.25" customHeight="1" x14ac:dyDescent="0.45">
      <c r="A23" s="245"/>
      <c r="B23" s="52" t="s">
        <v>62</v>
      </c>
      <c r="C23" s="53"/>
      <c r="D23" s="53"/>
      <c r="E23" s="53"/>
      <c r="F23" s="53"/>
      <c r="G23" s="53"/>
      <c r="H23" s="53"/>
      <c r="I23" s="53"/>
      <c r="J23" s="53"/>
      <c r="K23" s="53"/>
      <c r="L23" s="53"/>
      <c r="M23" s="53"/>
      <c r="N23" s="53"/>
      <c r="O23" s="53"/>
      <c r="P23" s="53"/>
      <c r="Q23" s="53"/>
      <c r="R23" s="53"/>
      <c r="S23" s="54"/>
      <c r="T23" s="213">
        <f>SUM(個票1:個票10!$AL78:$AM78)</f>
        <v>0</v>
      </c>
      <c r="U23" s="214"/>
      <c r="V23" s="215" t="s">
        <v>60</v>
      </c>
      <c r="W23" s="216"/>
      <c r="X23" s="217">
        <f>SUM(個票1:個票10!$AP78:$AS78)/1000</f>
        <v>0</v>
      </c>
      <c r="Y23" s="218"/>
      <c r="Z23" s="218" t="e">
        <f>SUM(#REF!)</f>
        <v>#REF!</v>
      </c>
      <c r="AA23" s="218"/>
      <c r="AB23" s="72" t="s">
        <v>61</v>
      </c>
      <c r="AC23" s="55"/>
      <c r="AD23" s="213">
        <f>SUM(個票1:個票10!$AV78:$AW78)</f>
        <v>0</v>
      </c>
      <c r="AE23" s="214"/>
      <c r="AF23" s="215" t="s">
        <v>60</v>
      </c>
      <c r="AG23" s="216"/>
      <c r="AH23" s="217">
        <f>SUM(個票1:個票10!$AZ78:$BC78)/1000</f>
        <v>0</v>
      </c>
      <c r="AI23" s="218"/>
      <c r="AJ23" s="218" t="e">
        <f>SUM(#REF!)</f>
        <v>#REF!</v>
      </c>
      <c r="AK23" s="218"/>
      <c r="AL23" s="72" t="s">
        <v>61</v>
      </c>
      <c r="AM23" s="55"/>
      <c r="AN23" s="213">
        <f>SUM(個票1:個票10!$BF78:$BG78)</f>
        <v>0</v>
      </c>
      <c r="AO23" s="214"/>
      <c r="AP23" s="215" t="s">
        <v>60</v>
      </c>
      <c r="AQ23" s="216"/>
      <c r="AR23" s="217">
        <f>SUM(個票1:個票10!$BJ78:$BM78)/1000</f>
        <v>0</v>
      </c>
      <c r="AS23" s="218"/>
      <c r="AT23" s="218" t="e">
        <f>SUM(#REF!)</f>
        <v>#REF!</v>
      </c>
      <c r="AU23" s="218"/>
      <c r="AV23" s="72" t="s">
        <v>61</v>
      </c>
      <c r="AW23" s="55"/>
    </row>
    <row r="24" spans="1:49" ht="17.25" customHeight="1" x14ac:dyDescent="0.45">
      <c r="A24" s="245"/>
      <c r="B24" s="52" t="s">
        <v>63</v>
      </c>
      <c r="C24" s="53"/>
      <c r="D24" s="53"/>
      <c r="E24" s="53"/>
      <c r="F24" s="53"/>
      <c r="G24" s="53"/>
      <c r="H24" s="53"/>
      <c r="I24" s="53"/>
      <c r="J24" s="53"/>
      <c r="K24" s="53"/>
      <c r="L24" s="53"/>
      <c r="M24" s="53"/>
      <c r="N24" s="53"/>
      <c r="O24" s="53"/>
      <c r="P24" s="53"/>
      <c r="Q24" s="53"/>
      <c r="R24" s="53"/>
      <c r="S24" s="54"/>
      <c r="T24" s="213">
        <f>SUM(個票1:個票10!$AL79:$AM79)</f>
        <v>0</v>
      </c>
      <c r="U24" s="214"/>
      <c r="V24" s="215" t="s">
        <v>60</v>
      </c>
      <c r="W24" s="216"/>
      <c r="X24" s="217">
        <f>SUM(個票1:個票10!$AP79:$AS79)/1000</f>
        <v>0</v>
      </c>
      <c r="Y24" s="218"/>
      <c r="Z24" s="218" t="e">
        <f>SUM(#REF!)</f>
        <v>#REF!</v>
      </c>
      <c r="AA24" s="218"/>
      <c r="AB24" s="72" t="s">
        <v>61</v>
      </c>
      <c r="AC24" s="55"/>
      <c r="AD24" s="213">
        <f>SUM(個票1:個票10!$AV79:$AW79)</f>
        <v>0</v>
      </c>
      <c r="AE24" s="214"/>
      <c r="AF24" s="215" t="s">
        <v>60</v>
      </c>
      <c r="AG24" s="216"/>
      <c r="AH24" s="217">
        <f>SUM(個票1:個票10!$AZ79:$BC79)/1000</f>
        <v>0</v>
      </c>
      <c r="AI24" s="218"/>
      <c r="AJ24" s="218" t="e">
        <f>SUM(#REF!)</f>
        <v>#REF!</v>
      </c>
      <c r="AK24" s="218"/>
      <c r="AL24" s="72" t="s">
        <v>61</v>
      </c>
      <c r="AM24" s="55"/>
      <c r="AN24" s="213">
        <f>SUM(個票1:個票10!$BF79:$BG79)</f>
        <v>0</v>
      </c>
      <c r="AO24" s="214"/>
      <c r="AP24" s="215" t="s">
        <v>60</v>
      </c>
      <c r="AQ24" s="216"/>
      <c r="AR24" s="217">
        <f>SUM(個票1:個票10!$BJ79:$BM79)/1000</f>
        <v>0</v>
      </c>
      <c r="AS24" s="218"/>
      <c r="AT24" s="218" t="e">
        <f>SUM(#REF!)</f>
        <v>#REF!</v>
      </c>
      <c r="AU24" s="218"/>
      <c r="AV24" s="72" t="s">
        <v>61</v>
      </c>
      <c r="AW24" s="55"/>
    </row>
    <row r="25" spans="1:49" ht="17.25" customHeight="1" x14ac:dyDescent="0.45">
      <c r="A25" s="245"/>
      <c r="B25" s="52" t="s">
        <v>64</v>
      </c>
      <c r="C25" s="53"/>
      <c r="D25" s="53"/>
      <c r="E25" s="53"/>
      <c r="F25" s="53"/>
      <c r="G25" s="53"/>
      <c r="H25" s="53"/>
      <c r="I25" s="53"/>
      <c r="J25" s="53"/>
      <c r="K25" s="53"/>
      <c r="L25" s="53"/>
      <c r="M25" s="53"/>
      <c r="N25" s="53"/>
      <c r="O25" s="53"/>
      <c r="P25" s="53"/>
      <c r="Q25" s="53"/>
      <c r="R25" s="53"/>
      <c r="S25" s="53"/>
      <c r="T25" s="213">
        <f>SUM(個票1:個票10!$AL80:$AM80)</f>
        <v>0</v>
      </c>
      <c r="U25" s="214"/>
      <c r="V25" s="215" t="s">
        <v>60</v>
      </c>
      <c r="W25" s="216"/>
      <c r="X25" s="217">
        <f>SUM(個票1:個票10!$AP80:$AS80)/1000</f>
        <v>0</v>
      </c>
      <c r="Y25" s="218"/>
      <c r="Z25" s="218" t="e">
        <f>SUM(#REF!)</f>
        <v>#REF!</v>
      </c>
      <c r="AA25" s="218"/>
      <c r="AB25" s="71" t="s">
        <v>61</v>
      </c>
      <c r="AC25" s="55"/>
      <c r="AD25" s="213">
        <f>SUM(個票1:個票10!$AV80:$AW80)</f>
        <v>0</v>
      </c>
      <c r="AE25" s="214"/>
      <c r="AF25" s="215" t="s">
        <v>60</v>
      </c>
      <c r="AG25" s="216"/>
      <c r="AH25" s="217">
        <f>SUM(個票1:個票10!$AZ80:$BC80)/1000</f>
        <v>0</v>
      </c>
      <c r="AI25" s="218"/>
      <c r="AJ25" s="218" t="e">
        <f>SUM(#REF!)</f>
        <v>#REF!</v>
      </c>
      <c r="AK25" s="218"/>
      <c r="AL25" s="71" t="s">
        <v>61</v>
      </c>
      <c r="AM25" s="55"/>
      <c r="AN25" s="213">
        <f>SUM(個票1:個票10!$BF80:$BG80)</f>
        <v>0</v>
      </c>
      <c r="AO25" s="214"/>
      <c r="AP25" s="215" t="s">
        <v>60</v>
      </c>
      <c r="AQ25" s="216"/>
      <c r="AR25" s="217">
        <f>SUM(個票1:個票10!$BJ80:$BM80)/1000</f>
        <v>0</v>
      </c>
      <c r="AS25" s="218"/>
      <c r="AT25" s="218" t="e">
        <f>SUM(#REF!)</f>
        <v>#REF!</v>
      </c>
      <c r="AU25" s="218"/>
      <c r="AV25" s="71" t="s">
        <v>61</v>
      </c>
      <c r="AW25" s="55"/>
    </row>
    <row r="26" spans="1:49" ht="17.25" customHeight="1" x14ac:dyDescent="0.45">
      <c r="A26" s="245"/>
      <c r="B26" s="52" t="s">
        <v>65</v>
      </c>
      <c r="C26" s="53"/>
      <c r="D26" s="53"/>
      <c r="E26" s="53"/>
      <c r="F26" s="53"/>
      <c r="G26" s="53"/>
      <c r="H26" s="53"/>
      <c r="I26" s="53"/>
      <c r="J26" s="53"/>
      <c r="K26" s="53"/>
      <c r="L26" s="53"/>
      <c r="M26" s="53"/>
      <c r="N26" s="53"/>
      <c r="O26" s="53"/>
      <c r="P26" s="53"/>
      <c r="Q26" s="53"/>
      <c r="R26" s="53"/>
      <c r="S26" s="53"/>
      <c r="T26" s="213">
        <f>SUM(個票1:個票10!$AL81:$AM81)</f>
        <v>0</v>
      </c>
      <c r="U26" s="214"/>
      <c r="V26" s="215" t="s">
        <v>60</v>
      </c>
      <c r="W26" s="216"/>
      <c r="X26" s="217">
        <f>SUM(個票1:個票10!$AP81:$AS81)/1000</f>
        <v>0</v>
      </c>
      <c r="Y26" s="218"/>
      <c r="Z26" s="218" t="e">
        <f>SUM(#REF!)</f>
        <v>#REF!</v>
      </c>
      <c r="AA26" s="218"/>
      <c r="AB26" s="71" t="s">
        <v>61</v>
      </c>
      <c r="AC26" s="55"/>
      <c r="AD26" s="213">
        <f>SUM(個票1:個票10!$AV81:$AW81)</f>
        <v>0</v>
      </c>
      <c r="AE26" s="214"/>
      <c r="AF26" s="215" t="s">
        <v>60</v>
      </c>
      <c r="AG26" s="216"/>
      <c r="AH26" s="217">
        <f>SUM(個票1:個票10!$AZ81:$BC81)/1000</f>
        <v>0</v>
      </c>
      <c r="AI26" s="218"/>
      <c r="AJ26" s="218" t="e">
        <f>SUM(#REF!)</f>
        <v>#REF!</v>
      </c>
      <c r="AK26" s="218"/>
      <c r="AL26" s="71" t="s">
        <v>61</v>
      </c>
      <c r="AM26" s="55"/>
      <c r="AN26" s="213">
        <f>SUM(個票1:個票10!$BF81:$BG81)</f>
        <v>0</v>
      </c>
      <c r="AO26" s="214"/>
      <c r="AP26" s="215" t="s">
        <v>60</v>
      </c>
      <c r="AQ26" s="216"/>
      <c r="AR26" s="217">
        <f>SUM(個票1:個票10!$BJ81:$BM81)/1000</f>
        <v>0</v>
      </c>
      <c r="AS26" s="218"/>
      <c r="AT26" s="218" t="e">
        <f>SUM(#REF!)</f>
        <v>#REF!</v>
      </c>
      <c r="AU26" s="218"/>
      <c r="AV26" s="71" t="s">
        <v>61</v>
      </c>
      <c r="AW26" s="55"/>
    </row>
    <row r="27" spans="1:49" ht="17.25" customHeight="1" x14ac:dyDescent="0.45">
      <c r="A27" s="245"/>
      <c r="B27" s="52" t="s">
        <v>66</v>
      </c>
      <c r="C27" s="53"/>
      <c r="D27" s="53"/>
      <c r="E27" s="53"/>
      <c r="F27" s="53"/>
      <c r="G27" s="53"/>
      <c r="H27" s="53"/>
      <c r="I27" s="53"/>
      <c r="J27" s="53"/>
      <c r="K27" s="53"/>
      <c r="L27" s="53"/>
      <c r="M27" s="53"/>
      <c r="N27" s="53"/>
      <c r="O27" s="53"/>
      <c r="P27" s="53"/>
      <c r="Q27" s="53"/>
      <c r="R27" s="53"/>
      <c r="S27" s="53"/>
      <c r="T27" s="213">
        <f>SUM(個票1:個票10!$AL82:$AM82)</f>
        <v>0</v>
      </c>
      <c r="U27" s="214"/>
      <c r="V27" s="215" t="s">
        <v>60</v>
      </c>
      <c r="W27" s="216"/>
      <c r="X27" s="217">
        <f>SUM(個票1:個票10!$AP82:$AS82)/1000</f>
        <v>0</v>
      </c>
      <c r="Y27" s="218"/>
      <c r="Z27" s="218" t="e">
        <f>SUM(#REF!)</f>
        <v>#REF!</v>
      </c>
      <c r="AA27" s="218"/>
      <c r="AB27" s="72" t="s">
        <v>61</v>
      </c>
      <c r="AC27" s="55"/>
      <c r="AD27" s="213">
        <f>SUM(個票1:個票10!$AV82:$AW82)</f>
        <v>0</v>
      </c>
      <c r="AE27" s="214"/>
      <c r="AF27" s="215" t="s">
        <v>60</v>
      </c>
      <c r="AG27" s="216"/>
      <c r="AH27" s="217">
        <f>SUM(個票1:個票10!$AZ82:$BC82)/1000</f>
        <v>0</v>
      </c>
      <c r="AI27" s="218"/>
      <c r="AJ27" s="218" t="e">
        <f>SUM(#REF!)</f>
        <v>#REF!</v>
      </c>
      <c r="AK27" s="218"/>
      <c r="AL27" s="72" t="s">
        <v>61</v>
      </c>
      <c r="AM27" s="55"/>
      <c r="AN27" s="213">
        <f>SUM(個票1:個票10!$BF82:$BG82)</f>
        <v>0</v>
      </c>
      <c r="AO27" s="214"/>
      <c r="AP27" s="215" t="s">
        <v>60</v>
      </c>
      <c r="AQ27" s="216"/>
      <c r="AR27" s="217">
        <f>SUM(個票1:個票10!$BJ82:$BM82)/1000</f>
        <v>0</v>
      </c>
      <c r="AS27" s="218"/>
      <c r="AT27" s="218" t="e">
        <f>SUM(#REF!)</f>
        <v>#REF!</v>
      </c>
      <c r="AU27" s="218"/>
      <c r="AV27" s="72" t="s">
        <v>61</v>
      </c>
      <c r="AW27" s="55"/>
    </row>
    <row r="28" spans="1:49" ht="17.25" customHeight="1" x14ac:dyDescent="0.45">
      <c r="A28" s="245"/>
      <c r="B28" s="52" t="s">
        <v>67</v>
      </c>
      <c r="C28" s="53"/>
      <c r="D28" s="53"/>
      <c r="E28" s="53"/>
      <c r="F28" s="53"/>
      <c r="G28" s="53"/>
      <c r="H28" s="53"/>
      <c r="I28" s="53"/>
      <c r="J28" s="53"/>
      <c r="K28" s="53"/>
      <c r="L28" s="53"/>
      <c r="M28" s="53"/>
      <c r="N28" s="53"/>
      <c r="O28" s="53"/>
      <c r="P28" s="53"/>
      <c r="Q28" s="53"/>
      <c r="R28" s="53"/>
      <c r="S28" s="53"/>
      <c r="T28" s="213">
        <f>SUM(個票1:個票10!$AL83:$AM83)</f>
        <v>0</v>
      </c>
      <c r="U28" s="214"/>
      <c r="V28" s="215" t="s">
        <v>60</v>
      </c>
      <c r="W28" s="216"/>
      <c r="X28" s="217">
        <f>SUM(個票1:個票10!$AP83:$AS83)/1000</f>
        <v>0</v>
      </c>
      <c r="Y28" s="218"/>
      <c r="Z28" s="218" t="e">
        <f>SUM(#REF!)</f>
        <v>#REF!</v>
      </c>
      <c r="AA28" s="218"/>
      <c r="AB28" s="72" t="s">
        <v>61</v>
      </c>
      <c r="AC28" s="55"/>
      <c r="AD28" s="213">
        <f>SUM(個票1:個票10!$AV83:$AW83)</f>
        <v>0</v>
      </c>
      <c r="AE28" s="214"/>
      <c r="AF28" s="215" t="s">
        <v>60</v>
      </c>
      <c r="AG28" s="216"/>
      <c r="AH28" s="217">
        <f>SUM(個票1:個票10!$AZ83:$BC83)/1000</f>
        <v>0</v>
      </c>
      <c r="AI28" s="218"/>
      <c r="AJ28" s="218" t="e">
        <f>SUM(#REF!)</f>
        <v>#REF!</v>
      </c>
      <c r="AK28" s="218"/>
      <c r="AL28" s="72" t="s">
        <v>61</v>
      </c>
      <c r="AM28" s="55"/>
      <c r="AN28" s="213">
        <f>SUM(個票1:個票10!$BF83:$BG83)</f>
        <v>0</v>
      </c>
      <c r="AO28" s="214"/>
      <c r="AP28" s="215" t="s">
        <v>60</v>
      </c>
      <c r="AQ28" s="216"/>
      <c r="AR28" s="217">
        <f>SUM(個票1:個票10!$BJ83:$BM83)/1000</f>
        <v>0</v>
      </c>
      <c r="AS28" s="218"/>
      <c r="AT28" s="218" t="e">
        <f>SUM(#REF!)</f>
        <v>#REF!</v>
      </c>
      <c r="AU28" s="218"/>
      <c r="AV28" s="72" t="s">
        <v>61</v>
      </c>
      <c r="AW28" s="55"/>
    </row>
    <row r="29" spans="1:49" ht="17.25" customHeight="1" x14ac:dyDescent="0.45">
      <c r="A29" s="266"/>
      <c r="B29" s="56" t="s">
        <v>68</v>
      </c>
      <c r="C29" s="57"/>
      <c r="D29" s="57"/>
      <c r="E29" s="57"/>
      <c r="F29" s="57"/>
      <c r="G29" s="57"/>
      <c r="H29" s="57"/>
      <c r="I29" s="57"/>
      <c r="J29" s="57"/>
      <c r="K29" s="57"/>
      <c r="L29" s="57"/>
      <c r="M29" s="57"/>
      <c r="N29" s="57"/>
      <c r="O29" s="57"/>
      <c r="P29" s="57"/>
      <c r="Q29" s="57"/>
      <c r="R29" s="57"/>
      <c r="S29" s="57"/>
      <c r="T29" s="219">
        <f>SUM(個票1:個票10!$AL84:$AM84)</f>
        <v>0</v>
      </c>
      <c r="U29" s="220"/>
      <c r="V29" s="221" t="s">
        <v>60</v>
      </c>
      <c r="W29" s="222"/>
      <c r="X29" s="223">
        <f>SUM(個票1:個票10!$AP84:$AS84)/1000</f>
        <v>0</v>
      </c>
      <c r="Y29" s="224"/>
      <c r="Z29" s="224" t="e">
        <f>SUM(#REF!)</f>
        <v>#REF!</v>
      </c>
      <c r="AA29" s="224"/>
      <c r="AB29" s="78" t="s">
        <v>61</v>
      </c>
      <c r="AC29" s="58"/>
      <c r="AD29" s="219">
        <f>SUM(個票1:個票10!$AV84:$AW84)</f>
        <v>0</v>
      </c>
      <c r="AE29" s="220"/>
      <c r="AF29" s="238" t="s">
        <v>60</v>
      </c>
      <c r="AG29" s="239"/>
      <c r="AH29" s="223">
        <f>SUM(個票1:個票10!$AZ84:$BC84)/1000</f>
        <v>0</v>
      </c>
      <c r="AI29" s="224"/>
      <c r="AJ29" s="224" t="e">
        <f>SUM(#REF!)</f>
        <v>#REF!</v>
      </c>
      <c r="AK29" s="224"/>
      <c r="AL29" s="78" t="s">
        <v>61</v>
      </c>
      <c r="AM29" s="58"/>
      <c r="AN29" s="219">
        <f>SUM(個票1:個票10!$BF84:$BG84)</f>
        <v>0</v>
      </c>
      <c r="AO29" s="220"/>
      <c r="AP29" s="221" t="s">
        <v>60</v>
      </c>
      <c r="AQ29" s="222"/>
      <c r="AR29" s="223">
        <f>SUM(個票1:個票10!$BJ84:$BM84)/1000</f>
        <v>0</v>
      </c>
      <c r="AS29" s="224"/>
      <c r="AT29" s="224" t="e">
        <f>SUM(#REF!)</f>
        <v>#REF!</v>
      </c>
      <c r="AU29" s="224"/>
      <c r="AV29" s="78" t="s">
        <v>61</v>
      </c>
      <c r="AW29" s="58"/>
    </row>
    <row r="30" spans="1:49" ht="17.25" customHeight="1" x14ac:dyDescent="0.45">
      <c r="A30" s="258" t="s">
        <v>69</v>
      </c>
      <c r="B30" s="45" t="s">
        <v>70</v>
      </c>
      <c r="C30" s="46"/>
      <c r="D30" s="46"/>
      <c r="E30" s="46"/>
      <c r="F30" s="46"/>
      <c r="G30" s="46"/>
      <c r="H30" s="46"/>
      <c r="I30" s="46"/>
      <c r="J30" s="46"/>
      <c r="K30" s="46"/>
      <c r="L30" s="46"/>
      <c r="M30" s="46"/>
      <c r="N30" s="46"/>
      <c r="O30" s="46"/>
      <c r="P30" s="46"/>
      <c r="Q30" s="46"/>
      <c r="R30" s="46"/>
      <c r="S30" s="46"/>
      <c r="T30" s="225">
        <f>SUM(個票1:個票10!$AL85:$AM85)</f>
        <v>0</v>
      </c>
      <c r="U30" s="226"/>
      <c r="V30" s="227" t="s">
        <v>60</v>
      </c>
      <c r="W30" s="228"/>
      <c r="X30" s="229">
        <f>SUM(個票1:個票10!$AP85:$AS85)/1000</f>
        <v>0</v>
      </c>
      <c r="Y30" s="230"/>
      <c r="Z30" s="230" t="e">
        <f>SUM(#REF!)</f>
        <v>#REF!</v>
      </c>
      <c r="AA30" s="230"/>
      <c r="AB30" s="74" t="s">
        <v>61</v>
      </c>
      <c r="AC30" s="51"/>
      <c r="AD30" s="260"/>
      <c r="AE30" s="261"/>
      <c r="AF30" s="227"/>
      <c r="AG30" s="228"/>
      <c r="AH30" s="250"/>
      <c r="AI30" s="251"/>
      <c r="AJ30" s="251"/>
      <c r="AK30" s="251"/>
      <c r="AL30" s="74"/>
      <c r="AM30" s="51"/>
      <c r="AN30" s="225">
        <f>SUM(個票1:個票10!$BF85:$BG85)</f>
        <v>0</v>
      </c>
      <c r="AO30" s="226"/>
      <c r="AP30" s="227" t="s">
        <v>60</v>
      </c>
      <c r="AQ30" s="228"/>
      <c r="AR30" s="229">
        <f>SUM(個票1:個票10!$BJ85:$BM85)/1000</f>
        <v>0</v>
      </c>
      <c r="AS30" s="230"/>
      <c r="AT30" s="230" t="e">
        <f>SUM(#REF!)</f>
        <v>#REF!</v>
      </c>
      <c r="AU30" s="230"/>
      <c r="AV30" s="74" t="s">
        <v>61</v>
      </c>
      <c r="AW30" s="51"/>
    </row>
    <row r="31" spans="1:49" ht="17.25" customHeight="1" x14ac:dyDescent="0.45">
      <c r="A31" s="259"/>
      <c r="B31" s="81" t="s">
        <v>71</v>
      </c>
      <c r="C31" s="81"/>
      <c r="D31" s="81"/>
      <c r="E31" s="81"/>
      <c r="F31" s="81"/>
      <c r="G31" s="81"/>
      <c r="H31" s="81"/>
      <c r="I31" s="81"/>
      <c r="J31" s="81"/>
      <c r="K31" s="81"/>
      <c r="L31" s="81"/>
      <c r="M31" s="81"/>
      <c r="N31" s="81"/>
      <c r="O31" s="81"/>
      <c r="P31" s="81"/>
      <c r="Q31" s="81"/>
      <c r="R31" s="81"/>
      <c r="S31" s="81"/>
      <c r="T31" s="219">
        <f>SUM(個票1:個票10!$AL86:$AM86)</f>
        <v>0</v>
      </c>
      <c r="U31" s="220"/>
      <c r="V31" s="267" t="s">
        <v>60</v>
      </c>
      <c r="W31" s="268"/>
      <c r="X31" s="223">
        <f>SUM(個票1:個票10!$AP86:$AS86)/1000</f>
        <v>0</v>
      </c>
      <c r="Y31" s="224"/>
      <c r="Z31" s="224" t="e">
        <f>SUM(#REF!)</f>
        <v>#REF!</v>
      </c>
      <c r="AA31" s="224"/>
      <c r="AB31" s="76" t="s">
        <v>61</v>
      </c>
      <c r="AC31" s="85"/>
      <c r="AD31" s="254"/>
      <c r="AE31" s="255"/>
      <c r="AF31" s="252"/>
      <c r="AG31" s="253"/>
      <c r="AH31" s="256"/>
      <c r="AI31" s="257"/>
      <c r="AJ31" s="257"/>
      <c r="AK31" s="257"/>
      <c r="AL31" s="76"/>
      <c r="AM31" s="85"/>
      <c r="AN31" s="219">
        <f>SUM(個票1:個票10!$BF86:$BG86)</f>
        <v>0</v>
      </c>
      <c r="AO31" s="220"/>
      <c r="AP31" s="221" t="s">
        <v>60</v>
      </c>
      <c r="AQ31" s="222"/>
      <c r="AR31" s="223">
        <f>SUM(個票1:個票10!$BJ86:$BM86)/1000</f>
        <v>0</v>
      </c>
      <c r="AS31" s="224"/>
      <c r="AT31" s="224" t="e">
        <f>SUM(#REF!)</f>
        <v>#REF!</v>
      </c>
      <c r="AU31" s="224"/>
      <c r="AV31" s="76" t="s">
        <v>61</v>
      </c>
      <c r="AW31" s="85"/>
    </row>
    <row r="32" spans="1:49" ht="17.25" customHeight="1" x14ac:dyDescent="0.45">
      <c r="A32" s="244" t="s">
        <v>72</v>
      </c>
      <c r="B32" s="46" t="s">
        <v>73</v>
      </c>
      <c r="C32" s="46"/>
      <c r="D32" s="46"/>
      <c r="E32" s="46"/>
      <c r="F32" s="46"/>
      <c r="G32" s="46"/>
      <c r="H32" s="46"/>
      <c r="I32" s="46"/>
      <c r="J32" s="46"/>
      <c r="K32" s="46"/>
      <c r="L32" s="46"/>
      <c r="M32" s="46"/>
      <c r="N32" s="46"/>
      <c r="O32" s="46"/>
      <c r="P32" s="46"/>
      <c r="Q32" s="46"/>
      <c r="R32" s="46"/>
      <c r="S32" s="46"/>
      <c r="T32" s="225">
        <f>SUM(個票1:個票10!$AL87:$AM87)</f>
        <v>0</v>
      </c>
      <c r="U32" s="226"/>
      <c r="V32" s="227" t="s">
        <v>60</v>
      </c>
      <c r="W32" s="228"/>
      <c r="X32" s="229">
        <f>SUM(個票1:個票10!$AP87:$AS87)/1000</f>
        <v>0</v>
      </c>
      <c r="Y32" s="230"/>
      <c r="Z32" s="230" t="e">
        <f>SUM(#REF!)</f>
        <v>#REF!</v>
      </c>
      <c r="AA32" s="230"/>
      <c r="AB32" s="73" t="s">
        <v>61</v>
      </c>
      <c r="AC32" s="59"/>
      <c r="AD32" s="248"/>
      <c r="AE32" s="249"/>
      <c r="AF32" s="246"/>
      <c r="AG32" s="247"/>
      <c r="AH32" s="242"/>
      <c r="AI32" s="243"/>
      <c r="AJ32" s="243"/>
      <c r="AK32" s="243"/>
      <c r="AL32" s="73"/>
      <c r="AM32" s="59"/>
      <c r="AN32" s="225">
        <f>SUM(個票1:個票10!$BF87:$BG87)</f>
        <v>0</v>
      </c>
      <c r="AO32" s="226"/>
      <c r="AP32" s="227" t="s">
        <v>60</v>
      </c>
      <c r="AQ32" s="228"/>
      <c r="AR32" s="229">
        <f>SUM(個票1:個票10!$BJ87:$BM87)/1000</f>
        <v>0</v>
      </c>
      <c r="AS32" s="230"/>
      <c r="AT32" s="230" t="e">
        <f>SUM(#REF!)</f>
        <v>#REF!</v>
      </c>
      <c r="AU32" s="230"/>
      <c r="AV32" s="73" t="s">
        <v>61</v>
      </c>
      <c r="AW32" s="59"/>
    </row>
    <row r="33" spans="1:49" ht="17.25" customHeight="1" x14ac:dyDescent="0.45">
      <c r="A33" s="245"/>
      <c r="B33" s="53" t="s">
        <v>74</v>
      </c>
      <c r="C33" s="53"/>
      <c r="D33" s="53"/>
      <c r="E33" s="53"/>
      <c r="F33" s="53"/>
      <c r="G33" s="53"/>
      <c r="H33" s="53"/>
      <c r="I33" s="53"/>
      <c r="J33" s="53"/>
      <c r="K33" s="53"/>
      <c r="L33" s="53"/>
      <c r="M33" s="53"/>
      <c r="N33" s="53"/>
      <c r="O33" s="53"/>
      <c r="P33" s="53"/>
      <c r="Q33" s="53"/>
      <c r="R33" s="53"/>
      <c r="S33" s="53"/>
      <c r="T33" s="213">
        <f>SUM(個票1:個票10!$AL88:$AM88)</f>
        <v>0</v>
      </c>
      <c r="U33" s="214"/>
      <c r="V33" s="215" t="s">
        <v>60</v>
      </c>
      <c r="W33" s="216"/>
      <c r="X33" s="217">
        <f>SUM(個票1:個票10!$AP88:$AS88)/1000</f>
        <v>0</v>
      </c>
      <c r="Y33" s="218"/>
      <c r="Z33" s="218" t="e">
        <f>SUM(#REF!)</f>
        <v>#REF!</v>
      </c>
      <c r="AA33" s="218"/>
      <c r="AB33" s="72" t="s">
        <v>61</v>
      </c>
      <c r="AC33" s="55"/>
      <c r="AD33" s="232"/>
      <c r="AE33" s="233"/>
      <c r="AF33" s="215"/>
      <c r="AG33" s="216"/>
      <c r="AH33" s="234"/>
      <c r="AI33" s="235"/>
      <c r="AJ33" s="235"/>
      <c r="AK33" s="235"/>
      <c r="AL33" s="72"/>
      <c r="AM33" s="55"/>
      <c r="AN33" s="213">
        <f>SUM(個票1:個票10!$BF88:$BG88)</f>
        <v>0</v>
      </c>
      <c r="AO33" s="214"/>
      <c r="AP33" s="215" t="s">
        <v>60</v>
      </c>
      <c r="AQ33" s="216"/>
      <c r="AR33" s="217">
        <f>SUM(個票1:個票10!$BJ88:$BM88)/1000</f>
        <v>0</v>
      </c>
      <c r="AS33" s="218"/>
      <c r="AT33" s="218" t="e">
        <f>SUM(#REF!)</f>
        <v>#REF!</v>
      </c>
      <c r="AU33" s="218"/>
      <c r="AV33" s="72" t="s">
        <v>61</v>
      </c>
      <c r="AW33" s="55"/>
    </row>
    <row r="34" spans="1:49" ht="17.25" customHeight="1" x14ac:dyDescent="0.45">
      <c r="A34" s="245"/>
      <c r="B34" s="53" t="s">
        <v>75</v>
      </c>
      <c r="C34" s="53"/>
      <c r="D34" s="53"/>
      <c r="E34" s="53"/>
      <c r="F34" s="53"/>
      <c r="G34" s="53"/>
      <c r="H34" s="53"/>
      <c r="I34" s="53"/>
      <c r="J34" s="53"/>
      <c r="K34" s="53"/>
      <c r="L34" s="53"/>
      <c r="M34" s="53"/>
      <c r="N34" s="53"/>
      <c r="O34" s="53"/>
      <c r="P34" s="53"/>
      <c r="Q34" s="53"/>
      <c r="R34" s="53"/>
      <c r="S34" s="53"/>
      <c r="T34" s="213">
        <f>SUM(個票1:個票10!$AL89:$AM89)</f>
        <v>0</v>
      </c>
      <c r="U34" s="214"/>
      <c r="V34" s="215" t="s">
        <v>60</v>
      </c>
      <c r="W34" s="216"/>
      <c r="X34" s="217">
        <f>SUM(個票1:個票10!$AP89:$AS89)/1000</f>
        <v>0</v>
      </c>
      <c r="Y34" s="218"/>
      <c r="Z34" s="218" t="e">
        <f>SUM(#REF!)</f>
        <v>#REF!</v>
      </c>
      <c r="AA34" s="218"/>
      <c r="AB34" s="72" t="s">
        <v>61</v>
      </c>
      <c r="AC34" s="55"/>
      <c r="AD34" s="232"/>
      <c r="AE34" s="233"/>
      <c r="AF34" s="215"/>
      <c r="AG34" s="216"/>
      <c r="AH34" s="234"/>
      <c r="AI34" s="235"/>
      <c r="AJ34" s="235"/>
      <c r="AK34" s="235"/>
      <c r="AL34" s="72"/>
      <c r="AM34" s="55"/>
      <c r="AN34" s="213">
        <f>SUM(個票1:個票10!$BF89:$BG89)</f>
        <v>0</v>
      </c>
      <c r="AO34" s="214"/>
      <c r="AP34" s="215" t="s">
        <v>60</v>
      </c>
      <c r="AQ34" s="216"/>
      <c r="AR34" s="217">
        <f>SUM(個票1:個票10!$BJ89:$BM89)/1000</f>
        <v>0</v>
      </c>
      <c r="AS34" s="218"/>
      <c r="AT34" s="218" t="e">
        <f>SUM(#REF!)</f>
        <v>#REF!</v>
      </c>
      <c r="AU34" s="218"/>
      <c r="AV34" s="72" t="s">
        <v>61</v>
      </c>
      <c r="AW34" s="55"/>
    </row>
    <row r="35" spans="1:49" ht="17.25" customHeight="1" x14ac:dyDescent="0.45">
      <c r="A35" s="245"/>
      <c r="B35" s="53" t="s">
        <v>76</v>
      </c>
      <c r="C35" s="53"/>
      <c r="D35" s="53"/>
      <c r="E35" s="53"/>
      <c r="F35" s="53"/>
      <c r="G35" s="53"/>
      <c r="H35" s="53"/>
      <c r="I35" s="53"/>
      <c r="J35" s="53"/>
      <c r="K35" s="53"/>
      <c r="L35" s="53"/>
      <c r="M35" s="53"/>
      <c r="N35" s="53"/>
      <c r="O35" s="53"/>
      <c r="P35" s="53"/>
      <c r="Q35" s="53"/>
      <c r="R35" s="53"/>
      <c r="S35" s="53"/>
      <c r="T35" s="213">
        <f>SUM(個票1:個票10!$AL90:$AM90)</f>
        <v>0</v>
      </c>
      <c r="U35" s="214"/>
      <c r="V35" s="215" t="s">
        <v>60</v>
      </c>
      <c r="W35" s="216"/>
      <c r="X35" s="217">
        <f>SUM(個票1:個票10!$AP90:$AS90)/1000</f>
        <v>0</v>
      </c>
      <c r="Y35" s="218"/>
      <c r="Z35" s="218" t="e">
        <f>SUM(#REF!)</f>
        <v>#REF!</v>
      </c>
      <c r="AA35" s="218"/>
      <c r="AB35" s="72" t="s">
        <v>61</v>
      </c>
      <c r="AC35" s="55"/>
      <c r="AD35" s="232"/>
      <c r="AE35" s="233"/>
      <c r="AF35" s="215"/>
      <c r="AG35" s="216"/>
      <c r="AH35" s="234"/>
      <c r="AI35" s="235"/>
      <c r="AJ35" s="235"/>
      <c r="AK35" s="235"/>
      <c r="AL35" s="72"/>
      <c r="AM35" s="55"/>
      <c r="AN35" s="213">
        <f>SUM(個票1:個票10!$BF90:$BG90)</f>
        <v>0</v>
      </c>
      <c r="AO35" s="214"/>
      <c r="AP35" s="215" t="s">
        <v>60</v>
      </c>
      <c r="AQ35" s="216"/>
      <c r="AR35" s="217">
        <f>SUM(個票1:個票10!$BJ90:$BM90)/1000</f>
        <v>0</v>
      </c>
      <c r="AS35" s="218"/>
      <c r="AT35" s="218" t="e">
        <f>SUM(#REF!)</f>
        <v>#REF!</v>
      </c>
      <c r="AU35" s="218"/>
      <c r="AV35" s="72" t="s">
        <v>61</v>
      </c>
      <c r="AW35" s="55"/>
    </row>
    <row r="36" spans="1:49" ht="17.25" customHeight="1" x14ac:dyDescent="0.45">
      <c r="A36" s="245"/>
      <c r="B36" s="53" t="s">
        <v>77</v>
      </c>
      <c r="C36" s="53"/>
      <c r="D36" s="53"/>
      <c r="E36" s="53"/>
      <c r="F36" s="53"/>
      <c r="G36" s="53"/>
      <c r="H36" s="53"/>
      <c r="I36" s="53"/>
      <c r="J36" s="53"/>
      <c r="K36" s="53"/>
      <c r="L36" s="53"/>
      <c r="M36" s="53"/>
      <c r="N36" s="53"/>
      <c r="O36" s="53"/>
      <c r="P36" s="53"/>
      <c r="Q36" s="53"/>
      <c r="R36" s="53"/>
      <c r="S36" s="53"/>
      <c r="T36" s="213">
        <f>SUM(個票1:個票10!$AL91:$AM91)</f>
        <v>0</v>
      </c>
      <c r="U36" s="214"/>
      <c r="V36" s="215" t="s">
        <v>60</v>
      </c>
      <c r="W36" s="216"/>
      <c r="X36" s="217">
        <f>SUM(個票1:個票10!$AP91:$AS91)/1000</f>
        <v>0</v>
      </c>
      <c r="Y36" s="218"/>
      <c r="Z36" s="218" t="e">
        <f>SUM(#REF!)</f>
        <v>#REF!</v>
      </c>
      <c r="AA36" s="218"/>
      <c r="AB36" s="72" t="s">
        <v>61</v>
      </c>
      <c r="AC36" s="55"/>
      <c r="AD36" s="232"/>
      <c r="AE36" s="233"/>
      <c r="AF36" s="215"/>
      <c r="AG36" s="216"/>
      <c r="AH36" s="234"/>
      <c r="AI36" s="235"/>
      <c r="AJ36" s="235"/>
      <c r="AK36" s="235"/>
      <c r="AL36" s="72"/>
      <c r="AM36" s="55"/>
      <c r="AN36" s="213">
        <f>SUM(個票1:個票10!$BF91:$BG91)</f>
        <v>0</v>
      </c>
      <c r="AO36" s="214"/>
      <c r="AP36" s="215" t="s">
        <v>60</v>
      </c>
      <c r="AQ36" s="216"/>
      <c r="AR36" s="217">
        <f>SUM(個票1:個票10!$BJ91:$BM91)/1000</f>
        <v>0</v>
      </c>
      <c r="AS36" s="218"/>
      <c r="AT36" s="218" t="e">
        <f>SUM(#REF!)</f>
        <v>#REF!</v>
      </c>
      <c r="AU36" s="218"/>
      <c r="AV36" s="72" t="s">
        <v>61</v>
      </c>
      <c r="AW36" s="55"/>
    </row>
    <row r="37" spans="1:49" ht="17.25" customHeight="1" x14ac:dyDescent="0.45">
      <c r="A37" s="245"/>
      <c r="B37" s="53" t="s">
        <v>78</v>
      </c>
      <c r="C37" s="53"/>
      <c r="D37" s="53"/>
      <c r="E37" s="53"/>
      <c r="F37" s="53"/>
      <c r="G37" s="53"/>
      <c r="H37" s="53"/>
      <c r="I37" s="53"/>
      <c r="J37" s="53"/>
      <c r="K37" s="53"/>
      <c r="L37" s="53"/>
      <c r="M37" s="53"/>
      <c r="N37" s="53"/>
      <c r="O37" s="53"/>
      <c r="P37" s="53"/>
      <c r="Q37" s="53"/>
      <c r="R37" s="53"/>
      <c r="S37" s="53"/>
      <c r="T37" s="213">
        <f>SUM(個票1:個票10!$AL92:$AM92)</f>
        <v>0</v>
      </c>
      <c r="U37" s="214"/>
      <c r="V37" s="215" t="s">
        <v>60</v>
      </c>
      <c r="W37" s="216"/>
      <c r="X37" s="217">
        <f>SUM(個票1:個票10!$AP92:$AS92)/1000</f>
        <v>0</v>
      </c>
      <c r="Y37" s="218"/>
      <c r="Z37" s="218" t="e">
        <f>SUM(#REF!)</f>
        <v>#REF!</v>
      </c>
      <c r="AA37" s="218"/>
      <c r="AB37" s="72" t="s">
        <v>61</v>
      </c>
      <c r="AC37" s="55"/>
      <c r="AD37" s="232"/>
      <c r="AE37" s="233"/>
      <c r="AF37" s="215"/>
      <c r="AG37" s="216"/>
      <c r="AH37" s="234"/>
      <c r="AI37" s="235"/>
      <c r="AJ37" s="235"/>
      <c r="AK37" s="235"/>
      <c r="AL37" s="72"/>
      <c r="AM37" s="55"/>
      <c r="AN37" s="213">
        <f>SUM(個票1:個票10!$BF92:$BG92)</f>
        <v>0</v>
      </c>
      <c r="AO37" s="214"/>
      <c r="AP37" s="215" t="s">
        <v>60</v>
      </c>
      <c r="AQ37" s="216"/>
      <c r="AR37" s="217">
        <f>SUM(個票1:個票10!$BJ92:$BM92)/1000</f>
        <v>0</v>
      </c>
      <c r="AS37" s="218"/>
      <c r="AT37" s="218" t="e">
        <f>SUM(#REF!)</f>
        <v>#REF!</v>
      </c>
      <c r="AU37" s="218"/>
      <c r="AV37" s="72" t="s">
        <v>61</v>
      </c>
      <c r="AW37" s="55"/>
    </row>
    <row r="38" spans="1:49" ht="17.25" customHeight="1" x14ac:dyDescent="0.45">
      <c r="A38" s="245"/>
      <c r="B38" s="53" t="s">
        <v>79</v>
      </c>
      <c r="C38" s="53"/>
      <c r="D38" s="53"/>
      <c r="E38" s="53"/>
      <c r="F38" s="53"/>
      <c r="G38" s="53"/>
      <c r="H38" s="53"/>
      <c r="I38" s="53"/>
      <c r="J38" s="53"/>
      <c r="K38" s="53"/>
      <c r="L38" s="53"/>
      <c r="M38" s="53"/>
      <c r="N38" s="53"/>
      <c r="O38" s="53"/>
      <c r="P38" s="53"/>
      <c r="Q38" s="53"/>
      <c r="R38" s="53"/>
      <c r="S38" s="53"/>
      <c r="T38" s="213">
        <f>SUM(個票1:個票10!$AL93:$AM93)</f>
        <v>0</v>
      </c>
      <c r="U38" s="214"/>
      <c r="V38" s="215" t="s">
        <v>60</v>
      </c>
      <c r="W38" s="216"/>
      <c r="X38" s="217">
        <f>SUM(個票1:個票10!$AP93:$AS93)/1000</f>
        <v>0</v>
      </c>
      <c r="Y38" s="218"/>
      <c r="Z38" s="218" t="e">
        <f>SUM(#REF!)</f>
        <v>#REF!</v>
      </c>
      <c r="AA38" s="218"/>
      <c r="AB38" s="72" t="s">
        <v>61</v>
      </c>
      <c r="AC38" s="55"/>
      <c r="AD38" s="232"/>
      <c r="AE38" s="233"/>
      <c r="AF38" s="215"/>
      <c r="AG38" s="216"/>
      <c r="AH38" s="234"/>
      <c r="AI38" s="235"/>
      <c r="AJ38" s="235"/>
      <c r="AK38" s="235"/>
      <c r="AL38" s="72"/>
      <c r="AM38" s="55"/>
      <c r="AN38" s="213">
        <f>SUM(個票1:個票10!$BF93:$BG93)</f>
        <v>0</v>
      </c>
      <c r="AO38" s="214"/>
      <c r="AP38" s="215" t="s">
        <v>60</v>
      </c>
      <c r="AQ38" s="216"/>
      <c r="AR38" s="217">
        <f>SUM(個票1:個票10!$BJ93:$BM93)/1000</f>
        <v>0</v>
      </c>
      <c r="AS38" s="218"/>
      <c r="AT38" s="218" t="e">
        <f>SUM(#REF!)</f>
        <v>#REF!</v>
      </c>
      <c r="AU38" s="218"/>
      <c r="AV38" s="72" t="s">
        <v>61</v>
      </c>
      <c r="AW38" s="55"/>
    </row>
    <row r="39" spans="1:49" ht="17.25" customHeight="1" x14ac:dyDescent="0.45">
      <c r="A39" s="245"/>
      <c r="B39" s="53" t="s">
        <v>80</v>
      </c>
      <c r="C39" s="53"/>
      <c r="D39" s="53"/>
      <c r="E39" s="53"/>
      <c r="F39" s="53"/>
      <c r="G39" s="53"/>
      <c r="H39" s="53"/>
      <c r="I39" s="53"/>
      <c r="J39" s="53"/>
      <c r="K39" s="53"/>
      <c r="L39" s="53"/>
      <c r="M39" s="53"/>
      <c r="N39" s="53"/>
      <c r="O39" s="53"/>
      <c r="P39" s="53"/>
      <c r="Q39" s="53"/>
      <c r="R39" s="53"/>
      <c r="S39" s="53"/>
      <c r="T39" s="264"/>
      <c r="U39" s="265"/>
      <c r="V39" s="215"/>
      <c r="W39" s="216"/>
      <c r="X39" s="217"/>
      <c r="Y39" s="218"/>
      <c r="Z39" s="218"/>
      <c r="AA39" s="218"/>
      <c r="AB39" s="72"/>
      <c r="AC39" s="55"/>
      <c r="AD39" s="232"/>
      <c r="AE39" s="233"/>
      <c r="AF39" s="215"/>
      <c r="AG39" s="216"/>
      <c r="AH39" s="234"/>
      <c r="AI39" s="235"/>
      <c r="AJ39" s="235"/>
      <c r="AK39" s="235"/>
      <c r="AL39" s="72"/>
      <c r="AM39" s="55"/>
      <c r="AN39" s="213">
        <f>SUM(個票1:個票10!$BF94:$BG94)</f>
        <v>0</v>
      </c>
      <c r="AO39" s="214"/>
      <c r="AP39" s="215" t="s">
        <v>60</v>
      </c>
      <c r="AQ39" s="216"/>
      <c r="AR39" s="217">
        <f>SUM(個票1:個票10!$BJ94:$BM94)/1000</f>
        <v>0</v>
      </c>
      <c r="AS39" s="218"/>
      <c r="AT39" s="218" t="e">
        <f>SUM(#REF!)</f>
        <v>#REF!</v>
      </c>
      <c r="AU39" s="218"/>
      <c r="AV39" s="72" t="s">
        <v>61</v>
      </c>
      <c r="AW39" s="55"/>
    </row>
    <row r="40" spans="1:49" ht="17.25" customHeight="1" x14ac:dyDescent="0.45">
      <c r="A40" s="266"/>
      <c r="B40" s="57" t="s">
        <v>81</v>
      </c>
      <c r="C40" s="57"/>
      <c r="D40" s="57"/>
      <c r="E40" s="57"/>
      <c r="F40" s="57"/>
      <c r="G40" s="57"/>
      <c r="H40" s="57"/>
      <c r="I40" s="57"/>
      <c r="J40" s="57"/>
      <c r="K40" s="57"/>
      <c r="L40" s="57"/>
      <c r="M40" s="57"/>
      <c r="N40" s="57"/>
      <c r="O40" s="57"/>
      <c r="P40" s="57"/>
      <c r="Q40" s="57"/>
      <c r="R40" s="57"/>
      <c r="S40" s="57"/>
      <c r="T40" s="219">
        <f>SUM(個票1:個票10!$AL95:$AM95)</f>
        <v>0</v>
      </c>
      <c r="U40" s="220"/>
      <c r="V40" s="221" t="s">
        <v>60</v>
      </c>
      <c r="W40" s="222"/>
      <c r="X40" s="223">
        <f>SUM(個票1:個票10!$AP95:$AS95)/1000</f>
        <v>0</v>
      </c>
      <c r="Y40" s="224"/>
      <c r="Z40" s="224" t="e">
        <f>SUM(#REF!)</f>
        <v>#REF!</v>
      </c>
      <c r="AA40" s="224"/>
      <c r="AB40" s="78" t="s">
        <v>61</v>
      </c>
      <c r="AC40" s="58"/>
      <c r="AD40" s="240"/>
      <c r="AE40" s="241"/>
      <c r="AF40" s="238"/>
      <c r="AG40" s="239"/>
      <c r="AH40" s="262"/>
      <c r="AI40" s="263"/>
      <c r="AJ40" s="263"/>
      <c r="AK40" s="263"/>
      <c r="AL40" s="78"/>
      <c r="AM40" s="58"/>
      <c r="AN40" s="219">
        <f>SUM(個票1:個票10!$BF95:$BG95)</f>
        <v>0</v>
      </c>
      <c r="AO40" s="220"/>
      <c r="AP40" s="221" t="s">
        <v>60</v>
      </c>
      <c r="AQ40" s="222"/>
      <c r="AR40" s="223">
        <f>SUM(個票1:個票10!$BJ95:$BM95)/1000</f>
        <v>0</v>
      </c>
      <c r="AS40" s="224"/>
      <c r="AT40" s="224" t="e">
        <f>SUM(#REF!)</f>
        <v>#REF!</v>
      </c>
      <c r="AU40" s="224"/>
      <c r="AV40" s="78" t="s">
        <v>61</v>
      </c>
      <c r="AW40" s="58"/>
    </row>
    <row r="41" spans="1:49" ht="17.25" customHeight="1" x14ac:dyDescent="0.45">
      <c r="A41" s="258" t="s">
        <v>82</v>
      </c>
      <c r="B41" s="46" t="s">
        <v>83</v>
      </c>
      <c r="C41" s="46"/>
      <c r="D41" s="46"/>
      <c r="E41" s="46"/>
      <c r="F41" s="46"/>
      <c r="G41" s="46"/>
      <c r="H41" s="46"/>
      <c r="I41" s="46"/>
      <c r="J41" s="46"/>
      <c r="K41" s="46"/>
      <c r="L41" s="46"/>
      <c r="M41" s="46"/>
      <c r="N41" s="46"/>
      <c r="O41" s="46"/>
      <c r="P41" s="46"/>
      <c r="Q41" s="46"/>
      <c r="R41" s="46"/>
      <c r="S41" s="46"/>
      <c r="T41" s="225">
        <f>SUM(個票1:個票10!$AL96:$AM96)</f>
        <v>0</v>
      </c>
      <c r="U41" s="226"/>
      <c r="V41" s="227" t="s">
        <v>60</v>
      </c>
      <c r="W41" s="228"/>
      <c r="X41" s="229">
        <f>SUM(個票1:個票10!$AP96:$AS96)/1000</f>
        <v>0</v>
      </c>
      <c r="Y41" s="230"/>
      <c r="Z41" s="230" t="e">
        <f>SUM(#REF!)</f>
        <v>#REF!</v>
      </c>
      <c r="AA41" s="230"/>
      <c r="AB41" s="74" t="s">
        <v>61</v>
      </c>
      <c r="AC41" s="51"/>
      <c r="AD41" s="260"/>
      <c r="AE41" s="261"/>
      <c r="AF41" s="227"/>
      <c r="AG41" s="228"/>
      <c r="AH41" s="250"/>
      <c r="AI41" s="251"/>
      <c r="AJ41" s="251"/>
      <c r="AK41" s="251"/>
      <c r="AL41" s="74"/>
      <c r="AM41" s="51"/>
      <c r="AN41" s="225">
        <f>SUM(個票1:個票10!$BF96:$BG96)</f>
        <v>0</v>
      </c>
      <c r="AO41" s="226"/>
      <c r="AP41" s="227" t="s">
        <v>60</v>
      </c>
      <c r="AQ41" s="228"/>
      <c r="AR41" s="229">
        <f>SUM(個票1:個票10!$BJ96:$BM96)/1000</f>
        <v>0</v>
      </c>
      <c r="AS41" s="230"/>
      <c r="AT41" s="230" t="e">
        <f>SUM(#REF!)</f>
        <v>#REF!</v>
      </c>
      <c r="AU41" s="230"/>
      <c r="AV41" s="74" t="s">
        <v>61</v>
      </c>
      <c r="AW41" s="51"/>
    </row>
    <row r="42" spans="1:49" ht="17.25" customHeight="1" x14ac:dyDescent="0.45">
      <c r="A42" s="259"/>
      <c r="B42" s="81" t="s">
        <v>84</v>
      </c>
      <c r="C42" s="81"/>
      <c r="D42" s="81"/>
      <c r="E42" s="81"/>
      <c r="F42" s="81"/>
      <c r="G42" s="81"/>
      <c r="H42" s="81"/>
      <c r="I42" s="81"/>
      <c r="J42" s="81"/>
      <c r="K42" s="81"/>
      <c r="L42" s="81"/>
      <c r="M42" s="81"/>
      <c r="N42" s="81"/>
      <c r="O42" s="81"/>
      <c r="P42" s="81"/>
      <c r="Q42" s="81"/>
      <c r="R42" s="81"/>
      <c r="S42" s="81"/>
      <c r="T42" s="219">
        <f>SUM(個票1:個票10!$AL97:$AM97)</f>
        <v>0</v>
      </c>
      <c r="U42" s="220"/>
      <c r="V42" s="252" t="s">
        <v>60</v>
      </c>
      <c r="W42" s="253"/>
      <c r="X42" s="223">
        <f>SUM(個票1:個票10!$AP97:$AS97)/1000</f>
        <v>0</v>
      </c>
      <c r="Y42" s="224"/>
      <c r="Z42" s="224" t="e">
        <f>SUM(#REF!)</f>
        <v>#REF!</v>
      </c>
      <c r="AA42" s="224"/>
      <c r="AB42" s="76" t="s">
        <v>61</v>
      </c>
      <c r="AC42" s="85"/>
      <c r="AD42" s="254"/>
      <c r="AE42" s="255"/>
      <c r="AF42" s="252"/>
      <c r="AG42" s="253"/>
      <c r="AH42" s="256"/>
      <c r="AI42" s="257"/>
      <c r="AJ42" s="257"/>
      <c r="AK42" s="257"/>
      <c r="AL42" s="76"/>
      <c r="AM42" s="85"/>
      <c r="AN42" s="219">
        <f>SUM(個票1:個票10!$BF97:$BG97)</f>
        <v>0</v>
      </c>
      <c r="AO42" s="220"/>
      <c r="AP42" s="221" t="s">
        <v>60</v>
      </c>
      <c r="AQ42" s="222"/>
      <c r="AR42" s="223">
        <f>SUM(個票1:個票10!$BJ97:$BM97)/1000</f>
        <v>0</v>
      </c>
      <c r="AS42" s="224"/>
      <c r="AT42" s="224" t="e">
        <f>SUM(#REF!)</f>
        <v>#REF!</v>
      </c>
      <c r="AU42" s="224"/>
      <c r="AV42" s="76" t="s">
        <v>61</v>
      </c>
      <c r="AW42" s="85"/>
    </row>
    <row r="43" spans="1:49" ht="17.25" customHeight="1" x14ac:dyDescent="0.45">
      <c r="A43" s="244" t="s">
        <v>85</v>
      </c>
      <c r="B43" s="45" t="s">
        <v>86</v>
      </c>
      <c r="C43" s="46"/>
      <c r="D43" s="46"/>
      <c r="E43" s="46"/>
      <c r="F43" s="46"/>
      <c r="G43" s="46"/>
      <c r="H43" s="46"/>
      <c r="I43" s="46"/>
      <c r="J43" s="46"/>
      <c r="K43" s="46"/>
      <c r="L43" s="46"/>
      <c r="M43" s="46"/>
      <c r="N43" s="46"/>
      <c r="O43" s="46"/>
      <c r="P43" s="46"/>
      <c r="Q43" s="46"/>
      <c r="R43" s="46"/>
      <c r="S43" s="46"/>
      <c r="T43" s="225">
        <f>SUM(個票1:個票10!$AL98:$AM98)</f>
        <v>0</v>
      </c>
      <c r="U43" s="226"/>
      <c r="V43" s="246" t="s">
        <v>60</v>
      </c>
      <c r="W43" s="247"/>
      <c r="X43" s="229">
        <f>SUM(個票1:個票10!$AP98:$AS98)/1000</f>
        <v>0</v>
      </c>
      <c r="Y43" s="230"/>
      <c r="Z43" s="230" t="e">
        <f>SUM(#REF!)</f>
        <v>#REF!</v>
      </c>
      <c r="AA43" s="230"/>
      <c r="AB43" s="73" t="s">
        <v>61</v>
      </c>
      <c r="AC43" s="59"/>
      <c r="AD43" s="248"/>
      <c r="AE43" s="249"/>
      <c r="AF43" s="246"/>
      <c r="AG43" s="247"/>
      <c r="AH43" s="242"/>
      <c r="AI43" s="243"/>
      <c r="AJ43" s="243"/>
      <c r="AK43" s="243"/>
      <c r="AL43" s="73"/>
      <c r="AM43" s="59"/>
      <c r="AN43" s="225">
        <f>SUM(個票1:個票10!$BF98:$BG98)</f>
        <v>0</v>
      </c>
      <c r="AO43" s="226"/>
      <c r="AP43" s="227" t="s">
        <v>60</v>
      </c>
      <c r="AQ43" s="228"/>
      <c r="AR43" s="229">
        <f>SUM(個票1:個票10!$BJ98:$BM98)/1000</f>
        <v>0</v>
      </c>
      <c r="AS43" s="230"/>
      <c r="AT43" s="230" t="e">
        <f>SUM(#REF!)</f>
        <v>#REF!</v>
      </c>
      <c r="AU43" s="230"/>
      <c r="AV43" s="73" t="s">
        <v>61</v>
      </c>
      <c r="AW43" s="59"/>
    </row>
    <row r="44" spans="1:49" ht="17.25" customHeight="1" x14ac:dyDescent="0.45">
      <c r="A44" s="245"/>
      <c r="B44" s="52" t="s">
        <v>87</v>
      </c>
      <c r="C44" s="53"/>
      <c r="D44" s="53"/>
      <c r="E44" s="53"/>
      <c r="F44" s="53"/>
      <c r="G44" s="53"/>
      <c r="H44" s="53"/>
      <c r="I44" s="53"/>
      <c r="J44" s="53"/>
      <c r="K44" s="53"/>
      <c r="L44" s="53"/>
      <c r="M44" s="53"/>
      <c r="N44" s="53"/>
      <c r="O44" s="53"/>
      <c r="P44" s="53"/>
      <c r="Q44" s="53"/>
      <c r="R44" s="53"/>
      <c r="S44" s="53"/>
      <c r="T44" s="213">
        <f>SUM(個票1:個票10!$AL99:$AM99)</f>
        <v>0</v>
      </c>
      <c r="U44" s="214"/>
      <c r="V44" s="215" t="s">
        <v>60</v>
      </c>
      <c r="W44" s="216"/>
      <c r="X44" s="217">
        <f>SUM(個票1:個票10!$AP99:$AS99)/1000</f>
        <v>0</v>
      </c>
      <c r="Y44" s="218"/>
      <c r="Z44" s="218" t="e">
        <f>SUM(#REF!)</f>
        <v>#REF!</v>
      </c>
      <c r="AA44" s="218"/>
      <c r="AB44" s="72" t="s">
        <v>61</v>
      </c>
      <c r="AC44" s="55"/>
      <c r="AD44" s="232"/>
      <c r="AE44" s="233"/>
      <c r="AF44" s="215"/>
      <c r="AG44" s="216"/>
      <c r="AH44" s="234"/>
      <c r="AI44" s="235"/>
      <c r="AJ44" s="235"/>
      <c r="AK44" s="235"/>
      <c r="AL44" s="72"/>
      <c r="AM44" s="55"/>
      <c r="AN44" s="213">
        <f>SUM(個票1:個票10!$BF99:$BG99)</f>
        <v>0</v>
      </c>
      <c r="AO44" s="214"/>
      <c r="AP44" s="215" t="s">
        <v>60</v>
      </c>
      <c r="AQ44" s="216"/>
      <c r="AR44" s="217">
        <f>SUM(個票1:個票10!$BJ99:$BM99)/1000</f>
        <v>0</v>
      </c>
      <c r="AS44" s="218"/>
      <c r="AT44" s="218" t="e">
        <f>SUM(#REF!)</f>
        <v>#REF!</v>
      </c>
      <c r="AU44" s="218"/>
      <c r="AV44" s="72" t="s">
        <v>61</v>
      </c>
      <c r="AW44" s="55"/>
    </row>
    <row r="45" spans="1:49" ht="17.25" customHeight="1" x14ac:dyDescent="0.45">
      <c r="A45" s="245"/>
      <c r="B45" s="52" t="s">
        <v>34</v>
      </c>
      <c r="C45" s="53"/>
      <c r="D45" s="53"/>
      <c r="E45" s="53"/>
      <c r="F45" s="53"/>
      <c r="G45" s="53"/>
      <c r="H45" s="53"/>
      <c r="I45" s="53"/>
      <c r="J45" s="53"/>
      <c r="K45" s="53"/>
      <c r="L45" s="53"/>
      <c r="M45" s="53"/>
      <c r="N45" s="53"/>
      <c r="O45" s="53"/>
      <c r="P45" s="53"/>
      <c r="Q45" s="53"/>
      <c r="R45" s="53"/>
      <c r="S45" s="53"/>
      <c r="T45" s="213">
        <f>SUM(個票1:個票10!$AL100:$AM100)</f>
        <v>0</v>
      </c>
      <c r="U45" s="214"/>
      <c r="V45" s="215" t="s">
        <v>60</v>
      </c>
      <c r="W45" s="216"/>
      <c r="X45" s="217">
        <f>SUM(個票1:個票10!$AP100:$AS100)/1000</f>
        <v>0</v>
      </c>
      <c r="Y45" s="218"/>
      <c r="Z45" s="218" t="e">
        <f>SUM(#REF!)</f>
        <v>#REF!</v>
      </c>
      <c r="AA45" s="218"/>
      <c r="AB45" s="72" t="s">
        <v>61</v>
      </c>
      <c r="AC45" s="55"/>
      <c r="AD45" s="232"/>
      <c r="AE45" s="233"/>
      <c r="AF45" s="215"/>
      <c r="AG45" s="216"/>
      <c r="AH45" s="234"/>
      <c r="AI45" s="235"/>
      <c r="AJ45" s="235"/>
      <c r="AK45" s="235"/>
      <c r="AL45" s="72"/>
      <c r="AM45" s="55"/>
      <c r="AN45" s="213">
        <f>SUM(個票1:個票10!$BF100:$BG100)</f>
        <v>0</v>
      </c>
      <c r="AO45" s="214"/>
      <c r="AP45" s="215" t="s">
        <v>60</v>
      </c>
      <c r="AQ45" s="216"/>
      <c r="AR45" s="217">
        <f>SUM(個票1:個票10!$BJ100:$BM100)/1000</f>
        <v>0</v>
      </c>
      <c r="AS45" s="218"/>
      <c r="AT45" s="218" t="e">
        <f>SUM(#REF!)</f>
        <v>#REF!</v>
      </c>
      <c r="AU45" s="218"/>
      <c r="AV45" s="72" t="s">
        <v>61</v>
      </c>
      <c r="AW45" s="55"/>
    </row>
    <row r="46" spans="1:49" ht="17.25" customHeight="1" x14ac:dyDescent="0.45">
      <c r="A46" s="245"/>
      <c r="B46" s="52" t="s">
        <v>88</v>
      </c>
      <c r="C46" s="53"/>
      <c r="D46" s="53"/>
      <c r="E46" s="53"/>
      <c r="F46" s="53"/>
      <c r="G46" s="53"/>
      <c r="H46" s="53"/>
      <c r="I46" s="53"/>
      <c r="J46" s="53"/>
      <c r="K46" s="53"/>
      <c r="L46" s="53"/>
      <c r="M46" s="53"/>
      <c r="N46" s="53"/>
      <c r="O46" s="53"/>
      <c r="P46" s="53"/>
      <c r="Q46" s="53"/>
      <c r="R46" s="53"/>
      <c r="S46" s="53"/>
      <c r="T46" s="213">
        <f>SUM(個票1:個票10!$AL101:$AM101)</f>
        <v>0</v>
      </c>
      <c r="U46" s="214"/>
      <c r="V46" s="215" t="s">
        <v>60</v>
      </c>
      <c r="W46" s="216"/>
      <c r="X46" s="217">
        <f>SUM(個票1:個票10!$AP101:$AS101)/1000</f>
        <v>0</v>
      </c>
      <c r="Y46" s="218"/>
      <c r="Z46" s="218" t="e">
        <f>SUM(#REF!)</f>
        <v>#REF!</v>
      </c>
      <c r="AA46" s="218"/>
      <c r="AB46" s="72" t="s">
        <v>61</v>
      </c>
      <c r="AC46" s="55"/>
      <c r="AD46" s="232"/>
      <c r="AE46" s="233"/>
      <c r="AF46" s="215"/>
      <c r="AG46" s="216"/>
      <c r="AH46" s="234"/>
      <c r="AI46" s="235"/>
      <c r="AJ46" s="235"/>
      <c r="AK46" s="235"/>
      <c r="AL46" s="72"/>
      <c r="AM46" s="55"/>
      <c r="AN46" s="213">
        <f>SUM(個票1:個票10!$BF101:$BG101)</f>
        <v>0</v>
      </c>
      <c r="AO46" s="214"/>
      <c r="AP46" s="215" t="s">
        <v>60</v>
      </c>
      <c r="AQ46" s="216"/>
      <c r="AR46" s="217">
        <f>SUM(個票1:個票10!$BJ101:$BM101)/1000</f>
        <v>0</v>
      </c>
      <c r="AS46" s="218"/>
      <c r="AT46" s="218" t="e">
        <f>SUM(#REF!)</f>
        <v>#REF!</v>
      </c>
      <c r="AU46" s="218"/>
      <c r="AV46" s="72" t="s">
        <v>61</v>
      </c>
      <c r="AW46" s="55"/>
    </row>
    <row r="47" spans="1:49" ht="17.25" customHeight="1" x14ac:dyDescent="0.45">
      <c r="A47" s="245"/>
      <c r="B47" s="52" t="s">
        <v>89</v>
      </c>
      <c r="C47" s="53"/>
      <c r="D47" s="53"/>
      <c r="E47" s="53"/>
      <c r="F47" s="53"/>
      <c r="G47" s="53"/>
      <c r="H47" s="53"/>
      <c r="I47" s="53"/>
      <c r="J47" s="53"/>
      <c r="K47" s="53"/>
      <c r="L47" s="53"/>
      <c r="M47" s="53"/>
      <c r="N47" s="53"/>
      <c r="O47" s="53"/>
      <c r="P47" s="53"/>
      <c r="Q47" s="53"/>
      <c r="R47" s="53"/>
      <c r="S47" s="53"/>
      <c r="T47" s="213">
        <f>SUM(個票1:個票10!$AL102:$AM102)</f>
        <v>0</v>
      </c>
      <c r="U47" s="214"/>
      <c r="V47" s="215" t="s">
        <v>60</v>
      </c>
      <c r="W47" s="216"/>
      <c r="X47" s="217">
        <f>SUM(個票1:個票10!$AP102:$AS102)/1000</f>
        <v>0</v>
      </c>
      <c r="Y47" s="218"/>
      <c r="Z47" s="218" t="e">
        <f>SUM(#REF!)</f>
        <v>#REF!</v>
      </c>
      <c r="AA47" s="218"/>
      <c r="AB47" s="72" t="s">
        <v>61</v>
      </c>
      <c r="AC47" s="55"/>
      <c r="AD47" s="232"/>
      <c r="AE47" s="233"/>
      <c r="AF47" s="215"/>
      <c r="AG47" s="216"/>
      <c r="AH47" s="234"/>
      <c r="AI47" s="235"/>
      <c r="AJ47" s="235"/>
      <c r="AK47" s="235"/>
      <c r="AL47" s="72"/>
      <c r="AM47" s="55"/>
      <c r="AN47" s="213">
        <f>SUM(個票1:個票10!$BF102:$BG102)</f>
        <v>0</v>
      </c>
      <c r="AO47" s="214"/>
      <c r="AP47" s="215" t="s">
        <v>60</v>
      </c>
      <c r="AQ47" s="216"/>
      <c r="AR47" s="217">
        <f>SUM(個票1:個票10!$BJ102:$BM102)/1000</f>
        <v>0</v>
      </c>
      <c r="AS47" s="218"/>
      <c r="AT47" s="218" t="e">
        <f>SUM(#REF!)</f>
        <v>#REF!</v>
      </c>
      <c r="AU47" s="218"/>
      <c r="AV47" s="72" t="s">
        <v>61</v>
      </c>
      <c r="AW47" s="55"/>
    </row>
    <row r="48" spans="1:49" ht="17.25" customHeight="1" x14ac:dyDescent="0.45">
      <c r="A48" s="245"/>
      <c r="B48" s="52" t="s">
        <v>90</v>
      </c>
      <c r="C48" s="53"/>
      <c r="D48" s="53"/>
      <c r="E48" s="53"/>
      <c r="F48" s="53"/>
      <c r="G48" s="53"/>
      <c r="H48" s="53"/>
      <c r="I48" s="53"/>
      <c r="J48" s="53"/>
      <c r="K48" s="53"/>
      <c r="L48" s="53"/>
      <c r="M48" s="53"/>
      <c r="N48" s="53"/>
      <c r="O48" s="53"/>
      <c r="P48" s="53"/>
      <c r="Q48" s="53"/>
      <c r="R48" s="53"/>
      <c r="S48" s="53"/>
      <c r="T48" s="213">
        <f>SUM(個票1:個票10!$AL103:$AM103)</f>
        <v>0</v>
      </c>
      <c r="U48" s="214"/>
      <c r="V48" s="215" t="s">
        <v>60</v>
      </c>
      <c r="W48" s="216"/>
      <c r="X48" s="217">
        <f>SUM(個票1:個票10!$AP103:$AS103)/1000</f>
        <v>0</v>
      </c>
      <c r="Y48" s="218"/>
      <c r="Z48" s="218" t="e">
        <f>SUM(#REF!)</f>
        <v>#REF!</v>
      </c>
      <c r="AA48" s="218"/>
      <c r="AB48" s="72" t="s">
        <v>61</v>
      </c>
      <c r="AC48" s="55"/>
      <c r="AD48" s="232"/>
      <c r="AE48" s="233"/>
      <c r="AF48" s="215"/>
      <c r="AG48" s="216"/>
      <c r="AH48" s="234"/>
      <c r="AI48" s="235"/>
      <c r="AJ48" s="235"/>
      <c r="AK48" s="235"/>
      <c r="AL48" s="72"/>
      <c r="AM48" s="55"/>
      <c r="AN48" s="213">
        <f>SUM(個票1:個票10!$BF103:$BG103)</f>
        <v>0</v>
      </c>
      <c r="AO48" s="214"/>
      <c r="AP48" s="215" t="s">
        <v>60</v>
      </c>
      <c r="AQ48" s="216"/>
      <c r="AR48" s="217">
        <f>SUM(個票1:個票10!$BJ103:$BM103)/1000</f>
        <v>0</v>
      </c>
      <c r="AS48" s="218"/>
      <c r="AT48" s="218" t="e">
        <f>SUM(#REF!)</f>
        <v>#REF!</v>
      </c>
      <c r="AU48" s="218"/>
      <c r="AV48" s="72" t="s">
        <v>61</v>
      </c>
      <c r="AW48" s="55"/>
    </row>
    <row r="49" spans="1:57" ht="17.25" customHeight="1" x14ac:dyDescent="0.45">
      <c r="A49" s="245"/>
      <c r="B49" s="52" t="s">
        <v>91</v>
      </c>
      <c r="C49" s="53"/>
      <c r="D49" s="53"/>
      <c r="E49" s="53"/>
      <c r="F49" s="53"/>
      <c r="G49" s="53"/>
      <c r="H49" s="53"/>
      <c r="I49" s="53"/>
      <c r="J49" s="53"/>
      <c r="K49" s="53"/>
      <c r="L49" s="53"/>
      <c r="M49" s="53"/>
      <c r="N49" s="53"/>
      <c r="O49" s="53"/>
      <c r="P49" s="53"/>
      <c r="Q49" s="53"/>
      <c r="R49" s="53"/>
      <c r="S49" s="53"/>
      <c r="T49" s="213">
        <f>SUM(個票1:個票10!$AL104:$AM104)</f>
        <v>0</v>
      </c>
      <c r="U49" s="214"/>
      <c r="V49" s="215" t="s">
        <v>60</v>
      </c>
      <c r="W49" s="216"/>
      <c r="X49" s="217">
        <f>SUM(個票1:個票10!$AP104:$AS104)/1000</f>
        <v>0</v>
      </c>
      <c r="Y49" s="218"/>
      <c r="Z49" s="218" t="e">
        <f>SUM(#REF!)</f>
        <v>#REF!</v>
      </c>
      <c r="AA49" s="218"/>
      <c r="AB49" s="72" t="s">
        <v>61</v>
      </c>
      <c r="AC49" s="55"/>
      <c r="AD49" s="232"/>
      <c r="AE49" s="233"/>
      <c r="AF49" s="215"/>
      <c r="AG49" s="216"/>
      <c r="AH49" s="234"/>
      <c r="AI49" s="235"/>
      <c r="AJ49" s="235"/>
      <c r="AK49" s="235"/>
      <c r="AL49" s="72"/>
      <c r="AM49" s="55"/>
      <c r="AN49" s="213">
        <f>SUM(個票1:個票10!$BF104:$BG104)</f>
        <v>0</v>
      </c>
      <c r="AO49" s="214"/>
      <c r="AP49" s="215" t="s">
        <v>60</v>
      </c>
      <c r="AQ49" s="216"/>
      <c r="AR49" s="217">
        <f>SUM(個票1:個票10!$BJ104:$BM104)/1000</f>
        <v>0</v>
      </c>
      <c r="AS49" s="218"/>
      <c r="AT49" s="218" t="e">
        <f>SUM(#REF!)</f>
        <v>#REF!</v>
      </c>
      <c r="AU49" s="218"/>
      <c r="AV49" s="72" t="s">
        <v>61</v>
      </c>
      <c r="AW49" s="55"/>
    </row>
    <row r="50" spans="1:57" ht="17.25" customHeight="1" x14ac:dyDescent="0.45">
      <c r="A50" s="245"/>
      <c r="B50" s="52" t="s">
        <v>92</v>
      </c>
      <c r="C50" s="53"/>
      <c r="D50" s="53"/>
      <c r="E50" s="53"/>
      <c r="F50" s="53"/>
      <c r="G50" s="53"/>
      <c r="H50" s="53"/>
      <c r="I50" s="53"/>
      <c r="J50" s="53"/>
      <c r="K50" s="53"/>
      <c r="L50" s="53"/>
      <c r="M50" s="53"/>
      <c r="N50" s="53"/>
      <c r="O50" s="53"/>
      <c r="P50" s="53"/>
      <c r="Q50" s="53"/>
      <c r="R50" s="53"/>
      <c r="S50" s="53"/>
      <c r="T50" s="213">
        <f>SUM(個票1:個票10!$AL105:$AM105)</f>
        <v>0</v>
      </c>
      <c r="U50" s="214"/>
      <c r="V50" s="215" t="s">
        <v>60</v>
      </c>
      <c r="W50" s="216"/>
      <c r="X50" s="217">
        <f>SUM(個票1:個票10!$AP105:$AS105)/1000</f>
        <v>0</v>
      </c>
      <c r="Y50" s="218"/>
      <c r="Z50" s="218" t="e">
        <f>SUM(#REF!)</f>
        <v>#REF!</v>
      </c>
      <c r="AA50" s="218"/>
      <c r="AB50" s="72" t="s">
        <v>61</v>
      </c>
      <c r="AC50" s="55"/>
      <c r="AD50" s="232"/>
      <c r="AE50" s="233"/>
      <c r="AF50" s="215"/>
      <c r="AG50" s="216"/>
      <c r="AH50" s="234"/>
      <c r="AI50" s="235"/>
      <c r="AJ50" s="235"/>
      <c r="AK50" s="235"/>
      <c r="AL50" s="72"/>
      <c r="AM50" s="55"/>
      <c r="AN50" s="213">
        <f>SUM(個票1:個票10!$BF105:$BG105)</f>
        <v>0</v>
      </c>
      <c r="AO50" s="214"/>
      <c r="AP50" s="215" t="s">
        <v>60</v>
      </c>
      <c r="AQ50" s="216"/>
      <c r="AR50" s="217">
        <f>SUM(個票1:個票10!$BJ105:$BM105)/1000</f>
        <v>0</v>
      </c>
      <c r="AS50" s="218"/>
      <c r="AT50" s="218" t="e">
        <f>SUM(#REF!)</f>
        <v>#REF!</v>
      </c>
      <c r="AU50" s="218"/>
      <c r="AV50" s="72" t="s">
        <v>61</v>
      </c>
      <c r="AW50" s="55"/>
    </row>
    <row r="51" spans="1:57" ht="17.25" customHeight="1" x14ac:dyDescent="0.45">
      <c r="A51" s="245"/>
      <c r="B51" s="52" t="s">
        <v>93</v>
      </c>
      <c r="C51" s="53"/>
      <c r="D51" s="53"/>
      <c r="E51" s="53"/>
      <c r="F51" s="53"/>
      <c r="G51" s="53"/>
      <c r="H51" s="53"/>
      <c r="I51" s="53"/>
      <c r="J51" s="53"/>
      <c r="K51" s="53"/>
      <c r="L51" s="53"/>
      <c r="M51" s="53"/>
      <c r="N51" s="53"/>
      <c r="O51" s="53"/>
      <c r="P51" s="53"/>
      <c r="Q51" s="53"/>
      <c r="R51" s="53"/>
      <c r="S51" s="53"/>
      <c r="T51" s="213">
        <f>SUM(個票1:個票10!$AL106:$AM106)</f>
        <v>0</v>
      </c>
      <c r="U51" s="214"/>
      <c r="V51" s="215" t="s">
        <v>60</v>
      </c>
      <c r="W51" s="216"/>
      <c r="X51" s="217">
        <f>SUM(個票1:個票10!$AP106:$AS106)/1000</f>
        <v>0</v>
      </c>
      <c r="Y51" s="218"/>
      <c r="Z51" s="218" t="e">
        <f>SUM(#REF!)</f>
        <v>#REF!</v>
      </c>
      <c r="AA51" s="218"/>
      <c r="AB51" s="72" t="s">
        <v>61</v>
      </c>
      <c r="AC51" s="55"/>
      <c r="AD51" s="232"/>
      <c r="AE51" s="233"/>
      <c r="AF51" s="215"/>
      <c r="AG51" s="216"/>
      <c r="AH51" s="234"/>
      <c r="AI51" s="235"/>
      <c r="AJ51" s="235"/>
      <c r="AK51" s="235"/>
      <c r="AL51" s="72"/>
      <c r="AM51" s="55"/>
      <c r="AN51" s="213">
        <f>SUM(個票1:個票10!$BF106:$BG106)</f>
        <v>0</v>
      </c>
      <c r="AO51" s="214"/>
      <c r="AP51" s="215" t="s">
        <v>60</v>
      </c>
      <c r="AQ51" s="216"/>
      <c r="AR51" s="217">
        <f>SUM(個票1:個票10!$BJ106:$BM106)/1000</f>
        <v>0</v>
      </c>
      <c r="AS51" s="218"/>
      <c r="AT51" s="218" t="e">
        <f>SUM(#REF!)</f>
        <v>#REF!</v>
      </c>
      <c r="AU51" s="218"/>
      <c r="AV51" s="72" t="s">
        <v>61</v>
      </c>
      <c r="AW51" s="55"/>
    </row>
    <row r="52" spans="1:57" ht="17.25" customHeight="1" x14ac:dyDescent="0.45">
      <c r="A52" s="245"/>
      <c r="B52" s="52" t="s">
        <v>94</v>
      </c>
      <c r="C52" s="53"/>
      <c r="D52" s="53"/>
      <c r="E52" s="53"/>
      <c r="F52" s="53"/>
      <c r="G52" s="53"/>
      <c r="H52" s="53"/>
      <c r="I52" s="53"/>
      <c r="J52" s="53"/>
      <c r="K52" s="53"/>
      <c r="L52" s="53"/>
      <c r="M52" s="53"/>
      <c r="N52" s="53"/>
      <c r="O52" s="53"/>
      <c r="P52" s="53"/>
      <c r="Q52" s="53"/>
      <c r="R52" s="53"/>
      <c r="S52" s="53"/>
      <c r="T52" s="213">
        <f>SUM(個票1:個票10!$AL107:$AM107)</f>
        <v>0</v>
      </c>
      <c r="U52" s="214"/>
      <c r="V52" s="215" t="s">
        <v>60</v>
      </c>
      <c r="W52" s="216"/>
      <c r="X52" s="217">
        <f>SUM(個票1:個票10!$AP107:$AS107)/1000</f>
        <v>0</v>
      </c>
      <c r="Y52" s="218"/>
      <c r="Z52" s="218" t="e">
        <f>SUM(#REF!)</f>
        <v>#REF!</v>
      </c>
      <c r="AA52" s="218"/>
      <c r="AB52" s="72" t="s">
        <v>61</v>
      </c>
      <c r="AC52" s="55"/>
      <c r="AD52" s="232"/>
      <c r="AE52" s="233"/>
      <c r="AF52" s="215"/>
      <c r="AG52" s="216"/>
      <c r="AH52" s="234"/>
      <c r="AI52" s="235"/>
      <c r="AJ52" s="235"/>
      <c r="AK52" s="235"/>
      <c r="AL52" s="72"/>
      <c r="AM52" s="55"/>
      <c r="AN52" s="213">
        <f>SUM(個票1:個票10!$BF107:$BG107)</f>
        <v>0</v>
      </c>
      <c r="AO52" s="214"/>
      <c r="AP52" s="215" t="s">
        <v>60</v>
      </c>
      <c r="AQ52" s="216"/>
      <c r="AR52" s="217">
        <f>SUM(個票1:個票10!$BJ107:$BM107)/1000</f>
        <v>0</v>
      </c>
      <c r="AS52" s="218"/>
      <c r="AT52" s="218" t="e">
        <f>SUM(#REF!)</f>
        <v>#REF!</v>
      </c>
      <c r="AU52" s="218"/>
      <c r="AV52" s="72" t="s">
        <v>61</v>
      </c>
      <c r="AW52" s="55"/>
    </row>
    <row r="53" spans="1:57" ht="17.25" customHeight="1" x14ac:dyDescent="0.45">
      <c r="A53" s="245"/>
      <c r="B53" s="52" t="s">
        <v>95</v>
      </c>
      <c r="C53" s="53"/>
      <c r="D53" s="53"/>
      <c r="E53" s="53"/>
      <c r="F53" s="53"/>
      <c r="G53" s="53"/>
      <c r="H53" s="53"/>
      <c r="I53" s="53"/>
      <c r="J53" s="53"/>
      <c r="K53" s="53"/>
      <c r="L53" s="53"/>
      <c r="M53" s="53"/>
      <c r="N53" s="53"/>
      <c r="O53" s="53"/>
      <c r="P53" s="53"/>
      <c r="Q53" s="53"/>
      <c r="R53" s="53"/>
      <c r="S53" s="53"/>
      <c r="T53" s="213">
        <f>SUM(個票1:個票10!$AL108:$AM108)</f>
        <v>0</v>
      </c>
      <c r="U53" s="214"/>
      <c r="V53" s="215" t="s">
        <v>60</v>
      </c>
      <c r="W53" s="216"/>
      <c r="X53" s="217">
        <f>SUM(個票1:個票10!$AP108:$AS108)/1000</f>
        <v>0</v>
      </c>
      <c r="Y53" s="218"/>
      <c r="Z53" s="218" t="e">
        <f>SUM(#REF!)</f>
        <v>#REF!</v>
      </c>
      <c r="AA53" s="218"/>
      <c r="AB53" s="72" t="s">
        <v>61</v>
      </c>
      <c r="AC53" s="55"/>
      <c r="AD53" s="232"/>
      <c r="AE53" s="233"/>
      <c r="AF53" s="215"/>
      <c r="AG53" s="216"/>
      <c r="AH53" s="234"/>
      <c r="AI53" s="235"/>
      <c r="AJ53" s="235"/>
      <c r="AK53" s="235"/>
      <c r="AL53" s="72"/>
      <c r="AM53" s="55"/>
      <c r="AN53" s="213">
        <f>SUM(個票1:個票10!$BF108:$BG108)</f>
        <v>0</v>
      </c>
      <c r="AO53" s="214"/>
      <c r="AP53" s="215" t="s">
        <v>60</v>
      </c>
      <c r="AQ53" s="216"/>
      <c r="AR53" s="217">
        <f>SUM(個票1:個票10!$BJ108:$BM108)/1000</f>
        <v>0</v>
      </c>
      <c r="AS53" s="218"/>
      <c r="AT53" s="218" t="e">
        <f>SUM(#REF!)</f>
        <v>#REF!</v>
      </c>
      <c r="AU53" s="218"/>
      <c r="AV53" s="72" t="s">
        <v>61</v>
      </c>
      <c r="AW53" s="55"/>
    </row>
    <row r="54" spans="1:57" ht="17.25" customHeight="1" x14ac:dyDescent="0.45">
      <c r="A54" s="245"/>
      <c r="B54" s="52" t="s">
        <v>96</v>
      </c>
      <c r="C54" s="60"/>
      <c r="D54" s="60"/>
      <c r="E54" s="60"/>
      <c r="F54" s="60"/>
      <c r="G54" s="60"/>
      <c r="H54" s="60"/>
      <c r="I54" s="60"/>
      <c r="J54" s="60"/>
      <c r="K54" s="60"/>
      <c r="L54" s="60"/>
      <c r="M54" s="60"/>
      <c r="N54" s="60"/>
      <c r="O54" s="60"/>
      <c r="P54" s="60"/>
      <c r="Q54" s="60"/>
      <c r="R54" s="60"/>
      <c r="S54" s="60"/>
      <c r="T54" s="213">
        <f>SUM(個票1:個票10!$AL109:$AM109)</f>
        <v>0</v>
      </c>
      <c r="U54" s="214"/>
      <c r="V54" s="215" t="s">
        <v>60</v>
      </c>
      <c r="W54" s="216"/>
      <c r="X54" s="217">
        <f>SUM(個票1:個票10!$AP109:$AS109)/1000</f>
        <v>0</v>
      </c>
      <c r="Y54" s="218"/>
      <c r="Z54" s="218" t="e">
        <f>SUM(#REF!)</f>
        <v>#REF!</v>
      </c>
      <c r="AA54" s="218"/>
      <c r="AB54" s="72" t="s">
        <v>61</v>
      </c>
      <c r="AC54" s="55"/>
      <c r="AD54" s="232"/>
      <c r="AE54" s="233"/>
      <c r="AF54" s="215"/>
      <c r="AG54" s="216"/>
      <c r="AH54" s="234"/>
      <c r="AI54" s="235"/>
      <c r="AJ54" s="235"/>
      <c r="AK54" s="235"/>
      <c r="AL54" s="72"/>
      <c r="AM54" s="55"/>
      <c r="AN54" s="213">
        <f>SUM(個票1:個票10!$BF109:$BG109)</f>
        <v>0</v>
      </c>
      <c r="AO54" s="214"/>
      <c r="AP54" s="215" t="s">
        <v>60</v>
      </c>
      <c r="AQ54" s="216"/>
      <c r="AR54" s="217">
        <f>SUM(個票1:個票10!$BJ109:$BM109)/1000</f>
        <v>0</v>
      </c>
      <c r="AS54" s="218"/>
      <c r="AT54" s="218" t="e">
        <f>SUM(#REF!)</f>
        <v>#REF!</v>
      </c>
      <c r="AU54" s="218"/>
      <c r="AV54" s="72" t="s">
        <v>61</v>
      </c>
      <c r="AW54" s="55"/>
      <c r="BB54" s="41"/>
    </row>
    <row r="55" spans="1:57" ht="17.25" customHeight="1" x14ac:dyDescent="0.45">
      <c r="A55" s="245"/>
      <c r="B55" s="61" t="s">
        <v>97</v>
      </c>
      <c r="C55" s="60"/>
      <c r="D55" s="60"/>
      <c r="E55" s="60"/>
      <c r="F55" s="60"/>
      <c r="G55" s="60"/>
      <c r="H55" s="60"/>
      <c r="I55" s="60"/>
      <c r="J55" s="60"/>
      <c r="K55" s="60"/>
      <c r="L55" s="60"/>
      <c r="M55" s="60"/>
      <c r="N55" s="60"/>
      <c r="O55" s="60"/>
      <c r="P55" s="60"/>
      <c r="Q55" s="60"/>
      <c r="R55" s="60"/>
      <c r="S55" s="60"/>
      <c r="T55" s="213">
        <f>SUM(個票1:個票10!$AL110:$AM110)</f>
        <v>0</v>
      </c>
      <c r="U55" s="214"/>
      <c r="V55" s="215" t="s">
        <v>60</v>
      </c>
      <c r="W55" s="216"/>
      <c r="X55" s="217">
        <f>SUM(個票1:個票10!$AP110:$AS110)/1000</f>
        <v>0</v>
      </c>
      <c r="Y55" s="218"/>
      <c r="Z55" s="218" t="e">
        <f>SUM(#REF!)</f>
        <v>#REF!</v>
      </c>
      <c r="AA55" s="218"/>
      <c r="AB55" s="72" t="s">
        <v>61</v>
      </c>
      <c r="AC55" s="55"/>
      <c r="AD55" s="232"/>
      <c r="AE55" s="233"/>
      <c r="AF55" s="215"/>
      <c r="AG55" s="216"/>
      <c r="AH55" s="234"/>
      <c r="AI55" s="235"/>
      <c r="AJ55" s="235"/>
      <c r="AK55" s="235"/>
      <c r="AL55" s="72"/>
      <c r="AM55" s="55"/>
      <c r="AN55" s="213">
        <f>SUM(個票1:個票10!$BF110:$BG110)</f>
        <v>0</v>
      </c>
      <c r="AO55" s="214"/>
      <c r="AP55" s="215" t="s">
        <v>60</v>
      </c>
      <c r="AQ55" s="216"/>
      <c r="AR55" s="217">
        <f>SUM(個票1:個票10!$BJ110:$BM110)/1000</f>
        <v>0</v>
      </c>
      <c r="AS55" s="218"/>
      <c r="AT55" s="218" t="e">
        <f>SUM(#REF!)</f>
        <v>#REF!</v>
      </c>
      <c r="AU55" s="218"/>
      <c r="AV55" s="72" t="s">
        <v>61</v>
      </c>
      <c r="AW55" s="55"/>
    </row>
    <row r="56" spans="1:57" ht="17.25" customHeight="1" x14ac:dyDescent="0.45">
      <c r="A56" s="245"/>
      <c r="B56" s="61" t="s">
        <v>98</v>
      </c>
      <c r="C56" s="60"/>
      <c r="D56" s="60"/>
      <c r="E56" s="60"/>
      <c r="F56" s="60"/>
      <c r="G56" s="60"/>
      <c r="H56" s="60"/>
      <c r="I56" s="60"/>
      <c r="J56" s="60"/>
      <c r="K56" s="60"/>
      <c r="L56" s="60"/>
      <c r="M56" s="60"/>
      <c r="N56" s="60"/>
      <c r="O56" s="60"/>
      <c r="P56" s="60"/>
      <c r="Q56" s="60"/>
      <c r="R56" s="60"/>
      <c r="S56" s="60"/>
      <c r="T56" s="219">
        <f>SUM(個票1:個票10!$AL111:$AM111)</f>
        <v>0</v>
      </c>
      <c r="U56" s="220"/>
      <c r="V56" s="238" t="s">
        <v>60</v>
      </c>
      <c r="W56" s="239"/>
      <c r="X56" s="223">
        <f>SUM(個票1:個票10!$AP111:$AS111)/1000</f>
        <v>0</v>
      </c>
      <c r="Y56" s="224"/>
      <c r="Z56" s="224" t="e">
        <f>SUM(#REF!)</f>
        <v>#REF!</v>
      </c>
      <c r="AA56" s="224"/>
      <c r="AB56" s="78" t="s">
        <v>61</v>
      </c>
      <c r="AC56" s="58"/>
      <c r="AD56" s="240"/>
      <c r="AE56" s="241"/>
      <c r="AF56" s="238"/>
      <c r="AG56" s="239"/>
      <c r="AH56" s="236"/>
      <c r="AI56" s="237"/>
      <c r="AJ56" s="237"/>
      <c r="AK56" s="237"/>
      <c r="AL56" s="78"/>
      <c r="AM56" s="58"/>
      <c r="AN56" s="219">
        <f>SUM(個票1:個票10!$BF111:$BG111)</f>
        <v>0</v>
      </c>
      <c r="AO56" s="220"/>
      <c r="AP56" s="221" t="s">
        <v>60</v>
      </c>
      <c r="AQ56" s="222"/>
      <c r="AR56" s="223">
        <f>SUM(個票1:個票10!$BJ111:$BM111)/1000</f>
        <v>0</v>
      </c>
      <c r="AS56" s="224"/>
      <c r="AT56" s="224" t="e">
        <f>SUM(#REF!)</f>
        <v>#REF!</v>
      </c>
      <c r="AU56" s="224"/>
      <c r="AV56" s="78" t="s">
        <v>61</v>
      </c>
      <c r="AW56" s="58"/>
    </row>
    <row r="57" spans="1:57" s="67" customFormat="1" ht="17.25" customHeight="1" x14ac:dyDescent="0.45">
      <c r="A57" s="231" t="s">
        <v>99</v>
      </c>
      <c r="B57" s="203"/>
      <c r="C57" s="203"/>
      <c r="D57" s="203"/>
      <c r="E57" s="203"/>
      <c r="F57" s="203"/>
      <c r="G57" s="203"/>
      <c r="H57" s="203"/>
      <c r="I57" s="203"/>
      <c r="J57" s="203"/>
      <c r="K57" s="203"/>
      <c r="L57" s="203"/>
      <c r="M57" s="203"/>
      <c r="N57" s="203"/>
      <c r="O57" s="203"/>
      <c r="P57" s="203"/>
      <c r="Q57" s="203"/>
      <c r="R57" s="203"/>
      <c r="S57" s="204"/>
      <c r="T57" s="201">
        <f>SUM(T22:U56)</f>
        <v>0</v>
      </c>
      <c r="U57" s="202"/>
      <c r="V57" s="203" t="s">
        <v>60</v>
      </c>
      <c r="W57" s="204"/>
      <c r="X57" s="205">
        <f>SUM(X22:X56)</f>
        <v>0</v>
      </c>
      <c r="Y57" s="206"/>
      <c r="Z57" s="206" t="e">
        <f>SUM(Z22:AA56)</f>
        <v>#REF!</v>
      </c>
      <c r="AA57" s="206"/>
      <c r="AB57" s="62" t="s">
        <v>61</v>
      </c>
      <c r="AC57" s="63"/>
      <c r="AD57" s="201">
        <f>SUM(AD22:AE56)</f>
        <v>0</v>
      </c>
      <c r="AE57" s="202"/>
      <c r="AF57" s="203" t="s">
        <v>60</v>
      </c>
      <c r="AG57" s="204"/>
      <c r="AH57" s="205">
        <f>SUM(AH22:AH56)</f>
        <v>0</v>
      </c>
      <c r="AI57" s="206"/>
      <c r="AJ57" s="206" t="e">
        <f>SUM(AJ22:AK56)</f>
        <v>#REF!</v>
      </c>
      <c r="AK57" s="206"/>
      <c r="AL57" s="62" t="s">
        <v>61</v>
      </c>
      <c r="AM57" s="63"/>
      <c r="AN57" s="201">
        <f>SUM(AN22:AO56)</f>
        <v>0</v>
      </c>
      <c r="AO57" s="202"/>
      <c r="AP57" s="203" t="s">
        <v>60</v>
      </c>
      <c r="AQ57" s="204"/>
      <c r="AR57" s="205">
        <f>SUM(AR22:AR56)</f>
        <v>0</v>
      </c>
      <c r="AS57" s="206"/>
      <c r="AT57" s="206" t="e">
        <f>SUM(AT22:AU56)</f>
        <v>#REF!</v>
      </c>
      <c r="AU57" s="206"/>
      <c r="AV57" s="62" t="s">
        <v>61</v>
      </c>
      <c r="AW57" s="63"/>
      <c r="BE57" s="40"/>
    </row>
    <row r="58" spans="1:57" s="67" customFormat="1" ht="6" customHeight="1" x14ac:dyDescent="0.45">
      <c r="A58" s="94"/>
      <c r="B58" s="93"/>
      <c r="C58" s="93"/>
      <c r="D58" s="93"/>
      <c r="E58" s="93"/>
      <c r="F58" s="93"/>
      <c r="G58" s="93"/>
      <c r="H58" s="93"/>
      <c r="I58" s="93"/>
      <c r="J58" s="93"/>
      <c r="K58" s="93"/>
      <c r="L58" s="93"/>
      <c r="M58" s="93"/>
      <c r="N58" s="93"/>
      <c r="O58" s="93"/>
      <c r="P58" s="93"/>
      <c r="Q58" s="93"/>
      <c r="R58" s="93"/>
      <c r="S58" s="93"/>
      <c r="T58" s="172"/>
      <c r="U58" s="172"/>
      <c r="V58" s="171"/>
      <c r="W58" s="171"/>
      <c r="X58" s="173"/>
      <c r="Y58" s="173"/>
      <c r="Z58" s="173"/>
      <c r="AA58" s="173"/>
      <c r="AB58" s="62"/>
      <c r="AC58" s="89"/>
      <c r="AD58" s="172"/>
      <c r="AE58" s="172"/>
      <c r="AF58" s="171"/>
      <c r="AG58" s="171"/>
      <c r="AH58" s="173"/>
      <c r="AI58" s="173"/>
      <c r="AJ58" s="173"/>
      <c r="AK58" s="173"/>
      <c r="AL58" s="62"/>
      <c r="AM58" s="89"/>
      <c r="AN58" s="172"/>
      <c r="AO58" s="172"/>
      <c r="AP58" s="171"/>
      <c r="AQ58" s="171"/>
      <c r="AR58" s="173"/>
      <c r="AS58" s="173"/>
      <c r="AT58" s="173"/>
      <c r="AU58" s="173"/>
      <c r="AV58" s="90"/>
      <c r="AW58" s="91"/>
      <c r="AX58" s="92"/>
      <c r="BE58" s="40"/>
    </row>
    <row r="59" spans="1:57" s="67" customFormat="1" ht="17.25" customHeight="1" x14ac:dyDescent="0.45">
      <c r="A59" s="231" t="s">
        <v>111</v>
      </c>
      <c r="B59" s="203"/>
      <c r="C59" s="203"/>
      <c r="D59" s="203"/>
      <c r="E59" s="203"/>
      <c r="F59" s="203"/>
      <c r="G59" s="203"/>
      <c r="H59" s="203"/>
      <c r="I59" s="203"/>
      <c r="J59" s="203"/>
      <c r="K59" s="203"/>
      <c r="L59" s="203"/>
      <c r="M59" s="203"/>
      <c r="N59" s="203"/>
      <c r="O59" s="203"/>
      <c r="P59" s="203"/>
      <c r="Q59" s="203"/>
      <c r="R59" s="203"/>
      <c r="S59" s="204"/>
      <c r="T59" s="302">
        <f>SUM(個票1:個票10!Y31)/1000</f>
        <v>0</v>
      </c>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62" t="s">
        <v>61</v>
      </c>
      <c r="AW59" s="63"/>
      <c r="AX59" s="92"/>
    </row>
    <row r="60" spans="1:57" s="67" customFormat="1" ht="17.25" customHeight="1" x14ac:dyDescent="0.45">
      <c r="A60" s="231" t="s">
        <v>112</v>
      </c>
      <c r="B60" s="203"/>
      <c r="C60" s="203"/>
      <c r="D60" s="203"/>
      <c r="E60" s="203"/>
      <c r="F60" s="203"/>
      <c r="G60" s="203"/>
      <c r="H60" s="203"/>
      <c r="I60" s="203"/>
      <c r="J60" s="203"/>
      <c r="K60" s="203"/>
      <c r="L60" s="203"/>
      <c r="M60" s="203"/>
      <c r="N60" s="203"/>
      <c r="O60" s="203"/>
      <c r="P60" s="203"/>
      <c r="Q60" s="203"/>
      <c r="R60" s="203"/>
      <c r="S60" s="204"/>
      <c r="T60" s="302">
        <f>SUM(個票1:個票10!Y39)/1000</f>
        <v>0</v>
      </c>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62" t="s">
        <v>61</v>
      </c>
      <c r="AW60" s="63"/>
    </row>
    <row r="61" spans="1:57" ht="17.25" customHeight="1" x14ac:dyDescent="0.45">
      <c r="A61" s="231" t="s">
        <v>113</v>
      </c>
      <c r="B61" s="203"/>
      <c r="C61" s="203"/>
      <c r="D61" s="203"/>
      <c r="E61" s="203"/>
      <c r="F61" s="203"/>
      <c r="G61" s="203"/>
      <c r="H61" s="203"/>
      <c r="I61" s="203"/>
      <c r="J61" s="203"/>
      <c r="K61" s="203"/>
      <c r="L61" s="203"/>
      <c r="M61" s="203"/>
      <c r="N61" s="203"/>
      <c r="O61" s="203"/>
      <c r="P61" s="203"/>
      <c r="Q61" s="203"/>
      <c r="R61" s="203"/>
      <c r="S61" s="204"/>
      <c r="T61" s="302">
        <f>SUM(T59,T60)</f>
        <v>0</v>
      </c>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62" t="s">
        <v>61</v>
      </c>
      <c r="AW61" s="174"/>
    </row>
    <row r="62" spans="1:57" ht="6" customHeight="1" x14ac:dyDescent="0.45">
      <c r="AD62" s="41"/>
      <c r="AE62" s="41"/>
      <c r="AF62" s="41"/>
      <c r="AG62" s="41"/>
      <c r="AH62" s="41"/>
      <c r="AI62" s="41"/>
      <c r="AJ62" s="41"/>
      <c r="AK62" s="41"/>
      <c r="AL62" s="41"/>
      <c r="AM62" s="41"/>
      <c r="AN62" s="41"/>
      <c r="AO62" s="41"/>
      <c r="AP62" s="41"/>
      <c r="AQ62" s="41"/>
      <c r="AR62" s="41"/>
      <c r="AS62" s="41"/>
      <c r="AT62" s="41"/>
      <c r="AU62" s="41"/>
      <c r="AV62" s="41"/>
      <c r="AW62" s="41"/>
    </row>
    <row r="63" spans="1:57" ht="17.25" customHeight="1" x14ac:dyDescent="0.45">
      <c r="A63" s="231" t="s">
        <v>196</v>
      </c>
      <c r="B63" s="203"/>
      <c r="C63" s="203"/>
      <c r="D63" s="203"/>
      <c r="E63" s="203"/>
      <c r="F63" s="203"/>
      <c r="G63" s="203"/>
      <c r="H63" s="203"/>
      <c r="I63" s="203"/>
      <c r="J63" s="203"/>
      <c r="K63" s="203"/>
      <c r="L63" s="203"/>
      <c r="M63" s="203"/>
      <c r="N63" s="203"/>
      <c r="O63" s="203"/>
      <c r="P63" s="203"/>
      <c r="Q63" s="203"/>
      <c r="R63" s="203"/>
      <c r="S63" s="204"/>
      <c r="T63" s="302">
        <f>SUM(X57,AH57,AR57)</f>
        <v>0</v>
      </c>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62" t="s">
        <v>61</v>
      </c>
      <c r="AW63" s="87"/>
    </row>
    <row r="97" spans="1:31" ht="18" customHeight="1" thickBot="1" x14ac:dyDescent="0.5">
      <c r="A97" s="40" t="s">
        <v>114</v>
      </c>
      <c r="B97" s="40" t="s">
        <v>126</v>
      </c>
      <c r="C97" s="40" t="s">
        <v>127</v>
      </c>
      <c r="D97" s="40" t="s">
        <v>115</v>
      </c>
      <c r="E97" s="40" t="s">
        <v>116</v>
      </c>
      <c r="F97" s="40" t="s">
        <v>117</v>
      </c>
      <c r="G97" s="40" t="s">
        <v>118</v>
      </c>
      <c r="H97" s="40" t="s">
        <v>119</v>
      </c>
      <c r="I97" s="40" t="s">
        <v>120</v>
      </c>
      <c r="J97" s="40" t="s">
        <v>121</v>
      </c>
      <c r="K97" s="40" t="s">
        <v>131</v>
      </c>
      <c r="L97" s="40" t="s">
        <v>128</v>
      </c>
      <c r="M97" s="40" t="s">
        <v>129</v>
      </c>
      <c r="N97" s="40" t="s">
        <v>130</v>
      </c>
      <c r="O97" s="40" t="s">
        <v>122</v>
      </c>
      <c r="P97" s="40" t="s">
        <v>123</v>
      </c>
      <c r="Q97" s="40" t="s">
        <v>132</v>
      </c>
      <c r="R97" s="40" t="s">
        <v>133</v>
      </c>
      <c r="S97" s="40" t="s">
        <v>134</v>
      </c>
      <c r="T97" s="40" t="s">
        <v>124</v>
      </c>
      <c r="U97" s="40" t="s">
        <v>125</v>
      </c>
      <c r="V97" s="200" t="s">
        <v>206</v>
      </c>
      <c r="W97" s="40" t="s">
        <v>187</v>
      </c>
      <c r="X97" s="40" t="s">
        <v>188</v>
      </c>
      <c r="Y97" s="40" t="s">
        <v>189</v>
      </c>
      <c r="Z97" s="40" t="s">
        <v>124</v>
      </c>
      <c r="AA97" s="40" t="s">
        <v>125</v>
      </c>
      <c r="AB97" s="200" t="s">
        <v>206</v>
      </c>
      <c r="AC97" s="40" t="s">
        <v>124</v>
      </c>
      <c r="AD97" s="40" t="s">
        <v>125</v>
      </c>
      <c r="AE97" s="200" t="s">
        <v>206</v>
      </c>
    </row>
    <row r="98" spans="1:31" ht="18" customHeight="1" x14ac:dyDescent="0.45">
      <c r="A98" s="157">
        <f>$L$12</f>
        <v>0</v>
      </c>
      <c r="B98" s="168">
        <f>$P$13</f>
        <v>0</v>
      </c>
      <c r="C98" s="168">
        <f>$T$13</f>
        <v>0</v>
      </c>
      <c r="D98" s="158">
        <f>$L$14</f>
        <v>0</v>
      </c>
      <c r="E98" s="158">
        <f>$S$16</f>
        <v>0</v>
      </c>
      <c r="F98" s="158">
        <f>$AJ$16</f>
        <v>0</v>
      </c>
      <c r="G98" s="158">
        <f>$S$17</f>
        <v>0</v>
      </c>
      <c r="H98" s="158">
        <f>$AM$17</f>
        <v>0</v>
      </c>
      <c r="I98" s="160">
        <f>$AM$18</f>
        <v>0</v>
      </c>
      <c r="J98" s="157">
        <f>個票1!$U$4</f>
        <v>0</v>
      </c>
      <c r="K98" s="158">
        <f>個票1!$F$4</f>
        <v>0</v>
      </c>
      <c r="L98" s="158">
        <f>個票1!$H$6</f>
        <v>0</v>
      </c>
      <c r="M98" s="159">
        <f>個票1!$K$6</f>
        <v>0</v>
      </c>
      <c r="N98" s="158">
        <f>個票1!$F$7</f>
        <v>0</v>
      </c>
      <c r="O98" s="158">
        <f>個票1!$F$5</f>
        <v>0</v>
      </c>
      <c r="P98" s="158">
        <f>個票1!$U$5</f>
        <v>0</v>
      </c>
      <c r="Q98" s="158">
        <f>個票1!$H$8</f>
        <v>0</v>
      </c>
      <c r="R98" s="158">
        <f>個票1!$R$8</f>
        <v>0</v>
      </c>
      <c r="S98" s="158">
        <f>個票1!$F$9</f>
        <v>0</v>
      </c>
      <c r="T98" s="158">
        <f>個票1!$Y$30</f>
        <v>0</v>
      </c>
      <c r="U98" s="158">
        <f>個票1!$Y$29</f>
        <v>0</v>
      </c>
      <c r="V98" s="158">
        <f>個票1!$Y$31</f>
        <v>0</v>
      </c>
      <c r="W98" s="158">
        <f>個票1!$Y$37</f>
        <v>0</v>
      </c>
      <c r="X98" s="158">
        <f>個票1!$Y$38</f>
        <v>0</v>
      </c>
      <c r="Y98" s="158">
        <f>個票1!$Y$44</f>
        <v>0</v>
      </c>
      <c r="Z98" s="158">
        <f>個票1!$Y$56</f>
        <v>0</v>
      </c>
      <c r="AA98" s="158">
        <f>個票1!$Y$55</f>
        <v>0</v>
      </c>
      <c r="AB98" s="158">
        <f>個票1!$Y$57</f>
        <v>0</v>
      </c>
      <c r="AC98" s="158">
        <f>個票1!$Y$71</f>
        <v>0</v>
      </c>
      <c r="AD98" s="158">
        <f>個票1!$Y$70</f>
        <v>0</v>
      </c>
      <c r="AE98" s="160">
        <f>個票1!$Y$72</f>
        <v>0</v>
      </c>
    </row>
    <row r="99" spans="1:31" ht="18" customHeight="1" x14ac:dyDescent="0.45">
      <c r="A99" s="161">
        <f t="shared" ref="A99:A107" si="0">$L$12</f>
        <v>0</v>
      </c>
      <c r="B99" s="169">
        <f t="shared" ref="B99:B107" si="1">$P$13</f>
        <v>0</v>
      </c>
      <c r="C99" s="169">
        <f t="shared" ref="C99:C107" si="2">$T$13</f>
        <v>0</v>
      </c>
      <c r="D99" s="41">
        <f t="shared" ref="D99:D107" si="3">$L$14</f>
        <v>0</v>
      </c>
      <c r="E99" s="41">
        <f t="shared" ref="E99:E107" si="4">$S$16</f>
        <v>0</v>
      </c>
      <c r="F99" s="41">
        <f t="shared" ref="F99:F107" si="5">$AJ$16</f>
        <v>0</v>
      </c>
      <c r="G99" s="41">
        <f t="shared" ref="G99:G107" si="6">$S$17</f>
        <v>0</v>
      </c>
      <c r="H99" s="41">
        <f t="shared" ref="H99:H107" si="7">$AM$17</f>
        <v>0</v>
      </c>
      <c r="I99" s="163">
        <f t="shared" ref="I99:I107" si="8">$AM$18</f>
        <v>0</v>
      </c>
      <c r="J99" s="161">
        <f>個票2!$U$4</f>
        <v>0</v>
      </c>
      <c r="K99" s="41">
        <f>個票2!$F$4</f>
        <v>0</v>
      </c>
      <c r="L99" s="41">
        <f>個票2!$H$6</f>
        <v>0</v>
      </c>
      <c r="M99" s="162">
        <f>個票2!$K$6</f>
        <v>0</v>
      </c>
      <c r="N99" s="41">
        <f>個票2!$F$7</f>
        <v>0</v>
      </c>
      <c r="O99" s="41">
        <f>個票2!$F$5</f>
        <v>0</v>
      </c>
      <c r="P99" s="41">
        <f>個票2!$U$5</f>
        <v>0</v>
      </c>
      <c r="Q99" s="41">
        <f>個票2!$H$8</f>
        <v>0</v>
      </c>
      <c r="R99" s="41">
        <f>個票2!$R$8</f>
        <v>0</v>
      </c>
      <c r="S99" s="41">
        <f>個票2!$F$9</f>
        <v>0</v>
      </c>
      <c r="T99" s="41">
        <f>個票2!$Y$30</f>
        <v>0</v>
      </c>
      <c r="U99" s="41">
        <f>個票2!$Y$29</f>
        <v>0</v>
      </c>
      <c r="V99" s="41">
        <f>個票2!$Y$31</f>
        <v>0</v>
      </c>
      <c r="W99" s="41">
        <f>個票2!$Y$37</f>
        <v>0</v>
      </c>
      <c r="X99" s="41">
        <f>個票2!$Y$38</f>
        <v>0</v>
      </c>
      <c r="Y99" s="41">
        <f>個票2!$Y$44</f>
        <v>0</v>
      </c>
      <c r="Z99" s="41">
        <f>個票2!$Y$56</f>
        <v>0</v>
      </c>
      <c r="AA99" s="41">
        <f>個票2!$Y$55</f>
        <v>0</v>
      </c>
      <c r="AB99" s="41">
        <f>個票2!$Y$57</f>
        <v>0</v>
      </c>
      <c r="AC99" s="41">
        <f>個票2!$Y$71</f>
        <v>0</v>
      </c>
      <c r="AD99" s="41">
        <f>個票2!$Y$70</f>
        <v>0</v>
      </c>
      <c r="AE99" s="163">
        <f>個票2!$Y$72</f>
        <v>0</v>
      </c>
    </row>
    <row r="100" spans="1:31" ht="18" customHeight="1" x14ac:dyDescent="0.45">
      <c r="A100" s="161">
        <f t="shared" si="0"/>
        <v>0</v>
      </c>
      <c r="B100" s="169">
        <f t="shared" si="1"/>
        <v>0</v>
      </c>
      <c r="C100" s="169">
        <f t="shared" si="2"/>
        <v>0</v>
      </c>
      <c r="D100" s="41">
        <f t="shared" si="3"/>
        <v>0</v>
      </c>
      <c r="E100" s="41">
        <f t="shared" si="4"/>
        <v>0</v>
      </c>
      <c r="F100" s="41">
        <f t="shared" si="5"/>
        <v>0</v>
      </c>
      <c r="G100" s="41">
        <f t="shared" si="6"/>
        <v>0</v>
      </c>
      <c r="H100" s="41">
        <f t="shared" si="7"/>
        <v>0</v>
      </c>
      <c r="I100" s="163">
        <f t="shared" si="8"/>
        <v>0</v>
      </c>
      <c r="J100" s="161">
        <f>個票3!$U$4</f>
        <v>0</v>
      </c>
      <c r="K100" s="41">
        <f>個票3!$F$4</f>
        <v>0</v>
      </c>
      <c r="L100" s="41">
        <f>個票3!$H$6</f>
        <v>0</v>
      </c>
      <c r="M100" s="162">
        <f>個票3!$K$6</f>
        <v>0</v>
      </c>
      <c r="N100" s="41">
        <f>個票3!$F$7</f>
        <v>0</v>
      </c>
      <c r="O100" s="41">
        <f>個票3!$F$5</f>
        <v>0</v>
      </c>
      <c r="P100" s="41">
        <f>個票3!$U$5</f>
        <v>0</v>
      </c>
      <c r="Q100" s="41">
        <f>個票3!$H$8</f>
        <v>0</v>
      </c>
      <c r="R100" s="41">
        <f>個票3!$R$8</f>
        <v>0</v>
      </c>
      <c r="S100" s="41">
        <f>個票3!$F$9</f>
        <v>0</v>
      </c>
      <c r="T100" s="41">
        <f>個票3!$Y$30</f>
        <v>0</v>
      </c>
      <c r="U100" s="41">
        <f>個票3!$Y$29</f>
        <v>0</v>
      </c>
      <c r="V100" s="41">
        <f>個票3!$Y$31</f>
        <v>0</v>
      </c>
      <c r="W100" s="41">
        <f>個票3!$Y$37</f>
        <v>0</v>
      </c>
      <c r="X100" s="41">
        <f>個票3!$Y$38</f>
        <v>0</v>
      </c>
      <c r="Y100" s="41">
        <f>個票3!$Y$44</f>
        <v>0</v>
      </c>
      <c r="Z100" s="41">
        <f>個票3!$Y$56</f>
        <v>0</v>
      </c>
      <c r="AA100" s="41">
        <f>個票3!$Y$55</f>
        <v>0</v>
      </c>
      <c r="AB100" s="41">
        <f>個票3!$Y$57</f>
        <v>0</v>
      </c>
      <c r="AC100" s="41">
        <f>個票3!$Y$71</f>
        <v>0</v>
      </c>
      <c r="AD100" s="41">
        <f>個票3!$Y$70</f>
        <v>0</v>
      </c>
      <c r="AE100" s="163">
        <f>個票3!$Y$72</f>
        <v>0</v>
      </c>
    </row>
    <row r="101" spans="1:31" ht="18" customHeight="1" x14ac:dyDescent="0.45">
      <c r="A101" s="161">
        <f t="shared" si="0"/>
        <v>0</v>
      </c>
      <c r="B101" s="169">
        <f t="shared" si="1"/>
        <v>0</v>
      </c>
      <c r="C101" s="169">
        <f t="shared" si="2"/>
        <v>0</v>
      </c>
      <c r="D101" s="41">
        <f t="shared" si="3"/>
        <v>0</v>
      </c>
      <c r="E101" s="41">
        <f t="shared" si="4"/>
        <v>0</v>
      </c>
      <c r="F101" s="41">
        <f t="shared" si="5"/>
        <v>0</v>
      </c>
      <c r="G101" s="41">
        <f t="shared" si="6"/>
        <v>0</v>
      </c>
      <c r="H101" s="41">
        <f t="shared" si="7"/>
        <v>0</v>
      </c>
      <c r="I101" s="163">
        <f t="shared" si="8"/>
        <v>0</v>
      </c>
      <c r="J101" s="161">
        <f>個票4!$U$4</f>
        <v>0</v>
      </c>
      <c r="K101" s="41">
        <f>個票4!$F$4</f>
        <v>0</v>
      </c>
      <c r="L101" s="41">
        <f>個票4!$H$6</f>
        <v>0</v>
      </c>
      <c r="M101" s="162">
        <f>個票4!$K$6</f>
        <v>0</v>
      </c>
      <c r="N101" s="41">
        <f>個票4!$F$7</f>
        <v>0</v>
      </c>
      <c r="O101" s="41">
        <f>個票4!$F$5</f>
        <v>0</v>
      </c>
      <c r="P101" s="41">
        <f>個票4!$U$5</f>
        <v>0</v>
      </c>
      <c r="Q101" s="41">
        <f>個票4!$H$8</f>
        <v>0</v>
      </c>
      <c r="R101" s="41">
        <f>個票4!$R$8</f>
        <v>0</v>
      </c>
      <c r="S101" s="41">
        <f>個票4!$F$9</f>
        <v>0</v>
      </c>
      <c r="T101" s="41">
        <f>個票4!$Y$30</f>
        <v>0</v>
      </c>
      <c r="U101" s="41">
        <f>個票4!$Y$29</f>
        <v>0</v>
      </c>
      <c r="V101" s="41">
        <f>個票4!$Y$31</f>
        <v>0</v>
      </c>
      <c r="W101" s="41">
        <f>個票4!$Y$37</f>
        <v>0</v>
      </c>
      <c r="X101" s="41">
        <f>個票4!$Y$38</f>
        <v>0</v>
      </c>
      <c r="Y101" s="41">
        <f>個票4!$Y$44</f>
        <v>0</v>
      </c>
      <c r="Z101" s="41">
        <f>個票4!$Y$56</f>
        <v>0</v>
      </c>
      <c r="AA101" s="41">
        <f>個票4!$Y$55</f>
        <v>0</v>
      </c>
      <c r="AB101" s="41">
        <f>個票4!$Y$57</f>
        <v>0</v>
      </c>
      <c r="AC101" s="41">
        <f>個票4!$Y$71</f>
        <v>0</v>
      </c>
      <c r="AD101" s="41">
        <f>個票4!$Y$70</f>
        <v>0</v>
      </c>
      <c r="AE101" s="163">
        <f>個票4!$Y$72</f>
        <v>0</v>
      </c>
    </row>
    <row r="102" spans="1:31" ht="18" customHeight="1" x14ac:dyDescent="0.45">
      <c r="A102" s="161">
        <f t="shared" si="0"/>
        <v>0</v>
      </c>
      <c r="B102" s="169">
        <f t="shared" si="1"/>
        <v>0</v>
      </c>
      <c r="C102" s="169">
        <f t="shared" si="2"/>
        <v>0</v>
      </c>
      <c r="D102" s="41">
        <f t="shared" si="3"/>
        <v>0</v>
      </c>
      <c r="E102" s="41">
        <f t="shared" si="4"/>
        <v>0</v>
      </c>
      <c r="F102" s="41">
        <f t="shared" si="5"/>
        <v>0</v>
      </c>
      <c r="G102" s="41">
        <f t="shared" si="6"/>
        <v>0</v>
      </c>
      <c r="H102" s="41">
        <f t="shared" si="7"/>
        <v>0</v>
      </c>
      <c r="I102" s="163">
        <f t="shared" si="8"/>
        <v>0</v>
      </c>
      <c r="J102" s="161">
        <f>個票5!$U$4</f>
        <v>0</v>
      </c>
      <c r="K102" s="41">
        <f>個票5!$F$4</f>
        <v>0</v>
      </c>
      <c r="L102" s="41">
        <f>個票5!$H$6</f>
        <v>0</v>
      </c>
      <c r="M102" s="162">
        <f>個票5!$K$6</f>
        <v>0</v>
      </c>
      <c r="N102" s="41">
        <f>個票5!$F$7</f>
        <v>0</v>
      </c>
      <c r="O102" s="41">
        <f>個票5!$F$5</f>
        <v>0</v>
      </c>
      <c r="P102" s="41">
        <f>個票5!$U$5</f>
        <v>0</v>
      </c>
      <c r="Q102" s="41">
        <f>個票5!$H$8</f>
        <v>0</v>
      </c>
      <c r="R102" s="41">
        <f>個票5!$R$8</f>
        <v>0</v>
      </c>
      <c r="S102" s="41">
        <f>個票5!$F$9</f>
        <v>0</v>
      </c>
      <c r="T102" s="41">
        <f>個票5!$Y$30</f>
        <v>0</v>
      </c>
      <c r="U102" s="41">
        <f>個票5!$Y$29</f>
        <v>0</v>
      </c>
      <c r="V102" s="41">
        <f>個票5!$Y$31</f>
        <v>0</v>
      </c>
      <c r="W102" s="41">
        <f>個票5!$Y$37</f>
        <v>0</v>
      </c>
      <c r="X102" s="41">
        <f>個票5!$Y$38</f>
        <v>0</v>
      </c>
      <c r="Y102" s="41">
        <f>個票5!$Y$44</f>
        <v>0</v>
      </c>
      <c r="Z102" s="41">
        <f>個票5!$Y$56</f>
        <v>0</v>
      </c>
      <c r="AA102" s="41">
        <f>個票5!$Y$55</f>
        <v>0</v>
      </c>
      <c r="AB102" s="41">
        <f>個票5!$Y$57</f>
        <v>0</v>
      </c>
      <c r="AC102" s="41">
        <f>個票5!$Y$71</f>
        <v>0</v>
      </c>
      <c r="AD102" s="41">
        <f>個票5!$Y$70</f>
        <v>0</v>
      </c>
      <c r="AE102" s="163">
        <f>個票5!$Y$72</f>
        <v>0</v>
      </c>
    </row>
    <row r="103" spans="1:31" ht="18" customHeight="1" x14ac:dyDescent="0.45">
      <c r="A103" s="161">
        <f t="shared" si="0"/>
        <v>0</v>
      </c>
      <c r="B103" s="169">
        <f t="shared" si="1"/>
        <v>0</v>
      </c>
      <c r="C103" s="169">
        <f t="shared" si="2"/>
        <v>0</v>
      </c>
      <c r="D103" s="41">
        <f t="shared" si="3"/>
        <v>0</v>
      </c>
      <c r="E103" s="41">
        <f t="shared" si="4"/>
        <v>0</v>
      </c>
      <c r="F103" s="41">
        <f t="shared" si="5"/>
        <v>0</v>
      </c>
      <c r="G103" s="41">
        <f t="shared" si="6"/>
        <v>0</v>
      </c>
      <c r="H103" s="41">
        <f t="shared" si="7"/>
        <v>0</v>
      </c>
      <c r="I103" s="163">
        <f t="shared" si="8"/>
        <v>0</v>
      </c>
      <c r="J103" s="161">
        <f>個票6!$U$4</f>
        <v>0</v>
      </c>
      <c r="K103" s="41">
        <f>個票6!$F$4</f>
        <v>0</v>
      </c>
      <c r="L103" s="41">
        <f>個票6!$H$6</f>
        <v>0</v>
      </c>
      <c r="M103" s="162">
        <f>個票6!$K$6</f>
        <v>0</v>
      </c>
      <c r="N103" s="41">
        <f>個票6!$F$7</f>
        <v>0</v>
      </c>
      <c r="O103" s="41">
        <f>個票6!$F$5</f>
        <v>0</v>
      </c>
      <c r="P103" s="41">
        <f>個票6!$U$5</f>
        <v>0</v>
      </c>
      <c r="Q103" s="41">
        <f>個票6!$H$8</f>
        <v>0</v>
      </c>
      <c r="R103" s="41">
        <f>個票6!$R$8</f>
        <v>0</v>
      </c>
      <c r="S103" s="41">
        <f>個票6!$F$9</f>
        <v>0</v>
      </c>
      <c r="T103" s="41">
        <f>個票6!$Y$30</f>
        <v>0</v>
      </c>
      <c r="U103" s="41">
        <f>個票6!$Y$29</f>
        <v>0</v>
      </c>
      <c r="V103" s="41">
        <f>個票6!$Y$31</f>
        <v>0</v>
      </c>
      <c r="W103" s="41">
        <f>個票6!$Y$37</f>
        <v>0</v>
      </c>
      <c r="X103" s="41">
        <f>個票6!$Y$38</f>
        <v>0</v>
      </c>
      <c r="Y103" s="41">
        <f>個票6!$Y$44</f>
        <v>0</v>
      </c>
      <c r="Z103" s="41">
        <f>個票6!$Y$56</f>
        <v>0</v>
      </c>
      <c r="AA103" s="41">
        <f>個票6!$Y$55</f>
        <v>0</v>
      </c>
      <c r="AB103" s="41">
        <f>個票6!$Y$57</f>
        <v>0</v>
      </c>
      <c r="AC103" s="41">
        <f>個票6!$Y$71</f>
        <v>0</v>
      </c>
      <c r="AD103" s="41">
        <f>個票6!$Y$70</f>
        <v>0</v>
      </c>
      <c r="AE103" s="163">
        <f>個票6!$Y$72</f>
        <v>0</v>
      </c>
    </row>
    <row r="104" spans="1:31" ht="18" customHeight="1" x14ac:dyDescent="0.45">
      <c r="A104" s="161">
        <f t="shared" si="0"/>
        <v>0</v>
      </c>
      <c r="B104" s="169">
        <f t="shared" si="1"/>
        <v>0</v>
      </c>
      <c r="C104" s="169">
        <f t="shared" si="2"/>
        <v>0</v>
      </c>
      <c r="D104" s="41">
        <f t="shared" si="3"/>
        <v>0</v>
      </c>
      <c r="E104" s="41">
        <f t="shared" si="4"/>
        <v>0</v>
      </c>
      <c r="F104" s="41">
        <f t="shared" si="5"/>
        <v>0</v>
      </c>
      <c r="G104" s="41">
        <f t="shared" si="6"/>
        <v>0</v>
      </c>
      <c r="H104" s="41">
        <f t="shared" si="7"/>
        <v>0</v>
      </c>
      <c r="I104" s="163">
        <f t="shared" si="8"/>
        <v>0</v>
      </c>
      <c r="J104" s="161">
        <f>個票7!$U$4</f>
        <v>0</v>
      </c>
      <c r="K104" s="41">
        <f>個票7!$F$4</f>
        <v>0</v>
      </c>
      <c r="L104" s="41">
        <f>個票7!$H$6</f>
        <v>0</v>
      </c>
      <c r="M104" s="162">
        <f>個票7!$K$6</f>
        <v>0</v>
      </c>
      <c r="N104" s="41">
        <f>個票7!$F$7</f>
        <v>0</v>
      </c>
      <c r="O104" s="41">
        <f>個票7!$F$5</f>
        <v>0</v>
      </c>
      <c r="P104" s="41">
        <f>個票7!$U$5</f>
        <v>0</v>
      </c>
      <c r="Q104" s="41">
        <f>個票7!$H$8</f>
        <v>0</v>
      </c>
      <c r="R104" s="41">
        <f>個票7!$R$8</f>
        <v>0</v>
      </c>
      <c r="S104" s="41">
        <f>個票7!$F$9</f>
        <v>0</v>
      </c>
      <c r="T104" s="41">
        <f>個票7!$Y$30</f>
        <v>0</v>
      </c>
      <c r="U104" s="41">
        <f>個票7!$Y$29</f>
        <v>0</v>
      </c>
      <c r="V104" s="41">
        <f>個票7!$Y$31</f>
        <v>0</v>
      </c>
      <c r="W104" s="41">
        <f>個票7!$Y$37</f>
        <v>0</v>
      </c>
      <c r="X104" s="41">
        <f>個票7!$Y$38</f>
        <v>0</v>
      </c>
      <c r="Y104" s="41">
        <f>個票7!$Y$44</f>
        <v>0</v>
      </c>
      <c r="Z104" s="41">
        <f>個票7!$Y$56</f>
        <v>0</v>
      </c>
      <c r="AA104" s="41">
        <f>個票7!$Y$55</f>
        <v>0</v>
      </c>
      <c r="AB104" s="41">
        <f>個票7!$Y$57</f>
        <v>0</v>
      </c>
      <c r="AC104" s="41">
        <f>個票7!$Y$71</f>
        <v>0</v>
      </c>
      <c r="AD104" s="41">
        <f>個票7!$Y$70</f>
        <v>0</v>
      </c>
      <c r="AE104" s="163">
        <f>個票7!$Y$72</f>
        <v>0</v>
      </c>
    </row>
    <row r="105" spans="1:31" ht="18" customHeight="1" x14ac:dyDescent="0.45">
      <c r="A105" s="161">
        <f t="shared" si="0"/>
        <v>0</v>
      </c>
      <c r="B105" s="169">
        <f t="shared" si="1"/>
        <v>0</v>
      </c>
      <c r="C105" s="169">
        <f t="shared" si="2"/>
        <v>0</v>
      </c>
      <c r="D105" s="41">
        <f t="shared" si="3"/>
        <v>0</v>
      </c>
      <c r="E105" s="41">
        <f t="shared" si="4"/>
        <v>0</v>
      </c>
      <c r="F105" s="41">
        <f t="shared" si="5"/>
        <v>0</v>
      </c>
      <c r="G105" s="41">
        <f t="shared" si="6"/>
        <v>0</v>
      </c>
      <c r="H105" s="41">
        <f t="shared" si="7"/>
        <v>0</v>
      </c>
      <c r="I105" s="163">
        <f t="shared" si="8"/>
        <v>0</v>
      </c>
      <c r="J105" s="161">
        <f>個票8!$U$4</f>
        <v>0</v>
      </c>
      <c r="K105" s="41">
        <f>個票8!$F$4</f>
        <v>0</v>
      </c>
      <c r="L105" s="41">
        <f>個票8!$H$6</f>
        <v>0</v>
      </c>
      <c r="M105" s="162">
        <f>個票8!$K$6</f>
        <v>0</v>
      </c>
      <c r="N105" s="41">
        <f>個票8!$F$7</f>
        <v>0</v>
      </c>
      <c r="O105" s="41">
        <f>個票8!$F$5</f>
        <v>0</v>
      </c>
      <c r="P105" s="41">
        <f>個票8!$U$5</f>
        <v>0</v>
      </c>
      <c r="Q105" s="41">
        <f>個票8!$H$8</f>
        <v>0</v>
      </c>
      <c r="R105" s="41">
        <f>個票8!$R$8</f>
        <v>0</v>
      </c>
      <c r="S105" s="41">
        <f>個票8!$F$9</f>
        <v>0</v>
      </c>
      <c r="T105" s="41">
        <f>個票8!$Y$30</f>
        <v>0</v>
      </c>
      <c r="U105" s="41">
        <f>個票8!$Y$29</f>
        <v>0</v>
      </c>
      <c r="V105" s="41">
        <f>個票8!$Y$31</f>
        <v>0</v>
      </c>
      <c r="W105" s="41">
        <f>個票8!$Y$37</f>
        <v>0</v>
      </c>
      <c r="X105" s="41">
        <f>個票8!$Y$38</f>
        <v>0</v>
      </c>
      <c r="Y105" s="41">
        <f>個票8!$Y$44</f>
        <v>0</v>
      </c>
      <c r="Z105" s="41">
        <f>個票8!$Y$56</f>
        <v>0</v>
      </c>
      <c r="AA105" s="41">
        <f>個票8!$Y$55</f>
        <v>0</v>
      </c>
      <c r="AB105" s="41">
        <f>個票8!$Y$57</f>
        <v>0</v>
      </c>
      <c r="AC105" s="41">
        <f>個票8!$Y$71</f>
        <v>0</v>
      </c>
      <c r="AD105" s="41">
        <f>個票8!$Y$70</f>
        <v>0</v>
      </c>
      <c r="AE105" s="163">
        <f>個票8!$Y$72</f>
        <v>0</v>
      </c>
    </row>
    <row r="106" spans="1:31" ht="18" customHeight="1" x14ac:dyDescent="0.45">
      <c r="A106" s="161">
        <f t="shared" si="0"/>
        <v>0</v>
      </c>
      <c r="B106" s="169">
        <f t="shared" si="1"/>
        <v>0</v>
      </c>
      <c r="C106" s="169">
        <f t="shared" si="2"/>
        <v>0</v>
      </c>
      <c r="D106" s="41">
        <f t="shared" si="3"/>
        <v>0</v>
      </c>
      <c r="E106" s="41">
        <f t="shared" si="4"/>
        <v>0</v>
      </c>
      <c r="F106" s="41">
        <f t="shared" si="5"/>
        <v>0</v>
      </c>
      <c r="G106" s="41">
        <f t="shared" si="6"/>
        <v>0</v>
      </c>
      <c r="H106" s="41">
        <f t="shared" si="7"/>
        <v>0</v>
      </c>
      <c r="I106" s="163">
        <f t="shared" si="8"/>
        <v>0</v>
      </c>
      <c r="J106" s="161">
        <f>個票9!$U$4</f>
        <v>0</v>
      </c>
      <c r="K106" s="41">
        <f>個票9!$F$4</f>
        <v>0</v>
      </c>
      <c r="L106" s="41">
        <f>個票9!$H$6</f>
        <v>0</v>
      </c>
      <c r="M106" s="162">
        <f>個票9!$K$6</f>
        <v>0</v>
      </c>
      <c r="N106" s="41">
        <f>個票9!$F$7</f>
        <v>0</v>
      </c>
      <c r="O106" s="41">
        <f>個票9!$F$5</f>
        <v>0</v>
      </c>
      <c r="P106" s="41">
        <f>個票9!$U$5</f>
        <v>0</v>
      </c>
      <c r="Q106" s="41">
        <f>個票9!$H$8</f>
        <v>0</v>
      </c>
      <c r="R106" s="41">
        <f>個票9!$R$8</f>
        <v>0</v>
      </c>
      <c r="S106" s="41">
        <f>個票9!$F$9</f>
        <v>0</v>
      </c>
      <c r="T106" s="41">
        <f>個票9!$Y$30</f>
        <v>0</v>
      </c>
      <c r="U106" s="41">
        <f>個票9!$Y$29</f>
        <v>0</v>
      </c>
      <c r="V106" s="41">
        <f>個票9!$Y$31</f>
        <v>0</v>
      </c>
      <c r="W106" s="41">
        <f>個票9!$Y$37</f>
        <v>0</v>
      </c>
      <c r="X106" s="41">
        <f>個票9!$Y$38</f>
        <v>0</v>
      </c>
      <c r="Y106" s="41">
        <f>個票9!$Y$44</f>
        <v>0</v>
      </c>
      <c r="Z106" s="41">
        <f>個票9!$Y$56</f>
        <v>0</v>
      </c>
      <c r="AA106" s="41">
        <f>個票9!$Y$55</f>
        <v>0</v>
      </c>
      <c r="AB106" s="41">
        <f>個票9!$Y$57</f>
        <v>0</v>
      </c>
      <c r="AC106" s="41">
        <f>個票9!$Y$71</f>
        <v>0</v>
      </c>
      <c r="AD106" s="41">
        <f>個票9!$Y$70</f>
        <v>0</v>
      </c>
      <c r="AE106" s="163">
        <f>個票9!$Y$72</f>
        <v>0</v>
      </c>
    </row>
    <row r="107" spans="1:31" ht="18" customHeight="1" thickBot="1" x14ac:dyDescent="0.5">
      <c r="A107" s="164">
        <f t="shared" si="0"/>
        <v>0</v>
      </c>
      <c r="B107" s="170">
        <f t="shared" si="1"/>
        <v>0</v>
      </c>
      <c r="C107" s="170">
        <f t="shared" si="2"/>
        <v>0</v>
      </c>
      <c r="D107" s="165">
        <f t="shared" si="3"/>
        <v>0</v>
      </c>
      <c r="E107" s="165">
        <f t="shared" si="4"/>
        <v>0</v>
      </c>
      <c r="F107" s="165">
        <f t="shared" si="5"/>
        <v>0</v>
      </c>
      <c r="G107" s="165">
        <f t="shared" si="6"/>
        <v>0</v>
      </c>
      <c r="H107" s="165">
        <f t="shared" si="7"/>
        <v>0</v>
      </c>
      <c r="I107" s="167">
        <f t="shared" si="8"/>
        <v>0</v>
      </c>
      <c r="J107" s="164">
        <f>個票10!$U$4</f>
        <v>0</v>
      </c>
      <c r="K107" s="165">
        <f>個票10!$F$4</f>
        <v>0</v>
      </c>
      <c r="L107" s="165">
        <f>個票10!$H$6</f>
        <v>0</v>
      </c>
      <c r="M107" s="166">
        <f>個票10!$K$6</f>
        <v>0</v>
      </c>
      <c r="N107" s="165">
        <f>個票10!$F$7</f>
        <v>0</v>
      </c>
      <c r="O107" s="165">
        <f>個票10!$F$5</f>
        <v>0</v>
      </c>
      <c r="P107" s="165">
        <f>個票10!$U$5</f>
        <v>0</v>
      </c>
      <c r="Q107" s="165">
        <f>個票10!$H$8</f>
        <v>0</v>
      </c>
      <c r="R107" s="165">
        <f>個票10!$R$8</f>
        <v>0</v>
      </c>
      <c r="S107" s="165">
        <f>個票10!$F$9</f>
        <v>0</v>
      </c>
      <c r="T107" s="165">
        <f>個票10!$Y$30</f>
        <v>0</v>
      </c>
      <c r="U107" s="165">
        <f>個票10!$Y$29</f>
        <v>0</v>
      </c>
      <c r="V107" s="165">
        <f>個票10!$Y$31</f>
        <v>0</v>
      </c>
      <c r="W107" s="165">
        <f>個票10!$Y$37</f>
        <v>0</v>
      </c>
      <c r="X107" s="165">
        <f>個票10!$Y$38</f>
        <v>0</v>
      </c>
      <c r="Y107" s="165">
        <f>個票10!$Y$44</f>
        <v>0</v>
      </c>
      <c r="Z107" s="165">
        <f>個票10!$Y$56</f>
        <v>0</v>
      </c>
      <c r="AA107" s="165">
        <f>個票10!$Y$55</f>
        <v>0</v>
      </c>
      <c r="AB107" s="165">
        <f>個票10!$Y$57</f>
        <v>0</v>
      </c>
      <c r="AC107" s="165">
        <f>個票10!$Y$71</f>
        <v>0</v>
      </c>
      <c r="AD107" s="165">
        <f>個票10!$Y$70</f>
        <v>0</v>
      </c>
      <c r="AE107" s="167">
        <f>個票10!$Y$72</f>
        <v>0</v>
      </c>
    </row>
    <row r="123" spans="32:32" x14ac:dyDescent="0.45">
      <c r="AF123" s="102"/>
    </row>
  </sheetData>
  <sheetProtection algorithmName="SHA-512" hashValue="P1fVSOhrE23XiS2bZTgU5zxjuBOk0Ry5pwkuiXcKdm0RE2Pxd+UuqE3DsuEVMjMuYWGYym6ivLKFwR9EbHEp7w==" saltValue="JndbEEO/sVCrpDtlyQ4RtQ==" spinCount="100000" sheet="1" objects="1" scenarios="1"/>
  <mergeCells count="375">
    <mergeCell ref="A63:S63"/>
    <mergeCell ref="A60:S60"/>
    <mergeCell ref="A61:S61"/>
    <mergeCell ref="T63:AU63"/>
    <mergeCell ref="T59:AU59"/>
    <mergeCell ref="T60:AU60"/>
    <mergeCell ref="T61:AU61"/>
    <mergeCell ref="AN6:AO6"/>
    <mergeCell ref="AQ6:AR6"/>
    <mergeCell ref="AT6:AU6"/>
    <mergeCell ref="A7:G7"/>
    <mergeCell ref="A11:A18"/>
    <mergeCell ref="B13:K15"/>
    <mergeCell ref="A20:S21"/>
    <mergeCell ref="T20:AC20"/>
    <mergeCell ref="AD20:AM20"/>
    <mergeCell ref="T21:W21"/>
    <mergeCell ref="X21:AC21"/>
    <mergeCell ref="AD21:AG21"/>
    <mergeCell ref="AH21:AM21"/>
    <mergeCell ref="AR21:AW21"/>
    <mergeCell ref="A22:A29"/>
    <mergeCell ref="T22:U22"/>
    <mergeCell ref="V22:W22"/>
    <mergeCell ref="X22:AA22"/>
    <mergeCell ref="T23:U23"/>
    <mergeCell ref="AH24:AK24"/>
    <mergeCell ref="T25:U25"/>
    <mergeCell ref="AH25:AK25"/>
    <mergeCell ref="V23:W23"/>
    <mergeCell ref="X23:AA23"/>
    <mergeCell ref="AD23:AE23"/>
    <mergeCell ref="AF23:AG23"/>
    <mergeCell ref="AH23:AK23"/>
    <mergeCell ref="T24:U24"/>
    <mergeCell ref="V24:W24"/>
    <mergeCell ref="X24:AA24"/>
    <mergeCell ref="AD24:AE24"/>
    <mergeCell ref="AF24:AG24"/>
    <mergeCell ref="V25:W25"/>
    <mergeCell ref="X25:AA25"/>
    <mergeCell ref="AD25:AE25"/>
    <mergeCell ref="AF25:AG25"/>
    <mergeCell ref="AH27:AK27"/>
    <mergeCell ref="T26:U26"/>
    <mergeCell ref="A3:AW3"/>
    <mergeCell ref="A4:AW4"/>
    <mergeCell ref="G12:K12"/>
    <mergeCell ref="P13:R13"/>
    <mergeCell ref="T13:V13"/>
    <mergeCell ref="AE1:AV2"/>
    <mergeCell ref="AD22:AE22"/>
    <mergeCell ref="AF22:AG22"/>
    <mergeCell ref="AH22:AK22"/>
    <mergeCell ref="AM18:AW18"/>
    <mergeCell ref="AM17:AW17"/>
    <mergeCell ref="AJ16:AW16"/>
    <mergeCell ref="L14:AW15"/>
    <mergeCell ref="S16:AE16"/>
    <mergeCell ref="S17:AE17"/>
    <mergeCell ref="S18:AE18"/>
    <mergeCell ref="L16:R16"/>
    <mergeCell ref="L17:R17"/>
    <mergeCell ref="L18:R18"/>
    <mergeCell ref="AF17:AL17"/>
    <mergeCell ref="AF18:AL18"/>
    <mergeCell ref="AF16:AI16"/>
    <mergeCell ref="AN20:AW20"/>
    <mergeCell ref="AN21:AQ21"/>
    <mergeCell ref="V26:W26"/>
    <mergeCell ref="X26:AA26"/>
    <mergeCell ref="AD26:AE26"/>
    <mergeCell ref="AF26:AG26"/>
    <mergeCell ref="AH26:AK26"/>
    <mergeCell ref="T29:U29"/>
    <mergeCell ref="V29:W29"/>
    <mergeCell ref="X29:AA29"/>
    <mergeCell ref="AD29:AE29"/>
    <mergeCell ref="AF29:AG29"/>
    <mergeCell ref="AH29:AK29"/>
    <mergeCell ref="T28:U28"/>
    <mergeCell ref="V28:W28"/>
    <mergeCell ref="X28:AA28"/>
    <mergeCell ref="AD28:AE28"/>
    <mergeCell ref="AF28:AG28"/>
    <mergeCell ref="AH28:AK28"/>
    <mergeCell ref="T27:U27"/>
    <mergeCell ref="V27:W27"/>
    <mergeCell ref="X27:AA27"/>
    <mergeCell ref="AD27:AE27"/>
    <mergeCell ref="AF27:AG27"/>
    <mergeCell ref="AH30:AK30"/>
    <mergeCell ref="T31:U31"/>
    <mergeCell ref="V31:W31"/>
    <mergeCell ref="X31:AA31"/>
    <mergeCell ref="AD31:AE31"/>
    <mergeCell ref="AF31:AG31"/>
    <mergeCell ref="AH31:AK31"/>
    <mergeCell ref="A30:A31"/>
    <mergeCell ref="T30:U30"/>
    <mergeCell ref="V30:W30"/>
    <mergeCell ref="X30:AA30"/>
    <mergeCell ref="AD30:AE30"/>
    <mergeCell ref="AF30:AG30"/>
    <mergeCell ref="AH32:AK32"/>
    <mergeCell ref="T33:U33"/>
    <mergeCell ref="V33:W33"/>
    <mergeCell ref="X33:AA33"/>
    <mergeCell ref="AD33:AE33"/>
    <mergeCell ref="AF33:AG33"/>
    <mergeCell ref="AH33:AK33"/>
    <mergeCell ref="A32:A40"/>
    <mergeCell ref="T32:U32"/>
    <mergeCell ref="V32:W32"/>
    <mergeCell ref="X32:AA32"/>
    <mergeCell ref="AD32:AE32"/>
    <mergeCell ref="AF32:AG32"/>
    <mergeCell ref="T34:U34"/>
    <mergeCell ref="V34:W34"/>
    <mergeCell ref="X34:AA34"/>
    <mergeCell ref="AD34:AE34"/>
    <mergeCell ref="T36:U36"/>
    <mergeCell ref="V36:W36"/>
    <mergeCell ref="X36:AA36"/>
    <mergeCell ref="AD36:AE36"/>
    <mergeCell ref="AF36:AG36"/>
    <mergeCell ref="AH36:AK36"/>
    <mergeCell ref="AF34:AG34"/>
    <mergeCell ref="AH34:AK34"/>
    <mergeCell ref="T35:U35"/>
    <mergeCell ref="V35:W35"/>
    <mergeCell ref="X35:AA35"/>
    <mergeCell ref="AD35:AE35"/>
    <mergeCell ref="AF35:AG35"/>
    <mergeCell ref="AH35:AK35"/>
    <mergeCell ref="T38:U38"/>
    <mergeCell ref="V38:W38"/>
    <mergeCell ref="X38:AA38"/>
    <mergeCell ref="AD38:AE38"/>
    <mergeCell ref="AF38:AG38"/>
    <mergeCell ref="AH38:AK38"/>
    <mergeCell ref="T37:U37"/>
    <mergeCell ref="V37:W37"/>
    <mergeCell ref="X37:AA37"/>
    <mergeCell ref="AD37:AE37"/>
    <mergeCell ref="AF37:AG37"/>
    <mergeCell ref="AH37:AK37"/>
    <mergeCell ref="T40:U40"/>
    <mergeCell ref="V40:W40"/>
    <mergeCell ref="X40:AA40"/>
    <mergeCell ref="AD40:AE40"/>
    <mergeCell ref="AF40:AG40"/>
    <mergeCell ref="AH40:AK40"/>
    <mergeCell ref="T39:U39"/>
    <mergeCell ref="V39:W39"/>
    <mergeCell ref="X39:AA39"/>
    <mergeCell ref="AD39:AE39"/>
    <mergeCell ref="AF39:AG39"/>
    <mergeCell ref="AH39:AK39"/>
    <mergeCell ref="AH41:AK41"/>
    <mergeCell ref="T42:U42"/>
    <mergeCell ref="V42:W42"/>
    <mergeCell ref="X42:AA42"/>
    <mergeCell ref="AD42:AE42"/>
    <mergeCell ref="AF42:AG42"/>
    <mergeCell ref="AH42:AK42"/>
    <mergeCell ref="A41:A42"/>
    <mergeCell ref="T41:U41"/>
    <mergeCell ref="V41:W41"/>
    <mergeCell ref="X41:AA41"/>
    <mergeCell ref="AD41:AE41"/>
    <mergeCell ref="AF41:AG41"/>
    <mergeCell ref="AH43:AK43"/>
    <mergeCell ref="T44:U44"/>
    <mergeCell ref="V44:W44"/>
    <mergeCell ref="X44:AA44"/>
    <mergeCell ref="AD44:AE44"/>
    <mergeCell ref="AF44:AG44"/>
    <mergeCell ref="AH44:AK44"/>
    <mergeCell ref="A43:A56"/>
    <mergeCell ref="T43:U43"/>
    <mergeCell ref="V43:W43"/>
    <mergeCell ref="X43:AA43"/>
    <mergeCell ref="AD43:AE43"/>
    <mergeCell ref="AF43:AG43"/>
    <mergeCell ref="T45:U45"/>
    <mergeCell ref="V45:W45"/>
    <mergeCell ref="X45:AA45"/>
    <mergeCell ref="AD45:AE45"/>
    <mergeCell ref="T47:U47"/>
    <mergeCell ref="V47:W47"/>
    <mergeCell ref="X47:AA47"/>
    <mergeCell ref="AD47:AE47"/>
    <mergeCell ref="AF47:AG47"/>
    <mergeCell ref="AH47:AK47"/>
    <mergeCell ref="AF45:AG45"/>
    <mergeCell ref="AH45:AK45"/>
    <mergeCell ref="T46:U46"/>
    <mergeCell ref="V46:W46"/>
    <mergeCell ref="X46:AA46"/>
    <mergeCell ref="AD46:AE46"/>
    <mergeCell ref="AF46:AG46"/>
    <mergeCell ref="AH46:AK46"/>
    <mergeCell ref="T49:U49"/>
    <mergeCell ref="V49:W49"/>
    <mergeCell ref="X49:AA49"/>
    <mergeCell ref="AD49:AE49"/>
    <mergeCell ref="AF49:AG49"/>
    <mergeCell ref="AH49:AK49"/>
    <mergeCell ref="T48:U48"/>
    <mergeCell ref="V48:W48"/>
    <mergeCell ref="X48:AA48"/>
    <mergeCell ref="AD48:AE48"/>
    <mergeCell ref="AF48:AG48"/>
    <mergeCell ref="AH48:AK48"/>
    <mergeCell ref="AH52:AK52"/>
    <mergeCell ref="T51:U51"/>
    <mergeCell ref="V51:W51"/>
    <mergeCell ref="X51:AA51"/>
    <mergeCell ref="AD51:AE51"/>
    <mergeCell ref="AF51:AG51"/>
    <mergeCell ref="AH51:AK51"/>
    <mergeCell ref="T50:U50"/>
    <mergeCell ref="V50:W50"/>
    <mergeCell ref="X50:AA50"/>
    <mergeCell ref="AD50:AE50"/>
    <mergeCell ref="AF50:AG50"/>
    <mergeCell ref="AH50:AK50"/>
    <mergeCell ref="A57:S57"/>
    <mergeCell ref="T57:U57"/>
    <mergeCell ref="V57:W57"/>
    <mergeCell ref="X57:AA57"/>
    <mergeCell ref="AD57:AE57"/>
    <mergeCell ref="AF57:AG57"/>
    <mergeCell ref="T56:U56"/>
    <mergeCell ref="V56:W56"/>
    <mergeCell ref="X56:AA56"/>
    <mergeCell ref="AD56:AE56"/>
    <mergeCell ref="AF56:AG56"/>
    <mergeCell ref="AH56:AK56"/>
    <mergeCell ref="T55:U55"/>
    <mergeCell ref="V55:W55"/>
    <mergeCell ref="X55:AA55"/>
    <mergeCell ref="AD55:AE55"/>
    <mergeCell ref="AF55:AG55"/>
    <mergeCell ref="AH55:AK55"/>
    <mergeCell ref="T54:U54"/>
    <mergeCell ref="V54:W54"/>
    <mergeCell ref="AN22:AO22"/>
    <mergeCell ref="AP22:AQ22"/>
    <mergeCell ref="AR22:AU22"/>
    <mergeCell ref="AH57:AK57"/>
    <mergeCell ref="A59:S59"/>
    <mergeCell ref="X54:AA54"/>
    <mergeCell ref="AD54:AE54"/>
    <mergeCell ref="AF54:AG54"/>
    <mergeCell ref="AH54:AK54"/>
    <mergeCell ref="T53:U53"/>
    <mergeCell ref="V53:W53"/>
    <mergeCell ref="X53:AA53"/>
    <mergeCell ref="AD53:AE53"/>
    <mergeCell ref="AF53:AG53"/>
    <mergeCell ref="AH53:AK53"/>
    <mergeCell ref="T52:U52"/>
    <mergeCell ref="V52:W52"/>
    <mergeCell ref="X52:AA52"/>
    <mergeCell ref="AD52:AE52"/>
    <mergeCell ref="AF52:AG52"/>
    <mergeCell ref="AN25:AO25"/>
    <mergeCell ref="AP25:AQ25"/>
    <mergeCell ref="AR25:AU25"/>
    <mergeCell ref="AN26:AO26"/>
    <mergeCell ref="AP26:AQ26"/>
    <mergeCell ref="AR26:AU26"/>
    <mergeCell ref="AN23:AO23"/>
    <mergeCell ref="AP23:AQ23"/>
    <mergeCell ref="AR23:AU23"/>
    <mergeCell ref="AN24:AO24"/>
    <mergeCell ref="AP24:AQ24"/>
    <mergeCell ref="AR24:AU24"/>
    <mergeCell ref="AN29:AO29"/>
    <mergeCell ref="AP29:AQ29"/>
    <mergeCell ref="AR29:AU29"/>
    <mergeCell ref="AN30:AO30"/>
    <mergeCell ref="AP30:AQ30"/>
    <mergeCell ref="AR30:AU30"/>
    <mergeCell ref="AN27:AO27"/>
    <mergeCell ref="AP27:AQ27"/>
    <mergeCell ref="AR27:AU27"/>
    <mergeCell ref="AN28:AO28"/>
    <mergeCell ref="AP28:AQ28"/>
    <mergeCell ref="AR28:AU28"/>
    <mergeCell ref="AN33:AO33"/>
    <mergeCell ref="AP33:AQ33"/>
    <mergeCell ref="AR33:AU33"/>
    <mergeCell ref="AN34:AO34"/>
    <mergeCell ref="AP34:AQ34"/>
    <mergeCell ref="AR34:AU34"/>
    <mergeCell ref="AN31:AO31"/>
    <mergeCell ref="AP31:AQ31"/>
    <mergeCell ref="AR31:AU31"/>
    <mergeCell ref="AN32:AO32"/>
    <mergeCell ref="AP32:AQ32"/>
    <mergeCell ref="AR32:AU32"/>
    <mergeCell ref="AN37:AO37"/>
    <mergeCell ref="AP37:AQ37"/>
    <mergeCell ref="AR37:AU37"/>
    <mergeCell ref="AN38:AO38"/>
    <mergeCell ref="AP38:AQ38"/>
    <mergeCell ref="AR38:AU38"/>
    <mergeCell ref="AN35:AO35"/>
    <mergeCell ref="AP35:AQ35"/>
    <mergeCell ref="AR35:AU35"/>
    <mergeCell ref="AN36:AO36"/>
    <mergeCell ref="AP36:AQ36"/>
    <mergeCell ref="AR36:AU36"/>
    <mergeCell ref="AN41:AO41"/>
    <mergeCell ref="AP41:AQ41"/>
    <mergeCell ref="AR41:AU41"/>
    <mergeCell ref="AN42:AO42"/>
    <mergeCell ref="AP42:AQ42"/>
    <mergeCell ref="AR42:AU42"/>
    <mergeCell ref="AN39:AO39"/>
    <mergeCell ref="AP39:AQ39"/>
    <mergeCell ref="AR39:AU39"/>
    <mergeCell ref="AN40:AO40"/>
    <mergeCell ref="AP40:AQ40"/>
    <mergeCell ref="AR40:AU40"/>
    <mergeCell ref="AN45:AO45"/>
    <mergeCell ref="AP45:AQ45"/>
    <mergeCell ref="AR45:AU45"/>
    <mergeCell ref="AN46:AO46"/>
    <mergeCell ref="AP46:AQ46"/>
    <mergeCell ref="AR46:AU46"/>
    <mergeCell ref="AN43:AO43"/>
    <mergeCell ref="AP43:AQ43"/>
    <mergeCell ref="AR43:AU43"/>
    <mergeCell ref="AN44:AO44"/>
    <mergeCell ref="AP44:AQ44"/>
    <mergeCell ref="AR44:AU44"/>
    <mergeCell ref="AP49:AQ49"/>
    <mergeCell ref="AR49:AU49"/>
    <mergeCell ref="AN50:AO50"/>
    <mergeCell ref="AP50:AQ50"/>
    <mergeCell ref="AR50:AU50"/>
    <mergeCell ref="AN47:AO47"/>
    <mergeCell ref="AP47:AQ47"/>
    <mergeCell ref="AR47:AU47"/>
    <mergeCell ref="AN48:AO48"/>
    <mergeCell ref="AP48:AQ48"/>
    <mergeCell ref="AR48:AU48"/>
    <mergeCell ref="AN57:AO57"/>
    <mergeCell ref="AP57:AQ57"/>
    <mergeCell ref="AR57:AU57"/>
    <mergeCell ref="L12:AW12"/>
    <mergeCell ref="L11:AW11"/>
    <mergeCell ref="AN55:AO55"/>
    <mergeCell ref="AP55:AQ55"/>
    <mergeCell ref="AR55:AU55"/>
    <mergeCell ref="AN56:AO56"/>
    <mergeCell ref="AP56:AQ56"/>
    <mergeCell ref="AR56:AU56"/>
    <mergeCell ref="AN53:AO53"/>
    <mergeCell ref="AP53:AQ53"/>
    <mergeCell ref="AR53:AU53"/>
    <mergeCell ref="AN54:AO54"/>
    <mergeCell ref="AP54:AQ54"/>
    <mergeCell ref="AR54:AU54"/>
    <mergeCell ref="AN51:AO51"/>
    <mergeCell ref="AP51:AQ51"/>
    <mergeCell ref="AR51:AU51"/>
    <mergeCell ref="AN52:AO52"/>
    <mergeCell ref="AP52:AQ52"/>
    <mergeCell ref="AR52:AU52"/>
    <mergeCell ref="AN49:AO49"/>
  </mergeCells>
  <phoneticPr fontId="2"/>
  <conditionalFormatting sqref="M2:AD2">
    <cfRule type="expression" dxfId="20" priority="1">
      <formula>$AD$2&lt;&gt;""</formula>
    </cfRule>
  </conditionalFormatting>
  <dataValidations count="3">
    <dataValidation imeMode="fullKatakana" allowBlank="1" showInputMessage="1" showErrorMessage="1" sqref="L11:AW11" xr:uid="{00000000-0002-0000-0000-000000000000}"/>
    <dataValidation imeMode="halfAlpha" allowBlank="1" showInputMessage="1" showErrorMessage="1" sqref="AJ16:AW16" xr:uid="{00000000-0002-0000-0000-000001000000}"/>
    <dataValidation imeMode="disabled" allowBlank="1" showInputMessage="1" showErrorMessage="1" sqref="AN6:AO6 AQ6:AR6 AT6:AU6 P13:R13 T13:V13 S16:AE16" xr:uid="{00000000-0002-0000-0000-000002000000}"/>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152"/>
  <sheetViews>
    <sheetView view="pageBreakPreview" zoomScale="80" zoomScaleNormal="80" zoomScaleSheetLayoutView="80" workbookViewId="0">
      <selection activeCell="F22" sqref="F22:X22"/>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172</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89"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18">
        <f t="shared" si="3"/>
        <v>0</v>
      </c>
      <c r="AM90" s="119"/>
      <c r="AN90" s="22" t="s">
        <v>11</v>
      </c>
      <c r="AO90" s="21"/>
      <c r="AP90" s="120">
        <f>+IF(AL90=1,AP$112,0)</f>
        <v>0</v>
      </c>
      <c r="AQ90" s="121"/>
      <c r="AR90" s="121"/>
      <c r="AS90" s="121"/>
      <c r="AT90" s="20" t="s">
        <v>12</v>
      </c>
      <c r="AU90" s="21"/>
      <c r="AV90" s="122"/>
      <c r="AW90" s="123"/>
      <c r="AX90" s="22"/>
      <c r="AY90" s="21"/>
      <c r="AZ90" s="124"/>
      <c r="BA90" s="125"/>
      <c r="BB90" s="125"/>
      <c r="BC90" s="125"/>
      <c r="BD90" s="20"/>
      <c r="BE90" s="21"/>
      <c r="BF90" s="118">
        <f t="shared" si="2"/>
        <v>0</v>
      </c>
      <c r="BG90" s="119"/>
      <c r="BH90" s="22" t="s">
        <v>9</v>
      </c>
      <c r="BI90" s="21"/>
      <c r="BJ90" s="120">
        <f t="shared" ref="BJ90:BJ111" si="6">+IF(BF90=1,BJ$112,0)</f>
        <v>0</v>
      </c>
      <c r="BK90" s="121"/>
      <c r="BL90" s="121"/>
      <c r="BM90" s="121"/>
      <c r="BN90" s="22" t="s">
        <v>12</v>
      </c>
      <c r="BO90" s="21"/>
      <c r="BP90" s="14"/>
    </row>
    <row r="91" spans="31:68" ht="14.25" customHeight="1" x14ac:dyDescent="0.45">
      <c r="AE91" s="143" t="s">
        <v>77</v>
      </c>
      <c r="AF91" s="16">
        <v>508000</v>
      </c>
      <c r="AG91" s="16"/>
      <c r="AH91" s="16">
        <v>254000</v>
      </c>
      <c r="AI91" s="14" t="s">
        <v>3</v>
      </c>
      <c r="AJ91" s="14"/>
      <c r="AK91" s="14">
        <v>1</v>
      </c>
      <c r="AL91" s="118">
        <f t="shared" si="3"/>
        <v>0</v>
      </c>
      <c r="AM91" s="119"/>
      <c r="AN91" s="22" t="s">
        <v>11</v>
      </c>
      <c r="AO91" s="21"/>
      <c r="AP91" s="120">
        <f>+IF(AL91=1,AP$112,0)</f>
        <v>0</v>
      </c>
      <c r="AQ91" s="121"/>
      <c r="AR91" s="121"/>
      <c r="AS91" s="121"/>
      <c r="AT91" s="20" t="s">
        <v>12</v>
      </c>
      <c r="AU91" s="21"/>
      <c r="AV91" s="122"/>
      <c r="AW91" s="123"/>
      <c r="AX91" s="22"/>
      <c r="AY91" s="21"/>
      <c r="AZ91" s="124"/>
      <c r="BA91" s="125"/>
      <c r="BB91" s="125"/>
      <c r="BC91" s="125"/>
      <c r="BD91" s="20"/>
      <c r="BE91" s="21"/>
      <c r="BF91" s="118">
        <f t="shared" si="2"/>
        <v>0</v>
      </c>
      <c r="BG91" s="119"/>
      <c r="BH91" s="22" t="s">
        <v>9</v>
      </c>
      <c r="BI91" s="21"/>
      <c r="BJ91" s="120">
        <f t="shared" si="6"/>
        <v>0</v>
      </c>
      <c r="BK91" s="121"/>
      <c r="BL91" s="121"/>
      <c r="BM91" s="121"/>
      <c r="BN91" s="22" t="s">
        <v>12</v>
      </c>
      <c r="BO91" s="21"/>
      <c r="BP91" s="14"/>
    </row>
    <row r="92" spans="31:68" ht="14.25" customHeight="1" x14ac:dyDescent="0.45">
      <c r="AE92" s="143" t="s">
        <v>78</v>
      </c>
      <c r="AF92" s="16">
        <v>204000</v>
      </c>
      <c r="AG92" s="16"/>
      <c r="AH92" s="16">
        <v>102000</v>
      </c>
      <c r="AI92" s="14" t="s">
        <v>3</v>
      </c>
      <c r="AJ92" s="14"/>
      <c r="AK92" s="14">
        <v>1</v>
      </c>
      <c r="AL92" s="118">
        <f t="shared" si="3"/>
        <v>0</v>
      </c>
      <c r="AM92" s="119"/>
      <c r="AN92" s="22" t="s">
        <v>11</v>
      </c>
      <c r="AO92" s="21"/>
      <c r="AP92" s="120">
        <f>+IF(AL92=1,AP$112,0)</f>
        <v>0</v>
      </c>
      <c r="AQ92" s="121"/>
      <c r="AR92" s="121"/>
      <c r="AS92" s="121"/>
      <c r="AT92" s="20" t="s">
        <v>12</v>
      </c>
      <c r="AU92" s="21"/>
      <c r="AV92" s="122"/>
      <c r="AW92" s="123"/>
      <c r="AX92" s="22"/>
      <c r="AY92" s="21"/>
      <c r="AZ92" s="124"/>
      <c r="BA92" s="125"/>
      <c r="BB92" s="125"/>
      <c r="BC92" s="125"/>
      <c r="BD92" s="20"/>
      <c r="BE92" s="21"/>
      <c r="BF92" s="118">
        <f t="shared" si="2"/>
        <v>0</v>
      </c>
      <c r="BG92" s="119"/>
      <c r="BH92" s="22" t="s">
        <v>9</v>
      </c>
      <c r="BI92" s="21"/>
      <c r="BJ92" s="120">
        <f t="shared" si="6"/>
        <v>0</v>
      </c>
      <c r="BK92" s="121"/>
      <c r="BL92" s="121"/>
      <c r="BM92" s="121"/>
      <c r="BN92" s="22" t="s">
        <v>12</v>
      </c>
      <c r="BO92" s="21"/>
      <c r="BP92" s="14"/>
    </row>
    <row r="93" spans="31:68" ht="14.25" customHeight="1" x14ac:dyDescent="0.45">
      <c r="AE93" s="143" t="s">
        <v>79</v>
      </c>
      <c r="AF93" s="16">
        <v>148000</v>
      </c>
      <c r="AG93" s="16"/>
      <c r="AH93" s="16">
        <v>74000</v>
      </c>
      <c r="AI93" s="14" t="s">
        <v>3</v>
      </c>
      <c r="AJ93" s="14"/>
      <c r="AK93" s="14">
        <v>1</v>
      </c>
      <c r="AL93" s="118">
        <f t="shared" si="3"/>
        <v>0</v>
      </c>
      <c r="AM93" s="119"/>
      <c r="AN93" s="22" t="s">
        <v>11</v>
      </c>
      <c r="AO93" s="21"/>
      <c r="AP93" s="120">
        <f>+IF(AL93=1,AP$112,0)</f>
        <v>0</v>
      </c>
      <c r="AQ93" s="121"/>
      <c r="AR93" s="121"/>
      <c r="AS93" s="121"/>
      <c r="AT93" s="20" t="s">
        <v>12</v>
      </c>
      <c r="AU93" s="21"/>
      <c r="AV93" s="122"/>
      <c r="AW93" s="123"/>
      <c r="AX93" s="22"/>
      <c r="AY93" s="21"/>
      <c r="AZ93" s="124"/>
      <c r="BA93" s="125"/>
      <c r="BB93" s="125"/>
      <c r="BC93" s="125"/>
      <c r="BD93" s="20"/>
      <c r="BE93" s="21"/>
      <c r="BF93" s="118">
        <f t="shared" si="2"/>
        <v>0</v>
      </c>
      <c r="BG93" s="119"/>
      <c r="BH93" s="22" t="s">
        <v>9</v>
      </c>
      <c r="BI93" s="21"/>
      <c r="BJ93" s="120">
        <f t="shared" si="6"/>
        <v>0</v>
      </c>
      <c r="BK93" s="121"/>
      <c r="BL93" s="121"/>
      <c r="BM93" s="121"/>
      <c r="BN93" s="22" t="s">
        <v>12</v>
      </c>
      <c r="BO93" s="21"/>
      <c r="BP93" s="14"/>
    </row>
    <row r="94" spans="31:68" ht="14.25" customHeight="1" x14ac:dyDescent="0.45">
      <c r="AE94" s="143" t="s">
        <v>80</v>
      </c>
      <c r="AF94" s="16"/>
      <c r="AG94" s="16"/>
      <c r="AH94" s="16">
        <v>282000</v>
      </c>
      <c r="AI94" s="14" t="s">
        <v>3</v>
      </c>
      <c r="AJ94" s="14"/>
      <c r="AK94" s="14">
        <v>1</v>
      </c>
      <c r="AL94" s="118"/>
      <c r="AM94" s="119"/>
      <c r="AN94" s="22"/>
      <c r="AO94" s="21"/>
      <c r="AP94" s="120"/>
      <c r="AQ94" s="121"/>
      <c r="AR94" s="121"/>
      <c r="AS94" s="121"/>
      <c r="AT94" s="20" t="s">
        <v>12</v>
      </c>
      <c r="AU94" s="21"/>
      <c r="AV94" s="122"/>
      <c r="AW94" s="123"/>
      <c r="AX94" s="22"/>
      <c r="AY94" s="21"/>
      <c r="AZ94" s="124"/>
      <c r="BA94" s="125"/>
      <c r="BB94" s="125"/>
      <c r="BC94" s="125"/>
      <c r="BD94" s="20"/>
      <c r="BE94" s="21"/>
      <c r="BF94" s="118">
        <f t="shared" si="2"/>
        <v>0</v>
      </c>
      <c r="BG94" s="119"/>
      <c r="BH94" s="22" t="s">
        <v>9</v>
      </c>
      <c r="BI94" s="21"/>
      <c r="BJ94" s="120">
        <f t="shared" si="6"/>
        <v>0</v>
      </c>
      <c r="BK94" s="121"/>
      <c r="BL94" s="121"/>
      <c r="BM94" s="121"/>
      <c r="BN94" s="22" t="s">
        <v>12</v>
      </c>
      <c r="BO94" s="21"/>
      <c r="BP94" s="14"/>
    </row>
    <row r="95" spans="31:68" ht="14.25" customHeight="1" x14ac:dyDescent="0.45">
      <c r="AE95" s="144" t="s">
        <v>81</v>
      </c>
      <c r="AF95" s="16">
        <v>33000</v>
      </c>
      <c r="AG95" s="16"/>
      <c r="AH95" s="16">
        <v>16000</v>
      </c>
      <c r="AI95" s="14" t="s">
        <v>3</v>
      </c>
      <c r="AJ95" s="14"/>
      <c r="AK95" s="14">
        <v>1</v>
      </c>
      <c r="AL95" s="110">
        <f t="shared" ref="AL95:AL111" si="7">+IF(AP$112=0,0,IF($F$5=AE95,1,0))</f>
        <v>0</v>
      </c>
      <c r="AM95" s="111"/>
      <c r="AN95" s="35" t="s">
        <v>11</v>
      </c>
      <c r="AO95" s="34"/>
      <c r="AP95" s="112">
        <f t="shared" ref="AP95:AP111" si="8">+IF(AL95=1,AP$112,0)</f>
        <v>0</v>
      </c>
      <c r="AQ95" s="113"/>
      <c r="AR95" s="113"/>
      <c r="AS95" s="113"/>
      <c r="AT95" s="23" t="s">
        <v>12</v>
      </c>
      <c r="AU95" s="24"/>
      <c r="AV95" s="114"/>
      <c r="AW95" s="115"/>
      <c r="AX95" s="35"/>
      <c r="AY95" s="34"/>
      <c r="AZ95" s="116"/>
      <c r="BA95" s="117"/>
      <c r="BB95" s="117"/>
      <c r="BC95" s="117"/>
      <c r="BD95" s="23"/>
      <c r="BE95" s="24"/>
      <c r="BF95" s="110">
        <f t="shared" si="2"/>
        <v>0</v>
      </c>
      <c r="BG95" s="111"/>
      <c r="BH95" s="35" t="s">
        <v>9</v>
      </c>
      <c r="BI95" s="34"/>
      <c r="BJ95" s="112">
        <f t="shared" si="6"/>
        <v>0</v>
      </c>
      <c r="BK95" s="113"/>
      <c r="BL95" s="113"/>
      <c r="BM95" s="113"/>
      <c r="BN95" s="25" t="s">
        <v>12</v>
      </c>
      <c r="BO95" s="24"/>
      <c r="BP95" s="14"/>
    </row>
    <row r="96" spans="31:68" ht="14.25" customHeight="1" x14ac:dyDescent="0.45">
      <c r="AE96" s="143" t="s">
        <v>83</v>
      </c>
      <c r="AF96" s="16">
        <v>475000</v>
      </c>
      <c r="AG96" s="16"/>
      <c r="AH96" s="16">
        <v>237000</v>
      </c>
      <c r="AI96" s="14" t="s">
        <v>3</v>
      </c>
      <c r="AJ96" s="14"/>
      <c r="AK96" s="14">
        <v>1</v>
      </c>
      <c r="AL96" s="126">
        <f t="shared" si="7"/>
        <v>0</v>
      </c>
      <c r="AM96" s="127"/>
      <c r="AN96" s="19" t="s">
        <v>11</v>
      </c>
      <c r="AO96" s="18"/>
      <c r="AP96" s="128">
        <f t="shared" si="8"/>
        <v>0</v>
      </c>
      <c r="AQ96" s="129"/>
      <c r="AR96" s="129"/>
      <c r="AS96" s="129"/>
      <c r="AT96" s="26" t="s">
        <v>12</v>
      </c>
      <c r="AU96" s="18"/>
      <c r="AV96" s="130"/>
      <c r="AW96" s="131"/>
      <c r="AX96" s="19"/>
      <c r="AY96" s="18"/>
      <c r="AZ96" s="132"/>
      <c r="BA96" s="133"/>
      <c r="BB96" s="133"/>
      <c r="BC96" s="133"/>
      <c r="BD96" s="26"/>
      <c r="BE96" s="18"/>
      <c r="BF96" s="126">
        <f t="shared" si="2"/>
        <v>0</v>
      </c>
      <c r="BG96" s="127"/>
      <c r="BH96" s="19" t="s">
        <v>9</v>
      </c>
      <c r="BI96" s="18"/>
      <c r="BJ96" s="128">
        <f t="shared" si="6"/>
        <v>0</v>
      </c>
      <c r="BK96" s="129"/>
      <c r="BL96" s="129"/>
      <c r="BM96" s="129"/>
      <c r="BN96" s="19" t="s">
        <v>12</v>
      </c>
      <c r="BO96" s="18"/>
      <c r="BP96" s="14"/>
    </row>
    <row r="97" spans="31:68" ht="14.25" customHeight="1" x14ac:dyDescent="0.45">
      <c r="AE97" s="143" t="s">
        <v>84</v>
      </c>
      <c r="AF97" s="16">
        <v>638000</v>
      </c>
      <c r="AG97" s="16"/>
      <c r="AH97" s="16">
        <v>319000</v>
      </c>
      <c r="AI97" s="14" t="s">
        <v>3</v>
      </c>
      <c r="AJ97" s="14"/>
      <c r="AK97" s="14">
        <v>1</v>
      </c>
      <c r="AL97" s="110">
        <f t="shared" si="7"/>
        <v>0</v>
      </c>
      <c r="AM97" s="111"/>
      <c r="AN97" s="35" t="s">
        <v>11</v>
      </c>
      <c r="AO97" s="34"/>
      <c r="AP97" s="112">
        <f t="shared" si="8"/>
        <v>0</v>
      </c>
      <c r="AQ97" s="113"/>
      <c r="AR97" s="113"/>
      <c r="AS97" s="113"/>
      <c r="AT97" s="27" t="s">
        <v>12</v>
      </c>
      <c r="AU97" s="28"/>
      <c r="AV97" s="114"/>
      <c r="AW97" s="115"/>
      <c r="AX97" s="35"/>
      <c r="AY97" s="34"/>
      <c r="AZ97" s="116"/>
      <c r="BA97" s="117"/>
      <c r="BB97" s="117"/>
      <c r="BC97" s="117"/>
      <c r="BD97" s="27"/>
      <c r="BE97" s="28"/>
      <c r="BF97" s="110">
        <f t="shared" si="2"/>
        <v>0</v>
      </c>
      <c r="BG97" s="111"/>
      <c r="BH97" s="35" t="s">
        <v>9</v>
      </c>
      <c r="BI97" s="34"/>
      <c r="BJ97" s="112">
        <f t="shared" si="6"/>
        <v>0</v>
      </c>
      <c r="BK97" s="113"/>
      <c r="BL97" s="113"/>
      <c r="BM97" s="113"/>
      <c r="BN97" s="29" t="s">
        <v>12</v>
      </c>
      <c r="BO97" s="28"/>
      <c r="BP97" s="14"/>
    </row>
    <row r="98" spans="31:68" ht="14.25" customHeight="1" x14ac:dyDescent="0.45">
      <c r="AE98" s="143" t="s">
        <v>86</v>
      </c>
      <c r="AF98" s="16">
        <v>38000</v>
      </c>
      <c r="AG98" s="16"/>
      <c r="AH98" s="16">
        <v>19000</v>
      </c>
      <c r="AI98" s="14" t="s">
        <v>4</v>
      </c>
      <c r="AJ98" s="14"/>
      <c r="AK98" s="14">
        <v>2</v>
      </c>
      <c r="AL98" s="126">
        <f t="shared" si="7"/>
        <v>0</v>
      </c>
      <c r="AM98" s="127"/>
      <c r="AN98" s="19" t="s">
        <v>11</v>
      </c>
      <c r="AO98" s="18"/>
      <c r="AP98" s="128">
        <f t="shared" si="8"/>
        <v>0</v>
      </c>
      <c r="AQ98" s="129"/>
      <c r="AR98" s="129"/>
      <c r="AS98" s="129"/>
      <c r="AT98" s="30" t="s">
        <v>12</v>
      </c>
      <c r="AU98" s="31"/>
      <c r="AV98" s="130"/>
      <c r="AW98" s="131"/>
      <c r="AX98" s="19"/>
      <c r="AY98" s="18"/>
      <c r="AZ98" s="132"/>
      <c r="BA98" s="133"/>
      <c r="BB98" s="133"/>
      <c r="BC98" s="133"/>
      <c r="BD98" s="30"/>
      <c r="BE98" s="31"/>
      <c r="BF98" s="126">
        <f t="shared" si="2"/>
        <v>0</v>
      </c>
      <c r="BG98" s="127"/>
      <c r="BH98" s="19" t="s">
        <v>9</v>
      </c>
      <c r="BI98" s="18"/>
      <c r="BJ98" s="128">
        <f t="shared" si="6"/>
        <v>0</v>
      </c>
      <c r="BK98" s="129"/>
      <c r="BL98" s="129"/>
      <c r="BM98" s="129"/>
      <c r="BN98" s="32" t="s">
        <v>12</v>
      </c>
      <c r="BO98" s="31"/>
      <c r="BP98" s="14"/>
    </row>
    <row r="99" spans="31:68" ht="14.25" customHeight="1" x14ac:dyDescent="0.45">
      <c r="AE99" s="143" t="s">
        <v>87</v>
      </c>
      <c r="AF99" s="16">
        <v>40000</v>
      </c>
      <c r="AG99" s="16"/>
      <c r="AH99" s="16">
        <v>20000</v>
      </c>
      <c r="AI99" s="14" t="s">
        <v>4</v>
      </c>
      <c r="AJ99" s="14"/>
      <c r="AK99" s="14">
        <v>2</v>
      </c>
      <c r="AL99" s="118">
        <f t="shared" si="7"/>
        <v>0</v>
      </c>
      <c r="AM99" s="119"/>
      <c r="AN99" s="22" t="s">
        <v>11</v>
      </c>
      <c r="AO99" s="21"/>
      <c r="AP99" s="120">
        <f t="shared" si="8"/>
        <v>0</v>
      </c>
      <c r="AQ99" s="121"/>
      <c r="AR99" s="121"/>
      <c r="AS99" s="121"/>
      <c r="AT99" s="20" t="s">
        <v>12</v>
      </c>
      <c r="AU99" s="21"/>
      <c r="AV99" s="122"/>
      <c r="AW99" s="123"/>
      <c r="AX99" s="22"/>
      <c r="AY99" s="21"/>
      <c r="AZ99" s="124"/>
      <c r="BA99" s="125"/>
      <c r="BB99" s="125"/>
      <c r="BC99" s="125"/>
      <c r="BD99" s="20"/>
      <c r="BE99" s="21"/>
      <c r="BF99" s="118">
        <f t="shared" si="2"/>
        <v>0</v>
      </c>
      <c r="BG99" s="119"/>
      <c r="BH99" s="22" t="s">
        <v>9</v>
      </c>
      <c r="BI99" s="21"/>
      <c r="BJ99" s="120">
        <f t="shared" si="6"/>
        <v>0</v>
      </c>
      <c r="BK99" s="121"/>
      <c r="BL99" s="121"/>
      <c r="BM99" s="121"/>
      <c r="BN99" s="22" t="s">
        <v>12</v>
      </c>
      <c r="BO99" s="21"/>
      <c r="BP99" s="14"/>
    </row>
    <row r="100" spans="31:68" ht="14.25" customHeight="1" x14ac:dyDescent="0.45">
      <c r="AE100" s="143" t="s">
        <v>34</v>
      </c>
      <c r="AF100" s="16">
        <v>38000</v>
      </c>
      <c r="AG100" s="16"/>
      <c r="AH100" s="16">
        <v>19000</v>
      </c>
      <c r="AI100" s="14" t="s">
        <v>4</v>
      </c>
      <c r="AJ100" s="14"/>
      <c r="AK100" s="14">
        <v>2</v>
      </c>
      <c r="AL100" s="118">
        <f t="shared" si="7"/>
        <v>0</v>
      </c>
      <c r="AM100" s="119"/>
      <c r="AN100" s="22" t="s">
        <v>11</v>
      </c>
      <c r="AO100" s="21"/>
      <c r="AP100" s="120">
        <f t="shared" si="8"/>
        <v>0</v>
      </c>
      <c r="AQ100" s="121"/>
      <c r="AR100" s="121"/>
      <c r="AS100" s="121"/>
      <c r="AT100" s="20" t="s">
        <v>12</v>
      </c>
      <c r="AU100" s="21"/>
      <c r="AV100" s="122"/>
      <c r="AW100" s="123"/>
      <c r="AX100" s="22"/>
      <c r="AY100" s="21"/>
      <c r="AZ100" s="124"/>
      <c r="BA100" s="125"/>
      <c r="BB100" s="125"/>
      <c r="BC100" s="125"/>
      <c r="BD100" s="20"/>
      <c r="BE100" s="21"/>
      <c r="BF100" s="118">
        <f t="shared" si="2"/>
        <v>0</v>
      </c>
      <c r="BG100" s="119"/>
      <c r="BH100" s="22" t="s">
        <v>9</v>
      </c>
      <c r="BI100" s="21"/>
      <c r="BJ100" s="120">
        <f t="shared" si="6"/>
        <v>0</v>
      </c>
      <c r="BK100" s="121"/>
      <c r="BL100" s="121"/>
      <c r="BM100" s="121"/>
      <c r="BN100" s="22" t="s">
        <v>12</v>
      </c>
      <c r="BO100" s="21"/>
      <c r="BP100" s="14"/>
    </row>
    <row r="101" spans="31:68" ht="14.25" customHeight="1" x14ac:dyDescent="0.45">
      <c r="AE101" s="143" t="s">
        <v>88</v>
      </c>
      <c r="AF101" s="16">
        <v>48000</v>
      </c>
      <c r="AG101" s="16"/>
      <c r="AH101" s="16">
        <v>24000</v>
      </c>
      <c r="AI101" s="14" t="s">
        <v>4</v>
      </c>
      <c r="AJ101" s="14"/>
      <c r="AK101" s="14">
        <v>2</v>
      </c>
      <c r="AL101" s="118">
        <f t="shared" si="7"/>
        <v>0</v>
      </c>
      <c r="AM101" s="119"/>
      <c r="AN101" s="22" t="s">
        <v>11</v>
      </c>
      <c r="AO101" s="21"/>
      <c r="AP101" s="120">
        <f t="shared" si="8"/>
        <v>0</v>
      </c>
      <c r="AQ101" s="121"/>
      <c r="AR101" s="121"/>
      <c r="AS101" s="121"/>
      <c r="AT101" s="20" t="s">
        <v>12</v>
      </c>
      <c r="AU101" s="21"/>
      <c r="AV101" s="122"/>
      <c r="AW101" s="123"/>
      <c r="AX101" s="22"/>
      <c r="AY101" s="21"/>
      <c r="AZ101" s="124"/>
      <c r="BA101" s="125"/>
      <c r="BB101" s="125"/>
      <c r="BC101" s="125"/>
      <c r="BD101" s="20"/>
      <c r="BE101" s="21"/>
      <c r="BF101" s="118">
        <f t="shared" si="2"/>
        <v>0</v>
      </c>
      <c r="BG101" s="119"/>
      <c r="BH101" s="22" t="s">
        <v>9</v>
      </c>
      <c r="BI101" s="21"/>
      <c r="BJ101" s="120">
        <f t="shared" si="6"/>
        <v>0</v>
      </c>
      <c r="BK101" s="121"/>
      <c r="BL101" s="121"/>
      <c r="BM101" s="121"/>
      <c r="BN101" s="22" t="s">
        <v>12</v>
      </c>
      <c r="BO101" s="21"/>
      <c r="BP101" s="14"/>
    </row>
    <row r="102" spans="31:68" ht="14.25" customHeight="1" x14ac:dyDescent="0.45">
      <c r="AE102" s="143" t="s">
        <v>89</v>
      </c>
      <c r="AF102" s="16">
        <v>43000</v>
      </c>
      <c r="AG102" s="16"/>
      <c r="AH102" s="16">
        <v>21000</v>
      </c>
      <c r="AI102" s="14" t="s">
        <v>4</v>
      </c>
      <c r="AJ102" s="14"/>
      <c r="AK102" s="14">
        <v>2</v>
      </c>
      <c r="AL102" s="118">
        <f t="shared" si="7"/>
        <v>0</v>
      </c>
      <c r="AM102" s="119"/>
      <c r="AN102" s="22" t="s">
        <v>11</v>
      </c>
      <c r="AO102" s="21"/>
      <c r="AP102" s="120">
        <f t="shared" si="8"/>
        <v>0</v>
      </c>
      <c r="AQ102" s="121"/>
      <c r="AR102" s="121"/>
      <c r="AS102" s="121"/>
      <c r="AT102" s="20" t="s">
        <v>12</v>
      </c>
      <c r="AU102" s="21"/>
      <c r="AV102" s="122"/>
      <c r="AW102" s="123"/>
      <c r="AX102" s="22"/>
      <c r="AY102" s="21"/>
      <c r="AZ102" s="124"/>
      <c r="BA102" s="125"/>
      <c r="BB102" s="125"/>
      <c r="BC102" s="125"/>
      <c r="BD102" s="20"/>
      <c r="BE102" s="21"/>
      <c r="BF102" s="118">
        <f t="shared" si="2"/>
        <v>0</v>
      </c>
      <c r="BG102" s="119"/>
      <c r="BH102" s="22" t="s">
        <v>9</v>
      </c>
      <c r="BI102" s="21"/>
      <c r="BJ102" s="120">
        <f t="shared" si="6"/>
        <v>0</v>
      </c>
      <c r="BK102" s="121"/>
      <c r="BL102" s="121"/>
      <c r="BM102" s="121"/>
      <c r="BN102" s="22" t="s">
        <v>12</v>
      </c>
      <c r="BO102" s="21"/>
      <c r="BP102" s="14"/>
    </row>
    <row r="103" spans="31:68" ht="14.25" customHeight="1" x14ac:dyDescent="0.45">
      <c r="AE103" s="143" t="s">
        <v>90</v>
      </c>
      <c r="AF103" s="16">
        <v>36000</v>
      </c>
      <c r="AG103" s="16"/>
      <c r="AH103" s="16">
        <v>18000</v>
      </c>
      <c r="AI103" s="14" t="s">
        <v>4</v>
      </c>
      <c r="AJ103" s="14"/>
      <c r="AK103" s="14">
        <v>2</v>
      </c>
      <c r="AL103" s="118">
        <f t="shared" si="7"/>
        <v>0</v>
      </c>
      <c r="AM103" s="119"/>
      <c r="AN103" s="22" t="s">
        <v>11</v>
      </c>
      <c r="AO103" s="21"/>
      <c r="AP103" s="120">
        <f t="shared" si="8"/>
        <v>0</v>
      </c>
      <c r="AQ103" s="121"/>
      <c r="AR103" s="121"/>
      <c r="AS103" s="121"/>
      <c r="AT103" s="20" t="s">
        <v>12</v>
      </c>
      <c r="AU103" s="21"/>
      <c r="AV103" s="122"/>
      <c r="AW103" s="123"/>
      <c r="AX103" s="22"/>
      <c r="AY103" s="21"/>
      <c r="AZ103" s="124"/>
      <c r="BA103" s="125"/>
      <c r="BB103" s="125"/>
      <c r="BC103" s="125"/>
      <c r="BD103" s="20"/>
      <c r="BE103" s="21"/>
      <c r="BF103" s="118">
        <f t="shared" si="2"/>
        <v>0</v>
      </c>
      <c r="BG103" s="119"/>
      <c r="BH103" s="22" t="s">
        <v>9</v>
      </c>
      <c r="BI103" s="21"/>
      <c r="BJ103" s="120">
        <f t="shared" si="6"/>
        <v>0</v>
      </c>
      <c r="BK103" s="121"/>
      <c r="BL103" s="121"/>
      <c r="BM103" s="121"/>
      <c r="BN103" s="22" t="s">
        <v>12</v>
      </c>
      <c r="BO103" s="21"/>
      <c r="BP103" s="14"/>
    </row>
    <row r="104" spans="31:68" ht="14.25" customHeight="1" x14ac:dyDescent="0.45">
      <c r="AE104" s="143" t="s">
        <v>91</v>
      </c>
      <c r="AF104" s="16">
        <v>37000</v>
      </c>
      <c r="AG104" s="16"/>
      <c r="AH104" s="16">
        <v>19000</v>
      </c>
      <c r="AI104" s="14" t="s">
        <v>4</v>
      </c>
      <c r="AJ104" s="14"/>
      <c r="AK104" s="14">
        <v>2</v>
      </c>
      <c r="AL104" s="118">
        <f t="shared" si="7"/>
        <v>0</v>
      </c>
      <c r="AM104" s="119"/>
      <c r="AN104" s="22" t="s">
        <v>11</v>
      </c>
      <c r="AO104" s="21"/>
      <c r="AP104" s="120">
        <f t="shared" si="8"/>
        <v>0</v>
      </c>
      <c r="AQ104" s="121"/>
      <c r="AR104" s="121"/>
      <c r="AS104" s="121"/>
      <c r="AT104" s="20" t="s">
        <v>12</v>
      </c>
      <c r="AU104" s="21"/>
      <c r="AV104" s="122"/>
      <c r="AW104" s="123"/>
      <c r="AX104" s="22"/>
      <c r="AY104" s="21"/>
      <c r="AZ104" s="124"/>
      <c r="BA104" s="125"/>
      <c r="BB104" s="125"/>
      <c r="BC104" s="125"/>
      <c r="BD104" s="20"/>
      <c r="BE104" s="21"/>
      <c r="BF104" s="118">
        <f t="shared" si="2"/>
        <v>0</v>
      </c>
      <c r="BG104" s="119"/>
      <c r="BH104" s="22" t="s">
        <v>9</v>
      </c>
      <c r="BI104" s="21"/>
      <c r="BJ104" s="120">
        <f t="shared" si="6"/>
        <v>0</v>
      </c>
      <c r="BK104" s="121"/>
      <c r="BL104" s="121"/>
      <c r="BM104" s="121"/>
      <c r="BN104" s="22" t="s">
        <v>12</v>
      </c>
      <c r="BO104" s="21"/>
      <c r="BP104" s="14"/>
    </row>
    <row r="105" spans="31:68" ht="14.25" customHeight="1" x14ac:dyDescent="0.45">
      <c r="AE105" s="143" t="s">
        <v>92</v>
      </c>
      <c r="AF105" s="16">
        <v>35000</v>
      </c>
      <c r="AG105" s="16"/>
      <c r="AH105" s="16">
        <v>18000</v>
      </c>
      <c r="AI105" s="14" t="s">
        <v>4</v>
      </c>
      <c r="AJ105" s="14"/>
      <c r="AK105" s="14">
        <v>2</v>
      </c>
      <c r="AL105" s="118">
        <f t="shared" si="7"/>
        <v>0</v>
      </c>
      <c r="AM105" s="119"/>
      <c r="AN105" s="22" t="s">
        <v>11</v>
      </c>
      <c r="AO105" s="21"/>
      <c r="AP105" s="120">
        <f t="shared" si="8"/>
        <v>0</v>
      </c>
      <c r="AQ105" s="121"/>
      <c r="AR105" s="121"/>
      <c r="AS105" s="121"/>
      <c r="AT105" s="20" t="s">
        <v>12</v>
      </c>
      <c r="AU105" s="21"/>
      <c r="AV105" s="122"/>
      <c r="AW105" s="123"/>
      <c r="AX105" s="22"/>
      <c r="AY105" s="21"/>
      <c r="AZ105" s="124"/>
      <c r="BA105" s="125"/>
      <c r="BB105" s="125"/>
      <c r="BC105" s="125"/>
      <c r="BD105" s="20"/>
      <c r="BE105" s="21"/>
      <c r="BF105" s="118">
        <f t="shared" si="2"/>
        <v>0</v>
      </c>
      <c r="BG105" s="119"/>
      <c r="BH105" s="22" t="s">
        <v>9</v>
      </c>
      <c r="BI105" s="21"/>
      <c r="BJ105" s="120">
        <f t="shared" si="6"/>
        <v>0</v>
      </c>
      <c r="BK105" s="121"/>
      <c r="BL105" s="121"/>
      <c r="BM105" s="121"/>
      <c r="BN105" s="22" t="s">
        <v>12</v>
      </c>
      <c r="BO105" s="21"/>
      <c r="BP105" s="14"/>
    </row>
    <row r="106" spans="31:68" ht="14.25" customHeight="1" x14ac:dyDescent="0.45">
      <c r="AE106" s="143" t="s">
        <v>93</v>
      </c>
      <c r="AF106" s="16">
        <v>37000</v>
      </c>
      <c r="AG106" s="16"/>
      <c r="AH106" s="16">
        <v>19000</v>
      </c>
      <c r="AI106" s="14" t="s">
        <v>4</v>
      </c>
      <c r="AJ106" s="14"/>
      <c r="AK106" s="14">
        <v>2</v>
      </c>
      <c r="AL106" s="118">
        <f t="shared" si="7"/>
        <v>0</v>
      </c>
      <c r="AM106" s="119"/>
      <c r="AN106" s="22" t="s">
        <v>11</v>
      </c>
      <c r="AO106" s="21"/>
      <c r="AP106" s="120">
        <f t="shared" si="8"/>
        <v>0</v>
      </c>
      <c r="AQ106" s="121"/>
      <c r="AR106" s="121"/>
      <c r="AS106" s="121"/>
      <c r="AT106" s="20" t="s">
        <v>12</v>
      </c>
      <c r="AU106" s="21"/>
      <c r="AV106" s="122"/>
      <c r="AW106" s="123"/>
      <c r="AX106" s="22"/>
      <c r="AY106" s="21"/>
      <c r="AZ106" s="124"/>
      <c r="BA106" s="125"/>
      <c r="BB106" s="125"/>
      <c r="BC106" s="125"/>
      <c r="BD106" s="20"/>
      <c r="BE106" s="21"/>
      <c r="BF106" s="118">
        <f t="shared" si="2"/>
        <v>0</v>
      </c>
      <c r="BG106" s="119"/>
      <c r="BH106" s="22" t="s">
        <v>9</v>
      </c>
      <c r="BI106" s="21"/>
      <c r="BJ106" s="120">
        <f t="shared" si="6"/>
        <v>0</v>
      </c>
      <c r="BK106" s="121"/>
      <c r="BL106" s="121"/>
      <c r="BM106" s="121"/>
      <c r="BN106" s="22" t="s">
        <v>12</v>
      </c>
      <c r="BO106" s="21"/>
      <c r="BP106" s="14"/>
    </row>
    <row r="107" spans="31:68" ht="14.25" customHeight="1" x14ac:dyDescent="0.45">
      <c r="AE107" s="143" t="s">
        <v>94</v>
      </c>
      <c r="AF107" s="16">
        <v>35000</v>
      </c>
      <c r="AG107" s="16"/>
      <c r="AH107" s="16">
        <v>18000</v>
      </c>
      <c r="AI107" s="14" t="s">
        <v>4</v>
      </c>
      <c r="AJ107" s="14"/>
      <c r="AK107" s="14">
        <v>2</v>
      </c>
      <c r="AL107" s="118">
        <f t="shared" si="7"/>
        <v>0</v>
      </c>
      <c r="AM107" s="119"/>
      <c r="AN107" s="22" t="s">
        <v>11</v>
      </c>
      <c r="AO107" s="21"/>
      <c r="AP107" s="120">
        <f t="shared" si="8"/>
        <v>0</v>
      </c>
      <c r="AQ107" s="121"/>
      <c r="AR107" s="121"/>
      <c r="AS107" s="121"/>
      <c r="AT107" s="20" t="s">
        <v>12</v>
      </c>
      <c r="AU107" s="21"/>
      <c r="AV107" s="122"/>
      <c r="AW107" s="123"/>
      <c r="AX107" s="22"/>
      <c r="AY107" s="21"/>
      <c r="AZ107" s="124"/>
      <c r="BA107" s="125"/>
      <c r="BB107" s="125"/>
      <c r="BC107" s="125"/>
      <c r="BD107" s="20"/>
      <c r="BE107" s="21"/>
      <c r="BF107" s="118">
        <f t="shared" si="2"/>
        <v>0</v>
      </c>
      <c r="BG107" s="119"/>
      <c r="BH107" s="22" t="s">
        <v>9</v>
      </c>
      <c r="BI107" s="21"/>
      <c r="BJ107" s="120">
        <f t="shared" si="6"/>
        <v>0</v>
      </c>
      <c r="BK107" s="121"/>
      <c r="BL107" s="121"/>
      <c r="BM107" s="121"/>
      <c r="BN107" s="22" t="s">
        <v>12</v>
      </c>
      <c r="BO107" s="21"/>
      <c r="BP107" s="14"/>
    </row>
    <row r="108" spans="31:68" ht="14.25" customHeight="1" x14ac:dyDescent="0.45">
      <c r="AE108" s="143" t="s">
        <v>95</v>
      </c>
      <c r="AF108" s="16">
        <v>37000</v>
      </c>
      <c r="AG108" s="16"/>
      <c r="AH108" s="16">
        <v>19000</v>
      </c>
      <c r="AI108" s="14" t="s">
        <v>4</v>
      </c>
      <c r="AJ108" s="14"/>
      <c r="AK108" s="14">
        <v>2</v>
      </c>
      <c r="AL108" s="118">
        <f t="shared" si="7"/>
        <v>0</v>
      </c>
      <c r="AM108" s="119"/>
      <c r="AN108" s="22" t="s">
        <v>11</v>
      </c>
      <c r="AO108" s="21"/>
      <c r="AP108" s="120">
        <f t="shared" si="8"/>
        <v>0</v>
      </c>
      <c r="AQ108" s="121"/>
      <c r="AR108" s="121"/>
      <c r="AS108" s="121"/>
      <c r="AT108" s="20" t="s">
        <v>12</v>
      </c>
      <c r="AU108" s="21"/>
      <c r="AV108" s="122"/>
      <c r="AW108" s="123"/>
      <c r="AX108" s="22"/>
      <c r="AY108" s="21"/>
      <c r="AZ108" s="124"/>
      <c r="BA108" s="125"/>
      <c r="BB108" s="125"/>
      <c r="BC108" s="125"/>
      <c r="BD108" s="20"/>
      <c r="BE108" s="21"/>
      <c r="BF108" s="118">
        <f t="shared" si="2"/>
        <v>0</v>
      </c>
      <c r="BG108" s="119"/>
      <c r="BH108" s="22" t="s">
        <v>9</v>
      </c>
      <c r="BI108" s="21"/>
      <c r="BJ108" s="120">
        <f t="shared" si="6"/>
        <v>0</v>
      </c>
      <c r="BK108" s="121"/>
      <c r="BL108" s="121"/>
      <c r="BM108" s="121"/>
      <c r="BN108" s="22" t="s">
        <v>12</v>
      </c>
      <c r="BO108" s="21"/>
      <c r="BP108" s="14"/>
    </row>
    <row r="109" spans="31:68" ht="14.25" customHeight="1" x14ac:dyDescent="0.45">
      <c r="AE109" s="143" t="s">
        <v>96</v>
      </c>
      <c r="AF109" s="16">
        <v>35000</v>
      </c>
      <c r="AG109" s="16"/>
      <c r="AH109" s="16">
        <v>18000</v>
      </c>
      <c r="AI109" s="14" t="s">
        <v>4</v>
      </c>
      <c r="AJ109" s="14"/>
      <c r="AK109" s="14">
        <v>2</v>
      </c>
      <c r="AL109" s="118">
        <f t="shared" si="7"/>
        <v>0</v>
      </c>
      <c r="AM109" s="119"/>
      <c r="AN109" s="22" t="s">
        <v>11</v>
      </c>
      <c r="AO109" s="21"/>
      <c r="AP109" s="120">
        <f t="shared" si="8"/>
        <v>0</v>
      </c>
      <c r="AQ109" s="121"/>
      <c r="AR109" s="121"/>
      <c r="AS109" s="121"/>
      <c r="AT109" s="20" t="s">
        <v>12</v>
      </c>
      <c r="AU109" s="21"/>
      <c r="AV109" s="122"/>
      <c r="AW109" s="123"/>
      <c r="AX109" s="22"/>
      <c r="AY109" s="21"/>
      <c r="AZ109" s="124"/>
      <c r="BA109" s="125"/>
      <c r="BB109" s="125"/>
      <c r="BC109" s="125"/>
      <c r="BD109" s="20"/>
      <c r="BE109" s="21"/>
      <c r="BF109" s="118">
        <f t="shared" si="2"/>
        <v>0</v>
      </c>
      <c r="BG109" s="119"/>
      <c r="BH109" s="22" t="s">
        <v>9</v>
      </c>
      <c r="BI109" s="21"/>
      <c r="BJ109" s="120">
        <f t="shared" si="6"/>
        <v>0</v>
      </c>
      <c r="BK109" s="121"/>
      <c r="BL109" s="121"/>
      <c r="BM109" s="121"/>
      <c r="BN109" s="22" t="s">
        <v>12</v>
      </c>
      <c r="BO109" s="21"/>
      <c r="BP109" s="14"/>
    </row>
    <row r="110" spans="31:68" ht="14.25" customHeight="1" x14ac:dyDescent="0.45">
      <c r="AE110" s="143" t="s">
        <v>97</v>
      </c>
      <c r="AF110" s="16">
        <v>37000</v>
      </c>
      <c r="AG110" s="16"/>
      <c r="AH110" s="16">
        <v>19000</v>
      </c>
      <c r="AI110" s="14" t="s">
        <v>4</v>
      </c>
      <c r="AJ110" s="14"/>
      <c r="AK110" s="14">
        <v>2</v>
      </c>
      <c r="AL110" s="118">
        <f t="shared" si="7"/>
        <v>0</v>
      </c>
      <c r="AM110" s="119"/>
      <c r="AN110" s="22" t="s">
        <v>11</v>
      </c>
      <c r="AO110" s="21"/>
      <c r="AP110" s="120">
        <f t="shared" si="8"/>
        <v>0</v>
      </c>
      <c r="AQ110" s="121"/>
      <c r="AR110" s="121"/>
      <c r="AS110" s="121"/>
      <c r="AT110" s="20" t="s">
        <v>12</v>
      </c>
      <c r="AU110" s="21"/>
      <c r="AV110" s="122"/>
      <c r="AW110" s="123"/>
      <c r="AX110" s="22"/>
      <c r="AY110" s="21"/>
      <c r="AZ110" s="124"/>
      <c r="BA110" s="125"/>
      <c r="BB110" s="125"/>
      <c r="BC110" s="125"/>
      <c r="BD110" s="20"/>
      <c r="BE110" s="21"/>
      <c r="BF110" s="118">
        <f t="shared" si="2"/>
        <v>0</v>
      </c>
      <c r="BG110" s="119"/>
      <c r="BH110" s="22" t="s">
        <v>9</v>
      </c>
      <c r="BI110" s="21"/>
      <c r="BJ110" s="120">
        <f t="shared" si="6"/>
        <v>0</v>
      </c>
      <c r="BK110" s="121"/>
      <c r="BL110" s="121"/>
      <c r="BM110" s="121"/>
      <c r="BN110" s="22" t="s">
        <v>12</v>
      </c>
      <c r="BO110" s="21"/>
      <c r="BP110" s="14"/>
    </row>
    <row r="111" spans="31:68" ht="14.25" customHeight="1" x14ac:dyDescent="0.45">
      <c r="AE111" s="143" t="s">
        <v>98</v>
      </c>
      <c r="AF111" s="16">
        <v>35000</v>
      </c>
      <c r="AG111" s="16"/>
      <c r="AH111" s="16">
        <v>18000</v>
      </c>
      <c r="AI111" s="14" t="s">
        <v>4</v>
      </c>
      <c r="AJ111" s="14"/>
      <c r="AK111" s="14">
        <v>2</v>
      </c>
      <c r="AL111" s="110">
        <f t="shared" si="7"/>
        <v>0</v>
      </c>
      <c r="AM111" s="111"/>
      <c r="AN111" s="35" t="s">
        <v>11</v>
      </c>
      <c r="AO111" s="34"/>
      <c r="AP111" s="112">
        <f t="shared" si="8"/>
        <v>0</v>
      </c>
      <c r="AQ111" s="113"/>
      <c r="AR111" s="113"/>
      <c r="AS111" s="113"/>
      <c r="AT111" s="33" t="s">
        <v>12</v>
      </c>
      <c r="AU111" s="34"/>
      <c r="AV111" s="114"/>
      <c r="AW111" s="115"/>
      <c r="AX111" s="35"/>
      <c r="AY111" s="34"/>
      <c r="AZ111" s="116"/>
      <c r="BA111" s="117"/>
      <c r="BB111" s="117"/>
      <c r="BC111" s="117"/>
      <c r="BD111" s="33"/>
      <c r="BE111" s="34"/>
      <c r="BF111" s="110">
        <f t="shared" si="2"/>
        <v>0</v>
      </c>
      <c r="BG111" s="111"/>
      <c r="BH111" s="35" t="s">
        <v>9</v>
      </c>
      <c r="BI111" s="34"/>
      <c r="BJ111" s="112">
        <f t="shared" si="6"/>
        <v>0</v>
      </c>
      <c r="BK111" s="113"/>
      <c r="BL111" s="113"/>
      <c r="BM111" s="113"/>
      <c r="BN111" s="35" t="s">
        <v>12</v>
      </c>
      <c r="BO111" s="34"/>
      <c r="BP111" s="14"/>
    </row>
    <row r="112" spans="31:68" ht="14.25" customHeight="1" x14ac:dyDescent="0.45">
      <c r="AE112" s="142"/>
      <c r="AF112" s="14"/>
      <c r="AG112" s="14"/>
      <c r="AH112" s="14"/>
      <c r="AI112" s="14"/>
      <c r="AJ112" s="14"/>
      <c r="AK112" s="14"/>
      <c r="AL112" s="106"/>
      <c r="AM112" s="107"/>
      <c r="AN112" s="134"/>
      <c r="AO112" s="135"/>
      <c r="AP112" s="108">
        <f>+IF(Y42="補助対象外",0,Y42)</f>
        <v>0</v>
      </c>
      <c r="AQ112" s="109"/>
      <c r="AR112" s="109"/>
      <c r="AS112" s="109"/>
      <c r="AT112" s="33" t="s">
        <v>12</v>
      </c>
      <c r="AU112" s="34"/>
      <c r="AV112" s="106"/>
      <c r="AW112" s="107"/>
      <c r="AX112" s="134"/>
      <c r="AY112" s="135"/>
      <c r="AZ112" s="108">
        <f>+IF(Y57="補助対象外",0,Y57)</f>
        <v>0</v>
      </c>
      <c r="BA112" s="109"/>
      <c r="BB112" s="109"/>
      <c r="BC112" s="109"/>
      <c r="BD112" s="33" t="s">
        <v>10</v>
      </c>
      <c r="BE112" s="34"/>
      <c r="BF112" s="106"/>
      <c r="BG112" s="107"/>
      <c r="BH112" s="134"/>
      <c r="BI112" s="135"/>
      <c r="BJ112" s="108">
        <f>+IF(Y72="補助対象外",0,Y72)</f>
        <v>0</v>
      </c>
      <c r="BK112" s="109"/>
      <c r="BL112" s="109"/>
      <c r="BM112" s="109"/>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SEBoR/wZyypWzcr5Yc5HpvdT4luAkQ/s67BnKaptMm7KZoSeE9p5sdrrInqBwY2AleS8YIcBLN6DfmTXEjq3IA==" saltValue="JrKfjkoA1L1Tf3ahBRnKow==" spinCount="100000" sheet="1" objects="1" scenarios="1"/>
  <mergeCells count="274">
    <mergeCell ref="M1:Z1"/>
    <mergeCell ref="D34:E34"/>
    <mergeCell ref="B34:C34"/>
    <mergeCell ref="Z34:AA34"/>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 ref="A3:A9"/>
    <mergeCell ref="Q5:T5"/>
    <mergeCell ref="U5:Z5"/>
    <mergeCell ref="B6:E7"/>
    <mergeCell ref="F6:G6"/>
    <mergeCell ref="H6:I6"/>
    <mergeCell ref="K6:M6"/>
    <mergeCell ref="Q6:AA6"/>
    <mergeCell ref="F7:AA7"/>
    <mergeCell ref="Y19:AA19"/>
    <mergeCell ref="A12:E16"/>
    <mergeCell ref="G12:AA12"/>
    <mergeCell ref="G13:AA13"/>
    <mergeCell ref="G14:AA14"/>
    <mergeCell ref="G15:AA15"/>
    <mergeCell ref="G16:AA16"/>
    <mergeCell ref="F18:X18"/>
    <mergeCell ref="F19:X19"/>
    <mergeCell ref="F20:X20"/>
    <mergeCell ref="F21:X21"/>
    <mergeCell ref="F22:X22"/>
    <mergeCell ref="F23:X23"/>
    <mergeCell ref="A18:E18"/>
    <mergeCell ref="A19:E19"/>
    <mergeCell ref="A20:E20"/>
    <mergeCell ref="A21:E21"/>
    <mergeCell ref="A22:E22"/>
    <mergeCell ref="A23:E23"/>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A39:X39"/>
    <mergeCell ref="Y39:AA39"/>
    <mergeCell ref="A41:X41"/>
    <mergeCell ref="Y41:AA41"/>
    <mergeCell ref="A42:X42"/>
    <mergeCell ref="Y42:AA42"/>
    <mergeCell ref="A31:X31"/>
    <mergeCell ref="Y31:AA31"/>
    <mergeCell ref="A37:I37"/>
    <mergeCell ref="J37:X37"/>
    <mergeCell ref="Y37:AA37"/>
    <mergeCell ref="A38:I38"/>
    <mergeCell ref="J38:X38"/>
    <mergeCell ref="Y38:AA38"/>
    <mergeCell ref="X34:Y34"/>
    <mergeCell ref="V34:W34"/>
    <mergeCell ref="T34:U34"/>
    <mergeCell ref="R34:S34"/>
    <mergeCell ref="P34:Q34"/>
    <mergeCell ref="N34:O34"/>
    <mergeCell ref="L34:M34"/>
    <mergeCell ref="J34:K34"/>
    <mergeCell ref="H34:I34"/>
    <mergeCell ref="F34:G34"/>
    <mergeCell ref="Y49:AA49"/>
    <mergeCell ref="Y50:AA50"/>
    <mergeCell ref="A44:I44"/>
    <mergeCell ref="J44:X44"/>
    <mergeCell ref="Y44:AA44"/>
    <mergeCell ref="A45:X45"/>
    <mergeCell ref="Y45:AA45"/>
    <mergeCell ref="Y48:AA48"/>
    <mergeCell ref="A49:E49"/>
    <mergeCell ref="F49:X49"/>
    <mergeCell ref="A50:E50"/>
    <mergeCell ref="F50:X50"/>
    <mergeCell ref="A48:E48"/>
    <mergeCell ref="F48:X48"/>
    <mergeCell ref="Y53:AA53"/>
    <mergeCell ref="Y54:AA54"/>
    <mergeCell ref="Y51:AA51"/>
    <mergeCell ref="Y52:AA52"/>
    <mergeCell ref="A51:E51"/>
    <mergeCell ref="F51:X51"/>
    <mergeCell ref="A52:E52"/>
    <mergeCell ref="F52:X52"/>
    <mergeCell ref="A53:E53"/>
    <mergeCell ref="F53:X53"/>
    <mergeCell ref="A54:E54"/>
    <mergeCell ref="F54:X54"/>
    <mergeCell ref="Y63:AA63"/>
    <mergeCell ref="A55:X55"/>
    <mergeCell ref="Y55:AA55"/>
    <mergeCell ref="A56:X56"/>
    <mergeCell ref="Y56:AA56"/>
    <mergeCell ref="A57:X57"/>
    <mergeCell ref="Y57:AA57"/>
    <mergeCell ref="A63:E63"/>
    <mergeCell ref="F63:X63"/>
    <mergeCell ref="A60:E61"/>
    <mergeCell ref="G60:AA60"/>
    <mergeCell ref="G61:AA61"/>
    <mergeCell ref="Y66:AA66"/>
    <mergeCell ref="Y67:AA67"/>
    <mergeCell ref="Y64:AA64"/>
    <mergeCell ref="Y65:AA65"/>
    <mergeCell ref="A64:E64"/>
    <mergeCell ref="F64:X64"/>
    <mergeCell ref="A65:E65"/>
    <mergeCell ref="F65:X65"/>
    <mergeCell ref="A66:E66"/>
    <mergeCell ref="F66:X66"/>
    <mergeCell ref="A67:E67"/>
    <mergeCell ref="F67:X67"/>
    <mergeCell ref="A70:X70"/>
    <mergeCell ref="Y70:AA70"/>
    <mergeCell ref="A71:X71"/>
    <mergeCell ref="Y71:AA71"/>
    <mergeCell ref="A72:X72"/>
    <mergeCell ref="Y72:AA72"/>
    <mergeCell ref="Y68:AA68"/>
    <mergeCell ref="Y69:AA69"/>
    <mergeCell ref="A68:E68"/>
    <mergeCell ref="F68:X68"/>
    <mergeCell ref="A69:E69"/>
    <mergeCell ref="F69:X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9" priority="3">
      <formula>$AB$5=2</formula>
    </cfRule>
  </conditionalFormatting>
  <conditionalFormatting sqref="Q5:T5 Q6:AA6 AA5">
    <cfRule type="expression" dxfId="18" priority="2">
      <formula>$AB$5=2</formula>
    </cfRule>
  </conditionalFormatting>
  <dataValidations count="9">
    <dataValidation type="list" allowBlank="1" showInputMessage="1" showErrorMessage="1" error="プルダウンから選択してください。" sqref="F5:P5" xr:uid="{00000000-0002-0000-0100-000000000000}">
      <formula1>$AE$76:$AE$111</formula1>
    </dataValidation>
    <dataValidation imeMode="fullKatakana" allowBlank="1" showInputMessage="1" showErrorMessage="1" sqref="F3:T3" xr:uid="{00000000-0002-0000-0100-000001000000}"/>
    <dataValidation imeMode="halfAlpha" allowBlank="1" showInputMessage="1" showErrorMessage="1" sqref="R8:AA8" xr:uid="{00000000-0002-0000-0100-000002000000}"/>
    <dataValidation imeMode="disabled" allowBlank="1" showInputMessage="1" showErrorMessage="1" sqref="Z38:AA38 U5:Z5 H6:I6 K6:M6 H8:N8 Y64:AA69 Y19:AA28 Y37:Y38 Y44:AA44 Y49:AA54" xr:uid="{00000000-0002-0000-01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100-000004000000}">
      <formula1>2700000000</formula1>
      <formula2>9999999999</formula2>
    </dataValidation>
    <dataValidation allowBlank="1" showInputMessage="1" showErrorMessage="1" error="プルダウンから選択してください。" sqref="A37:I38 A44:I44 F64:X64" xr:uid="{00000000-0002-0000-0100-000005000000}"/>
    <dataValidation type="list" allowBlank="1" showInputMessage="1" showErrorMessage="1" error="プルダウンから選択してください。" sqref="A65:A69 A64:E64" xr:uid="{00000000-0002-0000-0100-000006000000}">
      <formula1>$AE$64:$AE$68</formula1>
    </dataValidation>
    <dataValidation type="list" allowBlank="1" showInputMessage="1" showErrorMessage="1" error="プルダウンから選択してください。" sqref="A49:E54" xr:uid="{00000000-0002-0000-0100-000007000000}">
      <formula1>$AE$49:$AE$57</formula1>
    </dataValidation>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1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5</xdr:col>
                    <xdr:colOff>68580</xdr:colOff>
                    <xdr:row>60</xdr:row>
                    <xdr:rowOff>45720</xdr:rowOff>
                  </from>
                  <to>
                    <xdr:col>5</xdr:col>
                    <xdr:colOff>289560</xdr:colOff>
                    <xdr:row>60</xdr:row>
                    <xdr:rowOff>350520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16070" r:id="rId6" name="Check Box 6">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16071" r:id="rId7" name="Check Box 7">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16078" r:id="rId8" name="Check Box 14">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16089" r:id="rId9" name="Check Box 25">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P152"/>
  <sheetViews>
    <sheetView view="pageBreakPreview" zoomScale="80" zoomScaleNormal="80" zoomScaleSheetLayoutView="80" workbookViewId="0">
      <selection activeCell="BS15" sqref="BS15"/>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o2CY7wkrTqWfKDLf6laWnVMiLcu+lWGo/nljRdK9FbKMsZIYZ8fBc7VzXD7kZQ8n06Zn/N7JGGUxgjqKNE40Og==" saltValue="qNJZ7EIXK8nsAVf6mTcPIQ=="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7" priority="2">
      <formula>$AB$5=2</formula>
    </cfRule>
  </conditionalFormatting>
  <conditionalFormatting sqref="Q5:T5 Q6:AA6 AA5">
    <cfRule type="expression" dxfId="16" priority="1">
      <formula>$AB$5=2</formula>
    </cfRule>
  </conditionalFormatting>
  <dataValidations count="9">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200-000000000000}">
      <formula1>$AE$18:$AE$33</formula1>
    </dataValidation>
    <dataValidation type="list" allowBlank="1" showInputMessage="1" showErrorMessage="1" error="プルダウンから選択してください。" sqref="A49:E54" xr:uid="{00000000-0002-0000-0200-000001000000}">
      <formula1>$AE$49:$AE$57</formula1>
    </dataValidation>
    <dataValidation type="list" allowBlank="1" showInputMessage="1" showErrorMessage="1" error="プルダウンから選択してください。" sqref="A65:A69 A64:E64" xr:uid="{00000000-0002-0000-0200-000002000000}">
      <formula1>$AE$64:$AE$68</formula1>
    </dataValidation>
    <dataValidation allowBlank="1" showInputMessage="1" showErrorMessage="1" error="プルダウンから選択してください。" sqref="A37:I38 A44:I44 F64:X64" xr:uid="{00000000-0002-0000-02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200-000004000000}">
      <formula1>2700000000</formula1>
      <formula2>9999999999</formula2>
    </dataValidation>
    <dataValidation imeMode="disabled" allowBlank="1" showInputMessage="1" showErrorMessage="1" sqref="Z38:AA38 U5:Z5 H6:I6 K6:M6 H8:N8 Y64:AA69 Y19:AA28 Y37:Y38 Y44:AA44 Y49:AA54" xr:uid="{00000000-0002-0000-0200-000005000000}"/>
    <dataValidation imeMode="halfAlpha" allowBlank="1" showInputMessage="1" showErrorMessage="1" sqref="R8:AA8" xr:uid="{00000000-0002-0000-0200-000006000000}"/>
    <dataValidation imeMode="fullKatakana" allowBlank="1" showInputMessage="1" showErrorMessage="1" sqref="F3:T3" xr:uid="{00000000-0002-0000-0200-000007000000}"/>
    <dataValidation type="list" allowBlank="1" showInputMessage="1" showErrorMessage="1" error="プルダウンから選択してください。" sqref="F5:P5" xr:uid="{00000000-0002-0000-02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64194"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64195"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64196"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64197"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64198"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52"/>
  <sheetViews>
    <sheetView view="pageBreakPreview" zoomScale="80" zoomScaleNormal="80" zoomScaleSheetLayoutView="80" workbookViewId="0">
      <selection activeCell="BW13" sqref="BW13"/>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rAUl8t8xu2rFcmHYuRNcBAyNdTtkBBVTev8rLUnJwI6PcKziOP6SlPJ3TSg82ZjBKDMcP1Z/JHAQAg58mHv/qQ==" saltValue="4ndQcuP6NjH7ootZkQ/E/g=="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5" priority="2">
      <formula>$AB$5=2</formula>
    </cfRule>
  </conditionalFormatting>
  <conditionalFormatting sqref="Q5:T5 Q6:AA6 AA5">
    <cfRule type="expression" dxfId="14" priority="1">
      <formula>$AB$5=2</formula>
    </cfRule>
  </conditionalFormatting>
  <dataValidations count="9">
    <dataValidation type="list" allowBlank="1" showInputMessage="1" showErrorMessage="1" error="プルダウンから選択してください。" sqref="F5:P5" xr:uid="{00000000-0002-0000-0300-000000000000}">
      <formula1>$AE$76:$AE$111</formula1>
    </dataValidation>
    <dataValidation imeMode="fullKatakana" allowBlank="1" showInputMessage="1" showErrorMessage="1" sqref="F3:T3" xr:uid="{00000000-0002-0000-0300-000001000000}"/>
    <dataValidation imeMode="halfAlpha" allowBlank="1" showInputMessage="1" showErrorMessage="1" sqref="R8:AA8" xr:uid="{00000000-0002-0000-0300-000002000000}"/>
    <dataValidation imeMode="disabled" allowBlank="1" showInputMessage="1" showErrorMessage="1" sqref="Z38:AA38 U5:Z5 H6:I6 K6:M6 H8:N8 Y64:AA69 Y19:AA28 Y37:Y38 Y44:AA44 Y49:AA54" xr:uid="{00000000-0002-0000-03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300-000004000000}">
      <formula1>2700000000</formula1>
      <formula2>9999999999</formula2>
    </dataValidation>
    <dataValidation allowBlank="1" showInputMessage="1" showErrorMessage="1" error="プルダウンから選択してください。" sqref="A37:I38 A44:I44 F64:X64" xr:uid="{00000000-0002-0000-0300-000005000000}"/>
    <dataValidation type="list" allowBlank="1" showInputMessage="1" showErrorMessage="1" error="プルダウンから選択してください。" sqref="A65:A69 A64:E64" xr:uid="{00000000-0002-0000-0300-000006000000}">
      <formula1>$AE$64:$AE$68</formula1>
    </dataValidation>
    <dataValidation type="list" allowBlank="1" showInputMessage="1" showErrorMessage="1" error="プルダウンから選択してください。" sqref="A49:E54" xr:uid="{00000000-0002-0000-0300-000007000000}">
      <formula1>$AE$49:$AE$57</formula1>
    </dataValidation>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3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3169"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63170"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63171"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63172"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63173"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63174"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152"/>
  <sheetViews>
    <sheetView view="pageBreakPreview" zoomScale="80" zoomScaleNormal="80" zoomScaleSheetLayoutView="80" workbookViewId="0">
      <selection activeCell="BY15" sqref="BY15"/>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mnc2eyTJySaMWGsgOZynZ/HZhG5LWXuv3+U1lc3E79A0kzWZLmdVlx1ajIqTAqvJR7ENFO5Klp69MJ6YoGTjSQ==" saltValue="FktJ+XXzDcTy1okNkaaX/Q=="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3" priority="2">
      <formula>$AB$5=2</formula>
    </cfRule>
  </conditionalFormatting>
  <conditionalFormatting sqref="Q5:T5 Q6:AA6 AA5">
    <cfRule type="expression" dxfId="12" priority="1">
      <formula>$AB$5=2</formula>
    </cfRule>
  </conditionalFormatting>
  <dataValidations count="9">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400-000000000000}">
      <formula1>$AE$18:$AE$33</formula1>
    </dataValidation>
    <dataValidation type="list" allowBlank="1" showInputMessage="1" showErrorMessage="1" error="プルダウンから選択してください。" sqref="A49:E54" xr:uid="{00000000-0002-0000-0400-000001000000}">
      <formula1>$AE$49:$AE$57</formula1>
    </dataValidation>
    <dataValidation type="list" allowBlank="1" showInputMessage="1" showErrorMessage="1" error="プルダウンから選択してください。" sqref="A65:A69 A64:E64" xr:uid="{00000000-0002-0000-0400-000002000000}">
      <formula1>$AE$64:$AE$68</formula1>
    </dataValidation>
    <dataValidation allowBlank="1" showInputMessage="1" showErrorMessage="1" error="プルダウンから選択してください。" sqref="A37:I38 A44:I44 F64:X64" xr:uid="{00000000-0002-0000-04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400-000004000000}">
      <formula1>2700000000</formula1>
      <formula2>9999999999</formula2>
    </dataValidation>
    <dataValidation imeMode="disabled" allowBlank="1" showInputMessage="1" showErrorMessage="1" sqref="Z38:AA38 U5:Z5 H6:I6 K6:M6 H8:N8 Y64:AA69 Y19:AA28 Y37:Y38 Y44:AA44 Y49:AA54" xr:uid="{00000000-0002-0000-0400-000005000000}"/>
    <dataValidation imeMode="halfAlpha" allowBlank="1" showInputMessage="1" showErrorMessage="1" sqref="R8:AA8" xr:uid="{00000000-0002-0000-0400-000006000000}"/>
    <dataValidation imeMode="fullKatakana" allowBlank="1" showInputMessage="1" showErrorMessage="1" sqref="F3:T3" xr:uid="{00000000-0002-0000-0400-000007000000}"/>
    <dataValidation type="list" allowBlank="1" showInputMessage="1" showErrorMessage="1" error="プルダウンから選択してください。" sqref="F5:P5" xr:uid="{00000000-0002-0000-04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152"/>
  <sheetViews>
    <sheetView view="pageBreakPreview" zoomScale="80" zoomScaleNormal="80" zoomScaleSheetLayoutView="80" workbookViewId="0">
      <selection activeCell="BV13" sqref="BV13"/>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pXmz/PAW1gQdvqYZOnTrP91GHi8BD6Z0hGbsW4+Zag9cA+aMubazQG2aNYGrTdi6mDQvCF53uW9Vr8YySl+qhw==" saltValue="V5Ai+tMXjsZ8jE9D/LyTFg=="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1" priority="2">
      <formula>$AB$5=2</formula>
    </cfRule>
  </conditionalFormatting>
  <conditionalFormatting sqref="Q5:T5 Q6:AA6 AA5">
    <cfRule type="expression" dxfId="10" priority="1">
      <formula>$AB$5=2</formula>
    </cfRule>
  </conditionalFormatting>
  <dataValidations count="9">
    <dataValidation type="list" allowBlank="1" showInputMessage="1" showErrorMessage="1" error="プルダウンから選択してください。" sqref="F5:P5" xr:uid="{00000000-0002-0000-0500-000000000000}">
      <formula1>$AE$76:$AE$111</formula1>
    </dataValidation>
    <dataValidation imeMode="fullKatakana" allowBlank="1" showInputMessage="1" showErrorMessage="1" sqref="F3:T3" xr:uid="{00000000-0002-0000-0500-000001000000}"/>
    <dataValidation imeMode="halfAlpha" allowBlank="1" showInputMessage="1" showErrorMessage="1" sqref="R8:AA8" xr:uid="{00000000-0002-0000-0500-000002000000}"/>
    <dataValidation imeMode="disabled" allowBlank="1" showInputMessage="1" showErrorMessage="1" sqref="Z38:AA38 U5:Z5 H6:I6 K6:M6 H8:N8 Y64:AA69 Y19:AA28 Y37:Y38 Y44:AA44 Y49:AA54" xr:uid="{00000000-0002-0000-05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500-000004000000}">
      <formula1>2700000000</formula1>
      <formula2>9999999999</formula2>
    </dataValidation>
    <dataValidation allowBlank="1" showInputMessage="1" showErrorMessage="1" error="プルダウンから選択してください。" sqref="A37:I38 A44:I44 F64:X64" xr:uid="{00000000-0002-0000-0500-000005000000}"/>
    <dataValidation type="list" allowBlank="1" showInputMessage="1" showErrorMessage="1" error="プルダウンから選択してください。" sqref="A65:A69 A64:E64" xr:uid="{00000000-0002-0000-0500-000006000000}">
      <formula1>$AE$64:$AE$68</formula1>
    </dataValidation>
    <dataValidation type="list" allowBlank="1" showInputMessage="1" showErrorMessage="1" error="プルダウンから選択してください。" sqref="A49:E54" xr:uid="{00000000-0002-0000-0500-000007000000}">
      <formula1>$AE$49:$AE$57</formula1>
    </dataValidation>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5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1121"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61122"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61123"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61124"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61125"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61126"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152"/>
  <sheetViews>
    <sheetView view="pageBreakPreview" zoomScale="80" zoomScaleNormal="80" zoomScaleSheetLayoutView="80" workbookViewId="0">
      <selection activeCell="BW15" sqref="BW15"/>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vHlZfsZiGLdgDImz8q/DgJTe5E9O5PFemgM+AhuG/SJvW490pKmtiwQ6TdHeopU4187eB2Gpi7QvvldvQ/P+Tg==" saltValue="0r7VJlQnbppjeOLQgSG9/A=="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9" priority="2">
      <formula>$AB$5=2</formula>
    </cfRule>
  </conditionalFormatting>
  <conditionalFormatting sqref="Q5:T5 Q6:AA6 AA5">
    <cfRule type="expression" dxfId="8" priority="1">
      <formula>$AB$5=2</formula>
    </cfRule>
  </conditionalFormatting>
  <dataValidations count="9">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600-000000000000}">
      <formula1>$AE$18:$AE$33</formula1>
    </dataValidation>
    <dataValidation type="list" allowBlank="1" showInputMessage="1" showErrorMessage="1" error="プルダウンから選択してください。" sqref="A49:E54" xr:uid="{00000000-0002-0000-0600-000001000000}">
      <formula1>$AE$49:$AE$57</formula1>
    </dataValidation>
    <dataValidation type="list" allowBlank="1" showInputMessage="1" showErrorMessage="1" error="プルダウンから選択してください。" sqref="A65:A69 A64:E64" xr:uid="{00000000-0002-0000-0600-000002000000}">
      <formula1>$AE$64:$AE$68</formula1>
    </dataValidation>
    <dataValidation allowBlank="1" showInputMessage="1" showErrorMessage="1" error="プルダウンから選択してください。" sqref="A37:I38 A44:I44 F64:X64" xr:uid="{00000000-0002-0000-06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600-000004000000}">
      <formula1>2700000000</formula1>
      <formula2>9999999999</formula2>
    </dataValidation>
    <dataValidation imeMode="disabled" allowBlank="1" showInputMessage="1" showErrorMessage="1" sqref="Z38:AA38 U5:Z5 H6:I6 K6:M6 H8:N8 Y64:AA69 Y19:AA28 Y37:Y38 Y44:AA44 Y49:AA54" xr:uid="{00000000-0002-0000-0600-000005000000}"/>
    <dataValidation imeMode="halfAlpha" allowBlank="1" showInputMessage="1" showErrorMessage="1" sqref="R8:AA8" xr:uid="{00000000-0002-0000-0600-000006000000}"/>
    <dataValidation imeMode="fullKatakana" allowBlank="1" showInputMessage="1" showErrorMessage="1" sqref="F3:T3" xr:uid="{00000000-0002-0000-0600-000007000000}"/>
    <dataValidation type="list" allowBlank="1" showInputMessage="1" showErrorMessage="1" error="プルダウンから選択してください。" sqref="F5:P5" xr:uid="{00000000-0002-0000-06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0097"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60098"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60099"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60100"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60101"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60102"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152"/>
  <sheetViews>
    <sheetView view="pageBreakPreview" zoomScale="80" zoomScaleNormal="80" zoomScaleSheetLayoutView="80" workbookViewId="0">
      <selection activeCell="CA15" sqref="CA15"/>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CnW8ZERoDnnciGkEwF1VAdwZMtdQiSGC8QPSgmAbr682xbX0Qz5eFB9wsBPV6+41HhLSlQkY3+ER8Ufg2arrow==" saltValue="I3golKsnQCWdfVf5RA7R1g=="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7" priority="2">
      <formula>$AB$5=2</formula>
    </cfRule>
  </conditionalFormatting>
  <conditionalFormatting sqref="Q5:T5 Q6:AA6 AA5">
    <cfRule type="expression" dxfId="6" priority="1">
      <formula>$AB$5=2</formula>
    </cfRule>
  </conditionalFormatting>
  <dataValidations count="9">
    <dataValidation type="list" allowBlank="1" showInputMessage="1" showErrorMessage="1" error="プルダウンから選択してください。" sqref="F5:P5" xr:uid="{00000000-0002-0000-0700-000000000000}">
      <formula1>$AE$76:$AE$111</formula1>
    </dataValidation>
    <dataValidation imeMode="fullKatakana" allowBlank="1" showInputMessage="1" showErrorMessage="1" sqref="F3:T3" xr:uid="{00000000-0002-0000-0700-000001000000}"/>
    <dataValidation imeMode="halfAlpha" allowBlank="1" showInputMessage="1" showErrorMessage="1" sqref="R8:AA8" xr:uid="{00000000-0002-0000-0700-000002000000}"/>
    <dataValidation imeMode="disabled" allowBlank="1" showInputMessage="1" showErrorMessage="1" sqref="Z38:AA38 U5:Z5 H6:I6 K6:M6 H8:N8 Y64:AA69 Y19:AA28 Y37:Y38 Y44:AA44 Y49:AA54" xr:uid="{00000000-0002-0000-07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700-000004000000}">
      <formula1>2700000000</formula1>
      <formula2>9999999999</formula2>
    </dataValidation>
    <dataValidation allowBlank="1" showInputMessage="1" showErrorMessage="1" error="プルダウンから選択してください。" sqref="A37:I38 A44:I44 F64:X64" xr:uid="{00000000-0002-0000-0700-000005000000}"/>
    <dataValidation type="list" allowBlank="1" showInputMessage="1" showErrorMessage="1" error="プルダウンから選択してください。" sqref="A65:A69 A64:E64" xr:uid="{00000000-0002-0000-0700-000006000000}">
      <formula1>$AE$64:$AE$68</formula1>
    </dataValidation>
    <dataValidation type="list" allowBlank="1" showInputMessage="1" showErrorMessage="1" error="プルダウンから選択してください。" sqref="A49:E54" xr:uid="{00000000-0002-0000-0700-000007000000}">
      <formula1>$AE$49:$AE$57</formula1>
    </dataValidation>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7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59077"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59078"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P152"/>
  <sheetViews>
    <sheetView view="pageBreakPreview" zoomScale="80" zoomScaleNormal="80" zoomScaleSheetLayoutView="80" workbookViewId="0">
      <selection activeCell="CE18" sqref="CE18"/>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gsPMxxoK8QDtMR5t1Xme/1+DANQ3Otbpo9pkaN7l7MCLCfIir+zOExi1bwwX+j/zk6BUpGRKpTGmquFWUb6Izg==" saltValue="XnGZr1YAH4ccxmA5PpINGw=="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5" priority="2">
      <formula>$AB$5=2</formula>
    </cfRule>
  </conditionalFormatting>
  <conditionalFormatting sqref="Q5:T5 Q6:AA6 AA5">
    <cfRule type="expression" dxfId="4" priority="1">
      <formula>$AB$5=2</formula>
    </cfRule>
  </conditionalFormatting>
  <dataValidations count="9">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800-000000000000}">
      <formula1>$AE$18:$AE$33</formula1>
    </dataValidation>
    <dataValidation type="list" allowBlank="1" showInputMessage="1" showErrorMessage="1" error="プルダウンから選択してください。" sqref="A49:E54" xr:uid="{00000000-0002-0000-0800-000001000000}">
      <formula1>$AE$49:$AE$57</formula1>
    </dataValidation>
    <dataValidation type="list" allowBlank="1" showInputMessage="1" showErrorMessage="1" error="プルダウンから選択してください。" sqref="A65:A69 A64:E64" xr:uid="{00000000-0002-0000-0800-000002000000}">
      <formula1>$AE$64:$AE$68</formula1>
    </dataValidation>
    <dataValidation allowBlank="1" showInputMessage="1" showErrorMessage="1" error="プルダウンから選択してください。" sqref="A37:I38 A44:I44 F64:X64" xr:uid="{00000000-0002-0000-08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800-000004000000}">
      <formula1>2700000000</formula1>
      <formula2>9999999999</formula2>
    </dataValidation>
    <dataValidation imeMode="disabled" allowBlank="1" showInputMessage="1" showErrorMessage="1" sqref="Z38:AA38 U5:Z5 H6:I6 K6:M6 H8:N8 Y64:AA69 Y19:AA28 Y37:Y38 Y44:AA44 Y49:AA54" xr:uid="{00000000-0002-0000-0800-000005000000}"/>
    <dataValidation imeMode="halfAlpha" allowBlank="1" showInputMessage="1" showErrorMessage="1" sqref="R8:AA8" xr:uid="{00000000-0002-0000-0800-000006000000}"/>
    <dataValidation imeMode="fullKatakana" allowBlank="1" showInputMessage="1" showErrorMessage="1" sqref="F3:T3" xr:uid="{00000000-0002-0000-0800-000007000000}"/>
    <dataValidation type="list" allowBlank="1" showInputMessage="1" showErrorMessage="1" error="プルダウンから選択してください。" sqref="F5:P5" xr:uid="{00000000-0002-0000-08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8049"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58050"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58051"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58052"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58053"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58054"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P152"/>
  <sheetViews>
    <sheetView view="pageBreakPreview" zoomScale="80" zoomScaleNormal="80" zoomScaleSheetLayoutView="80" workbookViewId="0">
      <selection activeCell="BV13" sqref="BV13"/>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KzDEfDRRupnrkZKSutDoVNgFWHUl87F6nV+m8cTgCzVJcrcqSCGXSKFiaB6w803iqioA7EKE7a31K19OawLlDQ==" saltValue="rnEsQuzAl9kIha0TovH/+Q=="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3" priority="2">
      <formula>$AB$5=2</formula>
    </cfRule>
  </conditionalFormatting>
  <conditionalFormatting sqref="Q5:T5 Q6:AA6 AA5">
    <cfRule type="expression" dxfId="2" priority="1">
      <formula>$AB$5=2</formula>
    </cfRule>
  </conditionalFormatting>
  <dataValidations count="9">
    <dataValidation type="list" allowBlank="1" showInputMessage="1" showErrorMessage="1" error="プルダウンから選択してください。" sqref="F5:P5" xr:uid="{00000000-0002-0000-0900-000000000000}">
      <formula1>$AE$76:$AE$111</formula1>
    </dataValidation>
    <dataValidation imeMode="fullKatakana" allowBlank="1" showInputMessage="1" showErrorMessage="1" sqref="F3:T3" xr:uid="{00000000-0002-0000-0900-000001000000}"/>
    <dataValidation imeMode="halfAlpha" allowBlank="1" showInputMessage="1" showErrorMessage="1" sqref="R8:AA8" xr:uid="{00000000-0002-0000-0900-000002000000}"/>
    <dataValidation imeMode="disabled" allowBlank="1" showInputMessage="1" showErrorMessage="1" sqref="Z38:AA38 U5:Z5 H6:I6 K6:M6 H8:N8 Y64:AA69 Y19:AA28 Y37:Y38 Y44:AA44 Y49:AA54" xr:uid="{00000000-0002-0000-09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900-000004000000}">
      <formula1>2700000000</formula1>
      <formula2>9999999999</formula2>
    </dataValidation>
    <dataValidation allowBlank="1" showInputMessage="1" showErrorMessage="1" error="プルダウンから選択してください。" sqref="A37:I38 A44:I44 F64:X64" xr:uid="{00000000-0002-0000-0900-000005000000}"/>
    <dataValidation type="list" allowBlank="1" showInputMessage="1" showErrorMessage="1" error="プルダウンから選択してください。" sqref="A65:A69 A64:E64" xr:uid="{00000000-0002-0000-0900-000006000000}">
      <formula1>$AE$64:$AE$68</formula1>
    </dataValidation>
    <dataValidation type="list" allowBlank="1" showInputMessage="1" showErrorMessage="1" error="プルダウンから選択してください。" sqref="A49:E54" xr:uid="{00000000-0002-0000-0900-000007000000}">
      <formula1>$AE$49:$AE$57</formula1>
    </dataValidation>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9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57027"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57028"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57029"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57030"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P152"/>
  <sheetViews>
    <sheetView view="pageBreakPreview" zoomScale="80" zoomScaleNormal="80" zoomScaleSheetLayoutView="80" workbookViewId="0">
      <selection activeCell="CS15" sqref="CS15"/>
    </sheetView>
  </sheetViews>
  <sheetFormatPr defaultColWidth="3.5" defaultRowHeight="14.25" customHeight="1" x14ac:dyDescent="0.45"/>
  <cols>
    <col min="1" max="27" width="4.59765625" style="5" customWidth="1"/>
    <col min="28" max="28" width="8.3984375" style="1" hidden="1" customWidth="1"/>
    <col min="29" max="29" width="5.8984375" style="1" hidden="1" customWidth="1"/>
    <col min="30" max="30" width="10.59765625" style="1" hidden="1" customWidth="1"/>
    <col min="31" max="31" width="49.09765625" style="136" hidden="1" customWidth="1"/>
    <col min="32" max="34" width="10.5" style="1" hidden="1" customWidth="1"/>
    <col min="35" max="67" width="3.5" style="1" hidden="1" customWidth="1"/>
    <col min="68" max="16384" width="3.5" style="1"/>
  </cols>
  <sheetData>
    <row r="1" spans="1:31" ht="19.5" customHeight="1" thickBot="1" x14ac:dyDescent="0.5">
      <c r="A1" s="5" t="s">
        <v>212</v>
      </c>
      <c r="D1" s="6" t="s">
        <v>14</v>
      </c>
      <c r="M1" s="503" t="s">
        <v>207</v>
      </c>
      <c r="N1" s="504"/>
      <c r="O1" s="504"/>
      <c r="P1" s="504"/>
      <c r="Q1" s="504"/>
      <c r="R1" s="504"/>
      <c r="S1" s="504"/>
      <c r="T1" s="504"/>
      <c r="U1" s="504"/>
      <c r="V1" s="504"/>
      <c r="W1" s="504"/>
      <c r="X1" s="504"/>
      <c r="Y1" s="504"/>
      <c r="Z1" s="505"/>
    </row>
    <row r="2" spans="1:31" ht="14.25" customHeight="1" thickBot="1" x14ac:dyDescent="0.5"/>
    <row r="3" spans="1:31" ht="17.25" customHeight="1" x14ac:dyDescent="0.45">
      <c r="A3" s="484" t="s">
        <v>15</v>
      </c>
      <c r="B3" s="508" t="s">
        <v>16</v>
      </c>
      <c r="C3" s="509"/>
      <c r="D3" s="509"/>
      <c r="E3" s="509"/>
      <c r="F3" s="510"/>
      <c r="G3" s="510"/>
      <c r="H3" s="510"/>
      <c r="I3" s="510"/>
      <c r="J3" s="510"/>
      <c r="K3" s="510"/>
      <c r="L3" s="510"/>
      <c r="M3" s="510"/>
      <c r="N3" s="510"/>
      <c r="O3" s="510"/>
      <c r="P3" s="510"/>
      <c r="Q3" s="510"/>
      <c r="R3" s="510"/>
      <c r="S3" s="510"/>
      <c r="T3" s="510"/>
      <c r="U3" s="511" t="s">
        <v>17</v>
      </c>
      <c r="V3" s="511"/>
      <c r="W3" s="511"/>
      <c r="X3" s="511"/>
      <c r="Y3" s="511"/>
      <c r="Z3" s="511"/>
      <c r="AA3" s="512"/>
      <c r="AE3" s="136" t="s">
        <v>110</v>
      </c>
    </row>
    <row r="4" spans="1:31" ht="17.25" customHeight="1" x14ac:dyDescent="0.45">
      <c r="A4" s="485"/>
      <c r="B4" s="493" t="s">
        <v>18</v>
      </c>
      <c r="C4" s="492"/>
      <c r="D4" s="492"/>
      <c r="E4" s="492"/>
      <c r="F4" s="513"/>
      <c r="G4" s="513"/>
      <c r="H4" s="513"/>
      <c r="I4" s="513"/>
      <c r="J4" s="513"/>
      <c r="K4" s="513"/>
      <c r="L4" s="513"/>
      <c r="M4" s="513"/>
      <c r="N4" s="513"/>
      <c r="O4" s="513"/>
      <c r="P4" s="513"/>
      <c r="Q4" s="514"/>
      <c r="R4" s="514"/>
      <c r="S4" s="514"/>
      <c r="T4" s="514"/>
      <c r="U4" s="515"/>
      <c r="V4" s="515"/>
      <c r="W4" s="515"/>
      <c r="X4" s="515"/>
      <c r="Y4" s="515"/>
      <c r="Z4" s="515"/>
      <c r="AA4" s="516"/>
      <c r="AE4" s="136" t="s">
        <v>171</v>
      </c>
    </row>
    <row r="5" spans="1:31" ht="24" customHeight="1" x14ac:dyDescent="0.45">
      <c r="A5" s="485"/>
      <c r="B5" s="491" t="s">
        <v>31</v>
      </c>
      <c r="C5" s="492"/>
      <c r="D5" s="492"/>
      <c r="E5" s="517"/>
      <c r="F5" s="518"/>
      <c r="G5" s="518"/>
      <c r="H5" s="518"/>
      <c r="I5" s="518"/>
      <c r="J5" s="518"/>
      <c r="K5" s="518"/>
      <c r="L5" s="518"/>
      <c r="M5" s="518"/>
      <c r="N5" s="518"/>
      <c r="O5" s="518"/>
      <c r="P5" s="518"/>
      <c r="Q5" s="487" t="s">
        <v>200</v>
      </c>
      <c r="R5" s="488"/>
      <c r="S5" s="488"/>
      <c r="T5" s="488"/>
      <c r="U5" s="489"/>
      <c r="V5" s="489"/>
      <c r="W5" s="489"/>
      <c r="X5" s="489"/>
      <c r="Y5" s="489"/>
      <c r="Z5" s="490"/>
      <c r="AA5" s="199" t="s">
        <v>19</v>
      </c>
      <c r="AB5" s="68" t="e">
        <f>VLOOKUP($F$5,$AE$77:$AK$111,7,FALSE)</f>
        <v>#N/A</v>
      </c>
      <c r="AC5" s="68" t="e">
        <f>+IF(AB5=2,U5,1)</f>
        <v>#N/A</v>
      </c>
      <c r="AE5" s="136" t="s">
        <v>186</v>
      </c>
    </row>
    <row r="6" spans="1:31" ht="17.25" customHeight="1" x14ac:dyDescent="0.45">
      <c r="A6" s="485"/>
      <c r="B6" s="491" t="s">
        <v>20</v>
      </c>
      <c r="C6" s="492"/>
      <c r="D6" s="492"/>
      <c r="E6" s="492"/>
      <c r="F6" s="494" t="s">
        <v>21</v>
      </c>
      <c r="G6" s="495"/>
      <c r="H6" s="496"/>
      <c r="I6" s="497"/>
      <c r="J6" s="7" t="s">
        <v>22</v>
      </c>
      <c r="K6" s="498"/>
      <c r="L6" s="498"/>
      <c r="M6" s="498"/>
      <c r="N6" s="8" t="s">
        <v>32</v>
      </c>
      <c r="O6" s="65" t="s">
        <v>1</v>
      </c>
      <c r="P6" s="66"/>
      <c r="Q6" s="499" t="s">
        <v>199</v>
      </c>
      <c r="R6" s="499"/>
      <c r="S6" s="499"/>
      <c r="T6" s="499"/>
      <c r="U6" s="499"/>
      <c r="V6" s="499"/>
      <c r="W6" s="499"/>
      <c r="X6" s="499"/>
      <c r="Y6" s="499"/>
      <c r="Z6" s="499"/>
      <c r="AA6" s="500"/>
      <c r="AB6" s="105">
        <f>IFERROR(VLOOKUP($F$5,$AE$77:$AH$111,2,FALSE),0)</f>
        <v>0</v>
      </c>
    </row>
    <row r="7" spans="1:31" ht="17.25" customHeight="1" x14ac:dyDescent="0.45">
      <c r="A7" s="485"/>
      <c r="B7" s="493"/>
      <c r="C7" s="492"/>
      <c r="D7" s="492"/>
      <c r="E7" s="492"/>
      <c r="F7" s="501"/>
      <c r="G7" s="501"/>
      <c r="H7" s="501"/>
      <c r="I7" s="501"/>
      <c r="J7" s="501"/>
      <c r="K7" s="501"/>
      <c r="L7" s="501"/>
      <c r="M7" s="501"/>
      <c r="N7" s="501"/>
      <c r="O7" s="501"/>
      <c r="P7" s="501"/>
      <c r="Q7" s="501"/>
      <c r="R7" s="501"/>
      <c r="S7" s="501"/>
      <c r="T7" s="501"/>
      <c r="U7" s="501"/>
      <c r="V7" s="501"/>
      <c r="W7" s="501"/>
      <c r="X7" s="501"/>
      <c r="Y7" s="501"/>
      <c r="Z7" s="501"/>
      <c r="AA7" s="502"/>
      <c r="AB7" s="105">
        <f>IFERROR(VLOOKUP($F$5,$AE$77:$AH$111,3,FALSE),0)</f>
        <v>0</v>
      </c>
    </row>
    <row r="8" spans="1:31" ht="17.25" customHeight="1" x14ac:dyDescent="0.45">
      <c r="A8" s="485"/>
      <c r="B8" s="493" t="s">
        <v>23</v>
      </c>
      <c r="C8" s="492"/>
      <c r="D8" s="492"/>
      <c r="E8" s="492"/>
      <c r="F8" s="519" t="s">
        <v>2</v>
      </c>
      <c r="G8" s="520"/>
      <c r="H8" s="521"/>
      <c r="I8" s="522"/>
      <c r="J8" s="522"/>
      <c r="K8" s="522"/>
      <c r="L8" s="522"/>
      <c r="M8" s="522"/>
      <c r="N8" s="522"/>
      <c r="O8" s="519" t="s">
        <v>0</v>
      </c>
      <c r="P8" s="519"/>
      <c r="Q8" s="520"/>
      <c r="R8" s="521"/>
      <c r="S8" s="522"/>
      <c r="T8" s="522"/>
      <c r="U8" s="522"/>
      <c r="V8" s="522"/>
      <c r="W8" s="522"/>
      <c r="X8" s="522"/>
      <c r="Y8" s="522"/>
      <c r="Z8" s="522"/>
      <c r="AA8" s="523"/>
      <c r="AB8" s="105">
        <f>IFERROR(VLOOKUP($F$5,$AE$77:$AH$111,4,FALSE),0)</f>
        <v>0</v>
      </c>
    </row>
    <row r="9" spans="1:31" ht="17.25" customHeight="1" thickBot="1" x14ac:dyDescent="0.5">
      <c r="A9" s="486"/>
      <c r="B9" s="524" t="s">
        <v>24</v>
      </c>
      <c r="C9" s="525"/>
      <c r="D9" s="525"/>
      <c r="E9" s="525"/>
      <c r="F9" s="526"/>
      <c r="G9" s="526"/>
      <c r="H9" s="526"/>
      <c r="I9" s="526"/>
      <c r="J9" s="526"/>
      <c r="K9" s="526"/>
      <c r="L9" s="526"/>
      <c r="M9" s="526"/>
      <c r="N9" s="526"/>
      <c r="O9" s="526"/>
      <c r="P9" s="526"/>
      <c r="Q9" s="526"/>
      <c r="R9" s="526"/>
      <c r="S9" s="526"/>
      <c r="T9" s="526"/>
      <c r="U9" s="526"/>
      <c r="V9" s="526"/>
      <c r="W9" s="526"/>
      <c r="X9" s="526"/>
      <c r="Y9" s="526"/>
      <c r="Z9" s="526"/>
      <c r="AA9" s="527"/>
    </row>
    <row r="11" spans="1:31" ht="17.25" customHeight="1" thickBot="1" x14ac:dyDescent="0.5">
      <c r="A11" s="13" t="s">
        <v>193</v>
      </c>
    </row>
    <row r="12" spans="1:31" ht="17.25" customHeight="1" x14ac:dyDescent="0.45">
      <c r="A12" s="466" t="s">
        <v>102</v>
      </c>
      <c r="B12" s="467"/>
      <c r="C12" s="467"/>
      <c r="D12" s="467"/>
      <c r="E12" s="468"/>
      <c r="F12" s="36" t="s">
        <v>30</v>
      </c>
      <c r="G12" s="475" t="s">
        <v>101</v>
      </c>
      <c r="H12" s="476"/>
      <c r="I12" s="476"/>
      <c r="J12" s="476"/>
      <c r="K12" s="476"/>
      <c r="L12" s="476"/>
      <c r="M12" s="476"/>
      <c r="N12" s="476"/>
      <c r="O12" s="476"/>
      <c r="P12" s="476"/>
      <c r="Q12" s="476"/>
      <c r="R12" s="476"/>
      <c r="S12" s="476"/>
      <c r="T12" s="476"/>
      <c r="U12" s="476"/>
      <c r="V12" s="476"/>
      <c r="W12" s="476"/>
      <c r="X12" s="476"/>
      <c r="Y12" s="476"/>
      <c r="Z12" s="476"/>
      <c r="AA12" s="477"/>
    </row>
    <row r="13" spans="1:31" s="10" customFormat="1" ht="17.25" customHeight="1" x14ac:dyDescent="0.45">
      <c r="A13" s="469"/>
      <c r="B13" s="470"/>
      <c r="C13" s="470"/>
      <c r="D13" s="470"/>
      <c r="E13" s="471"/>
      <c r="F13" s="11"/>
      <c r="G13" s="478" t="s">
        <v>191</v>
      </c>
      <c r="H13" s="479"/>
      <c r="I13" s="479"/>
      <c r="J13" s="479"/>
      <c r="K13" s="479"/>
      <c r="L13" s="479"/>
      <c r="M13" s="479"/>
      <c r="N13" s="479"/>
      <c r="O13" s="479"/>
      <c r="P13" s="479"/>
      <c r="Q13" s="479"/>
      <c r="R13" s="479"/>
      <c r="S13" s="479"/>
      <c r="T13" s="479"/>
      <c r="U13" s="479"/>
      <c r="V13" s="479"/>
      <c r="W13" s="479"/>
      <c r="X13" s="479"/>
      <c r="Y13" s="479"/>
      <c r="Z13" s="479"/>
      <c r="AA13" s="480"/>
      <c r="AE13" s="137"/>
    </row>
    <row r="14" spans="1:31" s="10" customFormat="1" ht="17.25" hidden="1" customHeight="1" x14ac:dyDescent="0.45">
      <c r="A14" s="469"/>
      <c r="B14" s="470"/>
      <c r="C14" s="470"/>
      <c r="D14" s="470"/>
      <c r="E14" s="471"/>
      <c r="F14" s="11"/>
      <c r="G14" s="478" t="s">
        <v>104</v>
      </c>
      <c r="H14" s="479"/>
      <c r="I14" s="479"/>
      <c r="J14" s="479"/>
      <c r="K14" s="479"/>
      <c r="L14" s="479"/>
      <c r="M14" s="479"/>
      <c r="N14" s="479"/>
      <c r="O14" s="479"/>
      <c r="P14" s="479"/>
      <c r="Q14" s="479"/>
      <c r="R14" s="479"/>
      <c r="S14" s="479"/>
      <c r="T14" s="479"/>
      <c r="U14" s="479"/>
      <c r="V14" s="479"/>
      <c r="W14" s="479"/>
      <c r="X14" s="479"/>
      <c r="Y14" s="479"/>
      <c r="Z14" s="479"/>
      <c r="AA14" s="480"/>
      <c r="AE14" s="137"/>
    </row>
    <row r="15" spans="1:31" ht="27.75" customHeight="1" x14ac:dyDescent="0.45">
      <c r="A15" s="469"/>
      <c r="B15" s="470"/>
      <c r="C15" s="470"/>
      <c r="D15" s="470"/>
      <c r="E15" s="471"/>
      <c r="F15" s="12"/>
      <c r="G15" s="478" t="s">
        <v>197</v>
      </c>
      <c r="H15" s="479"/>
      <c r="I15" s="479"/>
      <c r="J15" s="479"/>
      <c r="K15" s="479"/>
      <c r="L15" s="479"/>
      <c r="M15" s="479"/>
      <c r="N15" s="479"/>
      <c r="O15" s="479"/>
      <c r="P15" s="479"/>
      <c r="Q15" s="479"/>
      <c r="R15" s="479"/>
      <c r="S15" s="479"/>
      <c r="T15" s="479"/>
      <c r="U15" s="479"/>
      <c r="V15" s="479"/>
      <c r="W15" s="479"/>
      <c r="X15" s="479"/>
      <c r="Y15" s="479"/>
      <c r="Z15" s="479"/>
      <c r="AA15" s="480"/>
    </row>
    <row r="16" spans="1:31" ht="17.25" customHeight="1" thickBot="1" x14ac:dyDescent="0.5">
      <c r="A16" s="472"/>
      <c r="B16" s="473"/>
      <c r="C16" s="473"/>
      <c r="D16" s="473"/>
      <c r="E16" s="474"/>
      <c r="F16" s="37"/>
      <c r="G16" s="481" t="s">
        <v>192</v>
      </c>
      <c r="H16" s="482"/>
      <c r="I16" s="482"/>
      <c r="J16" s="482"/>
      <c r="K16" s="482"/>
      <c r="L16" s="482"/>
      <c r="M16" s="482"/>
      <c r="N16" s="482"/>
      <c r="O16" s="482"/>
      <c r="P16" s="482"/>
      <c r="Q16" s="482"/>
      <c r="R16" s="482"/>
      <c r="S16" s="482"/>
      <c r="T16" s="482"/>
      <c r="U16" s="482"/>
      <c r="V16" s="482"/>
      <c r="W16" s="482"/>
      <c r="X16" s="482"/>
      <c r="Y16" s="482"/>
      <c r="Z16" s="482"/>
      <c r="AA16" s="483"/>
    </row>
    <row r="17" spans="1:67" ht="13.5" customHeight="1" thickBot="1" x14ac:dyDescent="0.5">
      <c r="A17" s="4"/>
    </row>
    <row r="18" spans="1:67" ht="27" customHeight="1" x14ac:dyDescent="0.45">
      <c r="A18" s="397" t="s">
        <v>100</v>
      </c>
      <c r="B18" s="398"/>
      <c r="C18" s="398"/>
      <c r="D18" s="398"/>
      <c r="E18" s="425"/>
      <c r="F18" s="394" t="s">
        <v>25</v>
      </c>
      <c r="G18" s="395"/>
      <c r="H18" s="395"/>
      <c r="I18" s="395"/>
      <c r="J18" s="395"/>
      <c r="K18" s="395"/>
      <c r="L18" s="395"/>
      <c r="M18" s="395"/>
      <c r="N18" s="395"/>
      <c r="O18" s="395"/>
      <c r="P18" s="395"/>
      <c r="Q18" s="395"/>
      <c r="R18" s="395"/>
      <c r="S18" s="395"/>
      <c r="T18" s="395"/>
      <c r="U18" s="395"/>
      <c r="V18" s="395"/>
      <c r="W18" s="395"/>
      <c r="X18" s="399"/>
      <c r="Y18" s="394" t="s">
        <v>26</v>
      </c>
      <c r="Z18" s="395"/>
      <c r="AA18" s="396"/>
      <c r="AE18" s="138" t="s">
        <v>143</v>
      </c>
    </row>
    <row r="19" spans="1:67" ht="23.25" customHeight="1" x14ac:dyDescent="0.45">
      <c r="A19" s="389"/>
      <c r="B19" s="390"/>
      <c r="C19" s="390"/>
      <c r="D19" s="390"/>
      <c r="E19" s="390"/>
      <c r="F19" s="391"/>
      <c r="G19" s="392"/>
      <c r="H19" s="392"/>
      <c r="I19" s="392"/>
      <c r="J19" s="392"/>
      <c r="K19" s="392"/>
      <c r="L19" s="392"/>
      <c r="M19" s="392"/>
      <c r="N19" s="392"/>
      <c r="O19" s="392"/>
      <c r="P19" s="392"/>
      <c r="Q19" s="392"/>
      <c r="R19" s="392"/>
      <c r="S19" s="392"/>
      <c r="T19" s="392"/>
      <c r="U19" s="392"/>
      <c r="V19" s="392"/>
      <c r="W19" s="392"/>
      <c r="X19" s="393"/>
      <c r="Y19" s="386"/>
      <c r="Z19" s="387"/>
      <c r="AA19" s="388"/>
      <c r="AE19" s="138" t="s">
        <v>144</v>
      </c>
    </row>
    <row r="20" spans="1:67" ht="23.25" customHeight="1" x14ac:dyDescent="0.45">
      <c r="A20" s="376"/>
      <c r="B20" s="377"/>
      <c r="C20" s="377"/>
      <c r="D20" s="377"/>
      <c r="E20" s="377"/>
      <c r="F20" s="378"/>
      <c r="G20" s="379"/>
      <c r="H20" s="379"/>
      <c r="I20" s="379"/>
      <c r="J20" s="379"/>
      <c r="K20" s="379"/>
      <c r="L20" s="379"/>
      <c r="M20" s="379"/>
      <c r="N20" s="379"/>
      <c r="O20" s="379"/>
      <c r="P20" s="379"/>
      <c r="Q20" s="379"/>
      <c r="R20" s="379"/>
      <c r="S20" s="379"/>
      <c r="T20" s="379"/>
      <c r="U20" s="379"/>
      <c r="V20" s="379"/>
      <c r="W20" s="379"/>
      <c r="X20" s="380"/>
      <c r="Y20" s="370"/>
      <c r="Z20" s="371"/>
      <c r="AA20" s="372"/>
      <c r="AE20" s="138" t="s">
        <v>145</v>
      </c>
    </row>
    <row r="21" spans="1:67" ht="23.25" customHeight="1" x14ac:dyDescent="0.45">
      <c r="A21" s="376"/>
      <c r="B21" s="377"/>
      <c r="C21" s="377"/>
      <c r="D21" s="377"/>
      <c r="E21" s="377"/>
      <c r="F21" s="378"/>
      <c r="G21" s="379"/>
      <c r="H21" s="379"/>
      <c r="I21" s="379"/>
      <c r="J21" s="379"/>
      <c r="K21" s="379"/>
      <c r="L21" s="379"/>
      <c r="M21" s="379"/>
      <c r="N21" s="379"/>
      <c r="O21" s="379"/>
      <c r="P21" s="379"/>
      <c r="Q21" s="379"/>
      <c r="R21" s="379"/>
      <c r="S21" s="379"/>
      <c r="T21" s="379"/>
      <c r="U21" s="379"/>
      <c r="V21" s="379"/>
      <c r="W21" s="379"/>
      <c r="X21" s="380"/>
      <c r="Y21" s="370"/>
      <c r="Z21" s="371"/>
      <c r="AA21" s="372"/>
      <c r="AE21" s="138" t="s">
        <v>146</v>
      </c>
    </row>
    <row r="22" spans="1:67" ht="23.25" customHeight="1" x14ac:dyDescent="0.45">
      <c r="A22" s="376"/>
      <c r="B22" s="377"/>
      <c r="C22" s="377"/>
      <c r="D22" s="377"/>
      <c r="E22" s="377"/>
      <c r="F22" s="378"/>
      <c r="G22" s="379"/>
      <c r="H22" s="379"/>
      <c r="I22" s="379"/>
      <c r="J22" s="379"/>
      <c r="K22" s="379"/>
      <c r="L22" s="379"/>
      <c r="M22" s="379"/>
      <c r="N22" s="379"/>
      <c r="O22" s="379"/>
      <c r="P22" s="379"/>
      <c r="Q22" s="379"/>
      <c r="R22" s="379"/>
      <c r="S22" s="379"/>
      <c r="T22" s="379"/>
      <c r="U22" s="379"/>
      <c r="V22" s="379"/>
      <c r="W22" s="379"/>
      <c r="X22" s="380"/>
      <c r="Y22" s="528"/>
      <c r="Z22" s="371"/>
      <c r="AA22" s="372"/>
      <c r="AE22" s="138" t="s">
        <v>147</v>
      </c>
    </row>
    <row r="23" spans="1:67" ht="23.25" customHeight="1" x14ac:dyDescent="0.45">
      <c r="A23" s="376"/>
      <c r="B23" s="377"/>
      <c r="C23" s="377"/>
      <c r="D23" s="377"/>
      <c r="E23" s="377"/>
      <c r="F23" s="378"/>
      <c r="G23" s="379"/>
      <c r="H23" s="379"/>
      <c r="I23" s="379"/>
      <c r="J23" s="379"/>
      <c r="K23" s="379"/>
      <c r="L23" s="379"/>
      <c r="M23" s="379"/>
      <c r="N23" s="379"/>
      <c r="O23" s="379"/>
      <c r="P23" s="379"/>
      <c r="Q23" s="379"/>
      <c r="R23" s="379"/>
      <c r="S23" s="379"/>
      <c r="T23" s="379"/>
      <c r="U23" s="379"/>
      <c r="V23" s="379"/>
      <c r="W23" s="379"/>
      <c r="X23" s="380"/>
      <c r="Y23" s="370"/>
      <c r="Z23" s="371"/>
      <c r="AA23" s="372"/>
      <c r="AE23" s="138" t="s">
        <v>148</v>
      </c>
    </row>
    <row r="24" spans="1:67" ht="23.25" customHeight="1" x14ac:dyDescent="0.45">
      <c r="A24" s="376"/>
      <c r="B24" s="377"/>
      <c r="C24" s="377"/>
      <c r="D24" s="377"/>
      <c r="E24" s="377"/>
      <c r="F24" s="378"/>
      <c r="G24" s="379"/>
      <c r="H24" s="379"/>
      <c r="I24" s="379"/>
      <c r="J24" s="379"/>
      <c r="K24" s="379"/>
      <c r="L24" s="379"/>
      <c r="M24" s="379"/>
      <c r="N24" s="379"/>
      <c r="O24" s="379"/>
      <c r="P24" s="379"/>
      <c r="Q24" s="379"/>
      <c r="R24" s="379"/>
      <c r="S24" s="379"/>
      <c r="T24" s="379"/>
      <c r="U24" s="379"/>
      <c r="V24" s="379"/>
      <c r="W24" s="379"/>
      <c r="X24" s="380"/>
      <c r="Y24" s="370"/>
      <c r="Z24" s="371"/>
      <c r="AA24" s="372"/>
      <c r="AE24" s="138" t="s">
        <v>149</v>
      </c>
    </row>
    <row r="25" spans="1:67" ht="23.25" customHeight="1" x14ac:dyDescent="0.45">
      <c r="A25" s="376"/>
      <c r="B25" s="377"/>
      <c r="C25" s="377"/>
      <c r="D25" s="377"/>
      <c r="E25" s="377"/>
      <c r="F25" s="378"/>
      <c r="G25" s="379"/>
      <c r="H25" s="379"/>
      <c r="I25" s="379"/>
      <c r="J25" s="379"/>
      <c r="K25" s="379"/>
      <c r="L25" s="379"/>
      <c r="M25" s="379"/>
      <c r="N25" s="379"/>
      <c r="O25" s="379"/>
      <c r="P25" s="379"/>
      <c r="Q25" s="379"/>
      <c r="R25" s="379"/>
      <c r="S25" s="379"/>
      <c r="T25" s="379"/>
      <c r="U25" s="379"/>
      <c r="V25" s="379"/>
      <c r="W25" s="379"/>
      <c r="X25" s="380"/>
      <c r="Y25" s="370"/>
      <c r="Z25" s="371"/>
      <c r="AA25" s="372"/>
      <c r="AE25" s="139" t="s">
        <v>150</v>
      </c>
    </row>
    <row r="26" spans="1:67" ht="23.25" customHeight="1" x14ac:dyDescent="0.45">
      <c r="A26" s="376"/>
      <c r="B26" s="377"/>
      <c r="C26" s="377"/>
      <c r="D26" s="377"/>
      <c r="E26" s="377"/>
      <c r="F26" s="378"/>
      <c r="G26" s="379"/>
      <c r="H26" s="379"/>
      <c r="I26" s="379"/>
      <c r="J26" s="379"/>
      <c r="K26" s="379"/>
      <c r="L26" s="379"/>
      <c r="M26" s="379"/>
      <c r="N26" s="379"/>
      <c r="O26" s="379"/>
      <c r="P26" s="379"/>
      <c r="Q26" s="379"/>
      <c r="R26" s="379"/>
      <c r="S26" s="379"/>
      <c r="T26" s="379"/>
      <c r="U26" s="379"/>
      <c r="V26" s="379"/>
      <c r="W26" s="379"/>
      <c r="X26" s="380"/>
      <c r="Y26" s="370"/>
      <c r="Z26" s="371"/>
      <c r="AA26" s="372"/>
      <c r="AE26" s="139" t="s">
        <v>151</v>
      </c>
    </row>
    <row r="27" spans="1:67" ht="23.25" customHeight="1" x14ac:dyDescent="0.45">
      <c r="A27" s="376"/>
      <c r="B27" s="377"/>
      <c r="C27" s="377"/>
      <c r="D27" s="377"/>
      <c r="E27" s="377"/>
      <c r="F27" s="378"/>
      <c r="G27" s="379"/>
      <c r="H27" s="379"/>
      <c r="I27" s="379"/>
      <c r="J27" s="379"/>
      <c r="K27" s="379"/>
      <c r="L27" s="379"/>
      <c r="M27" s="379"/>
      <c r="N27" s="379"/>
      <c r="O27" s="379"/>
      <c r="P27" s="379"/>
      <c r="Q27" s="379"/>
      <c r="R27" s="379"/>
      <c r="S27" s="379"/>
      <c r="T27" s="379"/>
      <c r="U27" s="379"/>
      <c r="V27" s="379"/>
      <c r="W27" s="379"/>
      <c r="X27" s="380"/>
      <c r="Y27" s="370"/>
      <c r="Z27" s="371"/>
      <c r="AA27" s="372"/>
      <c r="AE27" s="139" t="s">
        <v>152</v>
      </c>
    </row>
    <row r="28" spans="1:67" ht="23.25" customHeight="1" thickBot="1" x14ac:dyDescent="0.5">
      <c r="A28" s="376"/>
      <c r="B28" s="377"/>
      <c r="C28" s="377"/>
      <c r="D28" s="377"/>
      <c r="E28" s="377"/>
      <c r="F28" s="378"/>
      <c r="G28" s="379"/>
      <c r="H28" s="379"/>
      <c r="I28" s="379"/>
      <c r="J28" s="379"/>
      <c r="K28" s="379"/>
      <c r="L28" s="379"/>
      <c r="M28" s="379"/>
      <c r="N28" s="379"/>
      <c r="O28" s="379"/>
      <c r="P28" s="379"/>
      <c r="Q28" s="379"/>
      <c r="R28" s="379"/>
      <c r="S28" s="379"/>
      <c r="T28" s="379"/>
      <c r="U28" s="379"/>
      <c r="V28" s="379"/>
      <c r="W28" s="379"/>
      <c r="X28" s="380"/>
      <c r="Y28" s="373"/>
      <c r="Z28" s="374"/>
      <c r="AA28" s="375"/>
      <c r="AE28" s="139" t="s">
        <v>170</v>
      </c>
    </row>
    <row r="29" spans="1:67" ht="18.75" customHeight="1" thickTop="1" x14ac:dyDescent="0.45">
      <c r="A29" s="459" t="s">
        <v>108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1">
        <f>IF(SUM(Y19:AA28)&gt;=1,SUM(Y19:AA28),0)</f>
        <v>0</v>
      </c>
      <c r="Z29" s="462"/>
      <c r="AA29" s="463"/>
      <c r="AE29" s="139" t="s">
        <v>169</v>
      </c>
    </row>
    <row r="30" spans="1:67" ht="18.75" customHeight="1" x14ac:dyDescent="0.45">
      <c r="A30" s="357" t="s">
        <v>28</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464">
        <f>IFERROR(IF($AB$5=1,$AB$6,$AB$6*$U$5),0)</f>
        <v>0</v>
      </c>
      <c r="Z30" s="464"/>
      <c r="AA30" s="465"/>
      <c r="AE30" s="139" t="s">
        <v>153</v>
      </c>
    </row>
    <row r="31" spans="1:67" ht="18.75" customHeight="1" thickBot="1" x14ac:dyDescent="0.5">
      <c r="A31" s="366" t="s">
        <v>208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8">
        <f>+IF(Y29=0,0,IF(Y30="補助対象外","補助対象外",ROUNDDOWN(MIN(Y29,Y30)/1000,0)*1000))</f>
        <v>0</v>
      </c>
      <c r="Z31" s="368"/>
      <c r="AA31" s="369"/>
      <c r="AE31" s="139" t="s">
        <v>154</v>
      </c>
    </row>
    <row r="32" spans="1:67" ht="18.75" customHeight="1" thickBot="1" x14ac:dyDescent="0.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row>
    <row r="33" spans="1:31" ht="18.75" hidden="1" customHeight="1" thickBot="1" x14ac:dyDescent="0.5">
      <c r="A33" s="95"/>
      <c r="B33" s="95"/>
      <c r="C33" s="95"/>
      <c r="D33" s="95"/>
      <c r="E33" s="1"/>
      <c r="F33" s="98" t="s">
        <v>142</v>
      </c>
      <c r="G33" s="99"/>
      <c r="H33" s="96" t="s">
        <v>140</v>
      </c>
      <c r="I33" s="103"/>
      <c r="J33" s="96" t="s">
        <v>139</v>
      </c>
      <c r="K33" s="103"/>
      <c r="L33" s="96" t="s">
        <v>138</v>
      </c>
      <c r="M33" s="103"/>
      <c r="N33" s="97" t="s">
        <v>137</v>
      </c>
      <c r="O33" s="98" t="s">
        <v>141</v>
      </c>
      <c r="P33" s="99"/>
      <c r="Q33" s="96" t="s">
        <v>140</v>
      </c>
      <c r="R33" s="103"/>
      <c r="S33" s="96" t="s">
        <v>139</v>
      </c>
      <c r="T33" s="103"/>
      <c r="U33" s="96" t="s">
        <v>138</v>
      </c>
      <c r="V33" s="103"/>
      <c r="W33" s="97" t="s">
        <v>137</v>
      </c>
      <c r="X33" s="100" t="s">
        <v>136</v>
      </c>
      <c r="Y33" s="101"/>
      <c r="Z33" s="103"/>
      <c r="AA33" s="97" t="s">
        <v>135</v>
      </c>
      <c r="AE33" s="139"/>
    </row>
    <row r="34" spans="1:31" ht="17.25" hidden="1" customHeight="1" x14ac:dyDescent="0.45">
      <c r="A34" s="149"/>
      <c r="B34" s="506" t="s">
        <v>174</v>
      </c>
      <c r="C34" s="458"/>
      <c r="D34" s="458" t="s">
        <v>175</v>
      </c>
      <c r="E34" s="458"/>
      <c r="F34" s="458" t="s">
        <v>176</v>
      </c>
      <c r="G34" s="458"/>
      <c r="H34" s="458" t="s">
        <v>177</v>
      </c>
      <c r="I34" s="458"/>
      <c r="J34" s="458" t="s">
        <v>178</v>
      </c>
      <c r="K34" s="458"/>
      <c r="L34" s="458" t="s">
        <v>179</v>
      </c>
      <c r="M34" s="458"/>
      <c r="N34" s="458" t="s">
        <v>180</v>
      </c>
      <c r="O34" s="458"/>
      <c r="P34" s="458" t="s">
        <v>181</v>
      </c>
      <c r="Q34" s="458"/>
      <c r="R34" s="458" t="s">
        <v>182</v>
      </c>
      <c r="S34" s="458"/>
      <c r="T34" s="458" t="s">
        <v>183</v>
      </c>
      <c r="U34" s="458"/>
      <c r="V34" s="458" t="s">
        <v>184</v>
      </c>
      <c r="W34" s="458"/>
      <c r="X34" s="458" t="s">
        <v>173</v>
      </c>
      <c r="Y34" s="458"/>
      <c r="Z34" s="458" t="s">
        <v>185</v>
      </c>
      <c r="AA34" s="507"/>
      <c r="AE34" s="139"/>
    </row>
    <row r="35" spans="1:31" ht="18.75" hidden="1" customHeight="1" thickBot="1" x14ac:dyDescent="0.5">
      <c r="A35" s="153"/>
      <c r="B35" s="150"/>
      <c r="C35" s="154" t="s">
        <v>135</v>
      </c>
      <c r="D35" s="151"/>
      <c r="E35" s="154" t="s">
        <v>135</v>
      </c>
      <c r="F35" s="151"/>
      <c r="G35" s="154" t="s">
        <v>135</v>
      </c>
      <c r="H35" s="151"/>
      <c r="I35" s="154" t="s">
        <v>135</v>
      </c>
      <c r="J35" s="151"/>
      <c r="K35" s="154" t="s">
        <v>135</v>
      </c>
      <c r="L35" s="151"/>
      <c r="M35" s="154" t="s">
        <v>135</v>
      </c>
      <c r="N35" s="151"/>
      <c r="O35" s="154" t="s">
        <v>135</v>
      </c>
      <c r="P35" s="151"/>
      <c r="Q35" s="154" t="s">
        <v>135</v>
      </c>
      <c r="R35" s="151"/>
      <c r="S35" s="154" t="s">
        <v>135</v>
      </c>
      <c r="T35" s="151"/>
      <c r="U35" s="154" t="s">
        <v>135</v>
      </c>
      <c r="V35" s="151"/>
      <c r="W35" s="154" t="s">
        <v>135</v>
      </c>
      <c r="X35" s="151"/>
      <c r="Y35" s="154" t="s">
        <v>135</v>
      </c>
      <c r="Z35" s="152">
        <f>SUM(B35,D35,F35,H35,J35,L35,N35,P35,R35,T35,V35,X35)</f>
        <v>0</v>
      </c>
      <c r="AA35" s="155" t="s">
        <v>135</v>
      </c>
      <c r="AE35" s="139"/>
    </row>
    <row r="36" spans="1:31" ht="11.25" hidden="1" customHeight="1" thickBot="1" x14ac:dyDescent="0.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row>
    <row r="37" spans="1:31" ht="18.75" customHeight="1" x14ac:dyDescent="0.45">
      <c r="A37" s="440" t="s">
        <v>162</v>
      </c>
      <c r="B37" s="441"/>
      <c r="C37" s="441"/>
      <c r="D37" s="441"/>
      <c r="E37" s="441"/>
      <c r="F37" s="441"/>
      <c r="G37" s="441"/>
      <c r="H37" s="441"/>
      <c r="I37" s="442"/>
      <c r="J37" s="443" t="s">
        <v>105</v>
      </c>
      <c r="K37" s="444"/>
      <c r="L37" s="444"/>
      <c r="M37" s="444"/>
      <c r="N37" s="444"/>
      <c r="O37" s="444"/>
      <c r="P37" s="444"/>
      <c r="Q37" s="444"/>
      <c r="R37" s="444"/>
      <c r="S37" s="444"/>
      <c r="T37" s="444"/>
      <c r="U37" s="444"/>
      <c r="V37" s="444"/>
      <c r="W37" s="444"/>
      <c r="X37" s="445"/>
      <c r="Y37" s="446"/>
      <c r="Z37" s="447"/>
      <c r="AA37" s="448"/>
    </row>
    <row r="38" spans="1:31" ht="18.75" customHeight="1" thickBot="1" x14ac:dyDescent="0.5">
      <c r="A38" s="449" t="s">
        <v>162</v>
      </c>
      <c r="B38" s="450"/>
      <c r="C38" s="450"/>
      <c r="D38" s="450"/>
      <c r="E38" s="450"/>
      <c r="F38" s="450"/>
      <c r="G38" s="450"/>
      <c r="H38" s="450"/>
      <c r="I38" s="451"/>
      <c r="J38" s="452" t="s">
        <v>106</v>
      </c>
      <c r="K38" s="453"/>
      <c r="L38" s="453"/>
      <c r="M38" s="453"/>
      <c r="N38" s="453"/>
      <c r="O38" s="453"/>
      <c r="P38" s="453"/>
      <c r="Q38" s="453"/>
      <c r="R38" s="453"/>
      <c r="S38" s="453"/>
      <c r="T38" s="453"/>
      <c r="U38" s="453"/>
      <c r="V38" s="453"/>
      <c r="W38" s="453"/>
      <c r="X38" s="454"/>
      <c r="Y38" s="455"/>
      <c r="Z38" s="456"/>
      <c r="AA38" s="457"/>
    </row>
    <row r="39" spans="1:31" ht="18.75" customHeight="1" thickTop="1" thickBot="1" x14ac:dyDescent="0.5">
      <c r="A39" s="426" t="s">
        <v>209</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8">
        <f>SUM(Y37:AA38)</f>
        <v>0</v>
      </c>
      <c r="Z39" s="428"/>
      <c r="AA39" s="429"/>
    </row>
    <row r="40" spans="1:31" ht="22.5" hidden="1" customHeight="1" thickBot="1" x14ac:dyDescent="0.5">
      <c r="A40" s="1"/>
      <c r="B40" s="1"/>
      <c r="C40" s="1"/>
      <c r="D40" s="1"/>
      <c r="E40" s="1"/>
      <c r="F40" s="1"/>
      <c r="G40" s="1"/>
      <c r="H40" s="1"/>
      <c r="I40" s="1"/>
      <c r="J40" s="1"/>
      <c r="K40" s="1"/>
      <c r="L40" s="1"/>
      <c r="M40" s="1"/>
      <c r="N40" s="1"/>
      <c r="O40" s="1"/>
      <c r="P40" s="1"/>
      <c r="Q40" s="1"/>
      <c r="R40" s="1"/>
      <c r="S40" s="1"/>
      <c r="T40" s="1"/>
      <c r="U40" s="1"/>
      <c r="V40" s="1"/>
      <c r="W40" s="1"/>
      <c r="X40" s="1"/>
      <c r="Y40" s="1"/>
      <c r="Z40" s="1"/>
      <c r="AA40" s="104" t="str">
        <f>IF($Y$42&gt;$Y$41,"補助基準額を引き上げるために、別途「個別協議書」の提出が必要です。","")</f>
        <v/>
      </c>
    </row>
    <row r="41" spans="1:31" ht="18.75" hidden="1" customHeight="1" x14ac:dyDescent="0.45">
      <c r="A41" s="430" t="s">
        <v>28</v>
      </c>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2">
        <f>Y30</f>
        <v>0</v>
      </c>
      <c r="Z41" s="432"/>
      <c r="AA41" s="433"/>
    </row>
    <row r="42" spans="1:31" ht="18.75" hidden="1" customHeight="1" thickBot="1" x14ac:dyDescent="0.5">
      <c r="A42" s="434" t="s">
        <v>109</v>
      </c>
      <c r="B42" s="435"/>
      <c r="C42" s="435"/>
      <c r="D42" s="435"/>
      <c r="E42" s="435"/>
      <c r="F42" s="435"/>
      <c r="G42" s="435"/>
      <c r="H42" s="435"/>
      <c r="I42" s="435"/>
      <c r="J42" s="435"/>
      <c r="K42" s="435"/>
      <c r="L42" s="435"/>
      <c r="M42" s="435"/>
      <c r="N42" s="435"/>
      <c r="O42" s="435"/>
      <c r="P42" s="435"/>
      <c r="Q42" s="435"/>
      <c r="R42" s="435"/>
      <c r="S42" s="435"/>
      <c r="T42" s="435"/>
      <c r="U42" s="435"/>
      <c r="V42" s="435"/>
      <c r="W42" s="435"/>
      <c r="X42" s="436"/>
      <c r="Y42" s="437">
        <f>SUM(Y31,Y39)</f>
        <v>0</v>
      </c>
      <c r="Z42" s="438"/>
      <c r="AA42" s="439"/>
    </row>
    <row r="43" spans="1:31" ht="11.25" hidden="1" customHeight="1" thickBot="1" x14ac:dyDescent="0.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5">
      <c r="A44" s="412" t="s">
        <v>162</v>
      </c>
      <c r="B44" s="413"/>
      <c r="C44" s="413"/>
      <c r="D44" s="413"/>
      <c r="E44" s="413"/>
      <c r="F44" s="413"/>
      <c r="G44" s="413"/>
      <c r="H44" s="413"/>
      <c r="I44" s="414"/>
      <c r="J44" s="415" t="s">
        <v>107</v>
      </c>
      <c r="K44" s="416"/>
      <c r="L44" s="416"/>
      <c r="M44" s="416"/>
      <c r="N44" s="416"/>
      <c r="O44" s="416"/>
      <c r="P44" s="416"/>
      <c r="Q44" s="416"/>
      <c r="R44" s="416"/>
      <c r="S44" s="416"/>
      <c r="T44" s="416"/>
      <c r="U44" s="416"/>
      <c r="V44" s="416"/>
      <c r="W44" s="416"/>
      <c r="X44" s="417"/>
      <c r="Y44" s="418"/>
      <c r="Z44" s="419"/>
      <c r="AA44" s="420"/>
    </row>
    <row r="45" spans="1:31" ht="18.75" hidden="1" customHeight="1" thickTop="1" thickBot="1" x14ac:dyDescent="0.5">
      <c r="A45" s="421" t="s">
        <v>210</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3">
        <f>Y44</f>
        <v>0</v>
      </c>
      <c r="Z45" s="423"/>
      <c r="AA45" s="424"/>
    </row>
    <row r="46" spans="1:31" ht="17.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31" ht="17.25" customHeight="1" thickBot="1" x14ac:dyDescent="0.5">
      <c r="A47" s="13" t="s">
        <v>198</v>
      </c>
      <c r="I47" s="64"/>
    </row>
    <row r="48" spans="1:31" ht="27" customHeight="1" x14ac:dyDescent="0.45">
      <c r="A48" s="397" t="s">
        <v>100</v>
      </c>
      <c r="B48" s="398"/>
      <c r="C48" s="398"/>
      <c r="D48" s="398"/>
      <c r="E48" s="425"/>
      <c r="F48" s="394" t="s">
        <v>25</v>
      </c>
      <c r="G48" s="395"/>
      <c r="H48" s="395"/>
      <c r="I48" s="395"/>
      <c r="J48" s="395"/>
      <c r="K48" s="395"/>
      <c r="L48" s="395"/>
      <c r="M48" s="395"/>
      <c r="N48" s="395"/>
      <c r="O48" s="395"/>
      <c r="P48" s="395"/>
      <c r="Q48" s="395"/>
      <c r="R48" s="395"/>
      <c r="S48" s="395"/>
      <c r="T48" s="395"/>
      <c r="U48" s="395"/>
      <c r="V48" s="395"/>
      <c r="W48" s="395"/>
      <c r="X48" s="399"/>
      <c r="Y48" s="394" t="s">
        <v>26</v>
      </c>
      <c r="Z48" s="395"/>
      <c r="AA48" s="396"/>
    </row>
    <row r="49" spans="1:32" ht="18" customHeight="1" x14ac:dyDescent="0.45">
      <c r="A49" s="389"/>
      <c r="B49" s="390"/>
      <c r="C49" s="390"/>
      <c r="D49" s="390"/>
      <c r="E49" s="390"/>
      <c r="F49" s="391"/>
      <c r="G49" s="392"/>
      <c r="H49" s="392"/>
      <c r="I49" s="392"/>
      <c r="J49" s="392"/>
      <c r="K49" s="392"/>
      <c r="L49" s="392"/>
      <c r="M49" s="392"/>
      <c r="N49" s="392"/>
      <c r="O49" s="392"/>
      <c r="P49" s="392"/>
      <c r="Q49" s="392"/>
      <c r="R49" s="392"/>
      <c r="S49" s="392"/>
      <c r="T49" s="392"/>
      <c r="U49" s="392"/>
      <c r="V49" s="392"/>
      <c r="W49" s="392"/>
      <c r="X49" s="393"/>
      <c r="Y49" s="386"/>
      <c r="Z49" s="387"/>
      <c r="AA49" s="388"/>
      <c r="AE49" s="140" t="s">
        <v>163</v>
      </c>
    </row>
    <row r="50" spans="1:32" ht="18" customHeight="1" x14ac:dyDescent="0.45">
      <c r="A50" s="376"/>
      <c r="B50" s="377"/>
      <c r="C50" s="377"/>
      <c r="D50" s="377"/>
      <c r="E50" s="377"/>
      <c r="F50" s="378"/>
      <c r="G50" s="379"/>
      <c r="H50" s="379"/>
      <c r="I50" s="379"/>
      <c r="J50" s="379"/>
      <c r="K50" s="379"/>
      <c r="L50" s="379"/>
      <c r="M50" s="379"/>
      <c r="N50" s="379"/>
      <c r="O50" s="379"/>
      <c r="P50" s="379"/>
      <c r="Q50" s="379"/>
      <c r="R50" s="379"/>
      <c r="S50" s="379"/>
      <c r="T50" s="379"/>
      <c r="U50" s="379"/>
      <c r="V50" s="379"/>
      <c r="W50" s="379"/>
      <c r="X50" s="380"/>
      <c r="Y50" s="370"/>
      <c r="Z50" s="371"/>
      <c r="AA50" s="372"/>
      <c r="AE50" s="140" t="s">
        <v>164</v>
      </c>
    </row>
    <row r="51" spans="1:32" ht="18" customHeight="1" x14ac:dyDescent="0.45">
      <c r="A51" s="376"/>
      <c r="B51" s="377"/>
      <c r="C51" s="377"/>
      <c r="D51" s="377"/>
      <c r="E51" s="377"/>
      <c r="F51" s="378"/>
      <c r="G51" s="379"/>
      <c r="H51" s="379"/>
      <c r="I51" s="379"/>
      <c r="J51" s="379"/>
      <c r="K51" s="379"/>
      <c r="L51" s="379"/>
      <c r="M51" s="379"/>
      <c r="N51" s="379"/>
      <c r="O51" s="379"/>
      <c r="P51" s="379"/>
      <c r="Q51" s="379"/>
      <c r="R51" s="379"/>
      <c r="S51" s="379"/>
      <c r="T51" s="379"/>
      <c r="U51" s="379"/>
      <c r="V51" s="379"/>
      <c r="W51" s="379"/>
      <c r="X51" s="380"/>
      <c r="Y51" s="370"/>
      <c r="Z51" s="371"/>
      <c r="AA51" s="372"/>
      <c r="AE51" s="140" t="s">
        <v>165</v>
      </c>
    </row>
    <row r="52" spans="1:32" ht="18" customHeight="1" x14ac:dyDescent="0.45">
      <c r="A52" s="376"/>
      <c r="B52" s="377"/>
      <c r="C52" s="377"/>
      <c r="D52" s="377"/>
      <c r="E52" s="377"/>
      <c r="F52" s="378"/>
      <c r="G52" s="379"/>
      <c r="H52" s="379"/>
      <c r="I52" s="379"/>
      <c r="J52" s="379"/>
      <c r="K52" s="379"/>
      <c r="L52" s="379"/>
      <c r="M52" s="379"/>
      <c r="N52" s="379"/>
      <c r="O52" s="379"/>
      <c r="P52" s="379"/>
      <c r="Q52" s="379"/>
      <c r="R52" s="379"/>
      <c r="S52" s="379"/>
      <c r="T52" s="379"/>
      <c r="U52" s="379"/>
      <c r="V52" s="379"/>
      <c r="W52" s="379"/>
      <c r="X52" s="380"/>
      <c r="Y52" s="370"/>
      <c r="Z52" s="371"/>
      <c r="AA52" s="372"/>
      <c r="AE52" s="141" t="s">
        <v>166</v>
      </c>
    </row>
    <row r="53" spans="1:32" ht="18" customHeight="1" x14ac:dyDescent="0.45">
      <c r="A53" s="376"/>
      <c r="B53" s="377"/>
      <c r="C53" s="377"/>
      <c r="D53" s="377"/>
      <c r="E53" s="377"/>
      <c r="F53" s="378"/>
      <c r="G53" s="379"/>
      <c r="H53" s="379"/>
      <c r="I53" s="379"/>
      <c r="J53" s="379"/>
      <c r="K53" s="379"/>
      <c r="L53" s="379"/>
      <c r="M53" s="379"/>
      <c r="N53" s="379"/>
      <c r="O53" s="379"/>
      <c r="P53" s="379"/>
      <c r="Q53" s="379"/>
      <c r="R53" s="379"/>
      <c r="S53" s="379"/>
      <c r="T53" s="379"/>
      <c r="U53" s="379"/>
      <c r="V53" s="379"/>
      <c r="W53" s="379"/>
      <c r="X53" s="380"/>
      <c r="Y53" s="370"/>
      <c r="Z53" s="371"/>
      <c r="AA53" s="372"/>
      <c r="AE53" s="141" t="s">
        <v>170</v>
      </c>
    </row>
    <row r="54" spans="1:32" ht="18" customHeight="1" thickBot="1" x14ac:dyDescent="0.5">
      <c r="A54" s="381"/>
      <c r="B54" s="382"/>
      <c r="C54" s="382"/>
      <c r="D54" s="382"/>
      <c r="E54" s="382"/>
      <c r="F54" s="383"/>
      <c r="G54" s="384"/>
      <c r="H54" s="384"/>
      <c r="I54" s="384"/>
      <c r="J54" s="384"/>
      <c r="K54" s="384"/>
      <c r="L54" s="384"/>
      <c r="M54" s="384"/>
      <c r="N54" s="384"/>
      <c r="O54" s="384"/>
      <c r="P54" s="384"/>
      <c r="Q54" s="384"/>
      <c r="R54" s="384"/>
      <c r="S54" s="384"/>
      <c r="T54" s="384"/>
      <c r="U54" s="384"/>
      <c r="V54" s="384"/>
      <c r="W54" s="384"/>
      <c r="X54" s="385"/>
      <c r="Y54" s="373"/>
      <c r="Z54" s="374"/>
      <c r="AA54" s="375"/>
      <c r="AE54" s="140" t="s">
        <v>169</v>
      </c>
    </row>
    <row r="55" spans="1:32" ht="17.25" customHeight="1" thickTop="1" x14ac:dyDescent="0.45">
      <c r="A55" s="357" t="s">
        <v>27</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9">
        <f>IF(SUM(Y49:AA54)&gt;=1,SUM(Y49:AA54),0)</f>
        <v>0</v>
      </c>
      <c r="Z55" s="360"/>
      <c r="AA55" s="361"/>
      <c r="AE55" s="140" t="s">
        <v>167</v>
      </c>
    </row>
    <row r="56" spans="1:32" ht="17.25" customHeight="1" x14ac:dyDescent="0.45">
      <c r="A56" s="362" t="s">
        <v>28</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4">
        <f>IFERROR(IF($AB$5=1,$AB$7,$AB$7*$U$5),0)</f>
        <v>0</v>
      </c>
      <c r="Z56" s="364"/>
      <c r="AA56" s="365"/>
      <c r="AE56" s="140" t="s">
        <v>154</v>
      </c>
    </row>
    <row r="57" spans="1:32" ht="17.25" customHeight="1" thickBot="1" x14ac:dyDescent="0.5">
      <c r="A57" s="366" t="s">
        <v>208</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8">
        <f>+IF(Y55=0,0,IF(Y56="補助対象外","補助対象外",ROUNDDOWN(MIN(Y55,Y56)/1000,0)*1000))</f>
        <v>0</v>
      </c>
      <c r="Z57" s="368"/>
      <c r="AA57" s="369"/>
      <c r="AE57" s="140" t="s">
        <v>155</v>
      </c>
    </row>
    <row r="58" spans="1:32" ht="17.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F58" s="2"/>
    </row>
    <row r="59" spans="1:32" ht="17.25" customHeight="1" thickBot="1" x14ac:dyDescent="0.5">
      <c r="A59" s="13" t="s">
        <v>29</v>
      </c>
    </row>
    <row r="60" spans="1:32" ht="30.75" customHeight="1" x14ac:dyDescent="0.45">
      <c r="A60" s="400" t="s">
        <v>33</v>
      </c>
      <c r="B60" s="401"/>
      <c r="C60" s="401"/>
      <c r="D60" s="401"/>
      <c r="E60" s="402"/>
      <c r="F60" s="38" t="s">
        <v>30</v>
      </c>
      <c r="G60" s="406" t="s">
        <v>194</v>
      </c>
      <c r="H60" s="407"/>
      <c r="I60" s="407"/>
      <c r="J60" s="407"/>
      <c r="K60" s="407"/>
      <c r="L60" s="407"/>
      <c r="M60" s="407"/>
      <c r="N60" s="407"/>
      <c r="O60" s="407"/>
      <c r="P60" s="407"/>
      <c r="Q60" s="407"/>
      <c r="R60" s="407"/>
      <c r="S60" s="407"/>
      <c r="T60" s="407"/>
      <c r="U60" s="407"/>
      <c r="V60" s="407"/>
      <c r="W60" s="407"/>
      <c r="X60" s="407"/>
      <c r="Y60" s="407"/>
      <c r="Z60" s="407"/>
      <c r="AA60" s="408"/>
    </row>
    <row r="61" spans="1:32" ht="30.75" customHeight="1" thickBot="1" x14ac:dyDescent="0.5">
      <c r="A61" s="403"/>
      <c r="B61" s="404"/>
      <c r="C61" s="404"/>
      <c r="D61" s="404"/>
      <c r="E61" s="405"/>
      <c r="F61" s="39"/>
      <c r="G61" s="409" t="s">
        <v>156</v>
      </c>
      <c r="H61" s="410"/>
      <c r="I61" s="410"/>
      <c r="J61" s="410"/>
      <c r="K61" s="410"/>
      <c r="L61" s="410"/>
      <c r="M61" s="410"/>
      <c r="N61" s="410"/>
      <c r="O61" s="410"/>
      <c r="P61" s="410"/>
      <c r="Q61" s="410"/>
      <c r="R61" s="410"/>
      <c r="S61" s="410"/>
      <c r="T61" s="410"/>
      <c r="U61" s="410"/>
      <c r="V61" s="410"/>
      <c r="W61" s="410"/>
      <c r="X61" s="410"/>
      <c r="Y61" s="410"/>
      <c r="Z61" s="410"/>
      <c r="AA61" s="411"/>
    </row>
    <row r="62" spans="1:32" ht="13.5" customHeight="1" thickBot="1" x14ac:dyDescent="0.5">
      <c r="A62" s="4"/>
    </row>
    <row r="63" spans="1:32" ht="27" customHeight="1" x14ac:dyDescent="0.45">
      <c r="A63" s="397" t="s">
        <v>100</v>
      </c>
      <c r="B63" s="398"/>
      <c r="C63" s="398"/>
      <c r="D63" s="398"/>
      <c r="E63" s="398"/>
      <c r="F63" s="394" t="s">
        <v>25</v>
      </c>
      <c r="G63" s="395"/>
      <c r="H63" s="395"/>
      <c r="I63" s="395"/>
      <c r="J63" s="395"/>
      <c r="K63" s="395"/>
      <c r="L63" s="395"/>
      <c r="M63" s="395"/>
      <c r="N63" s="395"/>
      <c r="O63" s="395"/>
      <c r="P63" s="395"/>
      <c r="Q63" s="395"/>
      <c r="R63" s="395"/>
      <c r="S63" s="395"/>
      <c r="T63" s="395"/>
      <c r="U63" s="395"/>
      <c r="V63" s="395"/>
      <c r="W63" s="395"/>
      <c r="X63" s="399"/>
      <c r="Y63" s="394" t="s">
        <v>26</v>
      </c>
      <c r="Z63" s="395"/>
      <c r="AA63" s="396"/>
    </row>
    <row r="64" spans="1:32" ht="23.25" customHeight="1" x14ac:dyDescent="0.45">
      <c r="A64" s="389"/>
      <c r="B64" s="390"/>
      <c r="C64" s="390"/>
      <c r="D64" s="390"/>
      <c r="E64" s="390"/>
      <c r="F64" s="391"/>
      <c r="G64" s="392"/>
      <c r="H64" s="392"/>
      <c r="I64" s="392"/>
      <c r="J64" s="392"/>
      <c r="K64" s="392"/>
      <c r="L64" s="392"/>
      <c r="M64" s="392"/>
      <c r="N64" s="392"/>
      <c r="O64" s="392"/>
      <c r="P64" s="392"/>
      <c r="Q64" s="392"/>
      <c r="R64" s="392"/>
      <c r="S64" s="392"/>
      <c r="T64" s="392"/>
      <c r="U64" s="392"/>
      <c r="V64" s="392"/>
      <c r="W64" s="392"/>
      <c r="X64" s="393"/>
      <c r="Y64" s="386"/>
      <c r="Z64" s="387"/>
      <c r="AA64" s="388"/>
      <c r="AE64" s="139" t="s">
        <v>157</v>
      </c>
    </row>
    <row r="65" spans="1:68" ht="23.25" customHeight="1" x14ac:dyDescent="0.45">
      <c r="A65" s="376"/>
      <c r="B65" s="377"/>
      <c r="C65" s="377"/>
      <c r="D65" s="377"/>
      <c r="E65" s="377"/>
      <c r="F65" s="378"/>
      <c r="G65" s="379"/>
      <c r="H65" s="379"/>
      <c r="I65" s="379"/>
      <c r="J65" s="379"/>
      <c r="K65" s="379"/>
      <c r="L65" s="379"/>
      <c r="M65" s="379"/>
      <c r="N65" s="379"/>
      <c r="O65" s="379"/>
      <c r="P65" s="379"/>
      <c r="Q65" s="379"/>
      <c r="R65" s="379"/>
      <c r="S65" s="379"/>
      <c r="T65" s="379"/>
      <c r="U65" s="379"/>
      <c r="V65" s="379"/>
      <c r="W65" s="379"/>
      <c r="X65" s="380"/>
      <c r="Y65" s="370"/>
      <c r="Z65" s="371"/>
      <c r="AA65" s="372"/>
      <c r="AE65" s="138" t="s">
        <v>158</v>
      </c>
    </row>
    <row r="66" spans="1:68" ht="23.25" customHeight="1" x14ac:dyDescent="0.45">
      <c r="A66" s="376"/>
      <c r="B66" s="377"/>
      <c r="C66" s="377"/>
      <c r="D66" s="377"/>
      <c r="E66" s="377"/>
      <c r="F66" s="378"/>
      <c r="G66" s="379"/>
      <c r="H66" s="379"/>
      <c r="I66" s="379"/>
      <c r="J66" s="379"/>
      <c r="K66" s="379"/>
      <c r="L66" s="379"/>
      <c r="M66" s="379"/>
      <c r="N66" s="379"/>
      <c r="O66" s="379"/>
      <c r="P66" s="379"/>
      <c r="Q66" s="379"/>
      <c r="R66" s="379"/>
      <c r="S66" s="379"/>
      <c r="T66" s="379"/>
      <c r="U66" s="379"/>
      <c r="V66" s="379"/>
      <c r="W66" s="379"/>
      <c r="X66" s="380"/>
      <c r="Y66" s="370"/>
      <c r="Z66" s="371"/>
      <c r="AA66" s="372"/>
      <c r="AE66" s="139" t="s">
        <v>159</v>
      </c>
    </row>
    <row r="67" spans="1:68" ht="23.25" customHeight="1" x14ac:dyDescent="0.45">
      <c r="A67" s="376"/>
      <c r="B67" s="377"/>
      <c r="C67" s="377"/>
      <c r="D67" s="377"/>
      <c r="E67" s="377"/>
      <c r="F67" s="378"/>
      <c r="G67" s="379"/>
      <c r="H67" s="379"/>
      <c r="I67" s="379"/>
      <c r="J67" s="379"/>
      <c r="K67" s="379"/>
      <c r="L67" s="379"/>
      <c r="M67" s="379"/>
      <c r="N67" s="379"/>
      <c r="O67" s="379"/>
      <c r="P67" s="379"/>
      <c r="Q67" s="379"/>
      <c r="R67" s="379"/>
      <c r="S67" s="379"/>
      <c r="T67" s="379"/>
      <c r="U67" s="379"/>
      <c r="V67" s="379"/>
      <c r="W67" s="379"/>
      <c r="X67" s="380"/>
      <c r="Y67" s="370"/>
      <c r="Z67" s="371"/>
      <c r="AA67" s="372"/>
      <c r="AE67" s="139" t="s">
        <v>160</v>
      </c>
    </row>
    <row r="68" spans="1:68" ht="23.25" customHeight="1" x14ac:dyDescent="0.45">
      <c r="A68" s="376"/>
      <c r="B68" s="377"/>
      <c r="C68" s="377"/>
      <c r="D68" s="377"/>
      <c r="E68" s="377"/>
      <c r="F68" s="378"/>
      <c r="G68" s="379"/>
      <c r="H68" s="379"/>
      <c r="I68" s="379"/>
      <c r="J68" s="379"/>
      <c r="K68" s="379"/>
      <c r="L68" s="379"/>
      <c r="M68" s="379"/>
      <c r="N68" s="379"/>
      <c r="O68" s="379"/>
      <c r="P68" s="379"/>
      <c r="Q68" s="379"/>
      <c r="R68" s="379"/>
      <c r="S68" s="379"/>
      <c r="T68" s="379"/>
      <c r="U68" s="379"/>
      <c r="V68" s="379"/>
      <c r="W68" s="379"/>
      <c r="X68" s="380"/>
      <c r="Y68" s="370"/>
      <c r="Z68" s="371"/>
      <c r="AA68" s="372"/>
      <c r="AE68" s="139" t="s">
        <v>161</v>
      </c>
    </row>
    <row r="69" spans="1:68" ht="23.25" customHeight="1" thickBot="1" x14ac:dyDescent="0.5">
      <c r="A69" s="381"/>
      <c r="B69" s="382"/>
      <c r="C69" s="382"/>
      <c r="D69" s="382"/>
      <c r="E69" s="382"/>
      <c r="F69" s="383"/>
      <c r="G69" s="384"/>
      <c r="H69" s="384"/>
      <c r="I69" s="384"/>
      <c r="J69" s="384"/>
      <c r="K69" s="384"/>
      <c r="L69" s="384"/>
      <c r="M69" s="384"/>
      <c r="N69" s="384"/>
      <c r="O69" s="384"/>
      <c r="P69" s="384"/>
      <c r="Q69" s="384"/>
      <c r="R69" s="384"/>
      <c r="S69" s="384"/>
      <c r="T69" s="384"/>
      <c r="U69" s="384"/>
      <c r="V69" s="384"/>
      <c r="W69" s="384"/>
      <c r="X69" s="385"/>
      <c r="Y69" s="373"/>
      <c r="Z69" s="374"/>
      <c r="AA69" s="375"/>
    </row>
    <row r="70" spans="1:68" ht="17.25" customHeight="1" thickTop="1" x14ac:dyDescent="0.45">
      <c r="A70" s="357" t="s">
        <v>27</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9">
        <f>IF(SUM(Y64:AA69)&gt;=1,SUM(Y64:AA69),0)</f>
        <v>0</v>
      </c>
      <c r="Z70" s="360"/>
      <c r="AA70" s="361"/>
    </row>
    <row r="71" spans="1:68" ht="17.25" customHeight="1" x14ac:dyDescent="0.45">
      <c r="A71" s="362" t="s">
        <v>28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4">
        <f>IFERROR(IF($AB$5=1,$AB$8,$AB$8*$U$5),0)</f>
        <v>0</v>
      </c>
      <c r="Z71" s="364"/>
      <c r="AA71" s="365"/>
    </row>
    <row r="72" spans="1:68" ht="17.25" customHeight="1" thickBot="1" x14ac:dyDescent="0.5">
      <c r="A72" s="366" t="s">
        <v>208</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8">
        <f>+IF(Y70=0,0,IF(Y71="補助対象外","補助対象外",ROUNDDOWN(MIN(Y70,Y71)/1000,0)*1000))</f>
        <v>0</v>
      </c>
      <c r="Z72" s="368"/>
      <c r="AA72" s="369"/>
    </row>
    <row r="76" spans="1:68" ht="14.25" customHeight="1" x14ac:dyDescent="0.45">
      <c r="AE76" s="142"/>
      <c r="AF76" s="15" t="s">
        <v>5</v>
      </c>
      <c r="AG76" s="15" t="s">
        <v>7</v>
      </c>
      <c r="AH76" s="15" t="s">
        <v>6</v>
      </c>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14.25" customHeight="1" x14ac:dyDescent="0.45">
      <c r="AE77" s="143" t="s">
        <v>59</v>
      </c>
      <c r="AF77" s="16">
        <v>537000</v>
      </c>
      <c r="AG77" s="16">
        <v>537000</v>
      </c>
      <c r="AH77" s="16">
        <v>268000</v>
      </c>
      <c r="AI77" s="14" t="s">
        <v>3</v>
      </c>
      <c r="AJ77" s="14"/>
      <c r="AK77" s="14">
        <v>1</v>
      </c>
      <c r="AL77" s="337">
        <f>+IF(AP$112=0,0,IF($F$5=$AE77,1,0))</f>
        <v>0</v>
      </c>
      <c r="AM77" s="338"/>
      <c r="AN77" s="339" t="s">
        <v>9</v>
      </c>
      <c r="AO77" s="340"/>
      <c r="AP77" s="341">
        <f t="shared" ref="AP77:AP89" si="0">+IF(AL77=1,AP$112,0)</f>
        <v>0</v>
      </c>
      <c r="AQ77" s="342"/>
      <c r="AR77" s="342"/>
      <c r="AS77" s="342"/>
      <c r="AT77" s="17" t="s">
        <v>13</v>
      </c>
      <c r="AU77" s="18"/>
      <c r="AV77" s="337">
        <f t="shared" ref="AV77:AV84" si="1">+IF(AZ$112=0,0,IF($F$5=$AE77,1,0))</f>
        <v>0</v>
      </c>
      <c r="AW77" s="338"/>
      <c r="AX77" s="339" t="s">
        <v>9</v>
      </c>
      <c r="AY77" s="340"/>
      <c r="AZ77" s="341">
        <f>+IF(AV77=1,AZ$112,0)</f>
        <v>0</v>
      </c>
      <c r="BA77" s="342"/>
      <c r="BB77" s="342"/>
      <c r="BC77" s="342"/>
      <c r="BD77" s="19" t="s">
        <v>12</v>
      </c>
      <c r="BE77" s="18"/>
      <c r="BF77" s="337">
        <f t="shared" ref="BF77:BF111" si="2">+IF(BJ$112=0,0,IF($F$5=$AE77,1,0))</f>
        <v>0</v>
      </c>
      <c r="BG77" s="338"/>
      <c r="BH77" s="339" t="s">
        <v>9</v>
      </c>
      <c r="BI77" s="340"/>
      <c r="BJ77" s="341">
        <f>+IF(BF77=1,BJ$112,0)</f>
        <v>0</v>
      </c>
      <c r="BK77" s="342"/>
      <c r="BL77" s="342"/>
      <c r="BM77" s="342"/>
      <c r="BN77" s="19" t="s">
        <v>12</v>
      </c>
      <c r="BO77" s="18"/>
      <c r="BP77" s="14"/>
    </row>
    <row r="78" spans="1:68" ht="14.25" customHeight="1" x14ac:dyDescent="0.45">
      <c r="AE78" s="143" t="s">
        <v>62</v>
      </c>
      <c r="AF78" s="16">
        <v>684000</v>
      </c>
      <c r="AG78" s="16">
        <v>684000</v>
      </c>
      <c r="AH78" s="16">
        <v>342000</v>
      </c>
      <c r="AI78" s="14" t="s">
        <v>3</v>
      </c>
      <c r="AJ78" s="14"/>
      <c r="AK78" s="14">
        <v>1</v>
      </c>
      <c r="AL78" s="327">
        <f t="shared" ref="AL78:AL93" si="3">+IF(AP$112=0,0,IF($F$5=AE78,1,0))</f>
        <v>0</v>
      </c>
      <c r="AM78" s="328"/>
      <c r="AN78" s="329" t="s">
        <v>11</v>
      </c>
      <c r="AO78" s="330"/>
      <c r="AP78" s="331">
        <f t="shared" si="0"/>
        <v>0</v>
      </c>
      <c r="AQ78" s="332"/>
      <c r="AR78" s="332"/>
      <c r="AS78" s="332"/>
      <c r="AT78" s="20" t="s">
        <v>12</v>
      </c>
      <c r="AU78" s="21"/>
      <c r="AV78" s="327">
        <f t="shared" si="1"/>
        <v>0</v>
      </c>
      <c r="AW78" s="328"/>
      <c r="AX78" s="329" t="s">
        <v>11</v>
      </c>
      <c r="AY78" s="330"/>
      <c r="AZ78" s="331">
        <f t="shared" ref="AZ78:AZ84" si="4">+IF(AV78=1,AZ$112,0)</f>
        <v>0</v>
      </c>
      <c r="BA78" s="332"/>
      <c r="BB78" s="332"/>
      <c r="BC78" s="332"/>
      <c r="BD78" s="20" t="s">
        <v>12</v>
      </c>
      <c r="BE78" s="21"/>
      <c r="BF78" s="327">
        <f t="shared" si="2"/>
        <v>0</v>
      </c>
      <c r="BG78" s="328"/>
      <c r="BH78" s="329" t="s">
        <v>9</v>
      </c>
      <c r="BI78" s="330"/>
      <c r="BJ78" s="331">
        <f t="shared" ref="BJ78:BJ111" si="5">+IF(BF78=1,BJ$112,0)</f>
        <v>0</v>
      </c>
      <c r="BK78" s="332"/>
      <c r="BL78" s="332"/>
      <c r="BM78" s="332"/>
      <c r="BN78" s="22" t="s">
        <v>12</v>
      </c>
      <c r="BO78" s="21"/>
      <c r="BP78" s="14"/>
    </row>
    <row r="79" spans="1:68" ht="14.25" customHeight="1" x14ac:dyDescent="0.45">
      <c r="AE79" s="143" t="s">
        <v>63</v>
      </c>
      <c r="AF79" s="16">
        <v>889000</v>
      </c>
      <c r="AG79" s="16">
        <v>889000</v>
      </c>
      <c r="AH79" s="16">
        <v>445000</v>
      </c>
      <c r="AI79" s="14" t="s">
        <v>3</v>
      </c>
      <c r="AJ79" s="14"/>
      <c r="AK79" s="14">
        <v>1</v>
      </c>
      <c r="AL79" s="327">
        <f t="shared" si="3"/>
        <v>0</v>
      </c>
      <c r="AM79" s="328"/>
      <c r="AN79" s="329" t="s">
        <v>11</v>
      </c>
      <c r="AO79" s="330"/>
      <c r="AP79" s="331">
        <f t="shared" si="0"/>
        <v>0</v>
      </c>
      <c r="AQ79" s="332"/>
      <c r="AR79" s="332"/>
      <c r="AS79" s="332"/>
      <c r="AT79" s="20" t="s">
        <v>12</v>
      </c>
      <c r="AU79" s="21"/>
      <c r="AV79" s="327">
        <f t="shared" si="1"/>
        <v>0</v>
      </c>
      <c r="AW79" s="328"/>
      <c r="AX79" s="329" t="s">
        <v>11</v>
      </c>
      <c r="AY79" s="330"/>
      <c r="AZ79" s="331">
        <f t="shared" si="4"/>
        <v>0</v>
      </c>
      <c r="BA79" s="332"/>
      <c r="BB79" s="332"/>
      <c r="BC79" s="332"/>
      <c r="BD79" s="20" t="s">
        <v>12</v>
      </c>
      <c r="BE79" s="21"/>
      <c r="BF79" s="327">
        <f t="shared" si="2"/>
        <v>0</v>
      </c>
      <c r="BG79" s="328"/>
      <c r="BH79" s="329" t="s">
        <v>9</v>
      </c>
      <c r="BI79" s="330"/>
      <c r="BJ79" s="331">
        <f t="shared" si="5"/>
        <v>0</v>
      </c>
      <c r="BK79" s="332"/>
      <c r="BL79" s="332"/>
      <c r="BM79" s="332"/>
      <c r="BN79" s="22" t="s">
        <v>12</v>
      </c>
      <c r="BO79" s="21"/>
      <c r="BP79" s="14"/>
    </row>
    <row r="80" spans="1:68" ht="14.25" customHeight="1" x14ac:dyDescent="0.45">
      <c r="AE80" s="143" t="s">
        <v>64</v>
      </c>
      <c r="AF80" s="16">
        <v>231000</v>
      </c>
      <c r="AG80" s="16">
        <v>231000</v>
      </c>
      <c r="AH80" s="16">
        <v>115000</v>
      </c>
      <c r="AI80" s="14" t="s">
        <v>3</v>
      </c>
      <c r="AJ80" s="14"/>
      <c r="AK80" s="14">
        <v>1</v>
      </c>
      <c r="AL80" s="327">
        <f t="shared" si="3"/>
        <v>0</v>
      </c>
      <c r="AM80" s="328"/>
      <c r="AN80" s="329" t="s">
        <v>11</v>
      </c>
      <c r="AO80" s="330"/>
      <c r="AP80" s="331">
        <f t="shared" si="0"/>
        <v>0</v>
      </c>
      <c r="AQ80" s="332"/>
      <c r="AR80" s="332"/>
      <c r="AS80" s="332"/>
      <c r="AT80" s="22" t="s">
        <v>12</v>
      </c>
      <c r="AU80" s="21"/>
      <c r="AV80" s="327">
        <f t="shared" si="1"/>
        <v>0</v>
      </c>
      <c r="AW80" s="328"/>
      <c r="AX80" s="329" t="s">
        <v>11</v>
      </c>
      <c r="AY80" s="330"/>
      <c r="AZ80" s="331">
        <f t="shared" si="4"/>
        <v>0</v>
      </c>
      <c r="BA80" s="332"/>
      <c r="BB80" s="332"/>
      <c r="BC80" s="332"/>
      <c r="BD80" s="22" t="s">
        <v>12</v>
      </c>
      <c r="BE80" s="21"/>
      <c r="BF80" s="327">
        <f t="shared" si="2"/>
        <v>0</v>
      </c>
      <c r="BG80" s="328"/>
      <c r="BH80" s="329" t="s">
        <v>9</v>
      </c>
      <c r="BI80" s="330"/>
      <c r="BJ80" s="331">
        <f t="shared" si="5"/>
        <v>0</v>
      </c>
      <c r="BK80" s="332"/>
      <c r="BL80" s="332"/>
      <c r="BM80" s="332"/>
      <c r="BN80" s="22" t="s">
        <v>12</v>
      </c>
      <c r="BO80" s="21"/>
      <c r="BP80" s="14"/>
    </row>
    <row r="81" spans="31:68" ht="14.25" customHeight="1" x14ac:dyDescent="0.45">
      <c r="AE81" s="143" t="s">
        <v>65</v>
      </c>
      <c r="AF81" s="16">
        <v>226000</v>
      </c>
      <c r="AG81" s="16">
        <v>226000</v>
      </c>
      <c r="AH81" s="16">
        <v>113000</v>
      </c>
      <c r="AI81" s="14" t="s">
        <v>3</v>
      </c>
      <c r="AJ81" s="14"/>
      <c r="AK81" s="14">
        <v>1</v>
      </c>
      <c r="AL81" s="327">
        <f t="shared" si="3"/>
        <v>0</v>
      </c>
      <c r="AM81" s="328"/>
      <c r="AN81" s="329" t="s">
        <v>11</v>
      </c>
      <c r="AO81" s="330"/>
      <c r="AP81" s="331">
        <f t="shared" si="0"/>
        <v>0</v>
      </c>
      <c r="AQ81" s="332"/>
      <c r="AR81" s="332"/>
      <c r="AS81" s="332"/>
      <c r="AT81" s="22" t="s">
        <v>12</v>
      </c>
      <c r="AU81" s="21"/>
      <c r="AV81" s="327">
        <f t="shared" si="1"/>
        <v>0</v>
      </c>
      <c r="AW81" s="328"/>
      <c r="AX81" s="329" t="s">
        <v>11</v>
      </c>
      <c r="AY81" s="330"/>
      <c r="AZ81" s="331">
        <f t="shared" si="4"/>
        <v>0</v>
      </c>
      <c r="BA81" s="332"/>
      <c r="BB81" s="332"/>
      <c r="BC81" s="332"/>
      <c r="BD81" s="22" t="s">
        <v>12</v>
      </c>
      <c r="BE81" s="21"/>
      <c r="BF81" s="327">
        <f t="shared" si="2"/>
        <v>0</v>
      </c>
      <c r="BG81" s="328"/>
      <c r="BH81" s="329" t="s">
        <v>9</v>
      </c>
      <c r="BI81" s="330"/>
      <c r="BJ81" s="331">
        <f t="shared" si="5"/>
        <v>0</v>
      </c>
      <c r="BK81" s="332"/>
      <c r="BL81" s="332"/>
      <c r="BM81" s="332"/>
      <c r="BN81" s="22" t="s">
        <v>12</v>
      </c>
      <c r="BO81" s="21"/>
      <c r="BP81" s="14"/>
    </row>
    <row r="82" spans="31:68" ht="14.25" customHeight="1" x14ac:dyDescent="0.45">
      <c r="AE82" s="143" t="s">
        <v>66</v>
      </c>
      <c r="AF82" s="16">
        <v>564000</v>
      </c>
      <c r="AG82" s="16">
        <v>564000</v>
      </c>
      <c r="AH82" s="16">
        <v>282000</v>
      </c>
      <c r="AI82" s="14" t="s">
        <v>3</v>
      </c>
      <c r="AJ82" s="14"/>
      <c r="AK82" s="14">
        <v>1</v>
      </c>
      <c r="AL82" s="327">
        <f t="shared" si="3"/>
        <v>0</v>
      </c>
      <c r="AM82" s="328"/>
      <c r="AN82" s="329" t="s">
        <v>11</v>
      </c>
      <c r="AO82" s="330"/>
      <c r="AP82" s="331">
        <f t="shared" si="0"/>
        <v>0</v>
      </c>
      <c r="AQ82" s="332"/>
      <c r="AR82" s="332"/>
      <c r="AS82" s="332"/>
      <c r="AT82" s="20" t="s">
        <v>12</v>
      </c>
      <c r="AU82" s="21"/>
      <c r="AV82" s="327">
        <f t="shared" si="1"/>
        <v>0</v>
      </c>
      <c r="AW82" s="328"/>
      <c r="AX82" s="329" t="s">
        <v>11</v>
      </c>
      <c r="AY82" s="330"/>
      <c r="AZ82" s="331">
        <f t="shared" si="4"/>
        <v>0</v>
      </c>
      <c r="BA82" s="332"/>
      <c r="BB82" s="332"/>
      <c r="BC82" s="332"/>
      <c r="BD82" s="20" t="s">
        <v>12</v>
      </c>
      <c r="BE82" s="21"/>
      <c r="BF82" s="327">
        <f t="shared" si="2"/>
        <v>0</v>
      </c>
      <c r="BG82" s="328"/>
      <c r="BH82" s="329" t="s">
        <v>9</v>
      </c>
      <c r="BI82" s="330"/>
      <c r="BJ82" s="331">
        <f t="shared" si="5"/>
        <v>0</v>
      </c>
      <c r="BK82" s="332"/>
      <c r="BL82" s="332"/>
      <c r="BM82" s="332"/>
      <c r="BN82" s="22" t="s">
        <v>12</v>
      </c>
      <c r="BO82" s="21"/>
      <c r="BP82" s="14"/>
    </row>
    <row r="83" spans="31:68" ht="14.25" customHeight="1" x14ac:dyDescent="0.45">
      <c r="AE83" s="143" t="s">
        <v>67</v>
      </c>
      <c r="AF83" s="16">
        <v>710000</v>
      </c>
      <c r="AG83" s="16">
        <v>710000</v>
      </c>
      <c r="AH83" s="16">
        <v>355000</v>
      </c>
      <c r="AI83" s="14" t="s">
        <v>3</v>
      </c>
      <c r="AJ83" s="14"/>
      <c r="AK83" s="14">
        <v>1</v>
      </c>
      <c r="AL83" s="327">
        <f t="shared" si="3"/>
        <v>0</v>
      </c>
      <c r="AM83" s="328"/>
      <c r="AN83" s="329" t="s">
        <v>11</v>
      </c>
      <c r="AO83" s="330"/>
      <c r="AP83" s="331">
        <f t="shared" si="0"/>
        <v>0</v>
      </c>
      <c r="AQ83" s="332"/>
      <c r="AR83" s="332"/>
      <c r="AS83" s="332"/>
      <c r="AT83" s="20" t="s">
        <v>12</v>
      </c>
      <c r="AU83" s="21"/>
      <c r="AV83" s="327">
        <f t="shared" si="1"/>
        <v>0</v>
      </c>
      <c r="AW83" s="328"/>
      <c r="AX83" s="329" t="s">
        <v>11</v>
      </c>
      <c r="AY83" s="330"/>
      <c r="AZ83" s="331">
        <f t="shared" si="4"/>
        <v>0</v>
      </c>
      <c r="BA83" s="332"/>
      <c r="BB83" s="332"/>
      <c r="BC83" s="332"/>
      <c r="BD83" s="20" t="s">
        <v>12</v>
      </c>
      <c r="BE83" s="21"/>
      <c r="BF83" s="327">
        <f t="shared" si="2"/>
        <v>0</v>
      </c>
      <c r="BG83" s="328"/>
      <c r="BH83" s="329" t="s">
        <v>9</v>
      </c>
      <c r="BI83" s="330"/>
      <c r="BJ83" s="331">
        <f t="shared" si="5"/>
        <v>0</v>
      </c>
      <c r="BK83" s="332"/>
      <c r="BL83" s="332"/>
      <c r="BM83" s="332"/>
      <c r="BN83" s="22" t="s">
        <v>12</v>
      </c>
      <c r="BO83" s="21"/>
      <c r="BP83" s="14"/>
    </row>
    <row r="84" spans="31:68" ht="14.25" customHeight="1" x14ac:dyDescent="0.45">
      <c r="AE84" s="143" t="s">
        <v>68</v>
      </c>
      <c r="AF84" s="16">
        <v>1133000</v>
      </c>
      <c r="AG84" s="16">
        <v>1133000</v>
      </c>
      <c r="AH84" s="16">
        <v>567000</v>
      </c>
      <c r="AI84" s="14" t="s">
        <v>3</v>
      </c>
      <c r="AJ84" s="14"/>
      <c r="AK84" s="14">
        <v>1</v>
      </c>
      <c r="AL84" s="347">
        <f t="shared" si="3"/>
        <v>0</v>
      </c>
      <c r="AM84" s="348"/>
      <c r="AN84" s="349" t="s">
        <v>11</v>
      </c>
      <c r="AO84" s="350"/>
      <c r="AP84" s="351">
        <f t="shared" si="0"/>
        <v>0</v>
      </c>
      <c r="AQ84" s="352"/>
      <c r="AR84" s="352"/>
      <c r="AS84" s="352"/>
      <c r="AT84" s="23" t="s">
        <v>12</v>
      </c>
      <c r="AU84" s="24"/>
      <c r="AV84" s="347">
        <f t="shared" si="1"/>
        <v>0</v>
      </c>
      <c r="AW84" s="348"/>
      <c r="AX84" s="349" t="s">
        <v>11</v>
      </c>
      <c r="AY84" s="350"/>
      <c r="AZ84" s="351">
        <f t="shared" si="4"/>
        <v>0</v>
      </c>
      <c r="BA84" s="352"/>
      <c r="BB84" s="352"/>
      <c r="BC84" s="352"/>
      <c r="BD84" s="23" t="s">
        <v>12</v>
      </c>
      <c r="BE84" s="24"/>
      <c r="BF84" s="347">
        <f t="shared" si="2"/>
        <v>0</v>
      </c>
      <c r="BG84" s="348"/>
      <c r="BH84" s="349" t="s">
        <v>9</v>
      </c>
      <c r="BI84" s="350"/>
      <c r="BJ84" s="351">
        <f t="shared" si="5"/>
        <v>0</v>
      </c>
      <c r="BK84" s="352"/>
      <c r="BL84" s="352"/>
      <c r="BM84" s="352"/>
      <c r="BN84" s="25" t="s">
        <v>12</v>
      </c>
      <c r="BO84" s="24"/>
      <c r="BP84" s="14"/>
    </row>
    <row r="85" spans="31:68" ht="14.25" customHeight="1" x14ac:dyDescent="0.45">
      <c r="AE85" s="143" t="s">
        <v>168</v>
      </c>
      <c r="AF85" s="16">
        <v>27000</v>
      </c>
      <c r="AG85" s="16"/>
      <c r="AH85" s="16">
        <v>13000</v>
      </c>
      <c r="AI85" s="14" t="s">
        <v>4</v>
      </c>
      <c r="AJ85" s="14"/>
      <c r="AK85" s="14">
        <v>2</v>
      </c>
      <c r="AL85" s="337">
        <f t="shared" si="3"/>
        <v>0</v>
      </c>
      <c r="AM85" s="338"/>
      <c r="AN85" s="339" t="s">
        <v>11</v>
      </c>
      <c r="AO85" s="340"/>
      <c r="AP85" s="341">
        <f t="shared" si="0"/>
        <v>0</v>
      </c>
      <c r="AQ85" s="342"/>
      <c r="AR85" s="342"/>
      <c r="AS85" s="342"/>
      <c r="AT85" s="26" t="s">
        <v>12</v>
      </c>
      <c r="AU85" s="18"/>
      <c r="AV85" s="343"/>
      <c r="AW85" s="344"/>
      <c r="AX85" s="339"/>
      <c r="AY85" s="340"/>
      <c r="AZ85" s="345"/>
      <c r="BA85" s="346"/>
      <c r="BB85" s="346"/>
      <c r="BC85" s="346"/>
      <c r="BD85" s="26"/>
      <c r="BE85" s="18"/>
      <c r="BF85" s="337">
        <f t="shared" si="2"/>
        <v>0</v>
      </c>
      <c r="BG85" s="338"/>
      <c r="BH85" s="339" t="s">
        <v>9</v>
      </c>
      <c r="BI85" s="340"/>
      <c r="BJ85" s="341">
        <f t="shared" si="5"/>
        <v>0</v>
      </c>
      <c r="BK85" s="342"/>
      <c r="BL85" s="342"/>
      <c r="BM85" s="342"/>
      <c r="BN85" s="19" t="s">
        <v>12</v>
      </c>
      <c r="BO85" s="18"/>
      <c r="BP85" s="14"/>
    </row>
    <row r="86" spans="31:68" ht="14.25" customHeight="1" x14ac:dyDescent="0.45">
      <c r="AE86" s="143" t="s">
        <v>71</v>
      </c>
      <c r="AF86" s="16">
        <v>27000</v>
      </c>
      <c r="AG86" s="16"/>
      <c r="AH86" s="16">
        <v>13000</v>
      </c>
      <c r="AI86" s="14" t="s">
        <v>4</v>
      </c>
      <c r="AJ86" s="14"/>
      <c r="AK86" s="14">
        <v>2</v>
      </c>
      <c r="AL86" s="347">
        <f t="shared" si="3"/>
        <v>0</v>
      </c>
      <c r="AM86" s="348"/>
      <c r="AN86" s="349" t="s">
        <v>11</v>
      </c>
      <c r="AO86" s="350"/>
      <c r="AP86" s="351">
        <f t="shared" si="0"/>
        <v>0</v>
      </c>
      <c r="AQ86" s="352"/>
      <c r="AR86" s="352"/>
      <c r="AS86" s="352"/>
      <c r="AT86" s="27" t="s">
        <v>12</v>
      </c>
      <c r="AU86" s="28"/>
      <c r="AV86" s="353"/>
      <c r="AW86" s="354"/>
      <c r="AX86" s="349"/>
      <c r="AY86" s="350"/>
      <c r="AZ86" s="355"/>
      <c r="BA86" s="356"/>
      <c r="BB86" s="356"/>
      <c r="BC86" s="356"/>
      <c r="BD86" s="27"/>
      <c r="BE86" s="28"/>
      <c r="BF86" s="347">
        <f t="shared" si="2"/>
        <v>0</v>
      </c>
      <c r="BG86" s="348"/>
      <c r="BH86" s="349" t="s">
        <v>9</v>
      </c>
      <c r="BI86" s="350"/>
      <c r="BJ86" s="351">
        <f t="shared" si="5"/>
        <v>0</v>
      </c>
      <c r="BK86" s="352"/>
      <c r="BL86" s="352"/>
      <c r="BM86" s="352"/>
      <c r="BN86" s="29" t="s">
        <v>12</v>
      </c>
      <c r="BO86" s="28"/>
      <c r="BP86" s="14"/>
    </row>
    <row r="87" spans="31:68" ht="14.25" customHeight="1" x14ac:dyDescent="0.45">
      <c r="AE87" s="143" t="s">
        <v>73</v>
      </c>
      <c r="AF87" s="16">
        <v>320000</v>
      </c>
      <c r="AG87" s="16"/>
      <c r="AH87" s="16">
        <v>160000</v>
      </c>
      <c r="AI87" s="14" t="s">
        <v>3</v>
      </c>
      <c r="AJ87" s="14"/>
      <c r="AK87" s="14">
        <v>1</v>
      </c>
      <c r="AL87" s="337">
        <f t="shared" si="3"/>
        <v>0</v>
      </c>
      <c r="AM87" s="338"/>
      <c r="AN87" s="339" t="s">
        <v>11</v>
      </c>
      <c r="AO87" s="340"/>
      <c r="AP87" s="341">
        <f t="shared" si="0"/>
        <v>0</v>
      </c>
      <c r="AQ87" s="342"/>
      <c r="AR87" s="342"/>
      <c r="AS87" s="342"/>
      <c r="AT87" s="30" t="s">
        <v>12</v>
      </c>
      <c r="AU87" s="31"/>
      <c r="AV87" s="343"/>
      <c r="AW87" s="344"/>
      <c r="AX87" s="339"/>
      <c r="AY87" s="340"/>
      <c r="AZ87" s="345"/>
      <c r="BA87" s="346"/>
      <c r="BB87" s="346"/>
      <c r="BC87" s="346"/>
      <c r="BD87" s="30"/>
      <c r="BE87" s="31"/>
      <c r="BF87" s="337">
        <f t="shared" si="2"/>
        <v>0</v>
      </c>
      <c r="BG87" s="338"/>
      <c r="BH87" s="339" t="s">
        <v>9</v>
      </c>
      <c r="BI87" s="340"/>
      <c r="BJ87" s="341">
        <f t="shared" si="5"/>
        <v>0</v>
      </c>
      <c r="BK87" s="342"/>
      <c r="BL87" s="342"/>
      <c r="BM87" s="342"/>
      <c r="BN87" s="32" t="s">
        <v>12</v>
      </c>
      <c r="BO87" s="31"/>
      <c r="BP87" s="14"/>
    </row>
    <row r="88" spans="31:68" ht="14.25" customHeight="1" x14ac:dyDescent="0.45">
      <c r="AE88" s="143" t="s">
        <v>74</v>
      </c>
      <c r="AF88" s="16">
        <v>339000</v>
      </c>
      <c r="AG88" s="16"/>
      <c r="AH88" s="16">
        <v>169000</v>
      </c>
      <c r="AI88" s="14" t="s">
        <v>3</v>
      </c>
      <c r="AJ88" s="14"/>
      <c r="AK88" s="14">
        <v>1</v>
      </c>
      <c r="AL88" s="327">
        <f t="shared" si="3"/>
        <v>0</v>
      </c>
      <c r="AM88" s="328"/>
      <c r="AN88" s="329" t="s">
        <v>11</v>
      </c>
      <c r="AO88" s="330"/>
      <c r="AP88" s="331">
        <f t="shared" si="0"/>
        <v>0</v>
      </c>
      <c r="AQ88" s="332"/>
      <c r="AR88" s="332"/>
      <c r="AS88" s="332"/>
      <c r="AT88" s="20" t="s">
        <v>12</v>
      </c>
      <c r="AU88" s="21"/>
      <c r="AV88" s="333"/>
      <c r="AW88" s="334"/>
      <c r="AX88" s="329"/>
      <c r="AY88" s="330"/>
      <c r="AZ88" s="335"/>
      <c r="BA88" s="336"/>
      <c r="BB88" s="336"/>
      <c r="BC88" s="336"/>
      <c r="BD88" s="20"/>
      <c r="BE88" s="21"/>
      <c r="BF88" s="327">
        <f t="shared" si="2"/>
        <v>0</v>
      </c>
      <c r="BG88" s="328"/>
      <c r="BH88" s="329" t="s">
        <v>9</v>
      </c>
      <c r="BI88" s="330"/>
      <c r="BJ88" s="331">
        <f t="shared" si="5"/>
        <v>0</v>
      </c>
      <c r="BK88" s="332"/>
      <c r="BL88" s="332"/>
      <c r="BM88" s="332"/>
      <c r="BN88" s="22" t="s">
        <v>12</v>
      </c>
      <c r="BO88" s="21"/>
      <c r="BP88" s="14"/>
    </row>
    <row r="89" spans="31:68" ht="14.25" customHeight="1" x14ac:dyDescent="0.45">
      <c r="AE89" s="143" t="s">
        <v>75</v>
      </c>
      <c r="AF89" s="16">
        <v>311000</v>
      </c>
      <c r="AG89" s="16"/>
      <c r="AH89" s="16">
        <v>156000</v>
      </c>
      <c r="AI89" s="14" t="s">
        <v>3</v>
      </c>
      <c r="AJ89" s="14"/>
      <c r="AK89" s="14">
        <v>1</v>
      </c>
      <c r="AL89" s="327">
        <f t="shared" si="3"/>
        <v>0</v>
      </c>
      <c r="AM89" s="328"/>
      <c r="AN89" s="329" t="s">
        <v>11</v>
      </c>
      <c r="AO89" s="330"/>
      <c r="AP89" s="331">
        <f t="shared" si="0"/>
        <v>0</v>
      </c>
      <c r="AQ89" s="332"/>
      <c r="AR89" s="332"/>
      <c r="AS89" s="332"/>
      <c r="AT89" s="20" t="s">
        <v>12</v>
      </c>
      <c r="AU89" s="21"/>
      <c r="AV89" s="333"/>
      <c r="AW89" s="334"/>
      <c r="AX89" s="329"/>
      <c r="AY89" s="330"/>
      <c r="AZ89" s="335"/>
      <c r="BA89" s="336"/>
      <c r="BB89" s="336"/>
      <c r="BC89" s="336"/>
      <c r="BD89" s="20"/>
      <c r="BE89" s="21"/>
      <c r="BF89" s="327">
        <f t="shared" si="2"/>
        <v>0</v>
      </c>
      <c r="BG89" s="328"/>
      <c r="BH89" s="329" t="s">
        <v>9</v>
      </c>
      <c r="BI89" s="330"/>
      <c r="BJ89" s="331">
        <f t="shared" si="5"/>
        <v>0</v>
      </c>
      <c r="BK89" s="332"/>
      <c r="BL89" s="332"/>
      <c r="BM89" s="332"/>
      <c r="BN89" s="22" t="s">
        <v>12</v>
      </c>
      <c r="BO89" s="21"/>
      <c r="BP89" s="14"/>
    </row>
    <row r="90" spans="31:68" ht="14.25" customHeight="1" x14ac:dyDescent="0.45">
      <c r="AE90" s="143" t="s">
        <v>76</v>
      </c>
      <c r="AF90" s="16">
        <v>137000</v>
      </c>
      <c r="AG90" s="16"/>
      <c r="AH90" s="16">
        <v>68000</v>
      </c>
      <c r="AI90" s="14" t="s">
        <v>3</v>
      </c>
      <c r="AJ90" s="14"/>
      <c r="AK90" s="14">
        <v>1</v>
      </c>
      <c r="AL90" s="175">
        <f t="shared" si="3"/>
        <v>0</v>
      </c>
      <c r="AM90" s="176"/>
      <c r="AN90" s="22" t="s">
        <v>11</v>
      </c>
      <c r="AO90" s="21"/>
      <c r="AP90" s="177">
        <f>+IF(AL90=1,AP$112,0)</f>
        <v>0</v>
      </c>
      <c r="AQ90" s="178"/>
      <c r="AR90" s="178"/>
      <c r="AS90" s="178"/>
      <c r="AT90" s="20" t="s">
        <v>12</v>
      </c>
      <c r="AU90" s="21"/>
      <c r="AV90" s="179"/>
      <c r="AW90" s="180"/>
      <c r="AX90" s="22"/>
      <c r="AY90" s="21"/>
      <c r="AZ90" s="181"/>
      <c r="BA90" s="182"/>
      <c r="BB90" s="182"/>
      <c r="BC90" s="182"/>
      <c r="BD90" s="20"/>
      <c r="BE90" s="21"/>
      <c r="BF90" s="175">
        <f t="shared" si="2"/>
        <v>0</v>
      </c>
      <c r="BG90" s="176"/>
      <c r="BH90" s="22" t="s">
        <v>9</v>
      </c>
      <c r="BI90" s="21"/>
      <c r="BJ90" s="177">
        <f t="shared" si="5"/>
        <v>0</v>
      </c>
      <c r="BK90" s="178"/>
      <c r="BL90" s="178"/>
      <c r="BM90" s="178"/>
      <c r="BN90" s="22" t="s">
        <v>12</v>
      </c>
      <c r="BO90" s="21"/>
      <c r="BP90" s="14"/>
    </row>
    <row r="91" spans="31:68" ht="14.25" customHeight="1" x14ac:dyDescent="0.45">
      <c r="AE91" s="143" t="s">
        <v>77</v>
      </c>
      <c r="AF91" s="16">
        <v>508000</v>
      </c>
      <c r="AG91" s="16"/>
      <c r="AH91" s="16">
        <v>254000</v>
      </c>
      <c r="AI91" s="14" t="s">
        <v>3</v>
      </c>
      <c r="AJ91" s="14"/>
      <c r="AK91" s="14">
        <v>1</v>
      </c>
      <c r="AL91" s="175">
        <f t="shared" si="3"/>
        <v>0</v>
      </c>
      <c r="AM91" s="176"/>
      <c r="AN91" s="22" t="s">
        <v>11</v>
      </c>
      <c r="AO91" s="21"/>
      <c r="AP91" s="177">
        <f>+IF(AL91=1,AP$112,0)</f>
        <v>0</v>
      </c>
      <c r="AQ91" s="178"/>
      <c r="AR91" s="178"/>
      <c r="AS91" s="178"/>
      <c r="AT91" s="20" t="s">
        <v>12</v>
      </c>
      <c r="AU91" s="21"/>
      <c r="AV91" s="179"/>
      <c r="AW91" s="180"/>
      <c r="AX91" s="22"/>
      <c r="AY91" s="21"/>
      <c r="AZ91" s="181"/>
      <c r="BA91" s="182"/>
      <c r="BB91" s="182"/>
      <c r="BC91" s="182"/>
      <c r="BD91" s="20"/>
      <c r="BE91" s="21"/>
      <c r="BF91" s="175">
        <f t="shared" si="2"/>
        <v>0</v>
      </c>
      <c r="BG91" s="176"/>
      <c r="BH91" s="22" t="s">
        <v>9</v>
      </c>
      <c r="BI91" s="21"/>
      <c r="BJ91" s="177">
        <f t="shared" si="5"/>
        <v>0</v>
      </c>
      <c r="BK91" s="178"/>
      <c r="BL91" s="178"/>
      <c r="BM91" s="178"/>
      <c r="BN91" s="22" t="s">
        <v>12</v>
      </c>
      <c r="BO91" s="21"/>
      <c r="BP91" s="14"/>
    </row>
    <row r="92" spans="31:68" ht="14.25" customHeight="1" x14ac:dyDescent="0.45">
      <c r="AE92" s="143" t="s">
        <v>78</v>
      </c>
      <c r="AF92" s="16">
        <v>204000</v>
      </c>
      <c r="AG92" s="16"/>
      <c r="AH92" s="16">
        <v>102000</v>
      </c>
      <c r="AI92" s="14" t="s">
        <v>3</v>
      </c>
      <c r="AJ92" s="14"/>
      <c r="AK92" s="14">
        <v>1</v>
      </c>
      <c r="AL92" s="175">
        <f t="shared" si="3"/>
        <v>0</v>
      </c>
      <c r="AM92" s="176"/>
      <c r="AN92" s="22" t="s">
        <v>11</v>
      </c>
      <c r="AO92" s="21"/>
      <c r="AP92" s="177">
        <f>+IF(AL92=1,AP$112,0)</f>
        <v>0</v>
      </c>
      <c r="AQ92" s="178"/>
      <c r="AR92" s="178"/>
      <c r="AS92" s="178"/>
      <c r="AT92" s="20" t="s">
        <v>12</v>
      </c>
      <c r="AU92" s="21"/>
      <c r="AV92" s="179"/>
      <c r="AW92" s="180"/>
      <c r="AX92" s="22"/>
      <c r="AY92" s="21"/>
      <c r="AZ92" s="181"/>
      <c r="BA92" s="182"/>
      <c r="BB92" s="182"/>
      <c r="BC92" s="182"/>
      <c r="BD92" s="20"/>
      <c r="BE92" s="21"/>
      <c r="BF92" s="175">
        <f t="shared" si="2"/>
        <v>0</v>
      </c>
      <c r="BG92" s="176"/>
      <c r="BH92" s="22" t="s">
        <v>9</v>
      </c>
      <c r="BI92" s="21"/>
      <c r="BJ92" s="177">
        <f t="shared" si="5"/>
        <v>0</v>
      </c>
      <c r="BK92" s="178"/>
      <c r="BL92" s="178"/>
      <c r="BM92" s="178"/>
      <c r="BN92" s="22" t="s">
        <v>12</v>
      </c>
      <c r="BO92" s="21"/>
      <c r="BP92" s="14"/>
    </row>
    <row r="93" spans="31:68" ht="14.25" customHeight="1" x14ac:dyDescent="0.45">
      <c r="AE93" s="143" t="s">
        <v>79</v>
      </c>
      <c r="AF93" s="16">
        <v>148000</v>
      </c>
      <c r="AG93" s="16"/>
      <c r="AH93" s="16">
        <v>74000</v>
      </c>
      <c r="AI93" s="14" t="s">
        <v>3</v>
      </c>
      <c r="AJ93" s="14"/>
      <c r="AK93" s="14">
        <v>1</v>
      </c>
      <c r="AL93" s="175">
        <f t="shared" si="3"/>
        <v>0</v>
      </c>
      <c r="AM93" s="176"/>
      <c r="AN93" s="22" t="s">
        <v>11</v>
      </c>
      <c r="AO93" s="21"/>
      <c r="AP93" s="177">
        <f>+IF(AL93=1,AP$112,0)</f>
        <v>0</v>
      </c>
      <c r="AQ93" s="178"/>
      <c r="AR93" s="178"/>
      <c r="AS93" s="178"/>
      <c r="AT93" s="20" t="s">
        <v>12</v>
      </c>
      <c r="AU93" s="21"/>
      <c r="AV93" s="179"/>
      <c r="AW93" s="180"/>
      <c r="AX93" s="22"/>
      <c r="AY93" s="21"/>
      <c r="AZ93" s="181"/>
      <c r="BA93" s="182"/>
      <c r="BB93" s="182"/>
      <c r="BC93" s="182"/>
      <c r="BD93" s="20"/>
      <c r="BE93" s="21"/>
      <c r="BF93" s="175">
        <f t="shared" si="2"/>
        <v>0</v>
      </c>
      <c r="BG93" s="176"/>
      <c r="BH93" s="22" t="s">
        <v>9</v>
      </c>
      <c r="BI93" s="21"/>
      <c r="BJ93" s="177">
        <f t="shared" si="5"/>
        <v>0</v>
      </c>
      <c r="BK93" s="178"/>
      <c r="BL93" s="178"/>
      <c r="BM93" s="178"/>
      <c r="BN93" s="22" t="s">
        <v>12</v>
      </c>
      <c r="BO93" s="21"/>
      <c r="BP93" s="14"/>
    </row>
    <row r="94" spans="31:68" ht="14.25" customHeight="1" x14ac:dyDescent="0.45">
      <c r="AE94" s="143" t="s">
        <v>80</v>
      </c>
      <c r="AF94" s="16"/>
      <c r="AG94" s="16"/>
      <c r="AH94" s="16">
        <v>282000</v>
      </c>
      <c r="AI94" s="14" t="s">
        <v>3</v>
      </c>
      <c r="AJ94" s="14"/>
      <c r="AK94" s="14">
        <v>1</v>
      </c>
      <c r="AL94" s="175"/>
      <c r="AM94" s="176"/>
      <c r="AN94" s="22"/>
      <c r="AO94" s="21"/>
      <c r="AP94" s="177"/>
      <c r="AQ94" s="178"/>
      <c r="AR94" s="178"/>
      <c r="AS94" s="178"/>
      <c r="AT94" s="20" t="s">
        <v>12</v>
      </c>
      <c r="AU94" s="21"/>
      <c r="AV94" s="179"/>
      <c r="AW94" s="180"/>
      <c r="AX94" s="22"/>
      <c r="AY94" s="21"/>
      <c r="AZ94" s="181"/>
      <c r="BA94" s="182"/>
      <c r="BB94" s="182"/>
      <c r="BC94" s="182"/>
      <c r="BD94" s="20"/>
      <c r="BE94" s="21"/>
      <c r="BF94" s="175">
        <f t="shared" si="2"/>
        <v>0</v>
      </c>
      <c r="BG94" s="176"/>
      <c r="BH94" s="22" t="s">
        <v>9</v>
      </c>
      <c r="BI94" s="21"/>
      <c r="BJ94" s="177">
        <f t="shared" si="5"/>
        <v>0</v>
      </c>
      <c r="BK94" s="178"/>
      <c r="BL94" s="178"/>
      <c r="BM94" s="178"/>
      <c r="BN94" s="22" t="s">
        <v>12</v>
      </c>
      <c r="BO94" s="21"/>
      <c r="BP94" s="14"/>
    </row>
    <row r="95" spans="31:68" ht="14.25" customHeight="1" x14ac:dyDescent="0.45">
      <c r="AE95" s="144" t="s">
        <v>81</v>
      </c>
      <c r="AF95" s="16">
        <v>33000</v>
      </c>
      <c r="AG95" s="16"/>
      <c r="AH95" s="16">
        <v>16000</v>
      </c>
      <c r="AI95" s="14" t="s">
        <v>3</v>
      </c>
      <c r="AJ95" s="14"/>
      <c r="AK95" s="14">
        <v>1</v>
      </c>
      <c r="AL95" s="191">
        <f t="shared" ref="AL95:AL111" si="6">+IF(AP$112=0,0,IF($F$5=AE95,1,0))</f>
        <v>0</v>
      </c>
      <c r="AM95" s="192"/>
      <c r="AN95" s="35" t="s">
        <v>11</v>
      </c>
      <c r="AO95" s="34"/>
      <c r="AP95" s="193">
        <f t="shared" ref="AP95:AP111" si="7">+IF(AL95=1,AP$112,0)</f>
        <v>0</v>
      </c>
      <c r="AQ95" s="194"/>
      <c r="AR95" s="194"/>
      <c r="AS95" s="194"/>
      <c r="AT95" s="23" t="s">
        <v>12</v>
      </c>
      <c r="AU95" s="24"/>
      <c r="AV95" s="195"/>
      <c r="AW95" s="196"/>
      <c r="AX95" s="35"/>
      <c r="AY95" s="34"/>
      <c r="AZ95" s="197"/>
      <c r="BA95" s="198"/>
      <c r="BB95" s="198"/>
      <c r="BC95" s="198"/>
      <c r="BD95" s="23"/>
      <c r="BE95" s="24"/>
      <c r="BF95" s="191">
        <f t="shared" si="2"/>
        <v>0</v>
      </c>
      <c r="BG95" s="192"/>
      <c r="BH95" s="35" t="s">
        <v>9</v>
      </c>
      <c r="BI95" s="34"/>
      <c r="BJ95" s="193">
        <f t="shared" si="5"/>
        <v>0</v>
      </c>
      <c r="BK95" s="194"/>
      <c r="BL95" s="194"/>
      <c r="BM95" s="194"/>
      <c r="BN95" s="25" t="s">
        <v>12</v>
      </c>
      <c r="BO95" s="24"/>
      <c r="BP95" s="14"/>
    </row>
    <row r="96" spans="31:68" ht="14.25" customHeight="1" x14ac:dyDescent="0.45">
      <c r="AE96" s="143" t="s">
        <v>83</v>
      </c>
      <c r="AF96" s="16">
        <v>475000</v>
      </c>
      <c r="AG96" s="16"/>
      <c r="AH96" s="16">
        <v>237000</v>
      </c>
      <c r="AI96" s="14" t="s">
        <v>3</v>
      </c>
      <c r="AJ96" s="14"/>
      <c r="AK96" s="14">
        <v>1</v>
      </c>
      <c r="AL96" s="183">
        <f t="shared" si="6"/>
        <v>0</v>
      </c>
      <c r="AM96" s="184"/>
      <c r="AN96" s="19" t="s">
        <v>11</v>
      </c>
      <c r="AO96" s="18"/>
      <c r="AP96" s="185">
        <f t="shared" si="7"/>
        <v>0</v>
      </c>
      <c r="AQ96" s="186"/>
      <c r="AR96" s="186"/>
      <c r="AS96" s="186"/>
      <c r="AT96" s="26" t="s">
        <v>12</v>
      </c>
      <c r="AU96" s="18"/>
      <c r="AV96" s="187"/>
      <c r="AW96" s="188"/>
      <c r="AX96" s="19"/>
      <c r="AY96" s="18"/>
      <c r="AZ96" s="189"/>
      <c r="BA96" s="190"/>
      <c r="BB96" s="190"/>
      <c r="BC96" s="190"/>
      <c r="BD96" s="26"/>
      <c r="BE96" s="18"/>
      <c r="BF96" s="183">
        <f t="shared" si="2"/>
        <v>0</v>
      </c>
      <c r="BG96" s="184"/>
      <c r="BH96" s="19" t="s">
        <v>9</v>
      </c>
      <c r="BI96" s="18"/>
      <c r="BJ96" s="185">
        <f t="shared" si="5"/>
        <v>0</v>
      </c>
      <c r="BK96" s="186"/>
      <c r="BL96" s="186"/>
      <c r="BM96" s="186"/>
      <c r="BN96" s="19" t="s">
        <v>12</v>
      </c>
      <c r="BO96" s="18"/>
      <c r="BP96" s="14"/>
    </row>
    <row r="97" spans="31:68" ht="14.25" customHeight="1" x14ac:dyDescent="0.45">
      <c r="AE97" s="143" t="s">
        <v>84</v>
      </c>
      <c r="AF97" s="16">
        <v>638000</v>
      </c>
      <c r="AG97" s="16"/>
      <c r="AH97" s="16">
        <v>319000</v>
      </c>
      <c r="AI97" s="14" t="s">
        <v>3</v>
      </c>
      <c r="AJ97" s="14"/>
      <c r="AK97" s="14">
        <v>1</v>
      </c>
      <c r="AL97" s="191">
        <f t="shared" si="6"/>
        <v>0</v>
      </c>
      <c r="AM97" s="192"/>
      <c r="AN97" s="35" t="s">
        <v>11</v>
      </c>
      <c r="AO97" s="34"/>
      <c r="AP97" s="193">
        <f t="shared" si="7"/>
        <v>0</v>
      </c>
      <c r="AQ97" s="194"/>
      <c r="AR97" s="194"/>
      <c r="AS97" s="194"/>
      <c r="AT97" s="27" t="s">
        <v>12</v>
      </c>
      <c r="AU97" s="28"/>
      <c r="AV97" s="195"/>
      <c r="AW97" s="196"/>
      <c r="AX97" s="35"/>
      <c r="AY97" s="34"/>
      <c r="AZ97" s="197"/>
      <c r="BA97" s="198"/>
      <c r="BB97" s="198"/>
      <c r="BC97" s="198"/>
      <c r="BD97" s="27"/>
      <c r="BE97" s="28"/>
      <c r="BF97" s="191">
        <f t="shared" si="2"/>
        <v>0</v>
      </c>
      <c r="BG97" s="192"/>
      <c r="BH97" s="35" t="s">
        <v>9</v>
      </c>
      <c r="BI97" s="34"/>
      <c r="BJ97" s="193">
        <f t="shared" si="5"/>
        <v>0</v>
      </c>
      <c r="BK97" s="194"/>
      <c r="BL97" s="194"/>
      <c r="BM97" s="194"/>
      <c r="BN97" s="29" t="s">
        <v>12</v>
      </c>
      <c r="BO97" s="28"/>
      <c r="BP97" s="14"/>
    </row>
    <row r="98" spans="31:68" ht="14.25" customHeight="1" x14ac:dyDescent="0.45">
      <c r="AE98" s="143" t="s">
        <v>86</v>
      </c>
      <c r="AF98" s="16">
        <v>38000</v>
      </c>
      <c r="AG98" s="16"/>
      <c r="AH98" s="16">
        <v>19000</v>
      </c>
      <c r="AI98" s="14" t="s">
        <v>4</v>
      </c>
      <c r="AJ98" s="14"/>
      <c r="AK98" s="14">
        <v>2</v>
      </c>
      <c r="AL98" s="183">
        <f t="shared" si="6"/>
        <v>0</v>
      </c>
      <c r="AM98" s="184"/>
      <c r="AN98" s="19" t="s">
        <v>11</v>
      </c>
      <c r="AO98" s="18"/>
      <c r="AP98" s="185">
        <f t="shared" si="7"/>
        <v>0</v>
      </c>
      <c r="AQ98" s="186"/>
      <c r="AR98" s="186"/>
      <c r="AS98" s="186"/>
      <c r="AT98" s="30" t="s">
        <v>12</v>
      </c>
      <c r="AU98" s="31"/>
      <c r="AV98" s="187"/>
      <c r="AW98" s="188"/>
      <c r="AX98" s="19"/>
      <c r="AY98" s="18"/>
      <c r="AZ98" s="189"/>
      <c r="BA98" s="190"/>
      <c r="BB98" s="190"/>
      <c r="BC98" s="190"/>
      <c r="BD98" s="30"/>
      <c r="BE98" s="31"/>
      <c r="BF98" s="183">
        <f t="shared" si="2"/>
        <v>0</v>
      </c>
      <c r="BG98" s="184"/>
      <c r="BH98" s="19" t="s">
        <v>9</v>
      </c>
      <c r="BI98" s="18"/>
      <c r="BJ98" s="185">
        <f t="shared" si="5"/>
        <v>0</v>
      </c>
      <c r="BK98" s="186"/>
      <c r="BL98" s="186"/>
      <c r="BM98" s="186"/>
      <c r="BN98" s="32" t="s">
        <v>12</v>
      </c>
      <c r="BO98" s="31"/>
      <c r="BP98" s="14"/>
    </row>
    <row r="99" spans="31:68" ht="14.25" customHeight="1" x14ac:dyDescent="0.45">
      <c r="AE99" s="143" t="s">
        <v>87</v>
      </c>
      <c r="AF99" s="16">
        <v>40000</v>
      </c>
      <c r="AG99" s="16"/>
      <c r="AH99" s="16">
        <v>20000</v>
      </c>
      <c r="AI99" s="14" t="s">
        <v>4</v>
      </c>
      <c r="AJ99" s="14"/>
      <c r="AK99" s="14">
        <v>2</v>
      </c>
      <c r="AL99" s="175">
        <f t="shared" si="6"/>
        <v>0</v>
      </c>
      <c r="AM99" s="176"/>
      <c r="AN99" s="22" t="s">
        <v>11</v>
      </c>
      <c r="AO99" s="21"/>
      <c r="AP99" s="177">
        <f t="shared" si="7"/>
        <v>0</v>
      </c>
      <c r="AQ99" s="178"/>
      <c r="AR99" s="178"/>
      <c r="AS99" s="178"/>
      <c r="AT99" s="20" t="s">
        <v>12</v>
      </c>
      <c r="AU99" s="21"/>
      <c r="AV99" s="179"/>
      <c r="AW99" s="180"/>
      <c r="AX99" s="22"/>
      <c r="AY99" s="21"/>
      <c r="AZ99" s="181"/>
      <c r="BA99" s="182"/>
      <c r="BB99" s="182"/>
      <c r="BC99" s="182"/>
      <c r="BD99" s="20"/>
      <c r="BE99" s="21"/>
      <c r="BF99" s="175">
        <f t="shared" si="2"/>
        <v>0</v>
      </c>
      <c r="BG99" s="176"/>
      <c r="BH99" s="22" t="s">
        <v>9</v>
      </c>
      <c r="BI99" s="21"/>
      <c r="BJ99" s="177">
        <f t="shared" si="5"/>
        <v>0</v>
      </c>
      <c r="BK99" s="178"/>
      <c r="BL99" s="178"/>
      <c r="BM99" s="178"/>
      <c r="BN99" s="22" t="s">
        <v>12</v>
      </c>
      <c r="BO99" s="21"/>
      <c r="BP99" s="14"/>
    </row>
    <row r="100" spans="31:68" ht="14.25" customHeight="1" x14ac:dyDescent="0.45">
      <c r="AE100" s="143" t="s">
        <v>34</v>
      </c>
      <c r="AF100" s="16">
        <v>38000</v>
      </c>
      <c r="AG100" s="16"/>
      <c r="AH100" s="16">
        <v>19000</v>
      </c>
      <c r="AI100" s="14" t="s">
        <v>4</v>
      </c>
      <c r="AJ100" s="14"/>
      <c r="AK100" s="14">
        <v>2</v>
      </c>
      <c r="AL100" s="175">
        <f t="shared" si="6"/>
        <v>0</v>
      </c>
      <c r="AM100" s="176"/>
      <c r="AN100" s="22" t="s">
        <v>11</v>
      </c>
      <c r="AO100" s="21"/>
      <c r="AP100" s="177">
        <f t="shared" si="7"/>
        <v>0</v>
      </c>
      <c r="AQ100" s="178"/>
      <c r="AR100" s="178"/>
      <c r="AS100" s="178"/>
      <c r="AT100" s="20" t="s">
        <v>12</v>
      </c>
      <c r="AU100" s="21"/>
      <c r="AV100" s="179"/>
      <c r="AW100" s="180"/>
      <c r="AX100" s="22"/>
      <c r="AY100" s="21"/>
      <c r="AZ100" s="181"/>
      <c r="BA100" s="182"/>
      <c r="BB100" s="182"/>
      <c r="BC100" s="182"/>
      <c r="BD100" s="20"/>
      <c r="BE100" s="21"/>
      <c r="BF100" s="175">
        <f t="shared" si="2"/>
        <v>0</v>
      </c>
      <c r="BG100" s="176"/>
      <c r="BH100" s="22" t="s">
        <v>9</v>
      </c>
      <c r="BI100" s="21"/>
      <c r="BJ100" s="177">
        <f t="shared" si="5"/>
        <v>0</v>
      </c>
      <c r="BK100" s="178"/>
      <c r="BL100" s="178"/>
      <c r="BM100" s="178"/>
      <c r="BN100" s="22" t="s">
        <v>12</v>
      </c>
      <c r="BO100" s="21"/>
      <c r="BP100" s="14"/>
    </row>
    <row r="101" spans="31:68" ht="14.25" customHeight="1" x14ac:dyDescent="0.45">
      <c r="AE101" s="143" t="s">
        <v>88</v>
      </c>
      <c r="AF101" s="16">
        <v>48000</v>
      </c>
      <c r="AG101" s="16"/>
      <c r="AH101" s="16">
        <v>24000</v>
      </c>
      <c r="AI101" s="14" t="s">
        <v>4</v>
      </c>
      <c r="AJ101" s="14"/>
      <c r="AK101" s="14">
        <v>2</v>
      </c>
      <c r="AL101" s="175">
        <f t="shared" si="6"/>
        <v>0</v>
      </c>
      <c r="AM101" s="176"/>
      <c r="AN101" s="22" t="s">
        <v>11</v>
      </c>
      <c r="AO101" s="21"/>
      <c r="AP101" s="177">
        <f t="shared" si="7"/>
        <v>0</v>
      </c>
      <c r="AQ101" s="178"/>
      <c r="AR101" s="178"/>
      <c r="AS101" s="178"/>
      <c r="AT101" s="20" t="s">
        <v>12</v>
      </c>
      <c r="AU101" s="21"/>
      <c r="AV101" s="179"/>
      <c r="AW101" s="180"/>
      <c r="AX101" s="22"/>
      <c r="AY101" s="21"/>
      <c r="AZ101" s="181"/>
      <c r="BA101" s="182"/>
      <c r="BB101" s="182"/>
      <c r="BC101" s="182"/>
      <c r="BD101" s="20"/>
      <c r="BE101" s="21"/>
      <c r="BF101" s="175">
        <f t="shared" si="2"/>
        <v>0</v>
      </c>
      <c r="BG101" s="176"/>
      <c r="BH101" s="22" t="s">
        <v>9</v>
      </c>
      <c r="BI101" s="21"/>
      <c r="BJ101" s="177">
        <f t="shared" si="5"/>
        <v>0</v>
      </c>
      <c r="BK101" s="178"/>
      <c r="BL101" s="178"/>
      <c r="BM101" s="178"/>
      <c r="BN101" s="22" t="s">
        <v>12</v>
      </c>
      <c r="BO101" s="21"/>
      <c r="BP101" s="14"/>
    </row>
    <row r="102" spans="31:68" ht="14.25" customHeight="1" x14ac:dyDescent="0.45">
      <c r="AE102" s="143" t="s">
        <v>89</v>
      </c>
      <c r="AF102" s="16">
        <v>43000</v>
      </c>
      <c r="AG102" s="16"/>
      <c r="AH102" s="16">
        <v>21000</v>
      </c>
      <c r="AI102" s="14" t="s">
        <v>4</v>
      </c>
      <c r="AJ102" s="14"/>
      <c r="AK102" s="14">
        <v>2</v>
      </c>
      <c r="AL102" s="175">
        <f t="shared" si="6"/>
        <v>0</v>
      </c>
      <c r="AM102" s="176"/>
      <c r="AN102" s="22" t="s">
        <v>11</v>
      </c>
      <c r="AO102" s="21"/>
      <c r="AP102" s="177">
        <f t="shared" si="7"/>
        <v>0</v>
      </c>
      <c r="AQ102" s="178"/>
      <c r="AR102" s="178"/>
      <c r="AS102" s="178"/>
      <c r="AT102" s="20" t="s">
        <v>12</v>
      </c>
      <c r="AU102" s="21"/>
      <c r="AV102" s="179"/>
      <c r="AW102" s="180"/>
      <c r="AX102" s="22"/>
      <c r="AY102" s="21"/>
      <c r="AZ102" s="181"/>
      <c r="BA102" s="182"/>
      <c r="BB102" s="182"/>
      <c r="BC102" s="182"/>
      <c r="BD102" s="20"/>
      <c r="BE102" s="21"/>
      <c r="BF102" s="175">
        <f t="shared" si="2"/>
        <v>0</v>
      </c>
      <c r="BG102" s="176"/>
      <c r="BH102" s="22" t="s">
        <v>9</v>
      </c>
      <c r="BI102" s="21"/>
      <c r="BJ102" s="177">
        <f t="shared" si="5"/>
        <v>0</v>
      </c>
      <c r="BK102" s="178"/>
      <c r="BL102" s="178"/>
      <c r="BM102" s="178"/>
      <c r="BN102" s="22" t="s">
        <v>12</v>
      </c>
      <c r="BO102" s="21"/>
      <c r="BP102" s="14"/>
    </row>
    <row r="103" spans="31:68" ht="14.25" customHeight="1" x14ac:dyDescent="0.45">
      <c r="AE103" s="143" t="s">
        <v>90</v>
      </c>
      <c r="AF103" s="16">
        <v>36000</v>
      </c>
      <c r="AG103" s="16"/>
      <c r="AH103" s="16">
        <v>18000</v>
      </c>
      <c r="AI103" s="14" t="s">
        <v>4</v>
      </c>
      <c r="AJ103" s="14"/>
      <c r="AK103" s="14">
        <v>2</v>
      </c>
      <c r="AL103" s="175">
        <f t="shared" si="6"/>
        <v>0</v>
      </c>
      <c r="AM103" s="176"/>
      <c r="AN103" s="22" t="s">
        <v>11</v>
      </c>
      <c r="AO103" s="21"/>
      <c r="AP103" s="177">
        <f t="shared" si="7"/>
        <v>0</v>
      </c>
      <c r="AQ103" s="178"/>
      <c r="AR103" s="178"/>
      <c r="AS103" s="178"/>
      <c r="AT103" s="20" t="s">
        <v>12</v>
      </c>
      <c r="AU103" s="21"/>
      <c r="AV103" s="179"/>
      <c r="AW103" s="180"/>
      <c r="AX103" s="22"/>
      <c r="AY103" s="21"/>
      <c r="AZ103" s="181"/>
      <c r="BA103" s="182"/>
      <c r="BB103" s="182"/>
      <c r="BC103" s="182"/>
      <c r="BD103" s="20"/>
      <c r="BE103" s="21"/>
      <c r="BF103" s="175">
        <f t="shared" si="2"/>
        <v>0</v>
      </c>
      <c r="BG103" s="176"/>
      <c r="BH103" s="22" t="s">
        <v>9</v>
      </c>
      <c r="BI103" s="21"/>
      <c r="BJ103" s="177">
        <f t="shared" si="5"/>
        <v>0</v>
      </c>
      <c r="BK103" s="178"/>
      <c r="BL103" s="178"/>
      <c r="BM103" s="178"/>
      <c r="BN103" s="22" t="s">
        <v>12</v>
      </c>
      <c r="BO103" s="21"/>
      <c r="BP103" s="14"/>
    </row>
    <row r="104" spans="31:68" ht="14.25" customHeight="1" x14ac:dyDescent="0.45">
      <c r="AE104" s="143" t="s">
        <v>91</v>
      </c>
      <c r="AF104" s="16">
        <v>37000</v>
      </c>
      <c r="AG104" s="16"/>
      <c r="AH104" s="16">
        <v>19000</v>
      </c>
      <c r="AI104" s="14" t="s">
        <v>4</v>
      </c>
      <c r="AJ104" s="14"/>
      <c r="AK104" s="14">
        <v>2</v>
      </c>
      <c r="AL104" s="175">
        <f t="shared" si="6"/>
        <v>0</v>
      </c>
      <c r="AM104" s="176"/>
      <c r="AN104" s="22" t="s">
        <v>11</v>
      </c>
      <c r="AO104" s="21"/>
      <c r="AP104" s="177">
        <f t="shared" si="7"/>
        <v>0</v>
      </c>
      <c r="AQ104" s="178"/>
      <c r="AR104" s="178"/>
      <c r="AS104" s="178"/>
      <c r="AT104" s="20" t="s">
        <v>12</v>
      </c>
      <c r="AU104" s="21"/>
      <c r="AV104" s="179"/>
      <c r="AW104" s="180"/>
      <c r="AX104" s="22"/>
      <c r="AY104" s="21"/>
      <c r="AZ104" s="181"/>
      <c r="BA104" s="182"/>
      <c r="BB104" s="182"/>
      <c r="BC104" s="182"/>
      <c r="BD104" s="20"/>
      <c r="BE104" s="21"/>
      <c r="BF104" s="175">
        <f t="shared" si="2"/>
        <v>0</v>
      </c>
      <c r="BG104" s="176"/>
      <c r="BH104" s="22" t="s">
        <v>9</v>
      </c>
      <c r="BI104" s="21"/>
      <c r="BJ104" s="177">
        <f t="shared" si="5"/>
        <v>0</v>
      </c>
      <c r="BK104" s="178"/>
      <c r="BL104" s="178"/>
      <c r="BM104" s="178"/>
      <c r="BN104" s="22" t="s">
        <v>12</v>
      </c>
      <c r="BO104" s="21"/>
      <c r="BP104" s="14"/>
    </row>
    <row r="105" spans="31:68" ht="14.25" customHeight="1" x14ac:dyDescent="0.45">
      <c r="AE105" s="143" t="s">
        <v>92</v>
      </c>
      <c r="AF105" s="16">
        <v>35000</v>
      </c>
      <c r="AG105" s="16"/>
      <c r="AH105" s="16">
        <v>18000</v>
      </c>
      <c r="AI105" s="14" t="s">
        <v>4</v>
      </c>
      <c r="AJ105" s="14"/>
      <c r="AK105" s="14">
        <v>2</v>
      </c>
      <c r="AL105" s="175">
        <f t="shared" si="6"/>
        <v>0</v>
      </c>
      <c r="AM105" s="176"/>
      <c r="AN105" s="22" t="s">
        <v>11</v>
      </c>
      <c r="AO105" s="21"/>
      <c r="AP105" s="177">
        <f t="shared" si="7"/>
        <v>0</v>
      </c>
      <c r="AQ105" s="178"/>
      <c r="AR105" s="178"/>
      <c r="AS105" s="178"/>
      <c r="AT105" s="20" t="s">
        <v>12</v>
      </c>
      <c r="AU105" s="21"/>
      <c r="AV105" s="179"/>
      <c r="AW105" s="180"/>
      <c r="AX105" s="22"/>
      <c r="AY105" s="21"/>
      <c r="AZ105" s="181"/>
      <c r="BA105" s="182"/>
      <c r="BB105" s="182"/>
      <c r="BC105" s="182"/>
      <c r="BD105" s="20"/>
      <c r="BE105" s="21"/>
      <c r="BF105" s="175">
        <f t="shared" si="2"/>
        <v>0</v>
      </c>
      <c r="BG105" s="176"/>
      <c r="BH105" s="22" t="s">
        <v>9</v>
      </c>
      <c r="BI105" s="21"/>
      <c r="BJ105" s="177">
        <f t="shared" si="5"/>
        <v>0</v>
      </c>
      <c r="BK105" s="178"/>
      <c r="BL105" s="178"/>
      <c r="BM105" s="178"/>
      <c r="BN105" s="22" t="s">
        <v>12</v>
      </c>
      <c r="BO105" s="21"/>
      <c r="BP105" s="14"/>
    </row>
    <row r="106" spans="31:68" ht="14.25" customHeight="1" x14ac:dyDescent="0.45">
      <c r="AE106" s="143" t="s">
        <v>93</v>
      </c>
      <c r="AF106" s="16">
        <v>37000</v>
      </c>
      <c r="AG106" s="16"/>
      <c r="AH106" s="16">
        <v>19000</v>
      </c>
      <c r="AI106" s="14" t="s">
        <v>4</v>
      </c>
      <c r="AJ106" s="14"/>
      <c r="AK106" s="14">
        <v>2</v>
      </c>
      <c r="AL106" s="175">
        <f t="shared" si="6"/>
        <v>0</v>
      </c>
      <c r="AM106" s="176"/>
      <c r="AN106" s="22" t="s">
        <v>11</v>
      </c>
      <c r="AO106" s="21"/>
      <c r="AP106" s="177">
        <f t="shared" si="7"/>
        <v>0</v>
      </c>
      <c r="AQ106" s="178"/>
      <c r="AR106" s="178"/>
      <c r="AS106" s="178"/>
      <c r="AT106" s="20" t="s">
        <v>12</v>
      </c>
      <c r="AU106" s="21"/>
      <c r="AV106" s="179"/>
      <c r="AW106" s="180"/>
      <c r="AX106" s="22"/>
      <c r="AY106" s="21"/>
      <c r="AZ106" s="181"/>
      <c r="BA106" s="182"/>
      <c r="BB106" s="182"/>
      <c r="BC106" s="182"/>
      <c r="BD106" s="20"/>
      <c r="BE106" s="21"/>
      <c r="BF106" s="175">
        <f t="shared" si="2"/>
        <v>0</v>
      </c>
      <c r="BG106" s="176"/>
      <c r="BH106" s="22" t="s">
        <v>9</v>
      </c>
      <c r="BI106" s="21"/>
      <c r="BJ106" s="177">
        <f t="shared" si="5"/>
        <v>0</v>
      </c>
      <c r="BK106" s="178"/>
      <c r="BL106" s="178"/>
      <c r="BM106" s="178"/>
      <c r="BN106" s="22" t="s">
        <v>12</v>
      </c>
      <c r="BO106" s="21"/>
      <c r="BP106" s="14"/>
    </row>
    <row r="107" spans="31:68" ht="14.25" customHeight="1" x14ac:dyDescent="0.45">
      <c r="AE107" s="143" t="s">
        <v>94</v>
      </c>
      <c r="AF107" s="16">
        <v>35000</v>
      </c>
      <c r="AG107" s="16"/>
      <c r="AH107" s="16">
        <v>18000</v>
      </c>
      <c r="AI107" s="14" t="s">
        <v>4</v>
      </c>
      <c r="AJ107" s="14"/>
      <c r="AK107" s="14">
        <v>2</v>
      </c>
      <c r="AL107" s="175">
        <f t="shared" si="6"/>
        <v>0</v>
      </c>
      <c r="AM107" s="176"/>
      <c r="AN107" s="22" t="s">
        <v>11</v>
      </c>
      <c r="AO107" s="21"/>
      <c r="AP107" s="177">
        <f t="shared" si="7"/>
        <v>0</v>
      </c>
      <c r="AQ107" s="178"/>
      <c r="AR107" s="178"/>
      <c r="AS107" s="178"/>
      <c r="AT107" s="20" t="s">
        <v>12</v>
      </c>
      <c r="AU107" s="21"/>
      <c r="AV107" s="179"/>
      <c r="AW107" s="180"/>
      <c r="AX107" s="22"/>
      <c r="AY107" s="21"/>
      <c r="AZ107" s="181"/>
      <c r="BA107" s="182"/>
      <c r="BB107" s="182"/>
      <c r="BC107" s="182"/>
      <c r="BD107" s="20"/>
      <c r="BE107" s="21"/>
      <c r="BF107" s="175">
        <f t="shared" si="2"/>
        <v>0</v>
      </c>
      <c r="BG107" s="176"/>
      <c r="BH107" s="22" t="s">
        <v>9</v>
      </c>
      <c r="BI107" s="21"/>
      <c r="BJ107" s="177">
        <f t="shared" si="5"/>
        <v>0</v>
      </c>
      <c r="BK107" s="178"/>
      <c r="BL107" s="178"/>
      <c r="BM107" s="178"/>
      <c r="BN107" s="22" t="s">
        <v>12</v>
      </c>
      <c r="BO107" s="21"/>
      <c r="BP107" s="14"/>
    </row>
    <row r="108" spans="31:68" ht="14.25" customHeight="1" x14ac:dyDescent="0.45">
      <c r="AE108" s="143" t="s">
        <v>95</v>
      </c>
      <c r="AF108" s="16">
        <v>37000</v>
      </c>
      <c r="AG108" s="16"/>
      <c r="AH108" s="16">
        <v>19000</v>
      </c>
      <c r="AI108" s="14" t="s">
        <v>4</v>
      </c>
      <c r="AJ108" s="14"/>
      <c r="AK108" s="14">
        <v>2</v>
      </c>
      <c r="AL108" s="175">
        <f t="shared" si="6"/>
        <v>0</v>
      </c>
      <c r="AM108" s="176"/>
      <c r="AN108" s="22" t="s">
        <v>11</v>
      </c>
      <c r="AO108" s="21"/>
      <c r="AP108" s="177">
        <f t="shared" si="7"/>
        <v>0</v>
      </c>
      <c r="AQ108" s="178"/>
      <c r="AR108" s="178"/>
      <c r="AS108" s="178"/>
      <c r="AT108" s="20" t="s">
        <v>12</v>
      </c>
      <c r="AU108" s="21"/>
      <c r="AV108" s="179"/>
      <c r="AW108" s="180"/>
      <c r="AX108" s="22"/>
      <c r="AY108" s="21"/>
      <c r="AZ108" s="181"/>
      <c r="BA108" s="182"/>
      <c r="BB108" s="182"/>
      <c r="BC108" s="182"/>
      <c r="BD108" s="20"/>
      <c r="BE108" s="21"/>
      <c r="BF108" s="175">
        <f t="shared" si="2"/>
        <v>0</v>
      </c>
      <c r="BG108" s="176"/>
      <c r="BH108" s="22" t="s">
        <v>9</v>
      </c>
      <c r="BI108" s="21"/>
      <c r="BJ108" s="177">
        <f t="shared" si="5"/>
        <v>0</v>
      </c>
      <c r="BK108" s="178"/>
      <c r="BL108" s="178"/>
      <c r="BM108" s="178"/>
      <c r="BN108" s="22" t="s">
        <v>12</v>
      </c>
      <c r="BO108" s="21"/>
      <c r="BP108" s="14"/>
    </row>
    <row r="109" spans="31:68" ht="14.25" customHeight="1" x14ac:dyDescent="0.45">
      <c r="AE109" s="143" t="s">
        <v>96</v>
      </c>
      <c r="AF109" s="16">
        <v>35000</v>
      </c>
      <c r="AG109" s="16"/>
      <c r="AH109" s="16">
        <v>18000</v>
      </c>
      <c r="AI109" s="14" t="s">
        <v>4</v>
      </c>
      <c r="AJ109" s="14"/>
      <c r="AK109" s="14">
        <v>2</v>
      </c>
      <c r="AL109" s="175">
        <f t="shared" si="6"/>
        <v>0</v>
      </c>
      <c r="AM109" s="176"/>
      <c r="AN109" s="22" t="s">
        <v>11</v>
      </c>
      <c r="AO109" s="21"/>
      <c r="AP109" s="177">
        <f t="shared" si="7"/>
        <v>0</v>
      </c>
      <c r="AQ109" s="178"/>
      <c r="AR109" s="178"/>
      <c r="AS109" s="178"/>
      <c r="AT109" s="20" t="s">
        <v>12</v>
      </c>
      <c r="AU109" s="21"/>
      <c r="AV109" s="179"/>
      <c r="AW109" s="180"/>
      <c r="AX109" s="22"/>
      <c r="AY109" s="21"/>
      <c r="AZ109" s="181"/>
      <c r="BA109" s="182"/>
      <c r="BB109" s="182"/>
      <c r="BC109" s="182"/>
      <c r="BD109" s="20"/>
      <c r="BE109" s="21"/>
      <c r="BF109" s="175">
        <f t="shared" si="2"/>
        <v>0</v>
      </c>
      <c r="BG109" s="176"/>
      <c r="BH109" s="22" t="s">
        <v>9</v>
      </c>
      <c r="BI109" s="21"/>
      <c r="BJ109" s="177">
        <f t="shared" si="5"/>
        <v>0</v>
      </c>
      <c r="BK109" s="178"/>
      <c r="BL109" s="178"/>
      <c r="BM109" s="178"/>
      <c r="BN109" s="22" t="s">
        <v>12</v>
      </c>
      <c r="BO109" s="21"/>
      <c r="BP109" s="14"/>
    </row>
    <row r="110" spans="31:68" ht="14.25" customHeight="1" x14ac:dyDescent="0.45">
      <c r="AE110" s="143" t="s">
        <v>97</v>
      </c>
      <c r="AF110" s="16">
        <v>37000</v>
      </c>
      <c r="AG110" s="16"/>
      <c r="AH110" s="16">
        <v>19000</v>
      </c>
      <c r="AI110" s="14" t="s">
        <v>4</v>
      </c>
      <c r="AJ110" s="14"/>
      <c r="AK110" s="14">
        <v>2</v>
      </c>
      <c r="AL110" s="175">
        <f t="shared" si="6"/>
        <v>0</v>
      </c>
      <c r="AM110" s="176"/>
      <c r="AN110" s="22" t="s">
        <v>11</v>
      </c>
      <c r="AO110" s="21"/>
      <c r="AP110" s="177">
        <f t="shared" si="7"/>
        <v>0</v>
      </c>
      <c r="AQ110" s="178"/>
      <c r="AR110" s="178"/>
      <c r="AS110" s="178"/>
      <c r="AT110" s="20" t="s">
        <v>12</v>
      </c>
      <c r="AU110" s="21"/>
      <c r="AV110" s="179"/>
      <c r="AW110" s="180"/>
      <c r="AX110" s="22"/>
      <c r="AY110" s="21"/>
      <c r="AZ110" s="181"/>
      <c r="BA110" s="182"/>
      <c r="BB110" s="182"/>
      <c r="BC110" s="182"/>
      <c r="BD110" s="20"/>
      <c r="BE110" s="21"/>
      <c r="BF110" s="175">
        <f t="shared" si="2"/>
        <v>0</v>
      </c>
      <c r="BG110" s="176"/>
      <c r="BH110" s="22" t="s">
        <v>9</v>
      </c>
      <c r="BI110" s="21"/>
      <c r="BJ110" s="177">
        <f t="shared" si="5"/>
        <v>0</v>
      </c>
      <c r="BK110" s="178"/>
      <c r="BL110" s="178"/>
      <c r="BM110" s="178"/>
      <c r="BN110" s="22" t="s">
        <v>12</v>
      </c>
      <c r="BO110" s="21"/>
      <c r="BP110" s="14"/>
    </row>
    <row r="111" spans="31:68" ht="14.25" customHeight="1" x14ac:dyDescent="0.45">
      <c r="AE111" s="143" t="s">
        <v>98</v>
      </c>
      <c r="AF111" s="16">
        <v>35000</v>
      </c>
      <c r="AG111" s="16"/>
      <c r="AH111" s="16">
        <v>18000</v>
      </c>
      <c r="AI111" s="14" t="s">
        <v>4</v>
      </c>
      <c r="AJ111" s="14"/>
      <c r="AK111" s="14">
        <v>2</v>
      </c>
      <c r="AL111" s="191">
        <f t="shared" si="6"/>
        <v>0</v>
      </c>
      <c r="AM111" s="192"/>
      <c r="AN111" s="35" t="s">
        <v>11</v>
      </c>
      <c r="AO111" s="34"/>
      <c r="AP111" s="193">
        <f t="shared" si="7"/>
        <v>0</v>
      </c>
      <c r="AQ111" s="194"/>
      <c r="AR111" s="194"/>
      <c r="AS111" s="194"/>
      <c r="AT111" s="33" t="s">
        <v>12</v>
      </c>
      <c r="AU111" s="34"/>
      <c r="AV111" s="195"/>
      <c r="AW111" s="196"/>
      <c r="AX111" s="35"/>
      <c r="AY111" s="34"/>
      <c r="AZ111" s="197"/>
      <c r="BA111" s="198"/>
      <c r="BB111" s="198"/>
      <c r="BC111" s="198"/>
      <c r="BD111" s="33"/>
      <c r="BE111" s="34"/>
      <c r="BF111" s="191">
        <f t="shared" si="2"/>
        <v>0</v>
      </c>
      <c r="BG111" s="192"/>
      <c r="BH111" s="35" t="s">
        <v>9</v>
      </c>
      <c r="BI111" s="34"/>
      <c r="BJ111" s="193">
        <f t="shared" si="5"/>
        <v>0</v>
      </c>
      <c r="BK111" s="194"/>
      <c r="BL111" s="194"/>
      <c r="BM111" s="194"/>
      <c r="BN111" s="35" t="s">
        <v>12</v>
      </c>
      <c r="BO111" s="34"/>
      <c r="BP111" s="14"/>
    </row>
    <row r="112" spans="31:68" ht="14.25" customHeight="1" x14ac:dyDescent="0.45">
      <c r="AE112" s="142"/>
      <c r="AF112" s="14"/>
      <c r="AG112" s="14"/>
      <c r="AH112" s="14"/>
      <c r="AI112" s="14"/>
      <c r="AJ112" s="14"/>
      <c r="AK112" s="14"/>
      <c r="AL112" s="145"/>
      <c r="AM112" s="146"/>
      <c r="AN112" s="134"/>
      <c r="AO112" s="135"/>
      <c r="AP112" s="147">
        <f>+IF(Y42="補助対象外",0,Y42)</f>
        <v>0</v>
      </c>
      <c r="AQ112" s="148"/>
      <c r="AR112" s="148"/>
      <c r="AS112" s="148"/>
      <c r="AT112" s="33" t="s">
        <v>12</v>
      </c>
      <c r="AU112" s="34"/>
      <c r="AV112" s="145"/>
      <c r="AW112" s="146"/>
      <c r="AX112" s="134"/>
      <c r="AY112" s="135"/>
      <c r="AZ112" s="147">
        <f>+IF(Y57="補助対象外",0,Y57)</f>
        <v>0</v>
      </c>
      <c r="BA112" s="148"/>
      <c r="BB112" s="148"/>
      <c r="BC112" s="148"/>
      <c r="BD112" s="33" t="s">
        <v>10</v>
      </c>
      <c r="BE112" s="34"/>
      <c r="BF112" s="145"/>
      <c r="BG112" s="146"/>
      <c r="BH112" s="134"/>
      <c r="BI112" s="135"/>
      <c r="BJ112" s="147">
        <f>+IF(Y72="補助対象外",0,Y72)</f>
        <v>0</v>
      </c>
      <c r="BK112" s="148"/>
      <c r="BL112" s="148"/>
      <c r="BM112" s="148"/>
      <c r="BN112" s="33" t="s">
        <v>12</v>
      </c>
      <c r="BO112" s="34"/>
      <c r="BP112" s="14"/>
    </row>
    <row r="113" spans="31:68" ht="14.25" customHeight="1" x14ac:dyDescent="0.45">
      <c r="AE113" s="142"/>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8" spans="31:68" ht="14.25" customHeight="1" x14ac:dyDescent="0.45">
      <c r="AF118" s="3"/>
      <c r="AG118" s="3"/>
      <c r="AH118" s="3"/>
    </row>
    <row r="119" spans="31:68" ht="14.25" customHeight="1" x14ac:dyDescent="0.45">
      <c r="AF119" s="3"/>
      <c r="AG119" s="3"/>
      <c r="AH119" s="3"/>
    </row>
    <row r="120" spans="31:68" ht="14.25" customHeight="1" x14ac:dyDescent="0.45">
      <c r="AF120" s="3"/>
      <c r="AG120" s="3"/>
      <c r="AH120" s="3"/>
    </row>
    <row r="121" spans="31:68" ht="14.25" customHeight="1" x14ac:dyDescent="0.45">
      <c r="AF121" s="3"/>
      <c r="AG121" s="3"/>
      <c r="AH121" s="3"/>
    </row>
    <row r="122" spans="31:68" ht="14.25" customHeight="1" x14ac:dyDescent="0.45">
      <c r="AF122" s="3"/>
      <c r="AG122" s="3"/>
      <c r="AH122" s="3"/>
    </row>
    <row r="123" spans="31:68" ht="14.25" customHeight="1" x14ac:dyDescent="0.45">
      <c r="AF123" s="3"/>
      <c r="AG123" s="3"/>
      <c r="AH123" s="3"/>
    </row>
    <row r="124" spans="31:68" ht="14.25" customHeight="1" x14ac:dyDescent="0.45">
      <c r="AF124" s="3"/>
      <c r="AG124" s="3"/>
      <c r="AH124" s="3"/>
    </row>
    <row r="125" spans="31:68" ht="14.25" customHeight="1" x14ac:dyDescent="0.45">
      <c r="AF125" s="3"/>
      <c r="AG125" s="3"/>
      <c r="AH125" s="3"/>
    </row>
    <row r="126" spans="31:68" ht="14.25" customHeight="1" x14ac:dyDescent="0.45">
      <c r="AF126" s="3"/>
      <c r="AG126" s="3"/>
      <c r="AH126" s="3"/>
    </row>
    <row r="127" spans="31:68" ht="14.25" customHeight="1" x14ac:dyDescent="0.45">
      <c r="AF127" s="3"/>
      <c r="AG127" s="3"/>
      <c r="AH127" s="3"/>
    </row>
    <row r="128" spans="31:68" ht="14.25" customHeight="1" x14ac:dyDescent="0.45">
      <c r="AF128" s="3"/>
      <c r="AG128" s="3"/>
      <c r="AH128" s="3"/>
    </row>
    <row r="129" spans="32:34" ht="14.25" customHeight="1" x14ac:dyDescent="0.45">
      <c r="AF129" s="3"/>
      <c r="AG129" s="3"/>
      <c r="AH129" s="3"/>
    </row>
    <row r="130" spans="32:34" ht="14.25" customHeight="1" x14ac:dyDescent="0.45">
      <c r="AF130" s="3"/>
      <c r="AG130" s="3"/>
      <c r="AH130" s="3"/>
    </row>
    <row r="131" spans="32:34" ht="14.25" customHeight="1" x14ac:dyDescent="0.45">
      <c r="AF131" s="3"/>
      <c r="AG131" s="3"/>
      <c r="AH131" s="3"/>
    </row>
    <row r="132" spans="32:34" ht="14.25" customHeight="1" x14ac:dyDescent="0.45">
      <c r="AF132" s="3"/>
      <c r="AG132" s="3"/>
      <c r="AH132" s="3"/>
    </row>
    <row r="133" spans="32:34" ht="14.25" customHeight="1" x14ac:dyDescent="0.45">
      <c r="AF133" s="3"/>
      <c r="AG133" s="3"/>
      <c r="AH133" s="3"/>
    </row>
    <row r="134" spans="32:34" ht="14.25" customHeight="1" x14ac:dyDescent="0.45">
      <c r="AF134" s="3"/>
      <c r="AG134" s="3"/>
      <c r="AH134" s="3"/>
    </row>
    <row r="135" spans="32:34" ht="14.25" customHeight="1" x14ac:dyDescent="0.45">
      <c r="AF135" s="3"/>
      <c r="AG135" s="3"/>
      <c r="AH135" s="3"/>
    </row>
    <row r="136" spans="32:34" ht="14.25" customHeight="1" x14ac:dyDescent="0.45">
      <c r="AF136" s="3"/>
      <c r="AG136" s="3"/>
      <c r="AH136" s="3"/>
    </row>
    <row r="137" spans="32:34" ht="14.25" customHeight="1" x14ac:dyDescent="0.45">
      <c r="AF137" s="3"/>
      <c r="AG137" s="3"/>
      <c r="AH137" s="3"/>
    </row>
    <row r="138" spans="32:34" ht="14.25" customHeight="1" x14ac:dyDescent="0.45">
      <c r="AF138" s="3"/>
      <c r="AG138" s="3"/>
      <c r="AH138" s="3"/>
    </row>
    <row r="139" spans="32:34" ht="14.25" customHeight="1" x14ac:dyDescent="0.45">
      <c r="AF139" s="3"/>
      <c r="AG139" s="3"/>
      <c r="AH139" s="3"/>
    </row>
    <row r="140" spans="32:34" ht="14.25" customHeight="1" x14ac:dyDescent="0.45">
      <c r="AF140" s="3"/>
      <c r="AG140" s="3"/>
      <c r="AH140" s="3"/>
    </row>
    <row r="141" spans="32:34" ht="14.25" customHeight="1" x14ac:dyDescent="0.45">
      <c r="AF141" s="3"/>
      <c r="AG141" s="3"/>
      <c r="AH141" s="3"/>
    </row>
    <row r="142" spans="32:34" ht="14.25" customHeight="1" x14ac:dyDescent="0.45">
      <c r="AF142" s="3"/>
      <c r="AG142" s="3"/>
      <c r="AH142" s="3"/>
    </row>
    <row r="143" spans="32:34" ht="14.25" customHeight="1" x14ac:dyDescent="0.45">
      <c r="AF143" s="3"/>
      <c r="AG143" s="3"/>
      <c r="AH143" s="3"/>
    </row>
    <row r="144" spans="32:34" ht="14.25" customHeight="1" x14ac:dyDescent="0.45">
      <c r="AF144" s="3"/>
      <c r="AG144" s="3"/>
      <c r="AH144" s="3"/>
    </row>
    <row r="145" spans="32:34" ht="14.25" customHeight="1" x14ac:dyDescent="0.45">
      <c r="AF145" s="3"/>
      <c r="AG145" s="3"/>
      <c r="AH145" s="3"/>
    </row>
    <row r="146" spans="32:34" ht="14.25" customHeight="1" x14ac:dyDescent="0.45">
      <c r="AF146" s="3"/>
      <c r="AG146" s="3"/>
      <c r="AH146" s="3"/>
    </row>
    <row r="147" spans="32:34" ht="14.25" customHeight="1" x14ac:dyDescent="0.45">
      <c r="AF147" s="3"/>
      <c r="AG147" s="3"/>
      <c r="AH147" s="3"/>
    </row>
    <row r="148" spans="32:34" ht="14.25" customHeight="1" x14ac:dyDescent="0.45">
      <c r="AF148" s="3"/>
      <c r="AG148" s="3"/>
      <c r="AH148" s="3"/>
    </row>
    <row r="149" spans="32:34" ht="14.25" customHeight="1" x14ac:dyDescent="0.45">
      <c r="AF149" s="3"/>
      <c r="AG149" s="3"/>
      <c r="AH149" s="3"/>
    </row>
    <row r="150" spans="32:34" ht="14.25" customHeight="1" x14ac:dyDescent="0.45">
      <c r="AF150" s="3"/>
      <c r="AG150" s="3"/>
      <c r="AH150" s="3"/>
    </row>
    <row r="151" spans="32:34" ht="14.25" customHeight="1" x14ac:dyDescent="0.45">
      <c r="AF151" s="3"/>
      <c r="AG151" s="3"/>
      <c r="AH151" s="3"/>
    </row>
    <row r="152" spans="32:34" ht="14.25" customHeight="1" x14ac:dyDescent="0.45">
      <c r="AF152" s="3"/>
      <c r="AG152" s="3"/>
      <c r="AH152" s="3"/>
    </row>
  </sheetData>
  <sheetProtection algorithmName="SHA-512" hashValue="gou65QDLPYIlE6Fhn50uEPR9I65D//Gnem9QRXAkMwqxqRIaVD7n5YX8qKpxW3+KQunwn+Q9VW/xZm9LKAw2GA==" saltValue="+FA/MDI6aGOgoIC07tS8uQ==" spinCount="100000" sheet="1" objects="1" scenarios="1"/>
  <mergeCells count="274">
    <mergeCell ref="M1:Z1"/>
    <mergeCell ref="B3:E3"/>
    <mergeCell ref="F3:T3"/>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A20:E20"/>
    <mergeCell ref="F20:X20"/>
    <mergeCell ref="Y20:AA20"/>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 priority="2">
      <formula>$AB$5=2</formula>
    </cfRule>
  </conditionalFormatting>
  <conditionalFormatting sqref="Q5:T5 Q6:AA6 AA5">
    <cfRule type="expression" dxfId="0" priority="1">
      <formula>$AB$5=2</formula>
    </cfRule>
  </conditionalFormatting>
  <dataValidations count="9">
    <dataValidation type="list" allowBlank="1" showInputMessage="1" showErrorMessage="1" error="プルダウンから選択してください。" promptTitle="＜必ずご確認ください！＞" prompt="右欄の＜用途・品目・数量等　記載が必要な項目＞を必ずご確認のうえ、記載してください。" sqref="A19:E28" xr:uid="{00000000-0002-0000-0A00-000000000000}">
      <formula1>$AE$18:$AE$33</formula1>
    </dataValidation>
    <dataValidation type="list" allowBlank="1" showInputMessage="1" showErrorMessage="1" error="プルダウンから選択してください。" sqref="A49:E54" xr:uid="{00000000-0002-0000-0A00-000001000000}">
      <formula1>$AE$49:$AE$57</formula1>
    </dataValidation>
    <dataValidation type="list" allowBlank="1" showInputMessage="1" showErrorMessage="1" error="プルダウンから選択してください。" sqref="A65:A69 A64:E64" xr:uid="{00000000-0002-0000-0A00-000002000000}">
      <formula1>$AE$64:$AE$68</formula1>
    </dataValidation>
    <dataValidation allowBlank="1" showInputMessage="1" showErrorMessage="1" error="プルダウンから選択してください。" sqref="A37:I38 A44:I44 F64:X64" xr:uid="{00000000-0002-0000-0A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A00-000004000000}">
      <formula1>2700000000</formula1>
      <formula2>9999999999</formula2>
    </dataValidation>
    <dataValidation imeMode="disabled" allowBlank="1" showInputMessage="1" showErrorMessage="1" sqref="Z38:AA38 U5:Z5 H6:I6 K6:M6 H8:N8 Y64:AA69 Y19:AA28 Y37:Y38 Y44:AA44 Y49:AA54" xr:uid="{00000000-0002-0000-0A00-000005000000}"/>
    <dataValidation imeMode="halfAlpha" allowBlank="1" showInputMessage="1" showErrorMessage="1" sqref="R8:AA8" xr:uid="{00000000-0002-0000-0A00-000006000000}"/>
    <dataValidation imeMode="fullKatakana" allowBlank="1" showInputMessage="1" showErrorMessage="1" sqref="F3:T3" xr:uid="{00000000-0002-0000-0A00-000007000000}"/>
    <dataValidation type="list" allowBlank="1" showInputMessage="1" showErrorMessage="1" error="プルダウンから選択してください。" sqref="F5:P5" xr:uid="{00000000-0002-0000-0A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5</xdr:col>
                    <xdr:colOff>68580</xdr:colOff>
                    <xdr:row>60</xdr:row>
                    <xdr:rowOff>45720</xdr:rowOff>
                  </from>
                  <to>
                    <xdr:col>5</xdr:col>
                    <xdr:colOff>289560</xdr:colOff>
                    <xdr:row>60</xdr:row>
                    <xdr:rowOff>365760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5</xdr:col>
                    <xdr:colOff>60960</xdr:colOff>
                    <xdr:row>59</xdr:row>
                    <xdr:rowOff>38100</xdr:rowOff>
                  </from>
                  <to>
                    <xdr:col>5</xdr:col>
                    <xdr:colOff>274320</xdr:colOff>
                    <xdr:row>59</xdr:row>
                    <xdr:rowOff>335280</xdr:rowOff>
                  </to>
                </anchor>
              </controlPr>
            </control>
          </mc:Choice>
        </mc:AlternateContent>
        <mc:AlternateContent xmlns:mc="http://schemas.openxmlformats.org/markup-compatibility/2006">
          <mc:Choice Requires="x14">
            <control shapeId="256003" r:id="rId6" name="Check Box 3">
              <controlPr defaultSize="0" autoFill="0" autoLine="0" autoPict="0">
                <anchor moveWithCells="1">
                  <from>
                    <xdr:col>5</xdr:col>
                    <xdr:colOff>76200</xdr:colOff>
                    <xdr:row>14</xdr:row>
                    <xdr:rowOff>312420</xdr:rowOff>
                  </from>
                  <to>
                    <xdr:col>5</xdr:col>
                    <xdr:colOff>297180</xdr:colOff>
                    <xdr:row>16</xdr:row>
                    <xdr:rowOff>45720</xdr:rowOff>
                  </to>
                </anchor>
              </controlPr>
            </control>
          </mc:Choice>
        </mc:AlternateContent>
        <mc:AlternateContent xmlns:mc="http://schemas.openxmlformats.org/markup-compatibility/2006">
          <mc:Choice Requires="x14">
            <control shapeId="256004" r:id="rId7" name="Check Box 4">
              <controlPr defaultSize="0" autoFill="0" autoLine="0" autoPict="0">
                <anchor moveWithCells="1">
                  <from>
                    <xdr:col>5</xdr:col>
                    <xdr:colOff>76200</xdr:colOff>
                    <xdr:row>10</xdr:row>
                    <xdr:rowOff>152400</xdr:rowOff>
                  </from>
                  <to>
                    <xdr:col>5</xdr:col>
                    <xdr:colOff>297180</xdr:colOff>
                    <xdr:row>12</xdr:row>
                    <xdr:rowOff>38100</xdr:rowOff>
                  </to>
                </anchor>
              </controlPr>
            </control>
          </mc:Choice>
        </mc:AlternateContent>
        <mc:AlternateContent xmlns:mc="http://schemas.openxmlformats.org/markup-compatibility/2006">
          <mc:Choice Requires="x14">
            <control shapeId="256005" r:id="rId8" name="Check Box 5">
              <controlPr defaultSize="0" autoFill="0" autoLine="0" autoPict="0">
                <anchor moveWithCells="1">
                  <from>
                    <xdr:col>5</xdr:col>
                    <xdr:colOff>76200</xdr:colOff>
                    <xdr:row>13</xdr:row>
                    <xdr:rowOff>7620</xdr:rowOff>
                  </from>
                  <to>
                    <xdr:col>5</xdr:col>
                    <xdr:colOff>297180</xdr:colOff>
                    <xdr:row>14</xdr:row>
                    <xdr:rowOff>327660</xdr:rowOff>
                  </to>
                </anchor>
              </controlPr>
            </control>
          </mc:Choice>
        </mc:AlternateContent>
        <mc:AlternateContent xmlns:mc="http://schemas.openxmlformats.org/markup-compatibility/2006">
          <mc:Choice Requires="x14">
            <control shapeId="256006" r:id="rId9" name="Check Box 6">
              <controlPr defaultSize="0" autoFill="0" autoLine="0" autoPict="0">
                <anchor moveWithCells="1">
                  <from>
                    <xdr:col>5</xdr:col>
                    <xdr:colOff>76200</xdr:colOff>
                    <xdr:row>11</xdr:row>
                    <xdr:rowOff>160020</xdr:rowOff>
                  </from>
                  <to>
                    <xdr:col>5</xdr:col>
                    <xdr:colOff>297180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総括表（申請書）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薄田　未歩子</cp:lastModifiedBy>
  <cp:lastPrinted>2023-09-19T01:38:16Z</cp:lastPrinted>
  <dcterms:created xsi:type="dcterms:W3CDTF">2021-05-07T05:56:52Z</dcterms:created>
  <dcterms:modified xsi:type="dcterms:W3CDTF">2024-06-07T03:17:47Z</dcterms:modified>
</cp:coreProperties>
</file>