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64E49839-9272-4BA9-B2A8-7E3E820EFE4C}" xr6:coauthVersionLast="47" xr6:coauthVersionMax="47" xr10:uidLastSave="{00000000-0000-0000-0000-000000000000}"/>
  <bookViews>
    <workbookView xWindow="-108" yWindow="-108" windowWidth="23256" windowHeight="13896" xr2:uid="{B5929762-9678-42E4-99EC-AF9AA318C015}"/>
  </bookViews>
  <sheets>
    <sheet name="機能" sheetId="1" r:id="rId1"/>
    <sheet name="生活" sheetId="2" r:id="rId2"/>
    <sheet name="生活 (通所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6" i="3" l="1"/>
  <c r="I36" i="2"/>
  <c r="I36" i="1"/>
  <c r="I32" i="1"/>
  <c r="I35" i="1"/>
  <c r="I34" i="1"/>
  <c r="I33" i="1"/>
  <c r="I31" i="1"/>
  <c r="I29" i="1"/>
  <c r="I28" i="1"/>
  <c r="I27" i="1"/>
  <c r="I26" i="1"/>
  <c r="I25" i="1"/>
  <c r="I24" i="1"/>
  <c r="I23" i="1"/>
  <c r="I22" i="1"/>
  <c r="I35" i="2"/>
  <c r="I34" i="2"/>
  <c r="I33" i="2"/>
  <c r="I32" i="2"/>
  <c r="I31" i="2"/>
  <c r="I29" i="2"/>
  <c r="I28" i="2"/>
  <c r="I27" i="2"/>
  <c r="I26" i="2"/>
  <c r="I25" i="2"/>
  <c r="I24" i="2"/>
  <c r="I23" i="2"/>
  <c r="I22" i="2"/>
  <c r="I35" i="3"/>
  <c r="I34" i="3"/>
  <c r="I33" i="3"/>
  <c r="I32" i="3"/>
  <c r="I31" i="3"/>
  <c r="I29" i="3"/>
  <c r="I27" i="3"/>
  <c r="I26" i="3"/>
  <c r="I25" i="3"/>
  <c r="C17" i="3"/>
  <c r="E10" i="3"/>
  <c r="C17" i="2"/>
  <c r="E10" i="2"/>
  <c r="E39" i="2" l="1"/>
  <c r="E39" i="3"/>
  <c r="E39" i="1"/>
  <c r="C17" i="1"/>
  <c r="E10" i="1"/>
</calcChain>
</file>

<file path=xl/sharedStrings.xml><?xml version="1.0" encoding="utf-8"?>
<sst xmlns="http://schemas.openxmlformats.org/spreadsheetml/2006/main" count="162" uniqueCount="45">
  <si>
    <t>　１．実数</t>
    <rPh sb="3" eb="5">
      <t>ジッスウ</t>
    </rPh>
    <phoneticPr fontId="2"/>
  </si>
  <si>
    <t>　　１）SIM実施者数（完了者・未完了者含む）</t>
    <rPh sb="7" eb="10">
      <t>ジッシシャ</t>
    </rPh>
    <rPh sb="10" eb="11">
      <t>スウ</t>
    </rPh>
    <rPh sb="12" eb="15">
      <t>カンリョウシャ</t>
    </rPh>
    <rPh sb="16" eb="20">
      <t>ミカンリョウシャ</t>
    </rPh>
    <rPh sb="20" eb="21">
      <t>フク</t>
    </rPh>
    <phoneticPr fontId="2"/>
  </si>
  <si>
    <t>人数</t>
    <rPh sb="0" eb="2">
      <t>ニンズウ</t>
    </rPh>
    <phoneticPr fontId="2"/>
  </si>
  <si>
    <t>合計</t>
    <rPh sb="0" eb="2">
      <t>ゴウケイ</t>
    </rPh>
    <phoneticPr fontId="2"/>
  </si>
  <si>
    <t>データ未完了者数</t>
    <rPh sb="3" eb="7">
      <t>ミカンリョウシャ</t>
    </rPh>
    <rPh sb="7" eb="8">
      <t>スウ</t>
    </rPh>
    <phoneticPr fontId="2"/>
  </si>
  <si>
    <t>データ完了者数</t>
    <rPh sb="3" eb="5">
      <t>カンリョウ</t>
    </rPh>
    <rPh sb="5" eb="6">
      <t>シャ</t>
    </rPh>
    <rPh sb="6" eb="7">
      <t>スウ</t>
    </rPh>
    <phoneticPr fontId="2"/>
  </si>
  <si>
    <t>　　２）各項目の合計の平均（入所時・退所時）※データが揃っているものだけ集計</t>
    <rPh sb="4" eb="5">
      <t>カク</t>
    </rPh>
    <rPh sb="5" eb="7">
      <t>コウモク</t>
    </rPh>
    <rPh sb="8" eb="10">
      <t>ゴウケイ</t>
    </rPh>
    <rPh sb="11" eb="13">
      <t>ヘイキン</t>
    </rPh>
    <rPh sb="14" eb="17">
      <t>ニュウショジ</t>
    </rPh>
    <rPh sb="18" eb="21">
      <t>タイショジ</t>
    </rPh>
    <rPh sb="27" eb="28">
      <t>ソロ</t>
    </rPh>
    <rPh sb="36" eb="38">
      <t>シュウケイ</t>
    </rPh>
    <phoneticPr fontId="2"/>
  </si>
  <si>
    <t>入所時</t>
    <rPh sb="0" eb="3">
      <t>ニュウショジ</t>
    </rPh>
    <phoneticPr fontId="2"/>
  </si>
  <si>
    <t>退所時</t>
    <rPh sb="0" eb="3">
      <t>タイショジ</t>
    </rPh>
    <phoneticPr fontId="2"/>
  </si>
  <si>
    <t>差</t>
    <rPh sb="0" eb="1">
      <t>サ</t>
    </rPh>
    <phoneticPr fontId="2"/>
  </si>
  <si>
    <t>合計の平均</t>
    <rPh sb="0" eb="2">
      <t>ゴウケイ</t>
    </rPh>
    <rPh sb="3" eb="5">
      <t>ヘイキン</t>
    </rPh>
    <phoneticPr fontId="2"/>
  </si>
  <si>
    <t>　２．差の平均</t>
    <rPh sb="3" eb="4">
      <t>サ</t>
    </rPh>
    <rPh sb="5" eb="7">
      <t>ヘイキン</t>
    </rPh>
    <phoneticPr fontId="2"/>
  </si>
  <si>
    <t>　　１）各項目の差の平均　　※差とは、各項目ごとに「退所時の値-入所時の値」を算出したもの</t>
    <rPh sb="4" eb="7">
      <t>カクコウモク</t>
    </rPh>
    <rPh sb="8" eb="9">
      <t>サ</t>
    </rPh>
    <rPh sb="10" eb="12">
      <t>ヘイキン</t>
    </rPh>
    <rPh sb="15" eb="16">
      <t>サ</t>
    </rPh>
    <rPh sb="19" eb="22">
      <t>カクコウモク</t>
    </rPh>
    <rPh sb="26" eb="29">
      <t>タイショジ</t>
    </rPh>
    <rPh sb="30" eb="31">
      <t>アタイ</t>
    </rPh>
    <rPh sb="32" eb="35">
      <t>ニュウショジ</t>
    </rPh>
    <rPh sb="36" eb="37">
      <t>アタイ</t>
    </rPh>
    <rPh sb="39" eb="41">
      <t>サンシュツ</t>
    </rPh>
    <phoneticPr fontId="2"/>
  </si>
  <si>
    <t>１．健康管理</t>
    <rPh sb="2" eb="4">
      <t>ケンコウ</t>
    </rPh>
    <rPh sb="4" eb="6">
      <t>カンリ</t>
    </rPh>
    <phoneticPr fontId="2"/>
  </si>
  <si>
    <t>差の平均</t>
    <rPh sb="0" eb="1">
      <t>サ</t>
    </rPh>
    <rPh sb="2" eb="4">
      <t>ヘイキン</t>
    </rPh>
    <phoneticPr fontId="2"/>
  </si>
  <si>
    <t>必須</t>
    <rPh sb="0" eb="2">
      <t>ヒッスウ</t>
    </rPh>
    <phoneticPr fontId="2"/>
  </si>
  <si>
    <t>２．金銭管理</t>
    <rPh sb="2" eb="4">
      <t>キンセン</t>
    </rPh>
    <rPh sb="4" eb="6">
      <t>カンリ</t>
    </rPh>
    <phoneticPr fontId="2"/>
  </si>
  <si>
    <t>３．身の回りの管理</t>
    <rPh sb="2" eb="3">
      <t>ミ</t>
    </rPh>
    <rPh sb="4" eb="5">
      <t>マワ</t>
    </rPh>
    <rPh sb="7" eb="9">
      <t>カンリ</t>
    </rPh>
    <phoneticPr fontId="2"/>
  </si>
  <si>
    <t>４．買い物（買い物先までの移動を除く）</t>
    <rPh sb="2" eb="3">
      <t>カ</t>
    </rPh>
    <rPh sb="4" eb="5">
      <t>モノ</t>
    </rPh>
    <rPh sb="6" eb="7">
      <t>カ</t>
    </rPh>
    <rPh sb="8" eb="9">
      <t>モノ</t>
    </rPh>
    <rPh sb="9" eb="10">
      <t>サキ</t>
    </rPh>
    <rPh sb="13" eb="15">
      <t>イドウ</t>
    </rPh>
    <rPh sb="16" eb="17">
      <t>ノゾ</t>
    </rPh>
    <phoneticPr fontId="2"/>
  </si>
  <si>
    <t>５．家事活動（調理含まず）</t>
    <rPh sb="2" eb="4">
      <t>カジ</t>
    </rPh>
    <rPh sb="4" eb="6">
      <t>カツドウ</t>
    </rPh>
    <rPh sb="7" eb="9">
      <t>チョウリ</t>
    </rPh>
    <rPh sb="9" eb="10">
      <t>フク</t>
    </rPh>
    <phoneticPr fontId="2"/>
  </si>
  <si>
    <t>６．調理</t>
    <rPh sb="2" eb="4">
      <t>チョウリ</t>
    </rPh>
    <phoneticPr fontId="2"/>
  </si>
  <si>
    <t>７．生活のセルフマネジメント</t>
    <rPh sb="2" eb="4">
      <t>セイカツ</t>
    </rPh>
    <phoneticPr fontId="2"/>
  </si>
  <si>
    <t>８．（１）公共交通機関を利用しての外出</t>
    <rPh sb="5" eb="7">
      <t>コウキョウ</t>
    </rPh>
    <rPh sb="7" eb="11">
      <t>コウツウキカン</t>
    </rPh>
    <rPh sb="12" eb="14">
      <t>リヨウ</t>
    </rPh>
    <rPh sb="17" eb="19">
      <t>ガイシュツ</t>
    </rPh>
    <phoneticPr fontId="2"/>
  </si>
  <si>
    <t>８．（２）自動車運転</t>
    <rPh sb="5" eb="8">
      <t>ジドウシャ</t>
    </rPh>
    <rPh sb="8" eb="10">
      <t>ウンテン</t>
    </rPh>
    <phoneticPr fontId="2"/>
  </si>
  <si>
    <t>９．人間関係</t>
    <rPh sb="2" eb="4">
      <t>ニンゲン</t>
    </rPh>
    <rPh sb="4" eb="6">
      <t>カンケイ</t>
    </rPh>
    <phoneticPr fontId="2"/>
  </si>
  <si>
    <t>１０．仕事/学校</t>
    <rPh sb="3" eb="5">
      <t>シゴト</t>
    </rPh>
    <rPh sb="6" eb="8">
      <t>ガッコウ</t>
    </rPh>
    <phoneticPr fontId="2"/>
  </si>
  <si>
    <t>１１．地域での余暇活動</t>
    <rPh sb="3" eb="5">
      <t>チイキ</t>
    </rPh>
    <rPh sb="7" eb="11">
      <t>ヨカカツドウ</t>
    </rPh>
    <phoneticPr fontId="2"/>
  </si>
  <si>
    <t>１２．日中活動</t>
    <rPh sb="3" eb="5">
      <t>ニッチュウ</t>
    </rPh>
    <rPh sb="5" eb="7">
      <t>カツドウ</t>
    </rPh>
    <phoneticPr fontId="2"/>
  </si>
  <si>
    <t>１３．制度・サービス活用</t>
    <rPh sb="3" eb="5">
      <t>セイド</t>
    </rPh>
    <rPh sb="10" eb="12">
      <t>カツヨウ</t>
    </rPh>
    <phoneticPr fontId="2"/>
  </si>
  <si>
    <t>共通項目</t>
    <rPh sb="0" eb="2">
      <t>キョウツウ</t>
    </rPh>
    <rPh sb="2" eb="4">
      <t>コウモク</t>
    </rPh>
    <phoneticPr fontId="2"/>
  </si>
  <si>
    <t>選択</t>
    <rPh sb="0" eb="2">
      <t>センタク</t>
    </rPh>
    <phoneticPr fontId="2"/>
  </si>
  <si>
    <t>１つを
選択</t>
    <rPh sb="4" eb="6">
      <t>センタク</t>
    </rPh>
    <phoneticPr fontId="2"/>
  </si>
  <si>
    <t>項　　目</t>
    <rPh sb="0" eb="1">
      <t>コウ</t>
    </rPh>
    <rPh sb="3" eb="4">
      <t>メ</t>
    </rPh>
    <phoneticPr fontId="2"/>
  </si>
  <si>
    <t>毎日の社会生活を維持するための項目</t>
    <rPh sb="0" eb="2">
      <t>マイニチ</t>
    </rPh>
    <rPh sb="3" eb="5">
      <t>シャカイ</t>
    </rPh>
    <rPh sb="5" eb="7">
      <t>セイカツ</t>
    </rPh>
    <rPh sb="8" eb="10">
      <t>イジ</t>
    </rPh>
    <rPh sb="15" eb="17">
      <t>コウモク</t>
    </rPh>
    <phoneticPr fontId="2"/>
  </si>
  <si>
    <t>社会の一員として積極的に参加するための項目</t>
    <rPh sb="0" eb="2">
      <t>シャカイ</t>
    </rPh>
    <rPh sb="3" eb="5">
      <t>イチイン</t>
    </rPh>
    <rPh sb="8" eb="11">
      <t>セッキョクテキ</t>
    </rPh>
    <rPh sb="12" eb="14">
      <t>サンカ</t>
    </rPh>
    <rPh sb="19" eb="21">
      <t>コウモク</t>
    </rPh>
    <phoneticPr fontId="2"/>
  </si>
  <si>
    <t>差の総合計の平均</t>
    <rPh sb="0" eb="1">
      <t>サ</t>
    </rPh>
    <rPh sb="2" eb="5">
      <t>ソウゴウケイ</t>
    </rPh>
    <rPh sb="6" eb="8">
      <t>ヘイキン</t>
    </rPh>
    <phoneticPr fontId="2"/>
  </si>
  <si>
    <t>　　２）差の総合計の平均　　※実施できているすべて項目の差について平均したもの</t>
    <rPh sb="4" eb="5">
      <t>サ</t>
    </rPh>
    <rPh sb="6" eb="8">
      <t>ソウゴウ</t>
    </rPh>
    <rPh sb="8" eb="9">
      <t>ケイ</t>
    </rPh>
    <rPh sb="10" eb="12">
      <t>ヘイキン</t>
    </rPh>
    <rPh sb="15" eb="17">
      <t>ジッシ</t>
    </rPh>
    <rPh sb="25" eb="27">
      <t>コウモク</t>
    </rPh>
    <rPh sb="28" eb="29">
      <t>サ</t>
    </rPh>
    <rPh sb="33" eb="35">
      <t>ヘイキン</t>
    </rPh>
    <phoneticPr fontId="2"/>
  </si>
  <si>
    <t>　　　※完了者は、「入所時・退所時２回とも実施済で、かつ必須項目にすべて実施できている者」</t>
    <rPh sb="4" eb="6">
      <t>カンリョウ</t>
    </rPh>
    <rPh sb="6" eb="7">
      <t>シャ</t>
    </rPh>
    <rPh sb="10" eb="13">
      <t>ニュウショジ</t>
    </rPh>
    <rPh sb="14" eb="17">
      <t>タイショジ</t>
    </rPh>
    <rPh sb="18" eb="19">
      <t>カイ</t>
    </rPh>
    <rPh sb="21" eb="23">
      <t>ジッシ</t>
    </rPh>
    <rPh sb="23" eb="24">
      <t>スミ</t>
    </rPh>
    <rPh sb="28" eb="30">
      <t>ヒッスウ</t>
    </rPh>
    <rPh sb="30" eb="32">
      <t>コウモク</t>
    </rPh>
    <rPh sb="36" eb="38">
      <t>ジッシ</t>
    </rPh>
    <rPh sb="43" eb="44">
      <t>モノ</t>
    </rPh>
    <phoneticPr fontId="2"/>
  </si>
  <si>
    <t>　　　※未完了者は、「２回目未実施者」と「必須項目に未実施がある者」</t>
    <rPh sb="4" eb="8">
      <t>ミカンリョウシャ</t>
    </rPh>
    <rPh sb="12" eb="14">
      <t>カイメ</t>
    </rPh>
    <rPh sb="14" eb="18">
      <t>ミジッシシャ</t>
    </rPh>
    <rPh sb="21" eb="23">
      <t>ヒッスウ</t>
    </rPh>
    <rPh sb="23" eb="25">
      <t>コウモク</t>
    </rPh>
    <rPh sb="26" eb="29">
      <t>ミジッシ</t>
    </rPh>
    <rPh sb="32" eb="33">
      <t>モノ</t>
    </rPh>
    <phoneticPr fontId="2"/>
  </si>
  <si>
    <t>　　　</t>
    <phoneticPr fontId="2"/>
  </si>
  <si>
    <t>※令和７年度中（令和７年４月～令和８年３月）に退所した利用者に対し、評価を実施</t>
    <rPh sb="1" eb="3">
      <t>レイワ</t>
    </rPh>
    <rPh sb="4" eb="6">
      <t>ネンド</t>
    </rPh>
    <rPh sb="6" eb="7">
      <t>チュウ</t>
    </rPh>
    <rPh sb="8" eb="10">
      <t>レイワ</t>
    </rPh>
    <rPh sb="11" eb="12">
      <t>ネン</t>
    </rPh>
    <rPh sb="13" eb="14">
      <t>ガツ</t>
    </rPh>
    <rPh sb="15" eb="17">
      <t>レイワ</t>
    </rPh>
    <rPh sb="18" eb="19">
      <t>ネン</t>
    </rPh>
    <rPh sb="20" eb="21">
      <t>ガツ</t>
    </rPh>
    <rPh sb="23" eb="25">
      <t>タイショ</t>
    </rPh>
    <rPh sb="27" eb="30">
      <t>リヨウシャ</t>
    </rPh>
    <rPh sb="31" eb="32">
      <t>タイ</t>
    </rPh>
    <rPh sb="34" eb="36">
      <t>ヒョウカ</t>
    </rPh>
    <rPh sb="37" eb="39">
      <t>ジッシ</t>
    </rPh>
    <phoneticPr fontId="2"/>
  </si>
  <si>
    <t xml:space="preserve"> </t>
    <phoneticPr fontId="2"/>
  </si>
  <si>
    <t>令和８年度　自立訓練（機能訓練・施設入所）におけるSIMの公表結果</t>
    <rPh sb="0" eb="2">
      <t>レイワ</t>
    </rPh>
    <rPh sb="3" eb="5">
      <t>ネンド</t>
    </rPh>
    <rPh sb="6" eb="8">
      <t>ジリツ</t>
    </rPh>
    <rPh sb="8" eb="10">
      <t>クンレン</t>
    </rPh>
    <rPh sb="11" eb="13">
      <t>キノウ</t>
    </rPh>
    <rPh sb="13" eb="15">
      <t>クンレン</t>
    </rPh>
    <rPh sb="16" eb="18">
      <t>シセツ</t>
    </rPh>
    <rPh sb="18" eb="20">
      <t>ニュウショ</t>
    </rPh>
    <rPh sb="29" eb="31">
      <t>コウヒョウ</t>
    </rPh>
    <rPh sb="31" eb="33">
      <t>ケッカ</t>
    </rPh>
    <phoneticPr fontId="2"/>
  </si>
  <si>
    <t>令和８年度　自立訓練（生活訓練・通所）におけるSIMの公表結果</t>
    <rPh sb="0" eb="2">
      <t>レイワ</t>
    </rPh>
    <rPh sb="3" eb="5">
      <t>ネンド</t>
    </rPh>
    <rPh sb="6" eb="8">
      <t>ジリツ</t>
    </rPh>
    <rPh sb="8" eb="10">
      <t>クンレン</t>
    </rPh>
    <rPh sb="11" eb="13">
      <t>セイカツ</t>
    </rPh>
    <rPh sb="13" eb="15">
      <t>クンレン</t>
    </rPh>
    <rPh sb="16" eb="18">
      <t>ツウショ</t>
    </rPh>
    <rPh sb="27" eb="29">
      <t>コウヒョウ</t>
    </rPh>
    <rPh sb="29" eb="31">
      <t>ケッカ</t>
    </rPh>
    <phoneticPr fontId="2"/>
  </si>
  <si>
    <t>令和８年度　自立訓練（生活訓練・施設入所）におけるSIMの公表結果</t>
    <rPh sb="0" eb="2">
      <t>レイワ</t>
    </rPh>
    <rPh sb="3" eb="5">
      <t>ネンド</t>
    </rPh>
    <rPh sb="6" eb="8">
      <t>ジリツ</t>
    </rPh>
    <rPh sb="8" eb="10">
      <t>クンレン</t>
    </rPh>
    <rPh sb="11" eb="13">
      <t>セイカツ</t>
    </rPh>
    <rPh sb="13" eb="15">
      <t>クンレン</t>
    </rPh>
    <rPh sb="16" eb="18">
      <t>シセツ</t>
    </rPh>
    <rPh sb="18" eb="20">
      <t>ニュウショ</t>
    </rPh>
    <rPh sb="29" eb="31">
      <t>コウヒョウ</t>
    </rPh>
    <rPh sb="31" eb="33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</si>
</sst>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176" fontId="1" fillId="0" borderId="1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176" fontId="1" fillId="0" borderId="10" xfId="0" applyNumberFormat="1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textRotation="255" wrapText="1"/>
    </xf>
    <xf numFmtId="0" fontId="1" fillId="0" borderId="5" xfId="0" applyFont="1" applyBorder="1" applyAlignment="1">
      <alignment horizontal="center" vertical="top" textRotation="255" wrapText="1"/>
    </xf>
    <xf numFmtId="0" fontId="1" fillId="0" borderId="8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9" xfId="0" applyFont="1" applyBorder="1" applyAlignment="1">
      <alignment horizontal="center" vertical="center" textRotation="255" wrapText="1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DB47E-6E5A-492F-B038-84B5A039B239}">
  <dimension ref="A1:M41"/>
  <sheetViews>
    <sheetView tabSelected="1" workbookViewId="0"/>
  </sheetViews>
  <sheetFormatPr defaultRowHeight="18" x14ac:dyDescent="0.45"/>
  <cols>
    <col min="3" max="3" width="4.296875" customWidth="1"/>
    <col min="8" max="9" width="11" customWidth="1"/>
    <col min="10" max="10" width="8.796875" customWidth="1"/>
  </cols>
  <sheetData>
    <row r="1" spans="1:13" x14ac:dyDescent="0.45">
      <c r="A1" s="1" t="s">
        <v>42</v>
      </c>
      <c r="B1" s="1"/>
      <c r="C1" s="1"/>
      <c r="D1" s="1"/>
      <c r="E1" s="1"/>
      <c r="F1" s="1"/>
      <c r="G1" s="1"/>
      <c r="H1" s="1"/>
      <c r="I1" s="1"/>
    </row>
    <row r="2" spans="1:13" x14ac:dyDescent="0.45">
      <c r="A2" s="1"/>
      <c r="B2" s="1"/>
      <c r="C2" s="1"/>
      <c r="D2" s="1"/>
      <c r="E2" s="1"/>
      <c r="F2" s="1"/>
      <c r="G2" s="1"/>
      <c r="H2" s="1"/>
      <c r="I2" s="1"/>
    </row>
    <row r="3" spans="1:13" x14ac:dyDescent="0.45">
      <c r="A3" s="1" t="s">
        <v>0</v>
      </c>
      <c r="B3" s="1"/>
      <c r="C3" s="1"/>
      <c r="D3" s="1"/>
      <c r="E3" s="1"/>
      <c r="F3" s="1"/>
      <c r="G3" s="1"/>
      <c r="H3" s="1"/>
      <c r="I3" s="1"/>
    </row>
    <row r="4" spans="1:13" x14ac:dyDescent="0.45">
      <c r="A4" s="1" t="s">
        <v>1</v>
      </c>
      <c r="B4" s="1"/>
      <c r="C4" s="1"/>
      <c r="D4" s="1"/>
      <c r="E4" s="1"/>
      <c r="F4" s="1"/>
      <c r="G4" s="1"/>
      <c r="H4" s="1"/>
      <c r="I4" s="1"/>
    </row>
    <row r="5" spans="1:13" x14ac:dyDescent="0.45">
      <c r="A5" s="1" t="s">
        <v>37</v>
      </c>
      <c r="B5" s="1"/>
      <c r="C5" s="1"/>
      <c r="D5" s="1"/>
      <c r="E5" s="1"/>
      <c r="F5" s="1"/>
      <c r="G5" s="1"/>
      <c r="H5" s="1"/>
      <c r="I5" s="1"/>
    </row>
    <row r="6" spans="1:13" x14ac:dyDescent="0.45">
      <c r="A6" s="1" t="s">
        <v>38</v>
      </c>
      <c r="B6" s="1"/>
      <c r="C6" s="1"/>
      <c r="D6" s="1"/>
      <c r="E6" s="1"/>
      <c r="F6" s="1"/>
      <c r="G6" s="1"/>
      <c r="H6" s="1"/>
      <c r="I6" s="1"/>
    </row>
    <row r="7" spans="1:13" x14ac:dyDescent="0.45">
      <c r="A7" s="1"/>
      <c r="B7" s="25"/>
      <c r="C7" s="26"/>
      <c r="D7" s="27"/>
      <c r="E7" s="3" t="s">
        <v>2</v>
      </c>
      <c r="F7" s="1"/>
      <c r="G7" s="1"/>
      <c r="H7" s="1"/>
      <c r="I7" s="1"/>
    </row>
    <row r="8" spans="1:13" x14ac:dyDescent="0.45">
      <c r="A8" s="1"/>
      <c r="B8" s="30" t="s">
        <v>4</v>
      </c>
      <c r="C8" s="31"/>
      <c r="D8" s="32"/>
      <c r="E8" s="5">
        <v>1</v>
      </c>
      <c r="F8" s="1"/>
      <c r="G8" s="1"/>
      <c r="H8" s="1"/>
      <c r="I8" s="1"/>
    </row>
    <row r="9" spans="1:13" x14ac:dyDescent="0.45">
      <c r="A9" s="1"/>
      <c r="B9" s="30" t="s">
        <v>5</v>
      </c>
      <c r="C9" s="31"/>
      <c r="D9" s="32"/>
      <c r="E9" s="5">
        <v>51</v>
      </c>
      <c r="F9" s="1"/>
      <c r="G9" s="1"/>
      <c r="H9" s="1"/>
      <c r="I9" s="1"/>
    </row>
    <row r="10" spans="1:13" x14ac:dyDescent="0.45">
      <c r="A10" s="1"/>
      <c r="B10" s="30" t="s">
        <v>3</v>
      </c>
      <c r="C10" s="31"/>
      <c r="D10" s="32"/>
      <c r="E10" s="6">
        <f>E8+E9</f>
        <v>52</v>
      </c>
      <c r="F10" s="1"/>
      <c r="G10" s="1"/>
      <c r="H10" s="1"/>
      <c r="I10" s="1"/>
      <c r="M10" t="s">
        <v>41</v>
      </c>
    </row>
    <row r="11" spans="1:13" x14ac:dyDescent="0.45">
      <c r="A11" s="1" t="s">
        <v>39</v>
      </c>
      <c r="B11" s="13" t="s">
        <v>40</v>
      </c>
      <c r="C11" s="13"/>
      <c r="D11" s="13"/>
      <c r="E11" s="7"/>
      <c r="F11" s="1"/>
      <c r="G11" s="1"/>
      <c r="H11" s="1"/>
      <c r="I11" s="1"/>
    </row>
    <row r="12" spans="1:13" ht="10.8" customHeight="1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13" x14ac:dyDescent="0.45">
      <c r="A13" s="1" t="s">
        <v>6</v>
      </c>
      <c r="B13" s="1"/>
      <c r="C13" s="1"/>
      <c r="D13" s="1"/>
      <c r="E13" s="1"/>
      <c r="F13" s="1"/>
      <c r="G13" s="1"/>
      <c r="H13" s="1"/>
      <c r="I13" s="1"/>
    </row>
    <row r="14" spans="1:13" x14ac:dyDescent="0.45">
      <c r="A14" s="1"/>
      <c r="B14" s="2"/>
      <c r="C14" s="25" t="s">
        <v>10</v>
      </c>
      <c r="D14" s="27"/>
      <c r="E14" s="1"/>
      <c r="F14" s="1"/>
      <c r="G14" s="1"/>
      <c r="H14" s="1"/>
      <c r="I14" s="1"/>
    </row>
    <row r="15" spans="1:13" x14ac:dyDescent="0.45">
      <c r="A15" s="1"/>
      <c r="B15" s="4" t="s">
        <v>7</v>
      </c>
      <c r="C15" s="28">
        <v>33.299999999999997</v>
      </c>
      <c r="D15" s="29"/>
      <c r="E15" s="1"/>
      <c r="F15" s="1"/>
      <c r="G15" s="1"/>
      <c r="H15" s="1"/>
      <c r="I15" s="1"/>
    </row>
    <row r="16" spans="1:13" x14ac:dyDescent="0.45">
      <c r="A16" s="1"/>
      <c r="B16" s="4" t="s">
        <v>8</v>
      </c>
      <c r="C16" s="28">
        <v>42.9</v>
      </c>
      <c r="D16" s="29"/>
      <c r="E16" s="1"/>
      <c r="F16" s="1"/>
      <c r="G16" s="1"/>
      <c r="H16" s="1"/>
      <c r="I16" s="1"/>
    </row>
    <row r="17" spans="1:9" x14ac:dyDescent="0.45">
      <c r="A17" s="1"/>
      <c r="B17" s="4" t="s">
        <v>9</v>
      </c>
      <c r="C17" s="28">
        <f>C16-C15</f>
        <v>9.6000000000000014</v>
      </c>
      <c r="D17" s="29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 t="s">
        <v>11</v>
      </c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 t="s">
        <v>12</v>
      </c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34"/>
      <c r="C21" s="34"/>
      <c r="D21" s="34" t="s">
        <v>32</v>
      </c>
      <c r="E21" s="34"/>
      <c r="F21" s="34"/>
      <c r="G21" s="34"/>
      <c r="H21" s="34"/>
      <c r="I21" s="8" t="s">
        <v>14</v>
      </c>
    </row>
    <row r="22" spans="1:9" ht="18" customHeight="1" x14ac:dyDescent="0.45">
      <c r="A22" s="1"/>
      <c r="B22" s="36" t="s">
        <v>33</v>
      </c>
      <c r="C22" s="36"/>
      <c r="D22" s="23" t="s">
        <v>13</v>
      </c>
      <c r="E22" s="23"/>
      <c r="F22" s="23"/>
      <c r="G22" s="23"/>
      <c r="H22" s="8" t="s">
        <v>15</v>
      </c>
      <c r="I22" s="14">
        <f>3.196-2.568</f>
        <v>0.62800000000000011</v>
      </c>
    </row>
    <row r="23" spans="1:9" ht="18" customHeight="1" x14ac:dyDescent="0.45">
      <c r="A23" s="1"/>
      <c r="B23" s="36"/>
      <c r="C23" s="36"/>
      <c r="D23" s="23" t="s">
        <v>16</v>
      </c>
      <c r="E23" s="23"/>
      <c r="F23" s="23"/>
      <c r="G23" s="23"/>
      <c r="H23" s="8" t="s">
        <v>15</v>
      </c>
      <c r="I23" s="14">
        <f>3.137-2.686</f>
        <v>0.45100000000000007</v>
      </c>
    </row>
    <row r="24" spans="1:9" ht="18" customHeight="1" x14ac:dyDescent="0.45">
      <c r="A24" s="1"/>
      <c r="B24" s="36"/>
      <c r="C24" s="36"/>
      <c r="D24" s="23" t="s">
        <v>17</v>
      </c>
      <c r="E24" s="23"/>
      <c r="F24" s="23"/>
      <c r="G24" s="23"/>
      <c r="H24" s="8" t="s">
        <v>15</v>
      </c>
      <c r="I24" s="14">
        <f>3.431-3</f>
        <v>0.43100000000000005</v>
      </c>
    </row>
    <row r="25" spans="1:9" ht="18" customHeight="1" x14ac:dyDescent="0.45">
      <c r="A25" s="1"/>
      <c r="B25" s="36"/>
      <c r="C25" s="36"/>
      <c r="D25" s="23" t="s">
        <v>18</v>
      </c>
      <c r="E25" s="23"/>
      <c r="F25" s="23"/>
      <c r="G25" s="23"/>
      <c r="H25" s="8" t="s">
        <v>15</v>
      </c>
      <c r="I25" s="14">
        <f>4.392-3.098</f>
        <v>1.2940000000000005</v>
      </c>
    </row>
    <row r="26" spans="1:9" ht="18" customHeight="1" x14ac:dyDescent="0.45">
      <c r="A26" s="1"/>
      <c r="B26" s="36"/>
      <c r="C26" s="36"/>
      <c r="D26" s="23" t="s">
        <v>19</v>
      </c>
      <c r="E26" s="23"/>
      <c r="F26" s="23"/>
      <c r="G26" s="23"/>
      <c r="H26" s="8" t="s">
        <v>30</v>
      </c>
      <c r="I26" s="14">
        <f>4-3.021</f>
        <v>0.97900000000000009</v>
      </c>
    </row>
    <row r="27" spans="1:9" ht="18" customHeight="1" x14ac:dyDescent="0.45">
      <c r="A27" s="1"/>
      <c r="B27" s="36"/>
      <c r="C27" s="36"/>
      <c r="D27" s="23" t="s">
        <v>20</v>
      </c>
      <c r="E27" s="23"/>
      <c r="F27" s="23"/>
      <c r="G27" s="23"/>
      <c r="H27" s="8" t="s">
        <v>30</v>
      </c>
      <c r="I27" s="14">
        <f>2.916-1.944</f>
        <v>0.97199999999999998</v>
      </c>
    </row>
    <row r="28" spans="1:9" ht="17.399999999999999" customHeight="1" thickBot="1" x14ac:dyDescent="0.5">
      <c r="A28" s="1"/>
      <c r="B28" s="37"/>
      <c r="C28" s="37"/>
      <c r="D28" s="41" t="s">
        <v>21</v>
      </c>
      <c r="E28" s="41"/>
      <c r="F28" s="41"/>
      <c r="G28" s="41"/>
      <c r="H28" s="3" t="s">
        <v>15</v>
      </c>
      <c r="I28" s="15">
        <f>3.313-2.607</f>
        <v>0.70599999999999996</v>
      </c>
    </row>
    <row r="29" spans="1:9" x14ac:dyDescent="0.45">
      <c r="A29" s="1"/>
      <c r="B29" s="38" t="s">
        <v>34</v>
      </c>
      <c r="C29" s="38"/>
      <c r="D29" s="42" t="s">
        <v>22</v>
      </c>
      <c r="E29" s="42"/>
      <c r="F29" s="42"/>
      <c r="G29" s="42"/>
      <c r="H29" s="33" t="s">
        <v>31</v>
      </c>
      <c r="I29" s="16">
        <f>3.02-2.02</f>
        <v>1</v>
      </c>
    </row>
    <row r="30" spans="1:9" x14ac:dyDescent="0.45">
      <c r="A30" s="1"/>
      <c r="B30" s="39"/>
      <c r="C30" s="39"/>
      <c r="D30" s="23" t="s">
        <v>23</v>
      </c>
      <c r="E30" s="23"/>
      <c r="F30" s="23"/>
      <c r="G30" s="23"/>
      <c r="H30" s="34"/>
      <c r="I30" s="14">
        <v>0</v>
      </c>
    </row>
    <row r="31" spans="1:9" x14ac:dyDescent="0.45">
      <c r="A31" s="1"/>
      <c r="B31" s="39"/>
      <c r="C31" s="39"/>
      <c r="D31" s="23" t="s">
        <v>24</v>
      </c>
      <c r="E31" s="23"/>
      <c r="F31" s="23"/>
      <c r="G31" s="23"/>
      <c r="H31" s="8" t="s">
        <v>15</v>
      </c>
      <c r="I31" s="14">
        <f>3.725-3.254</f>
        <v>0.47100000000000009</v>
      </c>
    </row>
    <row r="32" spans="1:9" x14ac:dyDescent="0.45">
      <c r="A32" s="1"/>
      <c r="B32" s="39"/>
      <c r="C32" s="39"/>
      <c r="D32" s="23" t="s">
        <v>25</v>
      </c>
      <c r="E32" s="23"/>
      <c r="F32" s="23"/>
      <c r="G32" s="23"/>
      <c r="H32" s="8" t="s">
        <v>30</v>
      </c>
      <c r="I32" s="14">
        <f>4.217-3.204</f>
        <v>1.0129999999999995</v>
      </c>
    </row>
    <row r="33" spans="1:9" x14ac:dyDescent="0.45">
      <c r="A33" s="1"/>
      <c r="B33" s="39"/>
      <c r="C33" s="39"/>
      <c r="D33" s="23" t="s">
        <v>26</v>
      </c>
      <c r="E33" s="23"/>
      <c r="F33" s="23"/>
      <c r="G33" s="23"/>
      <c r="H33" s="8" t="s">
        <v>15</v>
      </c>
      <c r="I33" s="14">
        <f>2.588-1.96</f>
        <v>0.62800000000000011</v>
      </c>
    </row>
    <row r="34" spans="1:9" ht="18.600000000000001" thickBot="1" x14ac:dyDescent="0.5">
      <c r="A34" s="1"/>
      <c r="B34" s="40"/>
      <c r="C34" s="40"/>
      <c r="D34" s="43" t="s">
        <v>27</v>
      </c>
      <c r="E34" s="43"/>
      <c r="F34" s="43"/>
      <c r="G34" s="43"/>
      <c r="H34" s="9" t="s">
        <v>15</v>
      </c>
      <c r="I34" s="17">
        <f>2.588-1.705</f>
        <v>0.88300000000000001</v>
      </c>
    </row>
    <row r="35" spans="1:9" ht="18.600000000000001" thickBot="1" x14ac:dyDescent="0.5">
      <c r="A35" s="1"/>
      <c r="B35" s="35" t="s">
        <v>29</v>
      </c>
      <c r="C35" s="35"/>
      <c r="D35" s="44" t="s">
        <v>28</v>
      </c>
      <c r="E35" s="44"/>
      <c r="F35" s="44"/>
      <c r="G35" s="44"/>
      <c r="H35" s="10" t="s">
        <v>15</v>
      </c>
      <c r="I35" s="18">
        <f>2.49-2.058</f>
        <v>0.43200000000000038</v>
      </c>
    </row>
    <row r="36" spans="1:9" ht="18.600000000000001" thickTop="1" x14ac:dyDescent="0.45">
      <c r="A36" s="1"/>
      <c r="B36" s="24"/>
      <c r="C36" s="24"/>
      <c r="D36" s="24" t="s">
        <v>3</v>
      </c>
      <c r="E36" s="24"/>
      <c r="F36" s="24"/>
      <c r="G36" s="24"/>
      <c r="H36" s="11"/>
      <c r="I36" s="22">
        <f>SUM(I22:I35)</f>
        <v>9.8879999999999999</v>
      </c>
    </row>
    <row r="37" spans="1:9" ht="10.8" customHeight="1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 t="s">
        <v>36</v>
      </c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23" t="s">
        <v>35</v>
      </c>
      <c r="C39" s="23"/>
      <c r="D39" s="23"/>
      <c r="E39" s="14">
        <f>AVERAGE(I22:I35)</f>
        <v>0.70628571428571429</v>
      </c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2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</sheetData>
  <mergeCells count="31">
    <mergeCell ref="H29:H30"/>
    <mergeCell ref="B35:C35"/>
    <mergeCell ref="B22:C28"/>
    <mergeCell ref="B29:C34"/>
    <mergeCell ref="D21:H21"/>
    <mergeCell ref="B21:C21"/>
    <mergeCell ref="D28:G28"/>
    <mergeCell ref="D30:G30"/>
    <mergeCell ref="D31:G31"/>
    <mergeCell ref="D32:G32"/>
    <mergeCell ref="D22:G22"/>
    <mergeCell ref="D29:G29"/>
    <mergeCell ref="D27:G27"/>
    <mergeCell ref="D33:G33"/>
    <mergeCell ref="D34:G34"/>
    <mergeCell ref="D35:G35"/>
    <mergeCell ref="B39:D39"/>
    <mergeCell ref="D36:G36"/>
    <mergeCell ref="B36:C36"/>
    <mergeCell ref="B7:D7"/>
    <mergeCell ref="D23:G23"/>
    <mergeCell ref="D24:G24"/>
    <mergeCell ref="D25:G25"/>
    <mergeCell ref="D26:G26"/>
    <mergeCell ref="C14:D14"/>
    <mergeCell ref="C15:D15"/>
    <mergeCell ref="C16:D16"/>
    <mergeCell ref="C17:D17"/>
    <mergeCell ref="B8:D8"/>
    <mergeCell ref="B9:D9"/>
    <mergeCell ref="B10:D10"/>
  </mergeCells>
  <phoneticPr fontId="2"/>
  <pageMargins left="0.70866141732283472" right="0.70866141732283472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C103D-09EF-4F77-8886-B9C6E7B5D7A8}">
  <dimension ref="A1:M41"/>
  <sheetViews>
    <sheetView workbookViewId="0"/>
  </sheetViews>
  <sheetFormatPr defaultRowHeight="18" x14ac:dyDescent="0.45"/>
  <cols>
    <col min="3" max="3" width="4.296875" customWidth="1"/>
    <col min="8" max="9" width="11" customWidth="1"/>
    <col min="10" max="10" width="8.796875" customWidth="1"/>
  </cols>
  <sheetData>
    <row r="1" spans="1:13" x14ac:dyDescent="0.45">
      <c r="A1" s="1" t="s">
        <v>44</v>
      </c>
      <c r="B1" s="1"/>
      <c r="C1" s="1"/>
      <c r="D1" s="1"/>
      <c r="E1" s="1"/>
      <c r="F1" s="1"/>
      <c r="G1" s="1"/>
      <c r="H1" s="1"/>
      <c r="I1" s="1"/>
    </row>
    <row r="2" spans="1:13" x14ac:dyDescent="0.45">
      <c r="A2" s="1"/>
      <c r="B2" s="1"/>
      <c r="C2" s="1"/>
      <c r="D2" s="1"/>
      <c r="E2" s="1"/>
      <c r="F2" s="1"/>
      <c r="G2" s="1"/>
      <c r="H2" s="1"/>
      <c r="I2" s="1"/>
    </row>
    <row r="3" spans="1:13" x14ac:dyDescent="0.45">
      <c r="A3" s="1" t="s">
        <v>0</v>
      </c>
      <c r="B3" s="1"/>
      <c r="C3" s="1"/>
      <c r="D3" s="1"/>
      <c r="E3" s="1"/>
      <c r="F3" s="1"/>
      <c r="G3" s="1"/>
      <c r="H3" s="1"/>
      <c r="I3" s="1"/>
    </row>
    <row r="4" spans="1:13" x14ac:dyDescent="0.45">
      <c r="A4" s="1" t="s">
        <v>1</v>
      </c>
      <c r="B4" s="1"/>
      <c r="C4" s="1"/>
      <c r="D4" s="1"/>
      <c r="E4" s="1"/>
      <c r="F4" s="1"/>
      <c r="G4" s="1"/>
      <c r="H4" s="1"/>
      <c r="I4" s="1"/>
    </row>
    <row r="5" spans="1:13" x14ac:dyDescent="0.45">
      <c r="A5" s="1" t="s">
        <v>37</v>
      </c>
      <c r="B5" s="1"/>
      <c r="C5" s="1"/>
      <c r="D5" s="1"/>
      <c r="E5" s="1"/>
      <c r="F5" s="1"/>
      <c r="G5" s="1"/>
      <c r="H5" s="1"/>
      <c r="I5" s="1"/>
    </row>
    <row r="6" spans="1:13" x14ac:dyDescent="0.45">
      <c r="A6" s="1" t="s">
        <v>38</v>
      </c>
      <c r="B6" s="1"/>
      <c r="C6" s="1"/>
      <c r="D6" s="1"/>
      <c r="E6" s="1"/>
      <c r="F6" s="1"/>
      <c r="G6" s="1"/>
      <c r="H6" s="1"/>
      <c r="I6" s="1"/>
    </row>
    <row r="7" spans="1:13" x14ac:dyDescent="0.45">
      <c r="A7" s="1"/>
      <c r="B7" s="25"/>
      <c r="C7" s="26"/>
      <c r="D7" s="27"/>
      <c r="E7" s="3" t="s">
        <v>2</v>
      </c>
      <c r="F7" s="1"/>
      <c r="G7" s="1"/>
      <c r="H7" s="1"/>
      <c r="I7" s="1"/>
    </row>
    <row r="8" spans="1:13" x14ac:dyDescent="0.45">
      <c r="A8" s="1"/>
      <c r="B8" s="30" t="s">
        <v>4</v>
      </c>
      <c r="C8" s="31"/>
      <c r="D8" s="32"/>
      <c r="E8" s="5">
        <v>1</v>
      </c>
      <c r="F8" s="1"/>
      <c r="G8" s="1"/>
      <c r="H8" s="1"/>
      <c r="I8" s="1"/>
    </row>
    <row r="9" spans="1:13" x14ac:dyDescent="0.45">
      <c r="A9" s="1"/>
      <c r="B9" s="30" t="s">
        <v>5</v>
      </c>
      <c r="C9" s="31"/>
      <c r="D9" s="32"/>
      <c r="E9" s="5">
        <v>8</v>
      </c>
      <c r="F9" s="1"/>
      <c r="G9" s="1"/>
      <c r="H9" s="1"/>
      <c r="I9" s="1"/>
    </row>
    <row r="10" spans="1:13" x14ac:dyDescent="0.45">
      <c r="A10" s="1"/>
      <c r="B10" s="30" t="s">
        <v>3</v>
      </c>
      <c r="C10" s="31"/>
      <c r="D10" s="32"/>
      <c r="E10" s="6">
        <f>E8+E9</f>
        <v>9</v>
      </c>
      <c r="F10" s="1"/>
      <c r="G10" s="1"/>
      <c r="H10" s="1"/>
      <c r="I10" s="1"/>
      <c r="M10" t="s">
        <v>41</v>
      </c>
    </row>
    <row r="11" spans="1:13" x14ac:dyDescent="0.45">
      <c r="A11" s="1" t="s">
        <v>39</v>
      </c>
      <c r="B11" s="13" t="s">
        <v>40</v>
      </c>
      <c r="C11" s="13"/>
      <c r="D11" s="13"/>
      <c r="E11" s="7"/>
      <c r="F11" s="1"/>
      <c r="G11" s="1"/>
      <c r="H11" s="1"/>
      <c r="I11" s="1"/>
    </row>
    <row r="12" spans="1:13" ht="10.8" customHeight="1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13" x14ac:dyDescent="0.45">
      <c r="A13" s="1" t="s">
        <v>6</v>
      </c>
      <c r="B13" s="1"/>
      <c r="C13" s="1"/>
      <c r="D13" s="1"/>
      <c r="E13" s="1"/>
      <c r="F13" s="1"/>
      <c r="G13" s="1"/>
      <c r="H13" s="1"/>
      <c r="I13" s="1"/>
    </row>
    <row r="14" spans="1:13" x14ac:dyDescent="0.45">
      <c r="A14" s="1"/>
      <c r="B14" s="2"/>
      <c r="C14" s="25" t="s">
        <v>10</v>
      </c>
      <c r="D14" s="27"/>
      <c r="E14" s="1"/>
      <c r="F14" s="1"/>
      <c r="G14" s="1"/>
      <c r="H14" s="1"/>
      <c r="I14" s="1"/>
    </row>
    <row r="15" spans="1:13" x14ac:dyDescent="0.45">
      <c r="A15" s="1"/>
      <c r="B15" s="4" t="s">
        <v>7</v>
      </c>
      <c r="C15" s="45">
        <v>41.8</v>
      </c>
      <c r="D15" s="46"/>
      <c r="E15" s="1"/>
      <c r="F15" s="1"/>
      <c r="G15" s="1"/>
      <c r="H15" s="1"/>
      <c r="I15" s="1"/>
    </row>
    <row r="16" spans="1:13" x14ac:dyDescent="0.45">
      <c r="A16" s="1"/>
      <c r="B16" s="4" t="s">
        <v>8</v>
      </c>
      <c r="C16" s="45">
        <v>50</v>
      </c>
      <c r="D16" s="46"/>
      <c r="E16" s="1"/>
      <c r="F16" s="1"/>
      <c r="G16" s="1"/>
      <c r="H16" s="1"/>
      <c r="I16" s="1"/>
    </row>
    <row r="17" spans="1:9" x14ac:dyDescent="0.45">
      <c r="A17" s="1"/>
      <c r="B17" s="4" t="s">
        <v>9</v>
      </c>
      <c r="C17" s="45">
        <f>C16-C15</f>
        <v>8.2000000000000028</v>
      </c>
      <c r="D17" s="46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 t="s">
        <v>11</v>
      </c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 t="s">
        <v>12</v>
      </c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34"/>
      <c r="C21" s="34"/>
      <c r="D21" s="34" t="s">
        <v>32</v>
      </c>
      <c r="E21" s="34"/>
      <c r="F21" s="34"/>
      <c r="G21" s="34"/>
      <c r="H21" s="34"/>
      <c r="I21" s="19" t="s">
        <v>14</v>
      </c>
    </row>
    <row r="22" spans="1:9" ht="18" customHeight="1" x14ac:dyDescent="0.45">
      <c r="A22" s="1"/>
      <c r="B22" s="36" t="s">
        <v>33</v>
      </c>
      <c r="C22" s="36"/>
      <c r="D22" s="23" t="s">
        <v>13</v>
      </c>
      <c r="E22" s="23"/>
      <c r="F22" s="23"/>
      <c r="G22" s="23"/>
      <c r="H22" s="19" t="s">
        <v>15</v>
      </c>
      <c r="I22" s="14">
        <f>3.5-2.5</f>
        <v>1</v>
      </c>
    </row>
    <row r="23" spans="1:9" ht="18" customHeight="1" x14ac:dyDescent="0.45">
      <c r="A23" s="1"/>
      <c r="B23" s="36"/>
      <c r="C23" s="36"/>
      <c r="D23" s="23" t="s">
        <v>16</v>
      </c>
      <c r="E23" s="23"/>
      <c r="F23" s="23"/>
      <c r="G23" s="23"/>
      <c r="H23" s="19" t="s">
        <v>15</v>
      </c>
      <c r="I23" s="14">
        <f>3-2.5</f>
        <v>0.5</v>
      </c>
    </row>
    <row r="24" spans="1:9" ht="18" customHeight="1" x14ac:dyDescent="0.45">
      <c r="A24" s="1"/>
      <c r="B24" s="36"/>
      <c r="C24" s="36"/>
      <c r="D24" s="23" t="s">
        <v>17</v>
      </c>
      <c r="E24" s="23"/>
      <c r="F24" s="23"/>
      <c r="G24" s="23"/>
      <c r="H24" s="19" t="s">
        <v>15</v>
      </c>
      <c r="I24" s="14">
        <f>4.25-3.875</f>
        <v>0.375</v>
      </c>
    </row>
    <row r="25" spans="1:9" ht="18" customHeight="1" x14ac:dyDescent="0.45">
      <c r="A25" s="1"/>
      <c r="B25" s="36"/>
      <c r="C25" s="36"/>
      <c r="D25" s="23" t="s">
        <v>18</v>
      </c>
      <c r="E25" s="23"/>
      <c r="F25" s="23"/>
      <c r="G25" s="23"/>
      <c r="H25" s="19" t="s">
        <v>15</v>
      </c>
      <c r="I25" s="14">
        <f>5.125-4.25</f>
        <v>0.875</v>
      </c>
    </row>
    <row r="26" spans="1:9" ht="18" customHeight="1" x14ac:dyDescent="0.45">
      <c r="A26" s="1"/>
      <c r="B26" s="36"/>
      <c r="C26" s="36"/>
      <c r="D26" s="23" t="s">
        <v>19</v>
      </c>
      <c r="E26" s="23"/>
      <c r="F26" s="23"/>
      <c r="G26" s="23"/>
      <c r="H26" s="19" t="s">
        <v>30</v>
      </c>
      <c r="I26" s="14">
        <f>4.714-4.571</f>
        <v>0.14300000000000068</v>
      </c>
    </row>
    <row r="27" spans="1:9" ht="18" customHeight="1" x14ac:dyDescent="0.45">
      <c r="A27" s="1"/>
      <c r="B27" s="36"/>
      <c r="C27" s="36"/>
      <c r="D27" s="23" t="s">
        <v>20</v>
      </c>
      <c r="E27" s="23"/>
      <c r="F27" s="23"/>
      <c r="G27" s="23"/>
      <c r="H27" s="19" t="s">
        <v>30</v>
      </c>
      <c r="I27" s="14">
        <f>5.6-4.6</f>
        <v>1</v>
      </c>
    </row>
    <row r="28" spans="1:9" ht="17.399999999999999" customHeight="1" thickBot="1" x14ac:dyDescent="0.5">
      <c r="A28" s="1"/>
      <c r="B28" s="37"/>
      <c r="C28" s="37"/>
      <c r="D28" s="41" t="s">
        <v>21</v>
      </c>
      <c r="E28" s="41"/>
      <c r="F28" s="41"/>
      <c r="G28" s="41"/>
      <c r="H28" s="3" t="s">
        <v>15</v>
      </c>
      <c r="I28" s="15">
        <f>4.5-3.875</f>
        <v>0.625</v>
      </c>
    </row>
    <row r="29" spans="1:9" x14ac:dyDescent="0.45">
      <c r="A29" s="1"/>
      <c r="B29" s="38" t="s">
        <v>34</v>
      </c>
      <c r="C29" s="38"/>
      <c r="D29" s="42" t="s">
        <v>22</v>
      </c>
      <c r="E29" s="42"/>
      <c r="F29" s="42"/>
      <c r="G29" s="42"/>
      <c r="H29" s="33" t="s">
        <v>31</v>
      </c>
      <c r="I29" s="16">
        <f>4.25-3.25</f>
        <v>1</v>
      </c>
    </row>
    <row r="30" spans="1:9" x14ac:dyDescent="0.45">
      <c r="A30" s="1"/>
      <c r="B30" s="39"/>
      <c r="C30" s="39"/>
      <c r="D30" s="23" t="s">
        <v>23</v>
      </c>
      <c r="E30" s="23"/>
      <c r="F30" s="23"/>
      <c r="G30" s="23"/>
      <c r="H30" s="34"/>
      <c r="I30" s="14">
        <v>0</v>
      </c>
    </row>
    <row r="31" spans="1:9" x14ac:dyDescent="0.45">
      <c r="A31" s="1"/>
      <c r="B31" s="39"/>
      <c r="C31" s="39"/>
      <c r="D31" s="23" t="s">
        <v>24</v>
      </c>
      <c r="E31" s="23"/>
      <c r="F31" s="23"/>
      <c r="G31" s="23"/>
      <c r="H31" s="19" t="s">
        <v>15</v>
      </c>
      <c r="I31" s="14">
        <f>3.875-3.375</f>
        <v>0.5</v>
      </c>
    </row>
    <row r="32" spans="1:9" x14ac:dyDescent="0.45">
      <c r="A32" s="1"/>
      <c r="B32" s="39"/>
      <c r="C32" s="39"/>
      <c r="D32" s="23" t="s">
        <v>25</v>
      </c>
      <c r="E32" s="23"/>
      <c r="F32" s="23"/>
      <c r="G32" s="23"/>
      <c r="H32" s="19" t="s">
        <v>30</v>
      </c>
      <c r="I32" s="14">
        <f>3.714-3.285</f>
        <v>0.42899999999999983</v>
      </c>
    </row>
    <row r="33" spans="1:9" x14ac:dyDescent="0.45">
      <c r="A33" s="1"/>
      <c r="B33" s="39"/>
      <c r="C33" s="39"/>
      <c r="D33" s="23" t="s">
        <v>26</v>
      </c>
      <c r="E33" s="23"/>
      <c r="F33" s="23"/>
      <c r="G33" s="23"/>
      <c r="H33" s="19" t="s">
        <v>15</v>
      </c>
      <c r="I33" s="14">
        <f>3.125-2.25</f>
        <v>0.875</v>
      </c>
    </row>
    <row r="34" spans="1:9" ht="18.600000000000001" thickBot="1" x14ac:dyDescent="0.5">
      <c r="A34" s="1"/>
      <c r="B34" s="40"/>
      <c r="C34" s="40"/>
      <c r="D34" s="43" t="s">
        <v>27</v>
      </c>
      <c r="E34" s="43"/>
      <c r="F34" s="43"/>
      <c r="G34" s="43"/>
      <c r="H34" s="9" t="s">
        <v>15</v>
      </c>
      <c r="I34" s="17">
        <f>3.375-2.75</f>
        <v>0.625</v>
      </c>
    </row>
    <row r="35" spans="1:9" ht="18.600000000000001" thickBot="1" x14ac:dyDescent="0.5">
      <c r="A35" s="1"/>
      <c r="B35" s="35" t="s">
        <v>29</v>
      </c>
      <c r="C35" s="35"/>
      <c r="D35" s="44" t="s">
        <v>28</v>
      </c>
      <c r="E35" s="44"/>
      <c r="F35" s="44"/>
      <c r="G35" s="44"/>
      <c r="H35" s="20" t="s">
        <v>15</v>
      </c>
      <c r="I35" s="18">
        <f>3-2.375</f>
        <v>0.625</v>
      </c>
    </row>
    <row r="36" spans="1:9" ht="18.600000000000001" thickTop="1" x14ac:dyDescent="0.45">
      <c r="A36" s="1"/>
      <c r="B36" s="24"/>
      <c r="C36" s="24"/>
      <c r="D36" s="24" t="s">
        <v>3</v>
      </c>
      <c r="E36" s="24"/>
      <c r="F36" s="24"/>
      <c r="G36" s="24"/>
      <c r="H36" s="11"/>
      <c r="I36" s="22">
        <f>SUM(I22:I35)</f>
        <v>8.572000000000001</v>
      </c>
    </row>
    <row r="37" spans="1:9" ht="10.8" customHeight="1" x14ac:dyDescent="0.45">
      <c r="A37" s="1"/>
      <c r="B37" s="1"/>
      <c r="C37" s="1"/>
      <c r="D37" s="1"/>
      <c r="E37" s="1"/>
      <c r="F37" s="1"/>
      <c r="G37" s="1"/>
      <c r="H37" s="1"/>
      <c r="I37" s="21"/>
    </row>
    <row r="38" spans="1:9" x14ac:dyDescent="0.45">
      <c r="A38" s="1" t="s">
        <v>36</v>
      </c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23" t="s">
        <v>35</v>
      </c>
      <c r="C39" s="23"/>
      <c r="D39" s="23"/>
      <c r="E39" s="14">
        <f>AVERAGE(I22:I35)</f>
        <v>0.61228571428571432</v>
      </c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2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</sheetData>
  <mergeCells count="31">
    <mergeCell ref="C15:D15"/>
    <mergeCell ref="B7:D7"/>
    <mergeCell ref="B8:D8"/>
    <mergeCell ref="B9:D9"/>
    <mergeCell ref="B10:D10"/>
    <mergeCell ref="C14:D14"/>
    <mergeCell ref="C16:D16"/>
    <mergeCell ref="C17:D17"/>
    <mergeCell ref="B21:C21"/>
    <mergeCell ref="D21:H21"/>
    <mergeCell ref="B22:C28"/>
    <mergeCell ref="D22:G22"/>
    <mergeCell ref="D23:G23"/>
    <mergeCell ref="D24:G24"/>
    <mergeCell ref="D25:G25"/>
    <mergeCell ref="D26:G26"/>
    <mergeCell ref="D27:G27"/>
    <mergeCell ref="D28:G28"/>
    <mergeCell ref="B29:C34"/>
    <mergeCell ref="D29:G29"/>
    <mergeCell ref="H29:H30"/>
    <mergeCell ref="D30:G30"/>
    <mergeCell ref="D31:G31"/>
    <mergeCell ref="D32:G32"/>
    <mergeCell ref="D33:G33"/>
    <mergeCell ref="D34:G34"/>
    <mergeCell ref="B35:C35"/>
    <mergeCell ref="D35:G35"/>
    <mergeCell ref="B36:C36"/>
    <mergeCell ref="D36:G36"/>
    <mergeCell ref="B39:D39"/>
  </mergeCells>
  <phoneticPr fontId="2"/>
  <pageMargins left="0.70866141732283472" right="0.70866141732283472" top="0.74803149606299213" bottom="0.7480314960629921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DF90-5678-4EF3-A66A-90550B10389D}">
  <dimension ref="A1:M41"/>
  <sheetViews>
    <sheetView workbookViewId="0"/>
  </sheetViews>
  <sheetFormatPr defaultRowHeight="18" x14ac:dyDescent="0.45"/>
  <cols>
    <col min="3" max="3" width="4.296875" customWidth="1"/>
    <col min="8" max="9" width="11" customWidth="1"/>
    <col min="10" max="10" width="8.796875" customWidth="1"/>
  </cols>
  <sheetData>
    <row r="1" spans="1:13" x14ac:dyDescent="0.45">
      <c r="A1" s="1" t="s">
        <v>43</v>
      </c>
      <c r="B1" s="1"/>
      <c r="C1" s="1"/>
      <c r="D1" s="1"/>
      <c r="E1" s="1"/>
      <c r="F1" s="1"/>
      <c r="G1" s="1"/>
      <c r="H1" s="1"/>
      <c r="I1" s="1"/>
    </row>
    <row r="2" spans="1:13" x14ac:dyDescent="0.45">
      <c r="A2" s="1"/>
      <c r="B2" s="1"/>
      <c r="C2" s="1"/>
      <c r="D2" s="1"/>
      <c r="E2" s="1"/>
      <c r="F2" s="1"/>
      <c r="G2" s="1"/>
      <c r="H2" s="1"/>
      <c r="I2" s="1"/>
    </row>
    <row r="3" spans="1:13" x14ac:dyDescent="0.45">
      <c r="A3" s="1" t="s">
        <v>0</v>
      </c>
      <c r="B3" s="1"/>
      <c r="C3" s="1"/>
      <c r="D3" s="1"/>
      <c r="E3" s="1"/>
      <c r="F3" s="1"/>
      <c r="G3" s="1"/>
      <c r="H3" s="1"/>
      <c r="I3" s="1"/>
    </row>
    <row r="4" spans="1:13" x14ac:dyDescent="0.45">
      <c r="A4" s="1" t="s">
        <v>1</v>
      </c>
      <c r="B4" s="1"/>
      <c r="C4" s="1"/>
      <c r="D4" s="1"/>
      <c r="E4" s="1"/>
      <c r="F4" s="1"/>
      <c r="G4" s="1"/>
      <c r="H4" s="1"/>
      <c r="I4" s="1"/>
    </row>
    <row r="5" spans="1:13" x14ac:dyDescent="0.45">
      <c r="A5" s="1" t="s">
        <v>37</v>
      </c>
      <c r="B5" s="1"/>
      <c r="C5" s="1"/>
      <c r="D5" s="1"/>
      <c r="E5" s="1"/>
      <c r="F5" s="1"/>
      <c r="G5" s="1"/>
      <c r="H5" s="1"/>
      <c r="I5" s="1"/>
    </row>
    <row r="6" spans="1:13" x14ac:dyDescent="0.45">
      <c r="A6" s="1" t="s">
        <v>38</v>
      </c>
      <c r="B6" s="1"/>
      <c r="C6" s="1"/>
      <c r="D6" s="1"/>
      <c r="E6" s="1"/>
      <c r="F6" s="1"/>
      <c r="G6" s="1"/>
      <c r="H6" s="1"/>
      <c r="I6" s="1"/>
    </row>
    <row r="7" spans="1:13" x14ac:dyDescent="0.45">
      <c r="A7" s="1"/>
      <c r="B7" s="25"/>
      <c r="C7" s="26"/>
      <c r="D7" s="27"/>
      <c r="E7" s="3" t="s">
        <v>2</v>
      </c>
      <c r="F7" s="1"/>
      <c r="G7" s="1"/>
      <c r="H7" s="1"/>
      <c r="I7" s="1"/>
    </row>
    <row r="8" spans="1:13" x14ac:dyDescent="0.45">
      <c r="A8" s="1"/>
      <c r="B8" s="30" t="s">
        <v>4</v>
      </c>
      <c r="C8" s="31"/>
      <c r="D8" s="32"/>
      <c r="E8" s="5">
        <v>0</v>
      </c>
      <c r="F8" s="1"/>
      <c r="G8" s="1"/>
      <c r="H8" s="1"/>
      <c r="I8" s="1"/>
    </row>
    <row r="9" spans="1:13" x14ac:dyDescent="0.45">
      <c r="A9" s="1"/>
      <c r="B9" s="30" t="s">
        <v>5</v>
      </c>
      <c r="C9" s="31"/>
      <c r="D9" s="32"/>
      <c r="E9" s="5">
        <v>9</v>
      </c>
      <c r="F9" s="1"/>
      <c r="G9" s="1"/>
      <c r="H9" s="1"/>
      <c r="I9" s="1"/>
    </row>
    <row r="10" spans="1:13" x14ac:dyDescent="0.45">
      <c r="A10" s="1"/>
      <c r="B10" s="30" t="s">
        <v>3</v>
      </c>
      <c r="C10" s="31"/>
      <c r="D10" s="32"/>
      <c r="E10" s="6">
        <f>E8+E9</f>
        <v>9</v>
      </c>
      <c r="F10" s="1"/>
      <c r="G10" s="1"/>
      <c r="H10" s="1"/>
      <c r="I10" s="1"/>
      <c r="M10" t="s">
        <v>41</v>
      </c>
    </row>
    <row r="11" spans="1:13" x14ac:dyDescent="0.45">
      <c r="A11" s="1" t="s">
        <v>39</v>
      </c>
      <c r="B11" s="13" t="s">
        <v>40</v>
      </c>
      <c r="C11" s="13"/>
      <c r="D11" s="13"/>
      <c r="E11" s="7"/>
      <c r="F11" s="1"/>
      <c r="G11" s="1"/>
      <c r="H11" s="1"/>
      <c r="I11" s="1"/>
    </row>
    <row r="12" spans="1:13" ht="10.8" customHeight="1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13" x14ac:dyDescent="0.45">
      <c r="A13" s="1" t="s">
        <v>6</v>
      </c>
      <c r="B13" s="1"/>
      <c r="C13" s="1"/>
      <c r="D13" s="1"/>
      <c r="E13" s="1"/>
      <c r="F13" s="1"/>
      <c r="G13" s="1"/>
      <c r="H13" s="1"/>
      <c r="I13" s="1"/>
    </row>
    <row r="14" spans="1:13" x14ac:dyDescent="0.45">
      <c r="A14" s="1"/>
      <c r="B14" s="2"/>
      <c r="C14" s="25" t="s">
        <v>10</v>
      </c>
      <c r="D14" s="27"/>
      <c r="E14" s="1"/>
      <c r="F14" s="1"/>
      <c r="G14" s="1"/>
      <c r="H14" s="1"/>
      <c r="I14" s="1"/>
    </row>
    <row r="15" spans="1:13" x14ac:dyDescent="0.45">
      <c r="A15" s="1"/>
      <c r="B15" s="4" t="s">
        <v>7</v>
      </c>
      <c r="C15" s="28">
        <v>54.4</v>
      </c>
      <c r="D15" s="29"/>
      <c r="E15" s="1"/>
      <c r="F15" s="1"/>
      <c r="G15" s="1"/>
      <c r="H15" s="1"/>
      <c r="I15" s="1"/>
    </row>
    <row r="16" spans="1:13" x14ac:dyDescent="0.45">
      <c r="A16" s="1"/>
      <c r="B16" s="4" t="s">
        <v>8</v>
      </c>
      <c r="C16" s="28">
        <v>57.2</v>
      </c>
      <c r="D16" s="29"/>
      <c r="E16" s="1"/>
      <c r="F16" s="1"/>
      <c r="G16" s="1"/>
      <c r="H16" s="1"/>
      <c r="I16" s="1"/>
    </row>
    <row r="17" spans="1:9" x14ac:dyDescent="0.45">
      <c r="A17" s="1"/>
      <c r="B17" s="4" t="s">
        <v>9</v>
      </c>
      <c r="C17" s="28">
        <f>C16-C15</f>
        <v>2.8000000000000043</v>
      </c>
      <c r="D17" s="29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 t="s">
        <v>11</v>
      </c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 t="s">
        <v>12</v>
      </c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34"/>
      <c r="C21" s="34"/>
      <c r="D21" s="34" t="s">
        <v>32</v>
      </c>
      <c r="E21" s="34"/>
      <c r="F21" s="34"/>
      <c r="G21" s="34"/>
      <c r="H21" s="34"/>
      <c r="I21" s="19" t="s">
        <v>14</v>
      </c>
    </row>
    <row r="22" spans="1:9" ht="18" customHeight="1" x14ac:dyDescent="0.45">
      <c r="A22" s="1"/>
      <c r="B22" s="36" t="s">
        <v>33</v>
      </c>
      <c r="C22" s="36"/>
      <c r="D22" s="23" t="s">
        <v>13</v>
      </c>
      <c r="E22" s="23"/>
      <c r="F22" s="23"/>
      <c r="G22" s="23"/>
      <c r="H22" s="19" t="s">
        <v>15</v>
      </c>
      <c r="I22" s="14">
        <v>0</v>
      </c>
    </row>
    <row r="23" spans="1:9" ht="18" customHeight="1" x14ac:dyDescent="0.45">
      <c r="A23" s="1"/>
      <c r="B23" s="36"/>
      <c r="C23" s="36"/>
      <c r="D23" s="23" t="s">
        <v>16</v>
      </c>
      <c r="E23" s="23"/>
      <c r="F23" s="23"/>
      <c r="G23" s="23"/>
      <c r="H23" s="19" t="s">
        <v>15</v>
      </c>
      <c r="I23" s="14">
        <v>0</v>
      </c>
    </row>
    <row r="24" spans="1:9" ht="18" customHeight="1" x14ac:dyDescent="0.45">
      <c r="A24" s="1"/>
      <c r="B24" s="36"/>
      <c r="C24" s="36"/>
      <c r="D24" s="23" t="s">
        <v>17</v>
      </c>
      <c r="E24" s="23"/>
      <c r="F24" s="23"/>
      <c r="G24" s="23"/>
      <c r="H24" s="19" t="s">
        <v>15</v>
      </c>
      <c r="I24" s="14">
        <v>0</v>
      </c>
    </row>
    <row r="25" spans="1:9" ht="18" customHeight="1" x14ac:dyDescent="0.45">
      <c r="A25" s="1"/>
      <c r="B25" s="36"/>
      <c r="C25" s="36"/>
      <c r="D25" s="23" t="s">
        <v>18</v>
      </c>
      <c r="E25" s="23"/>
      <c r="F25" s="23"/>
      <c r="G25" s="23"/>
      <c r="H25" s="19" t="s">
        <v>15</v>
      </c>
      <c r="I25" s="14">
        <f>5.777-5.555</f>
        <v>0.22200000000000042</v>
      </c>
    </row>
    <row r="26" spans="1:9" ht="18" customHeight="1" x14ac:dyDescent="0.45">
      <c r="A26" s="1"/>
      <c r="B26" s="36"/>
      <c r="C26" s="36"/>
      <c r="D26" s="23" t="s">
        <v>19</v>
      </c>
      <c r="E26" s="23"/>
      <c r="F26" s="23"/>
      <c r="G26" s="23"/>
      <c r="H26" s="19" t="s">
        <v>30</v>
      </c>
      <c r="I26" s="14">
        <f>5.125-4.875</f>
        <v>0.25</v>
      </c>
    </row>
    <row r="27" spans="1:9" ht="18" customHeight="1" x14ac:dyDescent="0.45">
      <c r="A27" s="1"/>
      <c r="B27" s="36"/>
      <c r="C27" s="36"/>
      <c r="D27" s="23" t="s">
        <v>20</v>
      </c>
      <c r="E27" s="23"/>
      <c r="F27" s="23"/>
      <c r="G27" s="23"/>
      <c r="H27" s="19" t="s">
        <v>30</v>
      </c>
      <c r="I27" s="14">
        <f>4.2-3.8</f>
        <v>0.40000000000000036</v>
      </c>
    </row>
    <row r="28" spans="1:9" ht="17.399999999999999" customHeight="1" thickBot="1" x14ac:dyDescent="0.5">
      <c r="A28" s="1"/>
      <c r="B28" s="37"/>
      <c r="C28" s="37"/>
      <c r="D28" s="41" t="s">
        <v>21</v>
      </c>
      <c r="E28" s="41"/>
      <c r="F28" s="41"/>
      <c r="G28" s="41"/>
      <c r="H28" s="3" t="s">
        <v>15</v>
      </c>
      <c r="I28" s="15">
        <v>0</v>
      </c>
    </row>
    <row r="29" spans="1:9" x14ac:dyDescent="0.45">
      <c r="A29" s="1"/>
      <c r="B29" s="38" t="s">
        <v>34</v>
      </c>
      <c r="C29" s="38"/>
      <c r="D29" s="42" t="s">
        <v>22</v>
      </c>
      <c r="E29" s="42"/>
      <c r="F29" s="42"/>
      <c r="G29" s="42"/>
      <c r="H29" s="33" t="s">
        <v>31</v>
      </c>
      <c r="I29" s="16">
        <f>5.777-5.666</f>
        <v>0.11099999999999977</v>
      </c>
    </row>
    <row r="30" spans="1:9" x14ac:dyDescent="0.45">
      <c r="A30" s="1"/>
      <c r="B30" s="39"/>
      <c r="C30" s="39"/>
      <c r="D30" s="23" t="s">
        <v>23</v>
      </c>
      <c r="E30" s="23"/>
      <c r="F30" s="23"/>
      <c r="G30" s="23"/>
      <c r="H30" s="34"/>
      <c r="I30" s="14">
        <v>0</v>
      </c>
    </row>
    <row r="31" spans="1:9" x14ac:dyDescent="0.45">
      <c r="A31" s="1"/>
      <c r="B31" s="39"/>
      <c r="C31" s="39"/>
      <c r="D31" s="23" t="s">
        <v>24</v>
      </c>
      <c r="E31" s="23"/>
      <c r="F31" s="23"/>
      <c r="G31" s="23"/>
      <c r="H31" s="19" t="s">
        <v>15</v>
      </c>
      <c r="I31" s="14">
        <f>3.777-3.666</f>
        <v>0.11100000000000021</v>
      </c>
    </row>
    <row r="32" spans="1:9" x14ac:dyDescent="0.45">
      <c r="A32" s="1"/>
      <c r="B32" s="39"/>
      <c r="C32" s="39"/>
      <c r="D32" s="23" t="s">
        <v>25</v>
      </c>
      <c r="E32" s="23"/>
      <c r="F32" s="23"/>
      <c r="G32" s="23"/>
      <c r="H32" s="19" t="s">
        <v>30</v>
      </c>
      <c r="I32" s="14">
        <f>4-2.777</f>
        <v>1.2229999999999999</v>
      </c>
    </row>
    <row r="33" spans="1:9" x14ac:dyDescent="0.45">
      <c r="A33" s="1"/>
      <c r="B33" s="39"/>
      <c r="C33" s="39"/>
      <c r="D33" s="23" t="s">
        <v>26</v>
      </c>
      <c r="E33" s="23"/>
      <c r="F33" s="23"/>
      <c r="G33" s="23"/>
      <c r="H33" s="19" t="s">
        <v>15</v>
      </c>
      <c r="I33" s="14">
        <f>3.222-2.888</f>
        <v>0.33400000000000007</v>
      </c>
    </row>
    <row r="34" spans="1:9" ht="18.600000000000001" thickBot="1" x14ac:dyDescent="0.5">
      <c r="A34" s="1"/>
      <c r="B34" s="40"/>
      <c r="C34" s="40"/>
      <c r="D34" s="43" t="s">
        <v>27</v>
      </c>
      <c r="E34" s="43"/>
      <c r="F34" s="43"/>
      <c r="G34" s="43"/>
      <c r="H34" s="9" t="s">
        <v>15</v>
      </c>
      <c r="I34" s="17">
        <f>4-3.888</f>
        <v>0.1120000000000001</v>
      </c>
    </row>
    <row r="35" spans="1:9" ht="18.600000000000001" thickBot="1" x14ac:dyDescent="0.5">
      <c r="A35" s="1"/>
      <c r="B35" s="35" t="s">
        <v>29</v>
      </c>
      <c r="C35" s="35"/>
      <c r="D35" s="44" t="s">
        <v>28</v>
      </c>
      <c r="E35" s="44"/>
      <c r="F35" s="44"/>
      <c r="G35" s="44"/>
      <c r="H35" s="20" t="s">
        <v>15</v>
      </c>
      <c r="I35" s="18">
        <f>2.666-2.555</f>
        <v>0.11099999999999977</v>
      </c>
    </row>
    <row r="36" spans="1:9" ht="18.600000000000001" thickTop="1" x14ac:dyDescent="0.45">
      <c r="A36" s="1"/>
      <c r="B36" s="24"/>
      <c r="C36" s="24"/>
      <c r="D36" s="24" t="s">
        <v>3</v>
      </c>
      <c r="E36" s="24"/>
      <c r="F36" s="24"/>
      <c r="G36" s="24"/>
      <c r="H36" s="11"/>
      <c r="I36" s="22">
        <f>SUM(I22:I35)</f>
        <v>2.8740000000000006</v>
      </c>
    </row>
    <row r="37" spans="1:9" ht="10.8" customHeight="1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 t="s">
        <v>36</v>
      </c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23" t="s">
        <v>35</v>
      </c>
      <c r="C39" s="23"/>
      <c r="D39" s="23"/>
      <c r="E39" s="14">
        <f>AVERAGE(I22:I35)</f>
        <v>0.20528571428571432</v>
      </c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2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</sheetData>
  <mergeCells count="31">
    <mergeCell ref="C15:D15"/>
    <mergeCell ref="B7:D7"/>
    <mergeCell ref="B8:D8"/>
    <mergeCell ref="B9:D9"/>
    <mergeCell ref="B10:D10"/>
    <mergeCell ref="C14:D14"/>
    <mergeCell ref="C16:D16"/>
    <mergeCell ref="C17:D17"/>
    <mergeCell ref="B21:C21"/>
    <mergeCell ref="D21:H21"/>
    <mergeCell ref="B22:C28"/>
    <mergeCell ref="D22:G22"/>
    <mergeCell ref="D23:G23"/>
    <mergeCell ref="D24:G24"/>
    <mergeCell ref="D25:G25"/>
    <mergeCell ref="D26:G26"/>
    <mergeCell ref="D27:G27"/>
    <mergeCell ref="D28:G28"/>
    <mergeCell ref="B29:C34"/>
    <mergeCell ref="D29:G29"/>
    <mergeCell ref="H29:H30"/>
    <mergeCell ref="D30:G30"/>
    <mergeCell ref="D31:G31"/>
    <mergeCell ref="D32:G32"/>
    <mergeCell ref="D33:G33"/>
    <mergeCell ref="D34:G34"/>
    <mergeCell ref="B35:C35"/>
    <mergeCell ref="D35:G35"/>
    <mergeCell ref="B36:C36"/>
    <mergeCell ref="D36:G36"/>
    <mergeCell ref="B39:D39"/>
  </mergeCells>
  <phoneticPr fontId="2"/>
  <pageMargins left="0.70866141732283472" right="0.70866141732283472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機能</vt:lpstr>
      <vt:lpstr>生活</vt:lpstr>
      <vt:lpstr>生活 (通所)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2026-07-14T01:58:18Z</dcterms:created>
  <dcterms:modified xsi:type="dcterms:W3CDTF">2026-07-14T04:31:33Z</dcterms:modified>
</cp:coreProperties>
</file>