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BC83148F-8D57-449F-AA6D-697E296B68B7}"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0" yWindow="336" windowWidth="18204" windowHeight="13344"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変更箇所!$A$1:$BC$25</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4" i="16"/>
  <c r="BM104" i="16"/>
  <c r="BL104" i="16"/>
  <c r="BK104" i="16"/>
  <c r="BJ104" i="16"/>
  <c r="BI104"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<sst xmlns="http://schemas.openxmlformats.org/spreadsheetml/2006/main" count="393" uniqueCount="234">
  <si>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</si>
  <si>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</si>
  <si>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</si>
  <si>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</si>
  <si>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</si>
  <si>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</si>
  <si>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</si>
  <si>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[令和６年10月　様式２]</t>
    <rPh sb="1" eb="3">
      <t>レイワ</t>
    </rPh>
    <rPh sb="4" eb="5">
      <t>ネン</t>
    </rPh>
    <rPh sb="7" eb="8">
      <t>ガツ</t>
    </rPh>
    <rPh sb="9" eb="11">
      <t>ヨウシキ</t>
    </rPh>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</si>
  <si>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</si>
  <si>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</si>
  <si>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</si>
  <si>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</si>
  <si>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</si>
  <si>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</si>
  <si>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</si>
  <si>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</si>
  <si>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</si>
  <si>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</si>
  <si>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</si>
  <si>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</si>
  <si>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</si>
  <si>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</si>
  <si>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</si>
  <si>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</si>
  <si>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</si>
  <si>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</si>
  <si>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</si>
  <si>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</si>
  <si>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</si>
  <si>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</si>
  <si>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</si>
  <si>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</si>
  <si>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</si>
  <si>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</si>
  <si>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</si>
  <si>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</si>
  <si>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</si>
  <si>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</si>
  <si>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</si>
  <si>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</si>
  <si>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</si>
  <si>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</si>
  <si>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</si>
  <si>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</si>
  <si>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</si>
  <si>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</si>
  <si>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</si>
  <si>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</si>
  <si>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</si>
  <si>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</si>
  <si>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</si>
  <si>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</si>
  <si>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</si>
  <si>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</si>
  <si>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</si>
  <si>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</si>
  <si>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</si>
  <si>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</si>
  <si>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</si>
  <si>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</si>
  <si>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</si>
  <si>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</si>
  <si>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</si>
  <si>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</si>
  <si>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</si>
  <si>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</si>
  <si>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</si>
  <si>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</si>
  <si>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</si>
  <si>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</si>
  <si>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</si>
  <si>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</si>
  <si>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</si>
  <si>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</si>
  <si>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</si>
  <si>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</si>
  <si>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</si>
  <si>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</si>
  <si>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</si>
  <si>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</si>
  <si>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</si>
  <si>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</si>
  <si>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</si>
  <si>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</si>
  <si>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</si>
  <si>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</si>
  <si>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</si>
  <si>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</si>
  <si>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</si>
  <si>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</si>
  <si>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</si>
  <si>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</si>
  <si>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</si>
  <si>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</si>
  <si>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</si>
  <si>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</si>
  <si>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</si>
  <si>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</si>
  <si>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</si>
  <si>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</si>
  <si>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</si>
  <si>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</si>
  <si>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</si>
  <si>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</si>
  <si>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</si>
  <si>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</si>
  <si>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</si>
  <si>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</si>
  <si>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</si>
  <si>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</si>
  <si>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</si>
  <si>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</si>
  <si>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</si>
  <si>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</si>
  <si>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</si>
  <si>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</si>
  <si>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</si>
  <si>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</si>
  <si>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</si>
  <si>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</si>
  <si>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</si>
  <si>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</si>
  <si>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</si>
  <si>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</si>
  <si>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</si>
  <si>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</si>
  <si>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</si>
  <si>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</si>
  <si>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</si>
  <si>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</si>
  <si>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</si>
  <si>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</si>
  <si>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</si>
  <si>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</si>
  <si>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</si>
  <si>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</si>
  <si>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</si>
  <si>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</si>
  <si>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</si>
  <si>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</si>
  <si>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</si>
  <si>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</si>
  <si>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</si>
  <si>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</si>
  <si>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</si>
  <si>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</si>
  <si>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</si>
  <si>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</si>
  <si>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</si>
  <si>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</si>
  <si>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</si>
  <si>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</si>
  <si>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</si>
  <si>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</si>
  <si>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</si>
  <si>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</si>
  <si>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</si>
  <si>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</si>
  <si>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</si>
  <si>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</si>
  <si>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</si>
  <si>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</si>
  <si>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府税の賦課徴収関係事務に係る基礎項目評価書</t>
    <phoneticPr fontId="1"/>
  </si>
  <si>
    <t>　大阪府は、府税の賦課徴収関係事務において特定個人情報ファイルを取り扱うにあたり、特定個人情報ファイルの取扱いが個人のプライバシー等の権利利益に影響を与え得るということを認識し、特定個人情報の漏えい等の事態を発生させるリスクを軽減させるために適切な措置を講じることによって、個人のプライバシー等の権利利益の保護に取り組んでいることを宣言する。</t>
    <phoneticPr fontId="1"/>
  </si>
  <si>
    <t>　大阪府が情報セキュリティを確保するために遵守すべき基本的事項を定めた「情報セキュリティに関する基本要綱」に基づき、情報資産の機密性、完全性及び可用性を維持するための対策を講じている。</t>
    <phoneticPr fontId="1"/>
  </si>
  <si>
    <t>大阪府知事</t>
    <phoneticPr fontId="1"/>
  </si>
  <si>
    <t>府税の賦課徴収関係事務</t>
    <phoneticPr fontId="1"/>
  </si>
  <si>
    <t>税務情報システムデータベースファイル</t>
    <phoneticPr fontId="1"/>
  </si>
  <si>
    <t>実施しない</t>
  </si>
  <si>
    <t>大阪府財務部税務局</t>
    <phoneticPr fontId="1"/>
  </si>
  <si>
    <t>税務局長</t>
    <phoneticPr fontId="1"/>
  </si>
  <si>
    <t>財務部税務局税政課税務企画グループ
大阪市住之江区南港北１丁目１４番１６号　大阪府咲洲庁舎１８階　０６－６２１０－９１１９</t>
    <phoneticPr fontId="1"/>
  </si>
  <si>
    <t>30万人以上</t>
  </si>
  <si>
    <t>500人以上</t>
  </si>
  <si>
    <t>発生なし</t>
  </si>
  <si>
    <t>○</t>
  </si>
  <si>
    <t>○地方税法その他の地方税に関する法律及びこれらの法律に基づく条例による地方税のうち府税の賦課徴収に関する事務
事務の概要は以下のとおり。
１．納税者からの申告及び届出等による課税業務
２．収納、還付、充当等を行う収納管理業務
３．滞納者情報による督促状送付や滞納整理等を行う滞納整理業務
４．納税者の宛名情報の特定や突合を行う納税者管理業務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t>
    <phoneticPr fontId="1"/>
  </si>
  <si>
    <t>府民文化部府政情報室情報公開課　公文書総合センター（府政情報センター）
大阪市中央区大手前２丁目　大阪府庁本館　０６－６９４４－６０６６
財務部税務局税政課総務グループ
大阪市住之江区南港北１丁目１４番１６号　大阪府咲洲庁舎１８階　０６－６２１０－９１１７</t>
    <phoneticPr fontId="1"/>
  </si>
  <si>
    <t xml:space="preserve">特定個人情報の入手から保管・廃棄までのプロセスで、人手が介在する局面ごとに人為的ミスが発生するリスクへの対策を講じている。                                                        </t>
    <rPh sb="7" eb="9">
      <t>ニュウシュ</t>
    </rPh>
    <rPh sb="11" eb="13">
      <t>ホカン</t>
    </rPh>
    <rPh sb="14" eb="16">
      <t>ハイキ</t>
    </rPh>
    <rPh sb="25" eb="27">
      <t>ヒトデ</t>
    </rPh>
    <rPh sb="28" eb="30">
      <t>カイザイ</t>
    </rPh>
    <rPh sb="32" eb="34">
      <t>キョクメン</t>
    </rPh>
    <rPh sb="37" eb="40">
      <t>ジンイテキ</t>
    </rPh>
    <rPh sb="43" eb="45">
      <t>ハッセイ</t>
    </rPh>
    <rPh sb="52" eb="54">
      <t>タイサク</t>
    </rPh>
    <rPh sb="55" eb="56">
      <t>コウ</t>
    </rPh>
    <phoneticPr fontId="1"/>
  </si>
  <si>
    <t>税務システム（税務情報システム、国税連携システム、電子申告システム）、住民基本台帳ネットワークシステム</t>
    <rPh sb="35" eb="37">
      <t>ジュウミン</t>
    </rPh>
    <phoneticPr fontId="1"/>
  </si>
  <si>
    <t>重要な変更ではないため（実態に合わせて修正）</t>
    <phoneticPr fontId="1"/>
  </si>
  <si>
    <t>Ⅰ　関連情報　１．特定個人情報ファイルを取り扱う事務　③事務の名称</t>
    <rPh sb="2" eb="6">
      <t>カンレンジョウホウ</t>
    </rPh>
    <rPh sb="9" eb="15">
      <t>トクテイコジンジョウホウ</t>
    </rPh>
    <rPh sb="20" eb="21">
      <t>ト</t>
    </rPh>
    <rPh sb="22" eb="23">
      <t>アツカ</t>
    </rPh>
    <rPh sb="24" eb="26">
      <t>ジム</t>
    </rPh>
    <rPh sb="28" eb="30">
      <t>ジム</t>
    </rPh>
    <rPh sb="31" eb="33">
      <t>メイショウ</t>
    </rPh>
    <phoneticPr fontId="1"/>
  </si>
  <si>
    <t>税務情報システム、住民基本台帳ネットワークシステム、国税連携システム</t>
    <rPh sb="0" eb="4">
      <t>ゼイムジョウホウ</t>
    </rPh>
    <rPh sb="9" eb="15">
      <t>ジュウミンキホンダイチョウ</t>
    </rPh>
    <rPh sb="26" eb="30">
      <t>コクゼイレンケイ</t>
    </rPh>
    <phoneticPr fontId="1"/>
  </si>
  <si>
    <t>税務システム（税務情報システム、国税連携システム、電子申告システム）、住民基本台帳ネットワークシステム</t>
    <rPh sb="0" eb="2">
      <t>ゼイム</t>
    </rPh>
    <rPh sb="7" eb="11">
      <t>ゼイムジョウホウ</t>
    </rPh>
    <rPh sb="25" eb="29">
      <t>デンシシンコク</t>
    </rPh>
    <phoneticPr fontId="1"/>
  </si>
  <si>
    <t>Ⅰ　関連情報　２．個人番号の利用　法令上の根拠</t>
    <rPh sb="2" eb="6">
      <t>カンレンジョウホウ</t>
    </rPh>
    <rPh sb="9" eb="13">
      <t>コジンバンゴウ</t>
    </rPh>
    <rPh sb="14" eb="16">
      <t>リヨウ</t>
    </rPh>
    <rPh sb="17" eb="20">
      <t>ホウレイジョウ</t>
    </rPh>
    <rPh sb="21" eb="23">
      <t>コンキョ</t>
    </rPh>
    <phoneticPr fontId="1"/>
  </si>
  <si>
    <t>法令改正への対応</t>
    <phoneticPr fontId="1"/>
  </si>
  <si>
    <t>Ⅱ　しきい値判断項目　１．対象人数　いつ時点の計数か</t>
    <rPh sb="5" eb="6">
      <t>アタイ</t>
    </rPh>
    <rPh sb="6" eb="10">
      <t>ハンダンコウモク</t>
    </rPh>
    <rPh sb="13" eb="17">
      <t>タイショウニンズウ</t>
    </rPh>
    <rPh sb="20" eb="22">
      <t>ジテン</t>
    </rPh>
    <rPh sb="23" eb="25">
      <t>ケイスウ</t>
    </rPh>
    <phoneticPr fontId="1"/>
  </si>
  <si>
    <t>・行政手続における特定の個人を識別するための番号の利用等に関する法律（以下、「番号法」という。）第９条第１項及び同法別表の24の項
・番号法別表の主務省令で定める事務を定める命令第16条</t>
    <phoneticPr fontId="1"/>
  </si>
  <si>
    <t>番号法別表第一</t>
    <rPh sb="0" eb="3">
      <t>バンゴウホウ</t>
    </rPh>
    <rPh sb="3" eb="5">
      <t>ベッピョウ</t>
    </rPh>
    <rPh sb="5" eb="7">
      <t>ダイイチ</t>
    </rPh>
    <phoneticPr fontId="1"/>
  </si>
  <si>
    <t>番号法別表</t>
    <rPh sb="0" eb="3">
      <t>バンゴウホウ</t>
    </rPh>
    <rPh sb="3" eb="5">
      <t>ベッピョウ</t>
    </rPh>
    <phoneticPr fontId="1"/>
  </si>
  <si>
    <t>評価の再実施にあたっての修正</t>
    <phoneticPr fontId="1"/>
  </si>
  <si>
    <t>令和6年4月1日　時点</t>
    <rPh sb="0" eb="2">
      <t>レイワ</t>
    </rPh>
    <rPh sb="3" eb="4">
      <t>ネン</t>
    </rPh>
    <rPh sb="5" eb="6">
      <t>ガツ</t>
    </rPh>
    <rPh sb="7" eb="8">
      <t>ニチ</t>
    </rPh>
    <rPh sb="9" eb="11">
      <t>ジテン</t>
    </rPh>
    <phoneticPr fontId="1"/>
  </si>
  <si>
    <t>Ⅱ　しきい値判断項目　２．取扱者数　いつ時点の計数か</t>
    <rPh sb="5" eb="6">
      <t>アタイ</t>
    </rPh>
    <rPh sb="6" eb="10">
      <t>ハンダンコウモク</t>
    </rPh>
    <rPh sb="13" eb="15">
      <t>トリアツカ</t>
    </rPh>
    <rPh sb="15" eb="16">
      <t>シャ</t>
    </rPh>
    <rPh sb="16" eb="17">
      <t>スウ</t>
    </rPh>
    <rPh sb="20" eb="22">
      <t>ジテン</t>
    </rPh>
    <rPh sb="23" eb="25">
      <t>ケイスウ</t>
    </rPh>
    <phoneticPr fontId="1"/>
  </si>
  <si>
    <t>Ⅳ　リスク評価　８．人手を介在させる作業</t>
    <rPh sb="5" eb="7">
      <t>ヒョウカ</t>
    </rPh>
    <rPh sb="10" eb="12">
      <t>ヒトデ</t>
    </rPh>
    <rPh sb="13" eb="15">
      <t>カイザイ</t>
    </rPh>
    <rPh sb="18" eb="20">
      <t>サギョウ</t>
    </rPh>
    <phoneticPr fontId="1"/>
  </si>
  <si>
    <t>評価書様式の改定に伴い記載</t>
    <rPh sb="0" eb="5">
      <t>ヒョウカショヨウシキ</t>
    </rPh>
    <rPh sb="6" eb="8">
      <t>カイテイ</t>
    </rPh>
    <rPh sb="9" eb="10">
      <t>トモナ</t>
    </rPh>
    <rPh sb="11" eb="13">
      <t>キサイ</t>
    </rPh>
    <phoneticPr fontId="1"/>
  </si>
  <si>
    <t>Ⅰ　関連情報　７．特定個人情報の開示・訂正・利用停止請求</t>
    <rPh sb="2" eb="6">
      <t>カンレンジョウホウ</t>
    </rPh>
    <rPh sb="9" eb="15">
      <t>トクテイコジンジョウホウ</t>
    </rPh>
    <rPh sb="16" eb="18">
      <t>カイジ</t>
    </rPh>
    <rPh sb="19" eb="21">
      <t>テイセイ</t>
    </rPh>
    <rPh sb="22" eb="26">
      <t>リヨウテイシ</t>
    </rPh>
    <rPh sb="26" eb="28">
      <t>セイキュウ</t>
    </rPh>
    <phoneticPr fontId="1"/>
  </si>
  <si>
    <t>０６－６２１０－９１１７</t>
    <phoneticPr fontId="1"/>
  </si>
  <si>
    <t>０６－６２１０－９１１８</t>
    <phoneticPr fontId="1"/>
  </si>
  <si>
    <t>＜新規項目＞</t>
    <phoneticPr fontId="1"/>
  </si>
  <si>
    <t xml:space="preserve">十分である
特定個人情報の入手から保管・廃棄までのプロセスで、人手が介在する局面ごとに人為的ミスが発生するリスクへの対策を講じている。      </t>
    <rPh sb="0" eb="2">
      <t>ジュウブン</t>
    </rPh>
    <phoneticPr fontId="1"/>
  </si>
  <si>
    <t>別表第一の16の項</t>
    <rPh sb="0" eb="2">
      <t>ベッピョウ</t>
    </rPh>
    <rPh sb="2" eb="4">
      <t>ダイイチ</t>
    </rPh>
    <rPh sb="8" eb="9">
      <t>コウ</t>
    </rPh>
    <phoneticPr fontId="1"/>
  </si>
  <si>
    <t>別表の24の項</t>
    <rPh sb="0" eb="2">
      <t>ベッピョウ</t>
    </rPh>
    <rPh sb="6" eb="7">
      <t>コウ</t>
    </rPh>
    <phoneticPr fontId="1"/>
  </si>
  <si>
    <t>Ⅰ関連情報
5.評価実施機関における担当部署
②所属長の役職名</t>
    <rPh sb="1" eb="3">
      <t>カンレン</t>
    </rPh>
    <rPh sb="3" eb="5">
      <t>ジョウホウ</t>
    </rPh>
    <rPh sb="8" eb="14">
      <t>ヒョウカジッシキカン</t>
    </rPh>
    <rPh sb="18" eb="20">
      <t>タントウ</t>
    </rPh>
    <rPh sb="20" eb="22">
      <t>ブショ</t>
    </rPh>
    <rPh sb="24" eb="27">
      <t>ショゾクチョウ</t>
    </rPh>
    <rPh sb="28" eb="30">
      <t>ヤクショク</t>
    </rPh>
    <rPh sb="30" eb="31">
      <t>ナ</t>
    </rPh>
    <phoneticPr fontId="1"/>
  </si>
  <si>
    <t>税務局長　加藤信二</t>
    <rPh sb="0" eb="4">
      <t>ゼイムキョクチョウ</t>
    </rPh>
    <rPh sb="5" eb="7">
      <t>カトウ</t>
    </rPh>
    <rPh sb="7" eb="9">
      <t>シンジ</t>
    </rPh>
    <phoneticPr fontId="1"/>
  </si>
  <si>
    <t>税務局長</t>
    <rPh sb="0" eb="2">
      <t>ゼイム</t>
    </rPh>
    <rPh sb="2" eb="4">
      <t>キョクチョウ</t>
    </rPh>
    <phoneticPr fontId="1"/>
  </si>
  <si>
    <t>項目改正による記載変更（様式の改正による）</t>
    <rPh sb="0" eb="2">
      <t>コウモク</t>
    </rPh>
    <rPh sb="2" eb="4">
      <t>カイセイ</t>
    </rPh>
    <rPh sb="7" eb="9">
      <t>キサイ</t>
    </rPh>
    <rPh sb="9" eb="11">
      <t>ヘンコウ</t>
    </rPh>
    <rPh sb="12" eb="14">
      <t>ヨウシキ</t>
    </rPh>
    <rPh sb="15" eb="17">
      <t>カイセイ</t>
    </rPh>
    <phoneticPr fontId="1"/>
  </si>
  <si>
    <t>Ⅰ‐７　請求先</t>
    <rPh sb="4" eb="6">
      <t>セイキュウ</t>
    </rPh>
    <rPh sb="6" eb="7">
      <t>サキ</t>
    </rPh>
    <phoneticPr fontId="1"/>
  </si>
  <si>
    <t>府民文化部府政情報室情報公開課　公文書総合センター（府政情報センター）
大阪市中央区大手前２丁目　大阪府庁本館１階　06-6944-6066
財務部税務局税政課総務グループ
大阪市住之江区南港北１丁目１４番１６号　大阪府咲洲庁舎１８階　０６－６２１０－９１１８</t>
    <phoneticPr fontId="1"/>
  </si>
  <si>
    <t>府民文化部府政情報室情報公開課　公文書総合センター（府政情報センター）
大阪市中央区大手前２丁目　大阪府庁本館５階　06-6944-6066
財務部税務局税政課総務グループ
大阪市住之江区南港北１丁目１４番１６号　大阪府咲洲庁舎１８階　０６－６２１０－９１１８</t>
    <rPh sb="56" eb="57">
      <t>カイ</t>
    </rPh>
    <phoneticPr fontId="1"/>
  </si>
  <si>
    <t>Ⅱ‐１　いつ時点の計数か</t>
    <rPh sb="6" eb="8">
      <t>ジテン</t>
    </rPh>
    <rPh sb="9" eb="11">
      <t>ケイスウ</t>
    </rPh>
    <phoneticPr fontId="1"/>
  </si>
  <si>
    <t>平成27年4月1日時点</t>
    <rPh sb="0" eb="2">
      <t>ヘイセイ</t>
    </rPh>
    <rPh sb="4" eb="5">
      <t>ネン</t>
    </rPh>
    <rPh sb="6" eb="7">
      <t>ガツ</t>
    </rPh>
    <rPh sb="8" eb="9">
      <t>ニチ</t>
    </rPh>
    <rPh sb="9" eb="11">
      <t>ジテン</t>
    </rPh>
    <phoneticPr fontId="1"/>
  </si>
  <si>
    <t>平成30年4月1日時点</t>
    <rPh sb="0" eb="2">
      <t>ヘイセイ</t>
    </rPh>
    <rPh sb="4" eb="5">
      <t>ネン</t>
    </rPh>
    <rPh sb="6" eb="7">
      <t>ガツ</t>
    </rPh>
    <rPh sb="8" eb="9">
      <t>ニチ</t>
    </rPh>
    <rPh sb="9" eb="11">
      <t>ジテン</t>
    </rPh>
    <phoneticPr fontId="1"/>
  </si>
  <si>
    <t>Ⅱ‐２　いつ時点の計数か</t>
    <rPh sb="6" eb="8">
      <t>ジテン</t>
    </rPh>
    <rPh sb="9" eb="11">
      <t>ケイスウ</t>
    </rPh>
    <phoneticPr fontId="1"/>
  </si>
  <si>
    <t>Ⅳ リスク対策</t>
    <rPh sb="5" eb="7">
      <t>タイサク</t>
    </rPh>
    <phoneticPr fontId="1"/>
  </si>
  <si>
    <t>－</t>
    <phoneticPr fontId="1"/>
  </si>
  <si>
    <t>項目新設による記載追加</t>
    <rPh sb="0" eb="2">
      <t>コウモク</t>
    </rPh>
    <rPh sb="2" eb="4">
      <t>シンセツ</t>
    </rPh>
    <rPh sb="7" eb="9">
      <t>キサイ</t>
    </rPh>
    <rPh sb="9" eb="11">
      <t>ツイカ</t>
    </rPh>
    <phoneticPr fontId="1"/>
  </si>
  <si>
    <t>項目新設による記載追加（様式の改正による）</t>
    <rPh sb="0" eb="2">
      <t>コウモク</t>
    </rPh>
    <rPh sb="2" eb="4">
      <t>シンセツ</t>
    </rPh>
    <rPh sb="7" eb="9">
      <t>キサイ</t>
    </rPh>
    <rPh sb="9" eb="11">
      <t>ツイカ</t>
    </rPh>
    <rPh sb="12" eb="14">
      <t>ヨウシキ</t>
    </rPh>
    <rPh sb="15" eb="17">
      <t>カイセイ</t>
    </rPh>
    <phoneticPr fontId="1"/>
  </si>
  <si>
    <t xml:space="preserve">Ⅰ-１　特定個人情報ファイルを取り扱う事務
②事務の概要
</t>
    <rPh sb="4" eb="6">
      <t>トクテイ</t>
    </rPh>
    <rPh sb="6" eb="8">
      <t>コジン</t>
    </rPh>
    <rPh sb="8" eb="10">
      <t>ジョウホウ</t>
    </rPh>
    <rPh sb="15" eb="16">
      <t>ト</t>
    </rPh>
    <rPh sb="17" eb="18">
      <t>アツカ</t>
    </rPh>
    <rPh sb="19" eb="21">
      <t>ジム</t>
    </rPh>
    <rPh sb="23" eb="25">
      <t>ジム</t>
    </rPh>
    <rPh sb="26" eb="28">
      <t>ガイヨウ</t>
    </rPh>
    <phoneticPr fontId="1"/>
  </si>
  <si>
    <t>○地方税法その他の地方税に関する法律及びこれらの法律に基づく条例による地方税のうち府税の賦課徴収に関する事務
事務の概要は以下のとおり。
１．納税者からの申告及び届出等による課税管理業務
２．収納、還付、充当等を行なう収納管理業務
３．滞納者情報による督促状送付や滞納整理等を行なう滞納整理業務
４．納税者の宛名情報の特定や突合を行なう納税者管理業務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
（※詳細は、「（別添1）事務の内容」を参照）</t>
    <rPh sb="90" eb="92">
      <t>カンリ</t>
    </rPh>
    <phoneticPr fontId="1"/>
  </si>
  <si>
    <t>○地方税法その他の地方税に関する法律及びこれらの法律に基づく条例による地方税のうち府税の賦課徴収に関する事務
事務の概要は以下のとおり。
１．納税者からの申告及び届出等による課税業務
２．収納、還付、充当等を行なう収納管理業務
３．滞納者情報による督促状送付や滞納整理等を行なう滞納整理業務
４．納税者の宛名情報の特定や突合を行なう納税者管理業務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
（※詳細は、「（別添1）事務の内容」を参照）</t>
    <phoneticPr fontId="1"/>
  </si>
  <si>
    <t>Ⅰ-１　特定個人情報ファイルを取り扱う事務
③システムの名称</t>
    <rPh sb="28" eb="30">
      <t>メイショウ</t>
    </rPh>
    <phoneticPr fontId="1"/>
  </si>
  <si>
    <t>税務情報システム、大阪府統合宛名システム、地方公共団体情報連携中間サーバーシステム、住民基本台帳ネットワークシステム、国税連携システム、自動車保有手続きのワンストップサービスシステム</t>
    <phoneticPr fontId="1"/>
  </si>
  <si>
    <t>税務情報システム、住民基本台帳ネットワークシステム、国税連携システム</t>
    <phoneticPr fontId="1"/>
  </si>
  <si>
    <t>Ⅰ-４　情報提供ネットワークシステムによる情報連携
①実施の有無</t>
    <rPh sb="4" eb="6">
      <t>ジョウホウ</t>
    </rPh>
    <rPh sb="6" eb="8">
      <t>テイキョウ</t>
    </rPh>
    <rPh sb="21" eb="23">
      <t>ジョウホウ</t>
    </rPh>
    <rPh sb="23" eb="25">
      <t>レンケイ</t>
    </rPh>
    <rPh sb="27" eb="29">
      <t>ジッシ</t>
    </rPh>
    <rPh sb="30" eb="32">
      <t>ウム</t>
    </rPh>
    <phoneticPr fontId="1"/>
  </si>
  <si>
    <t>実施する</t>
    <rPh sb="0" eb="2">
      <t>ジッシ</t>
    </rPh>
    <phoneticPr fontId="1"/>
  </si>
  <si>
    <t>実施しない</t>
    <rPh sb="0" eb="2">
      <t>ジッシ</t>
    </rPh>
    <phoneticPr fontId="1"/>
  </si>
  <si>
    <t>Ⅰ-４　情報提供ネットワークシステムによる情報連携
②法令上の根拠</t>
    <rPh sb="4" eb="6">
      <t>ジョウホウ</t>
    </rPh>
    <rPh sb="6" eb="8">
      <t>テイキョウ</t>
    </rPh>
    <rPh sb="21" eb="23">
      <t>ジョウホウ</t>
    </rPh>
    <rPh sb="23" eb="25">
      <t>レンケイ</t>
    </rPh>
    <rPh sb="27" eb="30">
      <t>ホウレイジョウ</t>
    </rPh>
    <rPh sb="31" eb="33">
      <t>コンキョ</t>
    </rPh>
    <phoneticPr fontId="1"/>
  </si>
  <si>
    <t>・番号法第19条第７号及び同法別表第二の28の項
・番号法別表第二の主務省令で定める事務を定める命令　第21条</t>
    <rPh sb="1" eb="3">
      <t>バンゴウ</t>
    </rPh>
    <rPh sb="3" eb="4">
      <t>ホウ</t>
    </rPh>
    <rPh sb="4" eb="5">
      <t>ダイ</t>
    </rPh>
    <rPh sb="7" eb="8">
      <t>ジョウ</t>
    </rPh>
    <rPh sb="8" eb="9">
      <t>ダイ</t>
    </rPh>
    <rPh sb="10" eb="11">
      <t>ゴウ</t>
    </rPh>
    <rPh sb="11" eb="12">
      <t>オヨ</t>
    </rPh>
    <rPh sb="13" eb="15">
      <t>ドウホウ</t>
    </rPh>
    <rPh sb="15" eb="16">
      <t>ベツ</t>
    </rPh>
    <rPh sb="16" eb="17">
      <t>ヒョウ</t>
    </rPh>
    <rPh sb="17" eb="19">
      <t>ダイニ</t>
    </rPh>
    <rPh sb="23" eb="24">
      <t>コウ</t>
    </rPh>
    <rPh sb="26" eb="28">
      <t>バンゴウ</t>
    </rPh>
    <rPh sb="28" eb="29">
      <t>ホウ</t>
    </rPh>
    <rPh sb="29" eb="30">
      <t>ベツ</t>
    </rPh>
    <rPh sb="30" eb="31">
      <t>ヒョウ</t>
    </rPh>
    <rPh sb="31" eb="33">
      <t>ダイニ</t>
    </rPh>
    <rPh sb="34" eb="36">
      <t>シュム</t>
    </rPh>
    <rPh sb="36" eb="38">
      <t>ショウレイ</t>
    </rPh>
    <rPh sb="39" eb="40">
      <t>サダ</t>
    </rPh>
    <rPh sb="42" eb="44">
      <t>ジム</t>
    </rPh>
    <rPh sb="45" eb="46">
      <t>サダ</t>
    </rPh>
    <rPh sb="48" eb="50">
      <t>メイレイ</t>
    </rPh>
    <rPh sb="51" eb="52">
      <t>ダイ</t>
    </rPh>
    <rPh sb="54" eb="55">
      <t>ジョウ</t>
    </rPh>
    <phoneticPr fontId="1"/>
  </si>
  <si>
    <t>Ⅳ-６　情報提供ネットワークシステムとの接続</t>
    <rPh sb="4" eb="6">
      <t>ジョウホウ</t>
    </rPh>
    <rPh sb="6" eb="8">
      <t>テイキョウ</t>
    </rPh>
    <rPh sb="20" eb="22">
      <t>セツゾク</t>
    </rPh>
    <phoneticPr fontId="1"/>
  </si>
  <si>
    <t>［　］接続しない（入手）　［○］接続しない（提供）</t>
    <rPh sb="3" eb="5">
      <t>セツゾク</t>
    </rPh>
    <rPh sb="9" eb="11">
      <t>ニュウシュ</t>
    </rPh>
    <rPh sb="16" eb="18">
      <t>セツゾク</t>
    </rPh>
    <rPh sb="22" eb="24">
      <t>テイキョウ</t>
    </rPh>
    <phoneticPr fontId="1"/>
  </si>
  <si>
    <t>［　］接続しない（入手）　［　］接続しない（提供）</t>
    <rPh sb="3" eb="5">
      <t>セツゾク</t>
    </rPh>
    <rPh sb="9" eb="11">
      <t>ニュウシュ</t>
    </rPh>
    <rPh sb="16" eb="18">
      <t>セツゾク</t>
    </rPh>
    <rPh sb="22" eb="24">
      <t>テイキョウ</t>
    </rPh>
    <phoneticPr fontId="1"/>
  </si>
  <si>
    <t>Ⅳ-６　情報提供ネットワークシステムとの接続
目的外の入手が行われるリスクへの対策は十分か</t>
    <rPh sb="4" eb="6">
      <t>ジョウホウ</t>
    </rPh>
    <rPh sb="6" eb="8">
      <t>テイキョウ</t>
    </rPh>
    <rPh sb="20" eb="22">
      <t>セツゾク</t>
    </rPh>
    <rPh sb="23" eb="25">
      <t>モクテキ</t>
    </rPh>
    <rPh sb="25" eb="26">
      <t>ガイ</t>
    </rPh>
    <rPh sb="27" eb="29">
      <t>ニュウシュ</t>
    </rPh>
    <rPh sb="30" eb="31">
      <t>オコナ</t>
    </rPh>
    <rPh sb="39" eb="41">
      <t>タイサク</t>
    </rPh>
    <rPh sb="42" eb="44">
      <t>ジュウブン</t>
    </rPh>
    <phoneticPr fontId="1"/>
  </si>
  <si>
    <t>Ⅰ-７　特定個人情報の開示・訂正・利用停止請求　請求先</t>
    <rPh sb="4" eb="6">
      <t>トクテイ</t>
    </rPh>
    <rPh sb="6" eb="10">
      <t>コジンジョウホウ</t>
    </rPh>
    <rPh sb="11" eb="13">
      <t>カイジ</t>
    </rPh>
    <rPh sb="14" eb="16">
      <t>テイセイ</t>
    </rPh>
    <rPh sb="17" eb="21">
      <t>リヨウテイシ</t>
    </rPh>
    <rPh sb="21" eb="23">
      <t>セイキュウ</t>
    </rPh>
    <rPh sb="24" eb="26">
      <t>セイキュウ</t>
    </rPh>
    <rPh sb="26" eb="27">
      <t>サキ</t>
    </rPh>
    <phoneticPr fontId="1"/>
  </si>
  <si>
    <t>府民文化部府政情報室情報公開課　公文書総合センター（府政情報センター）
大阪市中央区大手前２丁目　大阪府庁本館　06-6944-6066
財務部税務局税政課総務グループ
大阪市住之江区南港北１丁目１４番１６号　大阪府咲洲庁舎１８階　０６－６２１０－９１１８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</si>
</sst>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5">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9" fillId="2"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0" xfId="0" applyFont="1" applyFill="1" applyAlignment="1" applyProtection="1">
      <alignment horizontal="center" vertical="center" wrapText="1"/>
      <protection locked="0"/>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0" xfId="0" applyFont="1" applyFill="1" applyAlignment="1">
      <alignment vertical="center" wrapText="1"/>
    </xf>
    <xf numFmtId="0" fontId="3" fillId="2" borderId="5"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center" wrapText="1"/>
      <protection locked="0"/>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3" fillId="2" borderId="0" xfId="0" applyFont="1" applyFill="1" applyBorder="1" applyAlignment="1">
      <alignment vertical="center" wrapText="1"/>
    </xf>
    <xf numFmtId="0" fontId="3" fillId="2" borderId="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13" fillId="4" borderId="3" xfId="0" applyFont="1" applyFill="1" applyBorder="1" applyAlignment="1">
      <alignment vertical="center" wrapText="1"/>
    </xf>
    <xf numFmtId="0" fontId="13" fillId="4" borderId="4" xfId="0" applyFont="1" applyFill="1" applyBorder="1" applyAlignment="1">
      <alignment vertical="center" wrapText="1"/>
    </xf>
    <xf numFmtId="0" fontId="13" fillId="4" borderId="8" xfId="0" applyFont="1" applyFill="1" applyBorder="1" applyAlignment="1">
      <alignment vertical="center" wrapText="1"/>
    </xf>
    <xf numFmtId="0" fontId="13" fillId="4" borderId="9" xfId="0" applyFont="1" applyFill="1" applyBorder="1" applyAlignment="1">
      <alignment vertical="center" wrapText="1"/>
    </xf>
    <xf numFmtId="0" fontId="2" fillId="4" borderId="1" xfId="0" applyFont="1" applyFill="1" applyBorder="1" applyAlignment="1">
      <alignment horizontal="left" vertical="center" wrapText="1"/>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6" xfId="0" applyFont="1" applyFill="1" applyBorder="1" applyAlignment="1">
      <alignment horizontal="left" vertical="center"/>
    </xf>
    <xf numFmtId="0" fontId="3" fillId="2" borderId="7"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pplyProtection="1">
      <alignmen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Alignment="1">
      <alignment horizontal="righ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13" fillId="4" borderId="2" xfId="0" applyFont="1" applyFill="1" applyBorder="1" applyAlignment="1">
      <alignment vertical="center" wrapText="1"/>
    </xf>
    <xf numFmtId="0" fontId="13" fillId="4" borderId="7" xfId="0" applyFont="1" applyFill="1" applyBorder="1" applyAlignment="1">
      <alignmen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６</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27</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16</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topLeftCell="A17" zoomScale="85" zoomScaleNormal="55" zoomScaleSheetLayoutView="85" zoomScalePageLayoutView="85" workbookViewId="0">
      <selection activeCell="A17" sqref="A17:I22"/>
    </sheetView>
  </sheetViews>
  <sheetFormatPr defaultColWidth="2.33203125" defaultRowHeight="10.199999999999999" customHeight="1"/>
  <cols>
    <col min="1" max="39" width="2.33203125" style="2"/>
    <col min="40" max="55" width="2.33203125" style="1"/>
    <col min="56" max="62" width="2.33203125" style="1" hidden="1" customWidth="1"/>
    <col min="63" max="16384" width="2.33203125" style="1"/>
  </cols>
  <sheetData>
    <row r="1" spans="1:61" ht="10.199999999999999" customHeight="1">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BI1" s="1" t="str">
        <f>"FORM=2"</f>
        <v>FORM=2</v>
      </c>
    </row>
    <row r="2" spans="1:61" ht="10.199999999999999" customHeight="1">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BI2" s="1" t="str">
        <f>"VER=1.20"</f>
        <v>VER=1.20</v>
      </c>
    </row>
    <row r="3" spans="1:61" ht="10.199999999999999" customHeight="1">
      <c r="A3" s="57" t="s">
        <v>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BI3" s="1" t="str">
        <f>"SHEET=1"</f>
        <v>SHEET=1</v>
      </c>
    </row>
    <row r="4" spans="1:61" ht="10.199999999999999" customHeight="1">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row>
    <row r="5" spans="1:61" ht="10.199999999999999" customHeight="1">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row>
    <row r="6" spans="1:61" ht="10.199999999999999" customHeight="1">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row>
    <row r="7" spans="1:61" ht="10.199999999999999" customHeight="1">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row>
    <row r="8" spans="1:61" ht="10.199999999999999"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row>
    <row r="9" spans="1:61" ht="10.199999999999999"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row>
    <row r="10" spans="1:61" ht="10.199999999999999" customHeight="1">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spans="1:61" ht="10.199999999999999"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row>
    <row r="12" spans="1:61" ht="10.199999999999999"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61" ht="10.199999999999999" customHeight="1">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61" ht="10.199999999999999" customHeight="1">
      <c r="A14" s="58" t="s">
        <v>1</v>
      </c>
      <c r="B14" s="58"/>
      <c r="C14" s="58"/>
      <c r="D14" s="58"/>
      <c r="E14" s="58"/>
      <c r="F14" s="58"/>
      <c r="G14" s="58"/>
      <c r="H14" s="58"/>
      <c r="I14" s="58"/>
      <c r="J14" s="52" t="s">
        <v>2</v>
      </c>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row>
    <row r="15" spans="1:61" ht="10.199999999999999" customHeight="1">
      <c r="A15" s="58"/>
      <c r="B15" s="58"/>
      <c r="C15" s="58"/>
      <c r="D15" s="58"/>
      <c r="E15" s="58"/>
      <c r="F15" s="58"/>
      <c r="G15" s="58"/>
      <c r="H15" s="58"/>
      <c r="I15" s="58"/>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row>
    <row r="16" spans="1:61" ht="10.199999999999999" customHeight="1">
      <c r="A16" s="58"/>
      <c r="B16" s="58"/>
      <c r="C16" s="58"/>
      <c r="D16" s="58"/>
      <c r="E16" s="58"/>
      <c r="F16" s="58"/>
      <c r="G16" s="58"/>
      <c r="H16" s="58"/>
      <c r="I16" s="58"/>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row>
    <row r="17" spans="1:61" ht="10.199999999999999" customHeight="1">
      <c r="A17" s="78">
        <v>5</v>
      </c>
      <c r="B17" s="78"/>
      <c r="C17" s="78"/>
      <c r="D17" s="78"/>
      <c r="E17" s="78"/>
      <c r="F17" s="78"/>
      <c r="G17" s="78"/>
      <c r="H17" s="78"/>
      <c r="I17" s="78"/>
      <c r="J17" s="50" t="s">
        <v>162</v>
      </c>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BH17" s="1">
        <v>1</v>
      </c>
      <c r="BI17" s="1" t="str">
        <f>"ITEM"&amp;BH17&amp; BG17 &amp;"="&amp;IF(TRIM($A17)="","",$A17)</f>
        <v>ITEM1=5</v>
      </c>
    </row>
    <row r="18" spans="1:61" ht="10.199999999999999" customHeight="1">
      <c r="A18" s="78"/>
      <c r="B18" s="78"/>
      <c r="C18" s="78"/>
      <c r="D18" s="78"/>
      <c r="E18" s="78"/>
      <c r="F18" s="78"/>
      <c r="G18" s="78"/>
      <c r="H18" s="78"/>
      <c r="I18" s="78"/>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BH18" s="1">
        <v>2</v>
      </c>
      <c r="BI18" s="1" t="str">
        <f>"ITEM"&amp;BH18&amp; BG18 &amp;"="&amp;IF(TRIM($J17)="","",$J17)</f>
        <v>ITEM2=府税の賦課徴収関係事務に係る基礎項目評価書</v>
      </c>
    </row>
    <row r="19" spans="1:61" ht="10.199999999999999" customHeight="1">
      <c r="A19" s="78"/>
      <c r="B19" s="78"/>
      <c r="C19" s="78"/>
      <c r="D19" s="78"/>
      <c r="E19" s="78"/>
      <c r="F19" s="78"/>
      <c r="G19" s="78"/>
      <c r="H19" s="78"/>
      <c r="I19" s="78"/>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row>
    <row r="20" spans="1:61" ht="10.199999999999999" customHeight="1">
      <c r="A20" s="78"/>
      <c r="B20" s="78"/>
      <c r="C20" s="78"/>
      <c r="D20" s="78"/>
      <c r="E20" s="78"/>
      <c r="F20" s="78"/>
      <c r="G20" s="78"/>
      <c r="H20" s="78"/>
      <c r="I20" s="78"/>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row>
    <row r="21" spans="1:61" ht="10.199999999999999" customHeight="1">
      <c r="A21" s="78"/>
      <c r="B21" s="78"/>
      <c r="C21" s="78"/>
      <c r="D21" s="78"/>
      <c r="E21" s="78"/>
      <c r="F21" s="78"/>
      <c r="G21" s="78"/>
      <c r="H21" s="78"/>
      <c r="I21" s="78"/>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row>
    <row r="22" spans="1:61" ht="10.199999999999999" customHeight="1">
      <c r="A22" s="78"/>
      <c r="B22" s="78"/>
      <c r="C22" s="78"/>
      <c r="D22" s="78"/>
      <c r="E22" s="78"/>
      <c r="F22" s="78"/>
      <c r="G22" s="78"/>
      <c r="H22" s="78"/>
      <c r="I22" s="78"/>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row>
    <row r="23" spans="1:61" ht="10.199999999999999"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row>
    <row r="24" spans="1:61" ht="10.199999999999999"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row>
    <row r="25" spans="1:61" ht="10.199999999999999" customHeight="1">
      <c r="A25" s="80" t="s">
        <v>3</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2"/>
    </row>
    <row r="26" spans="1:61" ht="10.199999999999999" customHeight="1">
      <c r="A26" s="83"/>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5"/>
    </row>
    <row r="27" spans="1:61" ht="10.199999999999999" customHeight="1">
      <c r="A27" s="86"/>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8"/>
    </row>
    <row r="28" spans="1:61" ht="10.199999999999999" customHeight="1">
      <c r="A28" s="59" t="s">
        <v>163</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1"/>
      <c r="BH28" s="1">
        <v>3</v>
      </c>
      <c r="BI28" s="1" t="str">
        <f>"ITEM"&amp;BH28&amp; BG28 &amp;"="&amp;IF(TRIM($A28)="","",$A28)</f>
        <v>ITEM3=　大阪府は、府税の賦課徴収関係事務において特定個人情報ファイルを取り扱うにあたり、特定個人情報ファイルの取扱いが個人のプライバシー等の権利利益に影響を与え得るということを認識し、特定個人情報の漏えい等の事態を発生させるリスクを軽減させるために適切な措置を講じることによって、個人のプライバシー等の権利利益の保護に取り組んでいることを宣言する。</v>
      </c>
    </row>
    <row r="29" spans="1:61" ht="10.199999999999999" customHeight="1">
      <c r="A29" s="62"/>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4"/>
    </row>
    <row r="30" spans="1:61" ht="10.199999999999999" customHeight="1">
      <c r="A30" s="62"/>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4"/>
    </row>
    <row r="31" spans="1:61" ht="10.199999999999999" customHeight="1">
      <c r="A31" s="62"/>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4"/>
    </row>
    <row r="32" spans="1:61" ht="10.199999999999999" customHeight="1">
      <c r="A32" s="62"/>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4"/>
    </row>
    <row r="33" spans="1:61" ht="10.199999999999999" customHeight="1">
      <c r="A33" s="62"/>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4"/>
    </row>
    <row r="34" spans="1:61" ht="10.199999999999999" customHeight="1">
      <c r="A34" s="62"/>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4"/>
    </row>
    <row r="35" spans="1:61" ht="10.199999999999999" customHeight="1">
      <c r="A35" s="62"/>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4"/>
    </row>
    <row r="36" spans="1:61" ht="10.199999999999999" customHeight="1">
      <c r="A36" s="62"/>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4"/>
    </row>
    <row r="37" spans="1:61" ht="10.199999999999999" customHeight="1">
      <c r="A37" s="62"/>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4"/>
    </row>
    <row r="38" spans="1:61" ht="10.199999999999999" customHeight="1">
      <c r="A38" s="62"/>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4"/>
    </row>
    <row r="39" spans="1:61" ht="10.199999999999999" customHeight="1">
      <c r="A39" s="62"/>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4"/>
    </row>
    <row r="40" spans="1:61" ht="10.199999999999999" customHeight="1">
      <c r="A40" s="65"/>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7"/>
    </row>
    <row r="41" spans="1:61" ht="10.199999999999999" customHeight="1">
      <c r="A41" s="68" t="s">
        <v>4</v>
      </c>
      <c r="B41" s="69"/>
      <c r="C41" s="69"/>
      <c r="D41" s="69"/>
      <c r="E41" s="69"/>
      <c r="F41" s="69"/>
      <c r="G41" s="70"/>
      <c r="H41" s="77" t="s">
        <v>164</v>
      </c>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BH41" s="1">
        <v>4</v>
      </c>
      <c r="BI41" s="1" t="str">
        <f>"ITEM"&amp;BH41&amp; BG41 &amp;"="&amp;IF(TRIM($H41)="","",$H41)</f>
        <v>ITEM4=　大阪府が情報セキュリティを確保するために遵守すべき基本的事項を定めた「情報セキュリティに関する基本要綱」に基づき、情報資産の機密性、完全性及び可用性を維持するための対策を講じている。</v>
      </c>
    </row>
    <row r="42" spans="1:61" ht="10.199999999999999" customHeight="1">
      <c r="A42" s="71"/>
      <c r="B42" s="72"/>
      <c r="C42" s="72"/>
      <c r="D42" s="72"/>
      <c r="E42" s="72"/>
      <c r="F42" s="72"/>
      <c r="G42" s="73"/>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1:61" ht="10.199999999999999" customHeight="1">
      <c r="A43" s="71"/>
      <c r="B43" s="72"/>
      <c r="C43" s="72"/>
      <c r="D43" s="72"/>
      <c r="E43" s="72"/>
      <c r="F43" s="72"/>
      <c r="G43" s="73"/>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row>
    <row r="44" spans="1:61" ht="10.199999999999999" customHeight="1">
      <c r="A44" s="71"/>
      <c r="B44" s="72"/>
      <c r="C44" s="72"/>
      <c r="D44" s="72"/>
      <c r="E44" s="72"/>
      <c r="F44" s="72"/>
      <c r="G44" s="73"/>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row>
    <row r="45" spans="1:61" ht="10.199999999999999" customHeight="1">
      <c r="A45" s="71"/>
      <c r="B45" s="72"/>
      <c r="C45" s="72"/>
      <c r="D45" s="72"/>
      <c r="E45" s="72"/>
      <c r="F45" s="72"/>
      <c r="G45" s="73"/>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1:61" ht="10.199999999999999" customHeight="1">
      <c r="A46" s="74"/>
      <c r="B46" s="75"/>
      <c r="C46" s="75"/>
      <c r="D46" s="75"/>
      <c r="E46" s="75"/>
      <c r="F46" s="75"/>
      <c r="G46" s="76"/>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61" ht="10.199999999999999"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row>
    <row r="48" spans="1:61" ht="10.199999999999999" customHeight="1">
      <c r="A48" s="52" t="s">
        <v>5</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row>
    <row r="49" spans="1:61" ht="10.199999999999999" customHeight="1">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row>
    <row r="50" spans="1:61" ht="10.199999999999999" customHeight="1">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row>
    <row r="51" spans="1:61" ht="10.199999999999999" customHeight="1">
      <c r="A51" s="50" t="s">
        <v>165</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BH51" s="1">
        <v>5</v>
      </c>
      <c r="BI51" s="1" t="str">
        <f>"ITEM"&amp;BH51&amp; BG51 &amp;"="&amp;IF(TRIM($A51)="","",$A51)</f>
        <v>ITEM5=大阪府知事</v>
      </c>
    </row>
    <row r="52" spans="1:61" ht="10.199999999999999"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0.199999999999999"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row>
    <row r="54" spans="1:61" ht="10.199999999999999"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row>
    <row r="55" spans="1:61" ht="10.199999999999999"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row>
    <row r="56" spans="1:61" ht="10.199999999999999" customHeight="1">
      <c r="A56" s="52" t="s">
        <v>6</v>
      </c>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row>
    <row r="57" spans="1:61" ht="10.199999999999999" customHeight="1">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row>
    <row r="58" spans="1:61" ht="10.199999999999999" customHeight="1">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row>
    <row r="59" spans="1:61" ht="10.199999999999999" customHeight="1">
      <c r="A59" s="56">
        <v>46203</v>
      </c>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BH59" s="1">
        <v>6</v>
      </c>
      <c r="BI59" s="1" t="str">
        <f>"ITEM"&amp;BH59&amp; BG59 &amp;"="&amp;IF(TRIM($A59)="","",TEXT($A59,"yyyymmdd"))</f>
        <v>ITEM6=20260630</v>
      </c>
    </row>
    <row r="60" spans="1:61" ht="10.199999999999999" customHeight="1">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row>
    <row r="61" spans="1:61" ht="10.199999999999999" customHeight="1">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row>
    <row r="62" spans="1:61" ht="10.199999999999999" customHeight="1">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row>
    <row r="63" spans="1:61" ht="10.199999999999999"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row>
    <row r="64" spans="1:61" ht="10.199999999999999"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row>
    <row r="65" spans="1:61" ht="10.199999999999999"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row>
    <row r="66" spans="1:61" ht="10.199999999999999"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row>
    <row r="67" spans="1:61" ht="10.199999999999999"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row>
    <row r="68" spans="1:61" ht="10.199999999999999"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row>
    <row r="69" spans="1:61" ht="10.199999999999999" customHeight="1">
      <c r="A69" s="53" t="s">
        <v>7</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row>
    <row r="70" spans="1:61" ht="10.199999999999999" customHeight="1">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row>
    <row r="71" spans="1:61" ht="10.199999999999999" customHeight="1">
      <c r="BI71" s="1" t="s">
        <v>8</v>
      </c>
    </row>
  </sheetData>
  <sheetProtection algorithmName="SHA-512" hashValue="zqUcEJ9u09316/Qtlluch64TfsrF7LtfrYzZthuD1uXJZcT0qF1p08rIvfwtvRm7XaCCzFJGUcFFuMSaMmeLnw==" saltValue="LrOiTESL/MQQDQN0+1k01w==" spinCount="100000" sheet="1" objects="1" scenarios="1" formatCells="0" formatRows="0" selectLockedCells="1"/>
  <mergeCells count="20">
    <mergeCell ref="A47:AM47"/>
    <mergeCell ref="A28:AM40"/>
    <mergeCell ref="A41:G46"/>
    <mergeCell ref="H41:AM46"/>
    <mergeCell ref="A17:I22"/>
    <mergeCell ref="J17:AM22"/>
    <mergeCell ref="A23:AM24"/>
    <mergeCell ref="A25:AM27"/>
    <mergeCell ref="A1:AM2"/>
    <mergeCell ref="A3:AM7"/>
    <mergeCell ref="A8:AM13"/>
    <mergeCell ref="A14:I16"/>
    <mergeCell ref="J14:AM16"/>
    <mergeCell ref="A51:AM54"/>
    <mergeCell ref="A55:AM55"/>
    <mergeCell ref="A56:AM58"/>
    <mergeCell ref="A48:AM50"/>
    <mergeCell ref="A69:AM70"/>
    <mergeCell ref="A62:AM68"/>
    <mergeCell ref="A59:AM61"/>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98"/>
  <sheetViews>
    <sheetView view="pageBreakPreview" zoomScaleNormal="100" zoomScaleSheetLayoutView="100" zoomScalePageLayoutView="85" workbookViewId="0">
      <selection activeCell="J152" sqref="J152:AM152"/>
    </sheetView>
  </sheetViews>
  <sheetFormatPr defaultColWidth="2.33203125" defaultRowHeight="10.1999999999999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28" t="s">
        <v>9</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BI1" s="1" t="str">
        <f>"FORM=2"</f>
        <v>FORM=2</v>
      </c>
      <c r="CO1" s="3"/>
      <c r="CP1" s="3"/>
    </row>
    <row r="2" spans="1:94" ht="1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BI2" s="1" t="str">
        <f>"VER=1.20"</f>
        <v>VER=1.20</v>
      </c>
    </row>
    <row r="3" spans="1:94" ht="15" customHeight="1">
      <c r="A3" s="147" t="s">
        <v>10</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BI3" s="1" t="str">
        <f>"SHEET=2"</f>
        <v>SHEET=2</v>
      </c>
      <c r="CA3" s="1" t="s">
        <v>11</v>
      </c>
      <c r="CB3" s="1" t="s">
        <v>12</v>
      </c>
      <c r="CC3" s="1" t="s">
        <v>13</v>
      </c>
      <c r="CD3" s="1" t="s">
        <v>14</v>
      </c>
      <c r="CE3" s="1" t="s">
        <v>15</v>
      </c>
      <c r="CF3" s="1" t="s">
        <v>16</v>
      </c>
      <c r="CG3" s="1" t="s">
        <v>17</v>
      </c>
      <c r="CH3" s="1" t="s">
        <v>18</v>
      </c>
      <c r="CI3" s="1" t="s">
        <v>19</v>
      </c>
      <c r="CJ3" s="3" t="s">
        <v>151</v>
      </c>
      <c r="CK3" s="38"/>
    </row>
    <row r="4" spans="1:94" ht="15" customHeight="1">
      <c r="A4" s="148"/>
      <c r="B4" s="148"/>
      <c r="C4" s="148"/>
      <c r="D4" s="148"/>
      <c r="E4" s="148"/>
      <c r="F4" s="148"/>
      <c r="G4" s="148"/>
      <c r="H4" s="148"/>
      <c r="I4" s="148"/>
      <c r="J4" s="148"/>
      <c r="K4" s="148"/>
      <c r="L4" s="148"/>
      <c r="M4" s="148"/>
      <c r="N4" s="148"/>
      <c r="O4" s="148"/>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CA4" s="1" t="s">
        <v>20</v>
      </c>
      <c r="CB4" s="1" t="s">
        <v>21</v>
      </c>
      <c r="CC4" s="1" t="s">
        <v>22</v>
      </c>
      <c r="CD4" s="1" t="s">
        <v>23</v>
      </c>
      <c r="CE4" s="1" t="s">
        <v>24</v>
      </c>
      <c r="CF4" s="1" t="s">
        <v>25</v>
      </c>
      <c r="CG4" s="1" t="s">
        <v>26</v>
      </c>
      <c r="CI4" s="1" t="s">
        <v>27</v>
      </c>
      <c r="CJ4" s="3" t="s">
        <v>153</v>
      </c>
      <c r="CK4" s="3"/>
    </row>
    <row r="5" spans="1:94" ht="15" customHeight="1">
      <c r="A5" s="90" t="s">
        <v>28</v>
      </c>
      <c r="B5" s="91"/>
      <c r="C5" s="91"/>
      <c r="D5" s="91"/>
      <c r="E5" s="91"/>
      <c r="F5" s="91"/>
      <c r="G5" s="91"/>
      <c r="H5" s="91"/>
      <c r="I5" s="92"/>
      <c r="J5" s="135" t="s">
        <v>166</v>
      </c>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6"/>
      <c r="BH5" s="1">
        <v>1</v>
      </c>
      <c r="BI5" s="1" t="str">
        <f>"ITEM"&amp;BH5&amp; BG5&amp;"="&amp;IF(TRIM($J5)="","",$J5)</f>
        <v>ITEM1=府税の賦課徴収関係事務</v>
      </c>
      <c r="CA5" s="1" t="s">
        <v>29</v>
      </c>
      <c r="CB5" s="1" t="s">
        <v>30</v>
      </c>
      <c r="CE5" s="1" t="s">
        <v>31</v>
      </c>
      <c r="CF5" s="1" t="s">
        <v>32</v>
      </c>
      <c r="CG5" s="1" t="s">
        <v>33</v>
      </c>
      <c r="CI5" s="1" t="s">
        <v>34</v>
      </c>
      <c r="CJ5" s="3" t="s">
        <v>154</v>
      </c>
      <c r="CK5" s="3"/>
    </row>
    <row r="6" spans="1:94" ht="15" customHeight="1">
      <c r="A6" s="96"/>
      <c r="B6" s="97"/>
      <c r="C6" s="97"/>
      <c r="D6" s="97"/>
      <c r="E6" s="97"/>
      <c r="F6" s="97"/>
      <c r="G6" s="97"/>
      <c r="H6" s="97"/>
      <c r="I6" s="98"/>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8"/>
      <c r="CB6" s="1" t="s">
        <v>35</v>
      </c>
      <c r="CE6" s="1" t="s">
        <v>36</v>
      </c>
      <c r="CJ6" s="3" t="s">
        <v>155</v>
      </c>
      <c r="CK6" s="3"/>
    </row>
    <row r="7" spans="1:94" ht="15" customHeight="1">
      <c r="A7" s="90" t="s">
        <v>37</v>
      </c>
      <c r="B7" s="91"/>
      <c r="C7" s="91"/>
      <c r="D7" s="91"/>
      <c r="E7" s="91"/>
      <c r="F7" s="91"/>
      <c r="G7" s="91"/>
      <c r="H7" s="91"/>
      <c r="I7" s="92"/>
      <c r="J7" s="153" t="s">
        <v>176</v>
      </c>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5"/>
      <c r="BH7" s="1" t="s">
        <v>38</v>
      </c>
      <c r="BI7" s="1" t="str">
        <f>"ITEM"&amp;BH7&amp; BG7 &amp;"="&amp;IF(TRIM($J7)="","",$J7)</f>
        <v>ITEM2_1=○地方税法その他の地方税に関する法律及びこれらの法律に基づく条例による地方税のうち府税の賦課徴収に関する事務
事務の概要は以下のとおり。
１．納税者からの申告及び届出等による課税業務
２．収納、還付、充当等を行う収納管理業務
３．滞納者情報による督促状送付や滞納整理等を行う滞納整理業務
４．納税者の宛名情報の特定や突合を行う納税者管理業務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v>
      </c>
      <c r="CB7" s="1" t="s">
        <v>39</v>
      </c>
      <c r="CJ7" s="3" t="s">
        <v>156</v>
      </c>
      <c r="CK7" s="3"/>
      <c r="CO7" s="3"/>
    </row>
    <row r="8" spans="1:94" ht="15" customHeight="1">
      <c r="A8" s="93"/>
      <c r="B8" s="94"/>
      <c r="C8" s="94"/>
      <c r="D8" s="94"/>
      <c r="E8" s="94"/>
      <c r="F8" s="94"/>
      <c r="G8" s="94"/>
      <c r="H8" s="94"/>
      <c r="I8" s="95"/>
      <c r="J8" s="156"/>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8"/>
      <c r="CJ8" s="3" t="s">
        <v>157</v>
      </c>
      <c r="CK8" s="3"/>
    </row>
    <row r="9" spans="1:94" ht="15" customHeight="1">
      <c r="A9" s="93"/>
      <c r="B9" s="94"/>
      <c r="C9" s="94"/>
      <c r="D9" s="94"/>
      <c r="E9" s="94"/>
      <c r="F9" s="94"/>
      <c r="G9" s="94"/>
      <c r="H9" s="94"/>
      <c r="I9" s="95"/>
      <c r="J9" s="156"/>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8"/>
      <c r="CJ9" s="3" t="s">
        <v>158</v>
      </c>
      <c r="CK9" s="3"/>
    </row>
    <row r="10" spans="1:94" ht="15" customHeight="1">
      <c r="A10" s="93"/>
      <c r="B10" s="94"/>
      <c r="C10" s="94"/>
      <c r="D10" s="94"/>
      <c r="E10" s="94"/>
      <c r="F10" s="94"/>
      <c r="G10" s="94"/>
      <c r="H10" s="94"/>
      <c r="I10" s="95"/>
      <c r="J10" s="156"/>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8"/>
      <c r="BH10" s="1" t="s">
        <v>40</v>
      </c>
      <c r="BI10" s="1" t="str">
        <f>"ITEM"&amp;BH10&amp; BG10 &amp;"="&amp;IF(TRIM($J10)="","",$J10)</f>
        <v>ITEM2_2=</v>
      </c>
      <c r="CJ10" s="3" t="s">
        <v>159</v>
      </c>
      <c r="CK10" s="3"/>
    </row>
    <row r="11" spans="1:94" ht="82.5" customHeight="1">
      <c r="A11" s="96"/>
      <c r="B11" s="97"/>
      <c r="C11" s="97"/>
      <c r="D11" s="97"/>
      <c r="E11" s="97"/>
      <c r="F11" s="97"/>
      <c r="G11" s="97"/>
      <c r="H11" s="97"/>
      <c r="I11" s="98"/>
      <c r="J11" s="159"/>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1"/>
      <c r="BH11" s="1" t="s">
        <v>41</v>
      </c>
      <c r="BI11" s="1" t="str">
        <f>"ITEM"&amp;BH11&amp; BG11 &amp;"="&amp;IF(TRIM($J11)="","",$J11)</f>
        <v>ITEM2_3=</v>
      </c>
      <c r="CJ11" s="3" t="s">
        <v>160</v>
      </c>
      <c r="CK11" s="3"/>
    </row>
    <row r="12" spans="1:94" ht="15" customHeight="1">
      <c r="A12" s="90" t="s">
        <v>42</v>
      </c>
      <c r="B12" s="91"/>
      <c r="C12" s="91"/>
      <c r="D12" s="91"/>
      <c r="E12" s="91"/>
      <c r="F12" s="91"/>
      <c r="G12" s="91"/>
      <c r="H12" s="91"/>
      <c r="I12" s="92"/>
      <c r="J12" s="135" t="s">
        <v>179</v>
      </c>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6"/>
      <c r="BH12" s="1">
        <v>3</v>
      </c>
      <c r="BI12" s="1" t="str">
        <f>"ITEM"&amp;BH12&amp; BG12 &amp;"="&amp;IF(TRIM($J12)="","",$J12)</f>
        <v>ITEM3=税務システム（税務情報システム、国税連携システム、電子申告システム）、住民基本台帳ネットワークシステム</v>
      </c>
    </row>
    <row r="13" spans="1:94" ht="15" customHeight="1">
      <c r="A13" s="96"/>
      <c r="B13" s="97"/>
      <c r="C13" s="97"/>
      <c r="D13" s="97"/>
      <c r="E13" s="97"/>
      <c r="F13" s="97"/>
      <c r="G13" s="97"/>
      <c r="H13" s="97"/>
      <c r="I13" s="98"/>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8"/>
    </row>
    <row r="14" spans="1:94" ht="15" customHeight="1">
      <c r="A14" s="149" t="s">
        <v>43</v>
      </c>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1"/>
    </row>
    <row r="15" spans="1:94" ht="15" customHeight="1">
      <c r="A15" s="149"/>
      <c r="B15" s="150"/>
      <c r="C15" s="150"/>
      <c r="D15" s="150"/>
      <c r="E15" s="150"/>
      <c r="F15" s="150"/>
      <c r="G15" s="150"/>
      <c r="H15" s="150"/>
      <c r="I15" s="150"/>
      <c r="J15" s="150"/>
      <c r="K15" s="150"/>
      <c r="L15" s="150"/>
      <c r="M15" s="152"/>
      <c r="N15" s="150"/>
      <c r="O15" s="150"/>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4"/>
    </row>
    <row r="16" spans="1:94" ht="15" customHeight="1">
      <c r="A16" s="143" t="s">
        <v>167</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6"/>
      <c r="BH16" s="1">
        <v>4</v>
      </c>
      <c r="BI16" s="1" t="str">
        <f>"ITEM"&amp;BH16&amp; BG16 &amp;"="&amp;IF(TRIM($A16)="","",$A16)</f>
        <v>ITEM4=税務情報システムデータベースファイル</v>
      </c>
    </row>
    <row r="17" spans="1:61" ht="15" customHeight="1">
      <c r="A17" s="144"/>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row>
    <row r="18" spans="1:61" ht="15" customHeight="1">
      <c r="A18" s="134" t="s">
        <v>44</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row>
    <row r="19" spans="1:6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row>
    <row r="20" spans="1:61" ht="15" customHeight="1">
      <c r="A20" s="90" t="s">
        <v>45</v>
      </c>
      <c r="B20" s="91"/>
      <c r="C20" s="91"/>
      <c r="D20" s="91"/>
      <c r="E20" s="91"/>
      <c r="F20" s="91"/>
      <c r="G20" s="91"/>
      <c r="H20" s="91"/>
      <c r="I20" s="92"/>
      <c r="J20" s="135" t="s">
        <v>187</v>
      </c>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6"/>
      <c r="BH20" s="1">
        <v>5</v>
      </c>
      <c r="BI20" s="1" t="str">
        <f>"ITEM"&amp;BH20&amp; BG20 &amp;"="&amp;IF(TRIM($J20)="","",$J20)</f>
        <v>ITEM5=・行政手続における特定の個人を識別するための番号の利用等に関する法律（以下、「番号法」という。）第９条第１項及び同法別表の24の項
・番号法別表の主務省令で定める事務を定める命令第16条</v>
      </c>
    </row>
    <row r="21" spans="1:61" ht="25.5" customHeight="1">
      <c r="A21" s="96"/>
      <c r="B21" s="97"/>
      <c r="C21" s="97"/>
      <c r="D21" s="97"/>
      <c r="E21" s="97"/>
      <c r="F21" s="97"/>
      <c r="G21" s="97"/>
      <c r="H21" s="97"/>
      <c r="I21" s="98"/>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8"/>
    </row>
    <row r="22" spans="1:61" ht="15" customHeight="1">
      <c r="A22" s="99" t="s">
        <v>46</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1"/>
    </row>
    <row r="23" spans="1:61" ht="15" customHeight="1">
      <c r="A23" s="102"/>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row>
    <row r="24" spans="1:61" ht="15" customHeight="1">
      <c r="A24" s="93" t="s">
        <v>47</v>
      </c>
      <c r="B24" s="94"/>
      <c r="C24" s="94"/>
      <c r="D24" s="94"/>
      <c r="E24" s="94"/>
      <c r="F24" s="94"/>
      <c r="G24" s="94"/>
      <c r="H24" s="94"/>
      <c r="I24" s="95"/>
      <c r="J24" s="11"/>
      <c r="K24" s="30"/>
      <c r="L24" s="30"/>
      <c r="M24" s="30"/>
      <c r="N24" s="30"/>
      <c r="O24" s="30"/>
      <c r="P24" s="30"/>
      <c r="Q24" s="12"/>
      <c r="R24" s="7"/>
      <c r="S24" s="7"/>
      <c r="T24" s="7"/>
      <c r="U24" s="7"/>
      <c r="V24" s="7"/>
      <c r="W24" s="7"/>
      <c r="X24" s="7"/>
      <c r="Y24" s="7"/>
      <c r="Z24" s="55" t="s">
        <v>48</v>
      </c>
      <c r="AA24" s="55"/>
      <c r="AB24" s="55"/>
      <c r="AC24" s="55"/>
      <c r="AD24" s="55"/>
      <c r="AE24" s="55"/>
      <c r="AF24" s="55"/>
      <c r="AG24" s="55"/>
      <c r="AH24" s="55"/>
      <c r="AI24" s="55"/>
      <c r="AJ24" s="55"/>
      <c r="AK24" s="55"/>
      <c r="AL24" s="55"/>
      <c r="AM24" s="145"/>
      <c r="BE24" s="1" t="s">
        <v>49</v>
      </c>
      <c r="BF24" s="1">
        <f>IF(TRIM($K25)="","",IF(ISERROR(MATCH($K25,$CA$3:$CA$5,0)),"INPUT_ERROR",MATCH($K25,$CA$3:$CA$5,0)))</f>
        <v>2</v>
      </c>
      <c r="BH24" s="1">
        <v>6</v>
      </c>
      <c r="BI24" s="1" t="str">
        <f>"ITEM" &amp; BH24 &amp; BG24 &amp; "=" &amp; BF24</f>
        <v>ITEM6=2</v>
      </c>
    </row>
    <row r="25" spans="1:61" ht="15" customHeight="1">
      <c r="A25" s="93"/>
      <c r="B25" s="94"/>
      <c r="C25" s="94"/>
      <c r="D25" s="94"/>
      <c r="E25" s="94"/>
      <c r="F25" s="94"/>
      <c r="G25" s="94"/>
      <c r="H25" s="94"/>
      <c r="I25" s="95"/>
      <c r="J25" s="106" t="s">
        <v>50</v>
      </c>
      <c r="K25" s="89" t="s">
        <v>168</v>
      </c>
      <c r="L25" s="89"/>
      <c r="M25" s="89"/>
      <c r="N25" s="89"/>
      <c r="O25" s="89"/>
      <c r="P25" s="89"/>
      <c r="Q25" s="51" t="s">
        <v>51</v>
      </c>
      <c r="R25" s="7"/>
      <c r="S25" s="7"/>
      <c r="T25" s="7"/>
      <c r="U25" s="7"/>
      <c r="V25" s="7"/>
      <c r="W25" s="7"/>
      <c r="X25" s="7"/>
      <c r="Y25" s="7"/>
      <c r="Z25" s="55" t="s">
        <v>52</v>
      </c>
      <c r="AA25" s="55"/>
      <c r="AB25" s="55"/>
      <c r="AC25" s="55"/>
      <c r="AD25" s="55"/>
      <c r="AE25" s="55"/>
      <c r="AF25" s="55"/>
      <c r="AG25" s="55"/>
      <c r="AH25" s="55"/>
      <c r="AI25" s="55"/>
      <c r="AJ25" s="55"/>
      <c r="AK25" s="55"/>
      <c r="AL25" s="55"/>
      <c r="AM25" s="145"/>
    </row>
    <row r="26" spans="1:61" ht="15" customHeight="1">
      <c r="A26" s="93"/>
      <c r="B26" s="94"/>
      <c r="C26" s="94"/>
      <c r="D26" s="94"/>
      <c r="E26" s="94"/>
      <c r="F26" s="94"/>
      <c r="G26" s="94"/>
      <c r="H26" s="94"/>
      <c r="I26" s="95"/>
      <c r="J26" s="106"/>
      <c r="K26" s="89"/>
      <c r="L26" s="89"/>
      <c r="M26" s="89"/>
      <c r="N26" s="89"/>
      <c r="O26" s="89"/>
      <c r="P26" s="89"/>
      <c r="Q26" s="51"/>
      <c r="R26" s="12"/>
      <c r="S26" s="12"/>
      <c r="T26" s="12"/>
      <c r="U26" s="12"/>
      <c r="V26" s="12"/>
      <c r="W26" s="12"/>
      <c r="X26" s="12"/>
      <c r="Y26" s="12"/>
      <c r="Z26" s="55" t="s">
        <v>53</v>
      </c>
      <c r="AA26" s="55"/>
      <c r="AB26" s="55"/>
      <c r="AC26" s="55"/>
      <c r="AD26" s="55"/>
      <c r="AE26" s="55"/>
      <c r="AF26" s="55"/>
      <c r="AG26" s="55"/>
      <c r="AH26" s="15"/>
      <c r="AI26" s="15"/>
      <c r="AJ26" s="15"/>
      <c r="AK26" s="15"/>
      <c r="AL26" s="15"/>
      <c r="AM26" s="16"/>
    </row>
    <row r="27" spans="1:61" ht="15" customHeight="1">
      <c r="A27" s="93"/>
      <c r="B27" s="94"/>
      <c r="C27" s="94"/>
      <c r="D27" s="94"/>
      <c r="E27" s="94"/>
      <c r="F27" s="94"/>
      <c r="G27" s="94"/>
      <c r="H27" s="94"/>
      <c r="I27" s="95"/>
      <c r="J27" s="146"/>
      <c r="K27" s="126"/>
      <c r="L27" s="126"/>
      <c r="M27" s="126"/>
      <c r="N27" s="126"/>
      <c r="O27" s="126"/>
      <c r="P27" s="126"/>
      <c r="Q27" s="126"/>
      <c r="R27" s="126"/>
      <c r="S27" s="126"/>
      <c r="T27" s="126"/>
      <c r="U27" s="126"/>
      <c r="V27" s="126"/>
      <c r="W27" s="126"/>
      <c r="X27" s="126"/>
      <c r="Y27" s="126"/>
      <c r="Z27" s="139" t="s">
        <v>54</v>
      </c>
      <c r="AA27" s="139"/>
      <c r="AB27" s="139"/>
      <c r="AC27" s="139"/>
      <c r="AD27" s="139"/>
      <c r="AE27" s="139"/>
      <c r="AF27" s="139"/>
      <c r="AG27" s="139"/>
      <c r="AH27" s="139"/>
      <c r="AI27" s="139"/>
      <c r="AJ27" s="139"/>
      <c r="AK27" s="139"/>
      <c r="AL27" s="139"/>
      <c r="AM27" s="140"/>
    </row>
    <row r="28" spans="1:61" ht="15" customHeight="1">
      <c r="A28" s="90" t="s">
        <v>55</v>
      </c>
      <c r="B28" s="91"/>
      <c r="C28" s="91"/>
      <c r="D28" s="91"/>
      <c r="E28" s="91"/>
      <c r="F28" s="91"/>
      <c r="G28" s="91"/>
      <c r="H28" s="91"/>
      <c r="I28" s="92"/>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2"/>
      <c r="BH28" s="1">
        <v>7</v>
      </c>
      <c r="BI28" s="1" t="str">
        <f>"ITEM"&amp;BH28&amp; BG28 &amp;"="&amp;IF(TRIM($J28)="","",$J28)</f>
        <v>ITEM7=</v>
      </c>
    </row>
    <row r="29" spans="1:61" ht="15" customHeight="1">
      <c r="A29" s="96"/>
      <c r="B29" s="97"/>
      <c r="C29" s="97"/>
      <c r="D29" s="97"/>
      <c r="E29" s="97"/>
      <c r="F29" s="97"/>
      <c r="G29" s="97"/>
      <c r="H29" s="97"/>
      <c r="I29" s="98"/>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8"/>
    </row>
    <row r="30" spans="1:61" ht="15" customHeight="1">
      <c r="A30" s="99" t="s">
        <v>56</v>
      </c>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1"/>
    </row>
    <row r="31" spans="1:61" ht="15" customHeight="1">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4"/>
    </row>
    <row r="32" spans="1:61" ht="15" customHeight="1">
      <c r="A32" s="90" t="s">
        <v>57</v>
      </c>
      <c r="B32" s="91"/>
      <c r="C32" s="91"/>
      <c r="D32" s="91"/>
      <c r="E32" s="91"/>
      <c r="F32" s="91"/>
      <c r="G32" s="91"/>
      <c r="H32" s="91"/>
      <c r="I32" s="91"/>
      <c r="J32" s="143" t="s">
        <v>169</v>
      </c>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6"/>
      <c r="BH32" s="1">
        <v>8</v>
      </c>
      <c r="BI32" s="1" t="str">
        <f>"ITEM"&amp;BH32&amp; BG32 &amp; "="&amp;IF(TRIM($J32)="","",$J32)</f>
        <v>ITEM8=大阪府財務部税務局</v>
      </c>
    </row>
    <row r="33" spans="1:113" ht="15" customHeight="1">
      <c r="A33" s="96"/>
      <c r="B33" s="97"/>
      <c r="C33" s="97"/>
      <c r="D33" s="97"/>
      <c r="E33" s="97"/>
      <c r="F33" s="97"/>
      <c r="G33" s="97"/>
      <c r="H33" s="97"/>
      <c r="I33" s="97"/>
      <c r="J33" s="144"/>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8"/>
    </row>
    <row r="34" spans="1:113" ht="15" customHeight="1">
      <c r="A34" s="90" t="s">
        <v>58</v>
      </c>
      <c r="B34" s="91"/>
      <c r="C34" s="91"/>
      <c r="D34" s="91"/>
      <c r="E34" s="91"/>
      <c r="F34" s="91"/>
      <c r="G34" s="91"/>
      <c r="H34" s="91"/>
      <c r="I34" s="91"/>
      <c r="J34" s="143" t="s">
        <v>170</v>
      </c>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6"/>
      <c r="BH34" s="1">
        <v>9</v>
      </c>
      <c r="BI34" s="1" t="str">
        <f>"ITEM"&amp;BH34&amp; BG34 &amp;"="&amp;IF(TRIM($J34)="","",$J34)</f>
        <v>ITEM9=税務局長</v>
      </c>
    </row>
    <row r="35" spans="1:113" ht="15" customHeight="1">
      <c r="A35" s="96"/>
      <c r="B35" s="97"/>
      <c r="C35" s="97"/>
      <c r="D35" s="97"/>
      <c r="E35" s="97"/>
      <c r="F35" s="97"/>
      <c r="G35" s="97"/>
      <c r="H35" s="97"/>
      <c r="I35" s="97"/>
      <c r="J35" s="144"/>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8"/>
    </row>
    <row r="36" spans="1:113" ht="15" customHeight="1">
      <c r="A36" s="99" t="s">
        <v>59</v>
      </c>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1"/>
    </row>
    <row r="37" spans="1:113" ht="15" customHeight="1">
      <c r="A37" s="102"/>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4"/>
    </row>
    <row r="38" spans="1:113" ht="15" customHeight="1">
      <c r="A38" s="143"/>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6"/>
      <c r="BH38" s="1">
        <v>10</v>
      </c>
      <c r="BI38" s="1" t="str">
        <f>"ITEM"&amp;BH38&amp;BG38 &amp; "="&amp;IF(TRIM($A38)="","",$A38)</f>
        <v>ITEM10=</v>
      </c>
    </row>
    <row r="39" spans="1:113" ht="15" customHeight="1">
      <c r="A39" s="144"/>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8"/>
    </row>
    <row r="40" spans="1:113" ht="15" customHeight="1">
      <c r="A40" s="134" t="s">
        <v>60</v>
      </c>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row>
    <row r="41" spans="1:113" ht="15" customHeight="1">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row>
    <row r="42" spans="1:113" ht="15" customHeight="1">
      <c r="A42" s="163" t="s">
        <v>61</v>
      </c>
      <c r="B42" s="163"/>
      <c r="C42" s="163"/>
      <c r="D42" s="163"/>
      <c r="E42" s="163"/>
      <c r="F42" s="163"/>
      <c r="G42" s="163"/>
      <c r="H42" s="163"/>
      <c r="I42" s="163"/>
      <c r="J42" s="165" t="s">
        <v>177</v>
      </c>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BH42" s="1">
        <v>11</v>
      </c>
      <c r="BI42" s="1" t="str">
        <f>"ITEM"&amp;BH42&amp; BG42 &amp;"="&amp;IF(TRIM($J42)="","",$J42)</f>
        <v>ITEM11=府民文化部府政情報室情報公開課　公文書総合センター（府政情報センター）
大阪市中央区大手前２丁目　大阪府庁本館　０６－６９４４－６０６６
財務部税務局税政課総務グループ
大阪市住之江区南港北１丁目１４番１６号　大阪府咲洲庁舎１８階　０６－６２１０－９１１７</v>
      </c>
    </row>
    <row r="43" spans="1:113" ht="48.75" customHeight="1">
      <c r="A43" s="163"/>
      <c r="B43" s="163"/>
      <c r="C43" s="163"/>
      <c r="D43" s="163"/>
      <c r="E43" s="163"/>
      <c r="F43" s="163"/>
      <c r="G43" s="163"/>
      <c r="H43" s="163"/>
      <c r="I43" s="163"/>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row>
    <row r="44" spans="1:113" ht="15" customHeight="1">
      <c r="A44" s="134" t="s">
        <v>62</v>
      </c>
      <c r="B44" s="134"/>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row>
    <row r="45" spans="1:113" ht="15" customHeight="1">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row>
    <row r="46" spans="1:113" ht="15" customHeight="1">
      <c r="A46" s="163" t="s">
        <v>63</v>
      </c>
      <c r="B46" s="163"/>
      <c r="C46" s="163"/>
      <c r="D46" s="163"/>
      <c r="E46" s="163"/>
      <c r="F46" s="163"/>
      <c r="G46" s="163"/>
      <c r="H46" s="163"/>
      <c r="I46" s="163"/>
      <c r="J46" s="164" t="s">
        <v>171</v>
      </c>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64"/>
      <c r="AI46" s="164"/>
      <c r="AJ46" s="164"/>
      <c r="AK46" s="164"/>
      <c r="AL46" s="164"/>
      <c r="AM46" s="164"/>
      <c r="BH46" s="1">
        <v>12</v>
      </c>
      <c r="BI46" s="1" t="str">
        <f>"ITEM"&amp;BH46&amp; BG46 &amp;"="&amp;IF(TRIM($J46)="","",$J46)</f>
        <v>ITEM12=財務部税務局税政課税務企画グループ
大阪市住之江区南港北１丁目１４番１６号　大阪府咲洲庁舎１８階　０６－６２１０－９１１９</v>
      </c>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row>
    <row r="47" spans="1:113" ht="15" customHeight="1">
      <c r="A47" s="163"/>
      <c r="B47" s="163"/>
      <c r="C47" s="163"/>
      <c r="D47" s="163"/>
      <c r="E47" s="163"/>
      <c r="F47" s="163"/>
      <c r="G47" s="163"/>
      <c r="H47" s="163"/>
      <c r="I47" s="163"/>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row>
    <row r="48" spans="1:113" ht="15" customHeight="1">
      <c r="A48" s="99" t="s">
        <v>64</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20" t="s">
        <v>65</v>
      </c>
      <c r="AF48" s="122"/>
      <c r="AG48" s="167" t="s">
        <v>66</v>
      </c>
      <c r="AH48" s="167"/>
      <c r="AI48" s="167"/>
      <c r="AJ48" s="167"/>
      <c r="AK48" s="167"/>
      <c r="AL48" s="167"/>
      <c r="AM48" s="168"/>
      <c r="BE48" s="1" t="s">
        <v>109</v>
      </c>
      <c r="BF48" s="1" t="b">
        <f>IF($AF48="○",TRUE,IF($AF48="",FALSE,"INPUT_ERROR"))</f>
        <v>0</v>
      </c>
      <c r="BH48" s="1">
        <v>13</v>
      </c>
      <c r="BI48" s="1" t="str">
        <f>"ITEM" &amp; BH48 &amp;BG48 &amp; "=" &amp;BF48</f>
        <v>ITEM13=FALSE</v>
      </c>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row>
    <row r="49" spans="1:61" ht="15" customHeight="1">
      <c r="A49" s="102"/>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21"/>
      <c r="AF49" s="123"/>
      <c r="AG49" s="169"/>
      <c r="AH49" s="169"/>
      <c r="AI49" s="169"/>
      <c r="AJ49" s="169"/>
      <c r="AK49" s="169"/>
      <c r="AL49" s="169"/>
      <c r="AM49" s="170"/>
    </row>
    <row r="50" spans="1:61" ht="15" customHeight="1">
      <c r="A50" s="163" t="s">
        <v>67</v>
      </c>
      <c r="B50" s="163"/>
      <c r="C50" s="163"/>
      <c r="D50" s="163"/>
      <c r="E50" s="163"/>
      <c r="F50" s="163"/>
      <c r="G50" s="163"/>
      <c r="H50" s="163"/>
      <c r="I50" s="163"/>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c r="BH50" s="1">
        <v>14</v>
      </c>
      <c r="BI50" s="1" t="str">
        <f>"ITEM"&amp;BH50&amp; BG50 &amp;"="&amp;IF(TRIM($J50)="","",$J50)</f>
        <v>ITEM14=</v>
      </c>
    </row>
    <row r="51" spans="1:61" ht="15" customHeight="1">
      <c r="A51" s="163"/>
      <c r="B51" s="163"/>
      <c r="C51" s="163"/>
      <c r="D51" s="163"/>
      <c r="E51" s="163"/>
      <c r="F51" s="163"/>
      <c r="G51" s="163"/>
      <c r="H51" s="163"/>
      <c r="I51" s="163"/>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row>
    <row r="52" spans="1:61" ht="1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row>
    <row r="53" spans="1:61" ht="15" customHeight="1">
      <c r="A53" s="128" t="s">
        <v>68</v>
      </c>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row>
    <row r="54" spans="1:61" ht="15" customHeight="1">
      <c r="A54" s="129"/>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row>
    <row r="55" spans="1:61" ht="15" customHeight="1">
      <c r="A55" s="134" t="s">
        <v>70</v>
      </c>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row>
    <row r="56" spans="1:61" ht="15" customHeight="1">
      <c r="A56" s="148"/>
      <c r="B56" s="148"/>
      <c r="C56" s="148"/>
      <c r="D56" s="148"/>
      <c r="E56" s="148"/>
      <c r="F56" s="148"/>
      <c r="G56" s="148"/>
      <c r="H56" s="148"/>
      <c r="I56" s="148"/>
      <c r="J56" s="148"/>
      <c r="K56" s="148"/>
      <c r="L56" s="148"/>
      <c r="M56" s="148"/>
      <c r="N56" s="148"/>
      <c r="O56" s="148"/>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row>
    <row r="57" spans="1:61" ht="15" customHeight="1">
      <c r="A57" s="90" t="s">
        <v>71</v>
      </c>
      <c r="B57" s="91"/>
      <c r="C57" s="91"/>
      <c r="D57" s="91"/>
      <c r="E57" s="91"/>
      <c r="F57" s="91"/>
      <c r="G57" s="91"/>
      <c r="H57" s="91"/>
      <c r="I57" s="91"/>
      <c r="J57" s="91"/>
      <c r="K57" s="91"/>
      <c r="L57" s="91"/>
      <c r="M57" s="91"/>
      <c r="N57" s="91"/>
      <c r="O57" s="92"/>
      <c r="P57" s="172"/>
      <c r="Q57" s="79"/>
      <c r="R57" s="79"/>
      <c r="S57" s="79"/>
      <c r="T57" s="79"/>
      <c r="U57" s="79"/>
      <c r="V57" s="79"/>
      <c r="W57" s="79"/>
      <c r="X57" s="79"/>
      <c r="Y57" s="79"/>
      <c r="Z57" s="54" t="s">
        <v>48</v>
      </c>
      <c r="AA57" s="54"/>
      <c r="AB57" s="54"/>
      <c r="AC57" s="54"/>
      <c r="AD57" s="54"/>
      <c r="AE57" s="54"/>
      <c r="AF57" s="54"/>
      <c r="AG57" s="54"/>
      <c r="AH57" s="54"/>
      <c r="AI57" s="54"/>
      <c r="AJ57" s="54"/>
      <c r="AK57" s="54"/>
      <c r="AL57" s="54"/>
      <c r="AM57" s="173"/>
      <c r="BE57" s="1" t="s">
        <v>69</v>
      </c>
      <c r="BF57" s="1">
        <f>IF(TRIM($Q59)="","",IF(ISERROR(MATCH($Q59,$CB$3:$CB$7,0)),"INPUT_ERROR",MATCH($Q59,$CB$3:$CB$7,0)))</f>
        <v>5</v>
      </c>
      <c r="BH57" s="1">
        <v>15</v>
      </c>
      <c r="BI57" s="1" t="str">
        <f>"ITEM" &amp; BH57 &amp; BG57 &amp; "=" &amp;BF57</f>
        <v>ITEM15=5</v>
      </c>
    </row>
    <row r="58" spans="1:61" ht="15" customHeight="1">
      <c r="A58" s="93"/>
      <c r="B58" s="94"/>
      <c r="C58" s="94"/>
      <c r="D58" s="94"/>
      <c r="E58" s="94"/>
      <c r="F58" s="94"/>
      <c r="G58" s="94"/>
      <c r="H58" s="94"/>
      <c r="I58" s="94"/>
      <c r="J58" s="94"/>
      <c r="K58" s="94"/>
      <c r="L58" s="94"/>
      <c r="M58" s="94"/>
      <c r="N58" s="94"/>
      <c r="O58" s="95"/>
      <c r="P58" s="171"/>
      <c r="Q58" s="51"/>
      <c r="R58" s="51"/>
      <c r="S58" s="51"/>
      <c r="T58" s="51"/>
      <c r="U58" s="51"/>
      <c r="V58" s="51"/>
      <c r="W58" s="51"/>
      <c r="X58" s="51"/>
      <c r="Y58" s="51"/>
      <c r="Z58" s="55" t="s">
        <v>72</v>
      </c>
      <c r="AA58" s="55"/>
      <c r="AB58" s="55"/>
      <c r="AC58" s="55"/>
      <c r="AD58" s="55"/>
      <c r="AE58" s="55"/>
      <c r="AF58" s="55"/>
      <c r="AG58" s="55"/>
      <c r="AH58" s="55"/>
      <c r="AI58" s="55"/>
      <c r="AJ58" s="55"/>
      <c r="AK58" s="55"/>
      <c r="AL58" s="55"/>
      <c r="AM58" s="145"/>
    </row>
    <row r="59" spans="1:61" ht="15" customHeight="1">
      <c r="A59" s="93"/>
      <c r="B59" s="94"/>
      <c r="C59" s="94"/>
      <c r="D59" s="94"/>
      <c r="E59" s="94"/>
      <c r="F59" s="94"/>
      <c r="G59" s="94"/>
      <c r="H59" s="94"/>
      <c r="I59" s="94"/>
      <c r="J59" s="94"/>
      <c r="K59" s="94"/>
      <c r="L59" s="94"/>
      <c r="M59" s="94"/>
      <c r="N59" s="94"/>
      <c r="O59" s="95"/>
      <c r="P59" s="174" t="s">
        <v>50</v>
      </c>
      <c r="Q59" s="127" t="s">
        <v>172</v>
      </c>
      <c r="R59" s="127"/>
      <c r="S59" s="127"/>
      <c r="T59" s="127"/>
      <c r="U59" s="127"/>
      <c r="V59" s="127"/>
      <c r="W59" s="127"/>
      <c r="X59" s="127"/>
      <c r="Y59" s="51" t="s">
        <v>51</v>
      </c>
      <c r="Z59" s="55" t="s">
        <v>73</v>
      </c>
      <c r="AA59" s="55"/>
      <c r="AB59" s="55"/>
      <c r="AC59" s="55"/>
      <c r="AD59" s="55"/>
      <c r="AE59" s="55"/>
      <c r="AF59" s="55"/>
      <c r="AG59" s="55"/>
      <c r="AH59" s="55"/>
      <c r="AI59" s="55"/>
      <c r="AJ59" s="55"/>
      <c r="AK59" s="55"/>
      <c r="AL59" s="55"/>
      <c r="AM59" s="145"/>
    </row>
    <row r="60" spans="1:61" ht="15" customHeight="1">
      <c r="A60" s="93"/>
      <c r="B60" s="94"/>
      <c r="C60" s="94"/>
      <c r="D60" s="94"/>
      <c r="E60" s="94"/>
      <c r="F60" s="94"/>
      <c r="G60" s="94"/>
      <c r="H60" s="94"/>
      <c r="I60" s="94"/>
      <c r="J60" s="94"/>
      <c r="K60" s="94"/>
      <c r="L60" s="94"/>
      <c r="M60" s="94"/>
      <c r="N60" s="94"/>
      <c r="O60" s="95"/>
      <c r="P60" s="174"/>
      <c r="Q60" s="127"/>
      <c r="R60" s="127"/>
      <c r="S60" s="127"/>
      <c r="T60" s="127"/>
      <c r="U60" s="127"/>
      <c r="V60" s="127"/>
      <c r="W60" s="127"/>
      <c r="X60" s="127"/>
      <c r="Y60" s="51"/>
      <c r="Z60" s="55" t="s">
        <v>74</v>
      </c>
      <c r="AA60" s="55"/>
      <c r="AB60" s="55"/>
      <c r="AC60" s="55"/>
      <c r="AD60" s="55"/>
      <c r="AE60" s="55"/>
      <c r="AF60" s="55"/>
      <c r="AG60" s="55"/>
      <c r="AH60" s="55"/>
      <c r="AI60" s="55"/>
      <c r="AJ60" s="55"/>
      <c r="AK60" s="55"/>
      <c r="AL60" s="55"/>
      <c r="AM60" s="145"/>
    </row>
    <row r="61" spans="1:61" ht="15" customHeight="1">
      <c r="A61" s="93"/>
      <c r="B61" s="94"/>
      <c r="C61" s="94"/>
      <c r="D61" s="94"/>
      <c r="E61" s="94"/>
      <c r="F61" s="94"/>
      <c r="G61" s="94"/>
      <c r="H61" s="94"/>
      <c r="I61" s="94"/>
      <c r="J61" s="94"/>
      <c r="K61" s="94"/>
      <c r="L61" s="94"/>
      <c r="M61" s="94"/>
      <c r="N61" s="94"/>
      <c r="O61" s="95"/>
      <c r="P61" s="171"/>
      <c r="Q61" s="51"/>
      <c r="R61" s="51"/>
      <c r="S61" s="51"/>
      <c r="T61" s="51"/>
      <c r="U61" s="51"/>
      <c r="V61" s="51"/>
      <c r="W61" s="51"/>
      <c r="X61" s="51"/>
      <c r="Y61" s="51"/>
      <c r="Z61" s="55" t="s">
        <v>75</v>
      </c>
      <c r="AA61" s="55"/>
      <c r="AB61" s="55"/>
      <c r="AC61" s="55"/>
      <c r="AD61" s="55"/>
      <c r="AE61" s="55"/>
      <c r="AF61" s="55"/>
      <c r="AG61" s="55"/>
      <c r="AH61" s="55"/>
      <c r="AI61" s="55"/>
      <c r="AJ61" s="55"/>
      <c r="AK61" s="55"/>
      <c r="AL61" s="55"/>
      <c r="AM61" s="145"/>
    </row>
    <row r="62" spans="1:61" ht="15" customHeight="1">
      <c r="A62" s="93"/>
      <c r="B62" s="94"/>
      <c r="C62" s="94"/>
      <c r="D62" s="94"/>
      <c r="E62" s="94"/>
      <c r="F62" s="94"/>
      <c r="G62" s="94"/>
      <c r="H62" s="94"/>
      <c r="I62" s="94"/>
      <c r="J62" s="94"/>
      <c r="K62" s="94"/>
      <c r="L62" s="94"/>
      <c r="M62" s="94"/>
      <c r="N62" s="94"/>
      <c r="O62" s="95"/>
      <c r="P62" s="146"/>
      <c r="Q62" s="126"/>
      <c r="R62" s="126"/>
      <c r="S62" s="126"/>
      <c r="T62" s="126"/>
      <c r="U62" s="126"/>
      <c r="V62" s="126"/>
      <c r="W62" s="126"/>
      <c r="X62" s="126"/>
      <c r="Y62" s="126"/>
      <c r="Z62" s="139" t="s">
        <v>76</v>
      </c>
      <c r="AA62" s="139"/>
      <c r="AB62" s="139"/>
      <c r="AC62" s="139"/>
      <c r="AD62" s="139"/>
      <c r="AE62" s="139"/>
      <c r="AF62" s="139"/>
      <c r="AG62" s="139"/>
      <c r="AH62" s="139"/>
      <c r="AI62" s="139"/>
      <c r="AJ62" s="139"/>
      <c r="AK62" s="139"/>
      <c r="AL62" s="139"/>
      <c r="AM62" s="140"/>
    </row>
    <row r="63" spans="1:61" ht="15" customHeight="1">
      <c r="A63" s="93"/>
      <c r="B63" s="94"/>
      <c r="C63" s="94"/>
      <c r="D63" s="95"/>
      <c r="E63" s="90" t="s">
        <v>77</v>
      </c>
      <c r="F63" s="91"/>
      <c r="G63" s="91"/>
      <c r="H63" s="91"/>
      <c r="I63" s="91"/>
      <c r="J63" s="91"/>
      <c r="K63" s="91"/>
      <c r="L63" s="91"/>
      <c r="M63" s="91"/>
      <c r="N63" s="91"/>
      <c r="O63" s="92"/>
      <c r="P63" s="175">
        <v>45383</v>
      </c>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6"/>
      <c r="BH63" s="1">
        <v>16</v>
      </c>
      <c r="BI63" s="1" t="str">
        <f>"ITEM"&amp;BH63&amp; BG63 &amp;"="&amp;IF(TRIM($P63)="","",TEXT($P63,"yyyymmdd"))</f>
        <v>ITEM16=20240401</v>
      </c>
    </row>
    <row r="64" spans="1:61" ht="15" customHeight="1">
      <c r="A64" s="96"/>
      <c r="B64" s="97"/>
      <c r="C64" s="97"/>
      <c r="D64" s="98"/>
      <c r="E64" s="96"/>
      <c r="F64" s="97"/>
      <c r="G64" s="97"/>
      <c r="H64" s="97"/>
      <c r="I64" s="97"/>
      <c r="J64" s="97"/>
      <c r="K64" s="97"/>
      <c r="L64" s="97"/>
      <c r="M64" s="97"/>
      <c r="N64" s="97"/>
      <c r="O64" s="98"/>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8"/>
    </row>
    <row r="65" spans="1:61" ht="15" customHeight="1">
      <c r="A65" s="134" t="s">
        <v>79</v>
      </c>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row>
    <row r="66" spans="1:61" ht="15" customHeight="1">
      <c r="A66" s="134"/>
      <c r="B66" s="134"/>
      <c r="C66" s="134"/>
      <c r="D66" s="134"/>
      <c r="E66" s="134"/>
      <c r="F66" s="134"/>
      <c r="G66" s="134"/>
      <c r="H66" s="134"/>
      <c r="I66" s="134"/>
      <c r="J66" s="134"/>
      <c r="K66" s="134"/>
      <c r="L66" s="134"/>
      <c r="M66" s="134"/>
      <c r="N66" s="134"/>
      <c r="O66" s="134"/>
      <c r="P66" s="148"/>
      <c r="Q66" s="148"/>
      <c r="R66" s="148"/>
      <c r="S66" s="148"/>
      <c r="T66" s="148"/>
      <c r="U66" s="148"/>
      <c r="V66" s="148"/>
      <c r="W66" s="148"/>
      <c r="X66" s="148"/>
      <c r="Y66" s="148"/>
      <c r="Z66" s="148"/>
      <c r="AA66" s="148"/>
      <c r="AB66" s="148"/>
      <c r="AC66" s="148"/>
      <c r="AD66" s="148"/>
      <c r="AE66" s="148"/>
      <c r="AF66" s="148"/>
      <c r="AG66" s="148"/>
      <c r="AH66" s="148"/>
      <c r="AI66" s="148"/>
      <c r="AJ66" s="148"/>
      <c r="AK66" s="148"/>
      <c r="AL66" s="148"/>
      <c r="AM66" s="148"/>
    </row>
    <row r="67" spans="1:61" ht="15" customHeight="1">
      <c r="A67" s="90" t="s">
        <v>80</v>
      </c>
      <c r="B67" s="91"/>
      <c r="C67" s="91"/>
      <c r="D67" s="91"/>
      <c r="E67" s="91"/>
      <c r="F67" s="91"/>
      <c r="G67" s="91"/>
      <c r="H67" s="91"/>
      <c r="I67" s="91"/>
      <c r="J67" s="91"/>
      <c r="K67" s="91"/>
      <c r="L67" s="91"/>
      <c r="M67" s="91"/>
      <c r="N67" s="91"/>
      <c r="O67" s="92"/>
      <c r="P67" s="5"/>
      <c r="Q67" s="6"/>
      <c r="R67" s="6"/>
      <c r="S67" s="6"/>
      <c r="T67" s="6"/>
      <c r="U67" s="6"/>
      <c r="V67" s="6"/>
      <c r="W67" s="6"/>
      <c r="X67" s="6"/>
      <c r="Y67" s="6"/>
      <c r="Z67" s="54"/>
      <c r="AA67" s="54"/>
      <c r="AB67" s="54"/>
      <c r="AC67" s="54"/>
      <c r="AD67" s="54"/>
      <c r="AE67" s="54"/>
      <c r="AF67" s="54"/>
      <c r="AG67" s="54"/>
      <c r="AH67" s="54"/>
      <c r="AI67" s="54"/>
      <c r="AJ67" s="54"/>
      <c r="AK67" s="54"/>
      <c r="AL67" s="54"/>
      <c r="AM67" s="173"/>
      <c r="BE67" s="1" t="s">
        <v>78</v>
      </c>
      <c r="BF67" s="1">
        <f>IF(TRIM($Q68)="","",IF(ISERROR(MATCH($Q68,$CC$3:$CC$4,0)),"INPUT_ERROR",MATCH($Q68,$CC$3:$CC$4,0)))</f>
        <v>1</v>
      </c>
      <c r="BH67" s="1">
        <v>17</v>
      </c>
      <c r="BI67" s="1" t="str">
        <f>"ITEM" &amp; BH67 &amp;BG67 &amp; "=" &amp;BF67</f>
        <v>ITEM17=1</v>
      </c>
    </row>
    <row r="68" spans="1:61" ht="15" customHeight="1">
      <c r="A68" s="93"/>
      <c r="B68" s="94"/>
      <c r="C68" s="94"/>
      <c r="D68" s="94"/>
      <c r="E68" s="94"/>
      <c r="F68" s="94"/>
      <c r="G68" s="94"/>
      <c r="H68" s="94"/>
      <c r="I68" s="94"/>
      <c r="J68" s="94"/>
      <c r="K68" s="94"/>
      <c r="L68" s="94"/>
      <c r="M68" s="94"/>
      <c r="N68" s="94"/>
      <c r="O68" s="95"/>
      <c r="P68" s="106" t="s">
        <v>50</v>
      </c>
      <c r="Q68" s="89" t="s">
        <v>173</v>
      </c>
      <c r="R68" s="89"/>
      <c r="S68" s="89"/>
      <c r="T68" s="89"/>
      <c r="U68" s="89"/>
      <c r="V68" s="89"/>
      <c r="W68" s="89"/>
      <c r="X68" s="51" t="s">
        <v>51</v>
      </c>
      <c r="Y68" s="7"/>
      <c r="Z68" s="55" t="s">
        <v>48</v>
      </c>
      <c r="AA68" s="55"/>
      <c r="AB68" s="55"/>
      <c r="AC68" s="55"/>
      <c r="AD68" s="55"/>
      <c r="AE68" s="55"/>
      <c r="AF68" s="55"/>
      <c r="AG68" s="55"/>
      <c r="AH68" s="55"/>
      <c r="AI68" s="55"/>
      <c r="AJ68" s="55"/>
      <c r="AK68" s="55"/>
      <c r="AL68" s="55"/>
      <c r="AM68" s="145"/>
    </row>
    <row r="69" spans="1:61" ht="15" customHeight="1">
      <c r="A69" s="93"/>
      <c r="B69" s="94"/>
      <c r="C69" s="94"/>
      <c r="D69" s="94"/>
      <c r="E69" s="94"/>
      <c r="F69" s="94"/>
      <c r="G69" s="94"/>
      <c r="H69" s="94"/>
      <c r="I69" s="94"/>
      <c r="J69" s="94"/>
      <c r="K69" s="94"/>
      <c r="L69" s="94"/>
      <c r="M69" s="94"/>
      <c r="N69" s="94"/>
      <c r="O69" s="95"/>
      <c r="P69" s="106"/>
      <c r="Q69" s="89"/>
      <c r="R69" s="89"/>
      <c r="S69" s="89"/>
      <c r="T69" s="89"/>
      <c r="U69" s="89"/>
      <c r="V69" s="89"/>
      <c r="W69" s="89"/>
      <c r="X69" s="51"/>
      <c r="Y69" s="12"/>
      <c r="Z69" s="15" t="s">
        <v>81</v>
      </c>
      <c r="AA69" s="15"/>
      <c r="AB69" s="15"/>
      <c r="AC69" s="15"/>
      <c r="AD69" s="15"/>
      <c r="AE69" s="15" t="s">
        <v>82</v>
      </c>
      <c r="AF69" s="15"/>
      <c r="AG69" s="15"/>
      <c r="AH69" s="15"/>
      <c r="AI69" s="15"/>
      <c r="AJ69" s="15"/>
      <c r="AK69" s="15"/>
      <c r="AL69" s="15"/>
      <c r="AM69" s="16"/>
    </row>
    <row r="70" spans="1:61" ht="15" customHeight="1">
      <c r="A70" s="93"/>
      <c r="B70" s="94"/>
      <c r="C70" s="94"/>
      <c r="D70" s="94"/>
      <c r="E70" s="94"/>
      <c r="F70" s="94"/>
      <c r="G70" s="94"/>
      <c r="H70" s="94"/>
      <c r="I70" s="94"/>
      <c r="J70" s="94"/>
      <c r="K70" s="94"/>
      <c r="L70" s="94"/>
      <c r="M70" s="94"/>
      <c r="N70" s="94"/>
      <c r="O70" s="95"/>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93"/>
      <c r="B71" s="94"/>
      <c r="C71" s="94"/>
      <c r="D71" s="95"/>
      <c r="E71" s="90" t="s">
        <v>77</v>
      </c>
      <c r="F71" s="91"/>
      <c r="G71" s="91"/>
      <c r="H71" s="91"/>
      <c r="I71" s="91"/>
      <c r="J71" s="91"/>
      <c r="K71" s="91"/>
      <c r="L71" s="91"/>
      <c r="M71" s="91"/>
      <c r="N71" s="91"/>
      <c r="O71" s="92"/>
      <c r="P71" s="179">
        <v>45383</v>
      </c>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1"/>
      <c r="BH71" s="1">
        <v>18</v>
      </c>
      <c r="BI71" s="1" t="str">
        <f>"ITEM"&amp;BH71&amp; BG71 &amp;"="&amp;IF(TRIM($P71)="","",TEXT($P71,"yyyymmdd"))</f>
        <v>ITEM18=20240401</v>
      </c>
    </row>
    <row r="72" spans="1:61" ht="15" customHeight="1">
      <c r="A72" s="96"/>
      <c r="B72" s="97"/>
      <c r="C72" s="97"/>
      <c r="D72" s="98"/>
      <c r="E72" s="96"/>
      <c r="F72" s="97"/>
      <c r="G72" s="97"/>
      <c r="H72" s="97"/>
      <c r="I72" s="97"/>
      <c r="J72" s="97"/>
      <c r="K72" s="97"/>
      <c r="L72" s="97"/>
      <c r="M72" s="97"/>
      <c r="N72" s="97"/>
      <c r="O72" s="98"/>
      <c r="P72" s="182"/>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8"/>
    </row>
    <row r="73" spans="1:61" ht="15" customHeight="1">
      <c r="A73" s="134" t="s">
        <v>84</v>
      </c>
      <c r="B73" s="134"/>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row>
    <row r="74" spans="1:61" ht="15" customHeight="1">
      <c r="A74" s="134"/>
      <c r="B74" s="134"/>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row>
    <row r="75" spans="1:61" ht="15" customHeight="1">
      <c r="A75" s="93" t="s">
        <v>85</v>
      </c>
      <c r="B75" s="94"/>
      <c r="C75" s="94"/>
      <c r="D75" s="94"/>
      <c r="E75" s="94"/>
      <c r="F75" s="94"/>
      <c r="G75" s="94"/>
      <c r="H75" s="94"/>
      <c r="I75" s="94"/>
      <c r="J75" s="94"/>
      <c r="K75" s="94"/>
      <c r="L75" s="94"/>
      <c r="M75" s="94"/>
      <c r="N75" s="94"/>
      <c r="O75" s="95"/>
      <c r="P75" s="5"/>
      <c r="Q75" s="6"/>
      <c r="R75" s="6"/>
      <c r="S75" s="6"/>
      <c r="T75" s="6"/>
      <c r="U75" s="6"/>
      <c r="V75" s="6"/>
      <c r="W75" s="6"/>
      <c r="X75" s="6"/>
      <c r="Y75" s="6"/>
      <c r="Z75" s="54"/>
      <c r="AA75" s="54"/>
      <c r="AB75" s="54"/>
      <c r="AC75" s="54"/>
      <c r="AD75" s="54"/>
      <c r="AE75" s="54"/>
      <c r="AF75" s="54"/>
      <c r="AG75" s="54"/>
      <c r="AH75" s="54"/>
      <c r="AI75" s="54"/>
      <c r="AJ75" s="54"/>
      <c r="AK75" s="54"/>
      <c r="AL75" s="54"/>
      <c r="AM75" s="173"/>
      <c r="BE75" s="1" t="s">
        <v>83</v>
      </c>
      <c r="BF75" s="1">
        <f>IF(TRIM($Q76)="","",IF(ISERROR(MATCH($Q76,$CD$3:$CD$4,0)),"INPUT_ERROR",MATCH($Q76,$CD$3:$CD$4,0)))</f>
        <v>2</v>
      </c>
      <c r="BH75" s="1">
        <v>19</v>
      </c>
      <c r="BI75" s="1" t="str">
        <f>"ITEM" &amp; BH75 &amp; BG75 &amp;"=" &amp;BF75</f>
        <v>ITEM19=2</v>
      </c>
    </row>
    <row r="76" spans="1:61" ht="15" customHeight="1">
      <c r="A76" s="93"/>
      <c r="B76" s="94"/>
      <c r="C76" s="94"/>
      <c r="D76" s="94"/>
      <c r="E76" s="94"/>
      <c r="F76" s="94"/>
      <c r="G76" s="94"/>
      <c r="H76" s="94"/>
      <c r="I76" s="94"/>
      <c r="J76" s="94"/>
      <c r="K76" s="94"/>
      <c r="L76" s="94"/>
      <c r="M76" s="94"/>
      <c r="N76" s="94"/>
      <c r="O76" s="95"/>
      <c r="P76" s="106" t="s">
        <v>50</v>
      </c>
      <c r="Q76" s="89" t="s">
        <v>174</v>
      </c>
      <c r="R76" s="89"/>
      <c r="S76" s="89"/>
      <c r="T76" s="89"/>
      <c r="U76" s="89"/>
      <c r="V76" s="89"/>
      <c r="W76" s="89"/>
      <c r="X76" s="51" t="s">
        <v>51</v>
      </c>
      <c r="Y76" s="7"/>
      <c r="Z76" s="55" t="s">
        <v>48</v>
      </c>
      <c r="AA76" s="55"/>
      <c r="AB76" s="55"/>
      <c r="AC76" s="55"/>
      <c r="AD76" s="55"/>
      <c r="AE76" s="55"/>
      <c r="AF76" s="55"/>
      <c r="AG76" s="55"/>
      <c r="AH76" s="55"/>
      <c r="AI76" s="55"/>
      <c r="AJ76" s="55"/>
      <c r="AK76" s="55"/>
      <c r="AL76" s="55"/>
      <c r="AM76" s="145"/>
    </row>
    <row r="77" spans="1:61" ht="15" customHeight="1">
      <c r="A77" s="93"/>
      <c r="B77" s="94"/>
      <c r="C77" s="94"/>
      <c r="D77" s="94"/>
      <c r="E77" s="94"/>
      <c r="F77" s="94"/>
      <c r="G77" s="94"/>
      <c r="H77" s="94"/>
      <c r="I77" s="94"/>
      <c r="J77" s="94"/>
      <c r="K77" s="94"/>
      <c r="L77" s="94"/>
      <c r="M77" s="94"/>
      <c r="N77" s="94"/>
      <c r="O77" s="95"/>
      <c r="P77" s="106"/>
      <c r="Q77" s="89"/>
      <c r="R77" s="89"/>
      <c r="S77" s="89"/>
      <c r="T77" s="89"/>
      <c r="U77" s="89"/>
      <c r="V77" s="89"/>
      <c r="W77" s="89"/>
      <c r="X77" s="51"/>
      <c r="Y77" s="12"/>
      <c r="Z77" s="15" t="s">
        <v>86</v>
      </c>
      <c r="AA77" s="15"/>
      <c r="AB77" s="15"/>
      <c r="AC77" s="15"/>
      <c r="AD77" s="15"/>
      <c r="AE77" s="15" t="s">
        <v>87</v>
      </c>
      <c r="AF77" s="15"/>
      <c r="AG77" s="15"/>
      <c r="AH77" s="15"/>
      <c r="AI77" s="15"/>
      <c r="AJ77" s="15"/>
      <c r="AK77" s="15"/>
      <c r="AL77" s="15"/>
      <c r="AM77" s="16"/>
    </row>
    <row r="78" spans="1:61" ht="15" customHeight="1">
      <c r="A78" s="96"/>
      <c r="B78" s="97"/>
      <c r="C78" s="97"/>
      <c r="D78" s="97"/>
      <c r="E78" s="97"/>
      <c r="F78" s="97"/>
      <c r="G78" s="97"/>
      <c r="H78" s="97"/>
      <c r="I78" s="97"/>
      <c r="J78" s="97"/>
      <c r="K78" s="97"/>
      <c r="L78" s="97"/>
      <c r="M78" s="97"/>
      <c r="N78" s="97"/>
      <c r="O78" s="98"/>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row>
    <row r="80" spans="1:61" ht="15" customHeight="1">
      <c r="A80" s="128" t="s">
        <v>88</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row>
    <row r="81" spans="1:61" ht="1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c r="AA81" s="129"/>
      <c r="AB81" s="129"/>
      <c r="AC81" s="129"/>
      <c r="AD81" s="129"/>
      <c r="AE81" s="129"/>
      <c r="AF81" s="129"/>
      <c r="AG81" s="129"/>
      <c r="AH81" s="129"/>
      <c r="AI81" s="129"/>
      <c r="AJ81" s="129"/>
      <c r="AK81" s="129"/>
      <c r="AL81" s="129"/>
      <c r="AM81" s="129"/>
    </row>
    <row r="82" spans="1:61" ht="15" customHeight="1">
      <c r="A82" s="99" t="s">
        <v>90</v>
      </c>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1"/>
    </row>
    <row r="83" spans="1:61" ht="15" customHeight="1">
      <c r="A83" s="102"/>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4"/>
    </row>
    <row r="84" spans="1:61" ht="15" customHeight="1">
      <c r="A84" s="183" t="str">
        <f>IF(BF57=1,$CE$3,IF(OR(BF57=2,AND(BF57=3,BF67=2,BF75=2)),$CE$4,IF(OR(AND(BF57=3,BF75=1),AND(BF57=3,BF67=1),AND(BF57=4,BF67=2,BF75=2)),$CE$5,IF(OR(AND(BF57=4,BF67=1),AND(BF57=4,BF75=1),BF57=5),$CE$6,""))))</f>
        <v>基礎項目評価及び全項目評価の実施が義務付けられる</v>
      </c>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184"/>
      <c r="AM84" s="185"/>
      <c r="BE84" s="1" t="s">
        <v>89</v>
      </c>
      <c r="BF84" s="1">
        <f>IF(TRIM(A84)="","",IF(ISERROR(MATCH(A84,CE3:CE6,0)),"INPUT_ERROR",MATCH(A84,CE3:CE6,0)))</f>
        <v>4</v>
      </c>
      <c r="BH84" s="1">
        <v>20</v>
      </c>
      <c r="BI84" s="1" t="str">
        <f>"ITEM" &amp; BH84 &amp; BG84 &amp; "=" &amp; BF84</f>
        <v>ITEM20=4</v>
      </c>
    </row>
    <row r="85" spans="1:61" ht="15" customHeight="1">
      <c r="A85" s="186"/>
      <c r="B85" s="187"/>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8"/>
    </row>
    <row r="86" spans="1:61" ht="15" customHeight="1">
      <c r="A86" s="189"/>
      <c r="B86" s="190"/>
      <c r="C86" s="190"/>
      <c r="D86" s="190"/>
      <c r="E86" s="190"/>
      <c r="F86" s="190"/>
      <c r="G86" s="190"/>
      <c r="H86" s="190"/>
      <c r="I86" s="190"/>
      <c r="J86" s="190"/>
      <c r="K86" s="190"/>
      <c r="L86" s="190"/>
      <c r="M86" s="190"/>
      <c r="N86" s="190"/>
      <c r="O86" s="190"/>
      <c r="P86" s="190"/>
      <c r="Q86" s="190"/>
      <c r="R86" s="190"/>
      <c r="S86" s="190"/>
      <c r="T86" s="190"/>
      <c r="U86" s="190"/>
      <c r="V86" s="190"/>
      <c r="W86" s="190"/>
      <c r="X86" s="190"/>
      <c r="Y86" s="190"/>
      <c r="Z86" s="190"/>
      <c r="AA86" s="190"/>
      <c r="AB86" s="190"/>
      <c r="AC86" s="190"/>
      <c r="AD86" s="190"/>
      <c r="AE86" s="190"/>
      <c r="AF86" s="190"/>
      <c r="AG86" s="190"/>
      <c r="AH86" s="190"/>
      <c r="AI86" s="190"/>
      <c r="AJ86" s="190"/>
      <c r="AK86" s="190"/>
      <c r="AL86" s="190"/>
      <c r="AM86" s="191"/>
    </row>
    <row r="87" spans="1:61" ht="15" customHeight="1">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row>
    <row r="88" spans="1:61" ht="15" customHeight="1">
      <c r="A88" s="128" t="s">
        <v>91</v>
      </c>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c r="AD88" s="128"/>
      <c r="AE88" s="128"/>
      <c r="AF88" s="128"/>
      <c r="AG88" s="128"/>
      <c r="AH88" s="128"/>
      <c r="AI88" s="128"/>
      <c r="AJ88" s="128"/>
      <c r="AK88" s="128"/>
      <c r="AL88" s="128"/>
      <c r="AM88" s="128"/>
    </row>
    <row r="89" spans="1:61" ht="1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c r="AA89" s="128"/>
      <c r="AB89" s="128"/>
      <c r="AC89" s="128"/>
      <c r="AD89" s="128"/>
      <c r="AE89" s="128"/>
      <c r="AF89" s="128"/>
      <c r="AG89" s="128"/>
      <c r="AH89" s="128"/>
      <c r="AI89" s="128"/>
      <c r="AJ89" s="128"/>
      <c r="AK89" s="128"/>
      <c r="AL89" s="128"/>
      <c r="AM89" s="128"/>
    </row>
    <row r="90" spans="1:61" ht="1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row>
    <row r="91" spans="1:61" ht="15" customHeight="1">
      <c r="A91" s="99" t="s">
        <v>93</v>
      </c>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1"/>
    </row>
    <row r="92" spans="1:61" ht="15" customHeight="1">
      <c r="A92" s="102"/>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9" t="s">
        <v>94</v>
      </c>
      <c r="AA93" s="79"/>
      <c r="AB93" s="79"/>
      <c r="AC93" s="79"/>
      <c r="AD93" s="79"/>
      <c r="AE93" s="79"/>
      <c r="AF93" s="79"/>
      <c r="AG93" s="79"/>
      <c r="AH93" s="79"/>
      <c r="AI93" s="79"/>
      <c r="AJ93" s="79"/>
      <c r="AK93" s="79"/>
      <c r="AL93" s="79"/>
      <c r="AM93" s="192"/>
      <c r="BE93" s="1" t="s">
        <v>92</v>
      </c>
      <c r="BF93" s="1">
        <f>IF(TRIM($E94)="","",IF(ISERROR(MATCH($E94,$CF$3:$CF$5,0)),"INPUT_ERROR",MATCH($E94,$CF$3:$CF$5,0)))</f>
        <v>3</v>
      </c>
      <c r="BH93" s="1">
        <v>21</v>
      </c>
      <c r="BI93" s="1" t="str">
        <f>"ITEM" &amp; BH93 &amp;BG93 &amp; "=" &amp;BF93</f>
        <v>ITEM21=3</v>
      </c>
    </row>
    <row r="94" spans="1:61" ht="15" customHeight="1">
      <c r="A94" s="19"/>
      <c r="B94" s="3"/>
      <c r="C94" s="3"/>
      <c r="D94" s="174" t="s">
        <v>50</v>
      </c>
      <c r="E94" s="127" t="s">
        <v>32</v>
      </c>
      <c r="F94" s="127"/>
      <c r="G94" s="127"/>
      <c r="H94" s="127"/>
      <c r="I94" s="127"/>
      <c r="J94" s="127"/>
      <c r="K94" s="127"/>
      <c r="L94" s="127"/>
      <c r="M94" s="127"/>
      <c r="N94" s="127"/>
      <c r="O94" s="127"/>
      <c r="P94" s="127"/>
      <c r="Q94" s="51" t="s">
        <v>51</v>
      </c>
      <c r="R94" s="7"/>
      <c r="S94" s="7"/>
      <c r="T94" s="7"/>
      <c r="U94" s="7"/>
      <c r="V94" s="7"/>
      <c r="W94" s="7"/>
      <c r="X94" s="7"/>
      <c r="Y94" s="7"/>
      <c r="Z94" s="51" t="s">
        <v>95</v>
      </c>
      <c r="AA94" s="51"/>
      <c r="AB94" s="51"/>
      <c r="AC94" s="51"/>
      <c r="AD94" s="51"/>
      <c r="AE94" s="51"/>
      <c r="AF94" s="51"/>
      <c r="AG94" s="51"/>
      <c r="AH94" s="51"/>
      <c r="AI94" s="51"/>
      <c r="AJ94" s="51"/>
      <c r="AK94" s="51"/>
      <c r="AL94" s="51"/>
      <c r="AM94" s="193"/>
    </row>
    <row r="95" spans="1:61" ht="15" customHeight="1">
      <c r="A95" s="19"/>
      <c r="B95" s="3"/>
      <c r="C95" s="3"/>
      <c r="D95" s="174"/>
      <c r="E95" s="127"/>
      <c r="F95" s="127"/>
      <c r="G95" s="127"/>
      <c r="H95" s="127"/>
      <c r="I95" s="127"/>
      <c r="J95" s="127"/>
      <c r="K95" s="127"/>
      <c r="L95" s="127"/>
      <c r="M95" s="127"/>
      <c r="N95" s="127"/>
      <c r="O95" s="127"/>
      <c r="P95" s="127"/>
      <c r="Q95" s="51"/>
      <c r="R95" s="7"/>
      <c r="S95" s="7"/>
      <c r="T95" s="7"/>
      <c r="U95" s="7"/>
      <c r="V95" s="7"/>
      <c r="W95" s="7"/>
      <c r="X95" s="7"/>
      <c r="Y95" s="7"/>
      <c r="Z95" s="51" t="s">
        <v>96</v>
      </c>
      <c r="AA95" s="51"/>
      <c r="AB95" s="51"/>
      <c r="AC95" s="51"/>
      <c r="AD95" s="51"/>
      <c r="AE95" s="51"/>
      <c r="AF95" s="51"/>
      <c r="AG95" s="51"/>
      <c r="AH95" s="51"/>
      <c r="AI95" s="51"/>
      <c r="AJ95" s="51"/>
      <c r="AK95" s="51"/>
      <c r="AL95" s="51"/>
      <c r="AM95" s="193"/>
    </row>
    <row r="96" spans="1:61" ht="15" customHeight="1">
      <c r="A96" s="19"/>
      <c r="B96" s="3"/>
      <c r="C96" s="3"/>
      <c r="D96" s="174"/>
      <c r="E96" s="127"/>
      <c r="F96" s="127"/>
      <c r="G96" s="127"/>
      <c r="H96" s="127"/>
      <c r="I96" s="127"/>
      <c r="J96" s="127"/>
      <c r="K96" s="127"/>
      <c r="L96" s="127"/>
      <c r="M96" s="127"/>
      <c r="N96" s="127"/>
      <c r="O96" s="127"/>
      <c r="P96" s="127"/>
      <c r="Q96" s="51"/>
      <c r="R96" s="7"/>
      <c r="S96" s="7"/>
      <c r="T96" s="7"/>
      <c r="U96" s="7"/>
      <c r="V96" s="7"/>
      <c r="W96" s="7"/>
      <c r="X96" s="7"/>
      <c r="Y96" s="7"/>
      <c r="Z96" s="51" t="s">
        <v>97</v>
      </c>
      <c r="AA96" s="51"/>
      <c r="AB96" s="51"/>
      <c r="AC96" s="51"/>
      <c r="AD96" s="51"/>
      <c r="AE96" s="51"/>
      <c r="AF96" s="51"/>
      <c r="AG96" s="51"/>
      <c r="AH96" s="51"/>
      <c r="AI96" s="51"/>
      <c r="AJ96" s="51"/>
      <c r="AK96" s="51"/>
      <c r="AL96" s="51"/>
      <c r="AM96" s="193"/>
    </row>
    <row r="97" spans="1:61" ht="15" customHeight="1">
      <c r="A97" s="19"/>
      <c r="B97" s="51" t="s">
        <v>98</v>
      </c>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20"/>
    </row>
    <row r="98" spans="1:61" ht="15" customHeight="1">
      <c r="A98" s="19"/>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20"/>
    </row>
    <row r="99" spans="1:61" ht="15" customHeight="1">
      <c r="A99" s="8"/>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21"/>
    </row>
    <row r="100" spans="1:61" ht="15" customHeight="1">
      <c r="A100" s="99" t="s">
        <v>100</v>
      </c>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1"/>
    </row>
    <row r="101" spans="1:61" ht="15" customHeight="1">
      <c r="A101" s="102"/>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4"/>
    </row>
    <row r="102" spans="1:61" ht="15" customHeight="1">
      <c r="A102" s="90" t="s">
        <v>101</v>
      </c>
      <c r="B102" s="91"/>
      <c r="C102" s="91"/>
      <c r="D102" s="91"/>
      <c r="E102" s="91"/>
      <c r="F102" s="91"/>
      <c r="G102" s="91"/>
      <c r="H102" s="91"/>
      <c r="I102" s="92"/>
      <c r="J102" s="18"/>
      <c r="K102" s="22"/>
      <c r="L102" s="22"/>
      <c r="M102" s="22"/>
      <c r="N102" s="22"/>
      <c r="O102" s="22"/>
      <c r="P102" s="22"/>
      <c r="Q102" s="22"/>
      <c r="R102" s="6"/>
      <c r="S102" s="7"/>
      <c r="T102" s="7"/>
      <c r="U102" s="7"/>
      <c r="V102" s="7"/>
      <c r="W102" s="7"/>
      <c r="X102" s="7"/>
      <c r="Y102" s="7"/>
      <c r="Z102" s="3" t="s">
        <v>48</v>
      </c>
      <c r="AA102" s="3"/>
      <c r="AB102" s="3"/>
      <c r="AC102" s="3"/>
      <c r="AD102" s="3"/>
      <c r="AE102" s="3"/>
      <c r="AF102" s="3"/>
      <c r="AG102" s="3"/>
      <c r="AH102" s="3"/>
      <c r="AI102" s="3"/>
      <c r="AJ102" s="3"/>
      <c r="AK102" s="3"/>
      <c r="AL102" s="3"/>
      <c r="AM102" s="23"/>
      <c r="BE102" s="1" t="s">
        <v>99</v>
      </c>
      <c r="BF102" s="1">
        <f>IF(TRIM($K103)="","",IF(ISERROR(MATCH($K103,$CG$3:$CG$5,0)),"INPUT_ERROR",MATCH($K103,$CG$3:$CG$5,0)))</f>
        <v>2</v>
      </c>
      <c r="BH102" s="1">
        <v>22</v>
      </c>
      <c r="BI102" s="1" t="str">
        <f>"ITEM" &amp; BH102 &amp;BG102 &amp; "=" &amp;BF102</f>
        <v>ITEM22=2</v>
      </c>
    </row>
    <row r="103" spans="1:61" ht="15" customHeight="1">
      <c r="A103" s="93"/>
      <c r="B103" s="94"/>
      <c r="C103" s="94"/>
      <c r="D103" s="94"/>
      <c r="E103" s="94"/>
      <c r="F103" s="94"/>
      <c r="G103" s="94"/>
      <c r="H103" s="94"/>
      <c r="I103" s="95"/>
      <c r="J103" s="106" t="s">
        <v>102</v>
      </c>
      <c r="K103" s="89" t="s">
        <v>26</v>
      </c>
      <c r="L103" s="89"/>
      <c r="M103" s="89"/>
      <c r="N103" s="89"/>
      <c r="O103" s="89"/>
      <c r="P103" s="89"/>
      <c r="Q103" s="89"/>
      <c r="R103" s="89"/>
      <c r="S103" s="89"/>
      <c r="T103" s="105" t="s">
        <v>51</v>
      </c>
      <c r="U103" s="7"/>
      <c r="V103" s="7"/>
      <c r="W103" s="7"/>
      <c r="X103" s="7"/>
      <c r="Y103" s="7"/>
      <c r="Z103" s="3" t="s">
        <v>103</v>
      </c>
      <c r="AA103" s="3"/>
      <c r="AB103" s="3"/>
      <c r="AC103" s="3"/>
      <c r="AD103" s="3"/>
      <c r="AE103" s="3"/>
      <c r="AF103" s="3"/>
      <c r="AG103" s="3"/>
      <c r="AH103" s="3"/>
      <c r="AI103" s="3"/>
      <c r="AJ103" s="3"/>
      <c r="AK103" s="3"/>
      <c r="AL103" s="3"/>
      <c r="AM103" s="23"/>
    </row>
    <row r="104" spans="1:61" ht="15" customHeight="1">
      <c r="A104" s="93"/>
      <c r="B104" s="94"/>
      <c r="C104" s="94"/>
      <c r="D104" s="94"/>
      <c r="E104" s="94"/>
      <c r="F104" s="94"/>
      <c r="G104" s="94"/>
      <c r="H104" s="94"/>
      <c r="I104" s="95"/>
      <c r="J104" s="106"/>
      <c r="K104" s="89"/>
      <c r="L104" s="89"/>
      <c r="M104" s="89"/>
      <c r="N104" s="89"/>
      <c r="O104" s="89"/>
      <c r="P104" s="89"/>
      <c r="Q104" s="89"/>
      <c r="R104" s="89"/>
      <c r="S104" s="89"/>
      <c r="T104" s="105"/>
      <c r="U104" s="7"/>
      <c r="V104" s="7"/>
      <c r="W104" s="7"/>
      <c r="X104" s="7"/>
      <c r="Y104" s="7"/>
      <c r="Z104" s="3" t="s">
        <v>104</v>
      </c>
      <c r="AA104" s="3"/>
      <c r="AB104" s="3"/>
      <c r="AC104" s="3"/>
      <c r="AD104" s="3"/>
      <c r="AE104" s="3"/>
      <c r="AF104" s="3"/>
      <c r="AG104" s="3"/>
      <c r="AH104" s="15"/>
      <c r="AI104" s="15"/>
      <c r="AJ104" s="15"/>
      <c r="AK104" s="15"/>
      <c r="AL104" s="15"/>
      <c r="AM104" s="16"/>
    </row>
    <row r="105" spans="1:61" ht="15" customHeight="1">
      <c r="A105" s="96"/>
      <c r="B105" s="97"/>
      <c r="C105" s="97"/>
      <c r="D105" s="97"/>
      <c r="E105" s="97"/>
      <c r="F105" s="97"/>
      <c r="G105" s="97"/>
      <c r="H105" s="97"/>
      <c r="I105" s="98"/>
      <c r="J105" s="19"/>
      <c r="K105" s="7"/>
      <c r="L105" s="7"/>
      <c r="M105" s="7"/>
      <c r="N105" s="7"/>
      <c r="O105" s="7"/>
      <c r="P105" s="7"/>
      <c r="Q105" s="7"/>
      <c r="R105" s="7"/>
      <c r="S105" s="7"/>
      <c r="T105" s="7"/>
      <c r="U105" s="7"/>
      <c r="V105" s="7"/>
      <c r="W105" s="7"/>
      <c r="X105" s="7"/>
      <c r="Y105" s="12"/>
      <c r="Z105" s="3" t="s">
        <v>105</v>
      </c>
      <c r="AA105" s="3"/>
      <c r="AB105" s="3"/>
      <c r="AC105" s="3"/>
      <c r="AD105" s="3"/>
      <c r="AE105" s="3"/>
      <c r="AF105" s="3"/>
      <c r="AG105" s="3"/>
      <c r="AH105" s="15"/>
      <c r="AI105" s="15"/>
      <c r="AJ105" s="15"/>
      <c r="AK105" s="3"/>
      <c r="AL105" s="15"/>
      <c r="AM105" s="16"/>
    </row>
    <row r="106" spans="1:61" ht="15" customHeight="1">
      <c r="A106" s="99" t="s">
        <v>106</v>
      </c>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1"/>
    </row>
    <row r="107" spans="1:61" ht="15" customHeight="1">
      <c r="A107" s="102"/>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4"/>
    </row>
    <row r="108" spans="1:61" ht="15" customHeight="1">
      <c r="A108" s="163" t="s">
        <v>107</v>
      </c>
      <c r="B108" s="163"/>
      <c r="C108" s="163"/>
      <c r="D108" s="163"/>
      <c r="E108" s="163"/>
      <c r="F108" s="163"/>
      <c r="G108" s="163"/>
      <c r="H108" s="163"/>
      <c r="I108" s="163"/>
      <c r="J108" s="18"/>
      <c r="K108" s="22"/>
      <c r="L108" s="22"/>
      <c r="M108" s="22"/>
      <c r="N108" s="22"/>
      <c r="O108" s="22"/>
      <c r="P108" s="22"/>
      <c r="Q108" s="22"/>
      <c r="R108" s="6"/>
      <c r="S108" s="7"/>
      <c r="T108" s="7"/>
      <c r="U108" s="7"/>
      <c r="V108" s="7"/>
      <c r="W108" s="7"/>
      <c r="X108" s="7"/>
      <c r="Y108" s="7"/>
      <c r="Z108" s="3" t="s">
        <v>48</v>
      </c>
      <c r="AA108" s="3"/>
      <c r="AB108" s="3"/>
      <c r="AC108" s="3"/>
      <c r="AD108" s="3"/>
      <c r="AE108" s="3"/>
      <c r="AF108" s="3"/>
      <c r="AG108" s="3"/>
      <c r="AH108" s="3"/>
      <c r="AI108" s="3"/>
      <c r="AJ108" s="3"/>
      <c r="AK108" s="3"/>
      <c r="AL108" s="3"/>
      <c r="AM108" s="23"/>
      <c r="BE108" s="1" t="s">
        <v>99</v>
      </c>
      <c r="BF108" s="1">
        <f>IF(TRIM($K109)="","",IF(ISERROR(MATCH($K109,$CG$3:$CG$5,0)),"INPUT_ERROR",MATCH($K109,$CG$3:$CG$5,0)))</f>
        <v>2</v>
      </c>
      <c r="BH108" s="1">
        <v>23</v>
      </c>
      <c r="BI108" s="1" t="str">
        <f>"ITEM" &amp; BH108 &amp;BG108 &amp; "=" &amp;BF108</f>
        <v>ITEM23=2</v>
      </c>
    </row>
    <row r="109" spans="1:61" ht="15" customHeight="1">
      <c r="A109" s="163"/>
      <c r="B109" s="163"/>
      <c r="C109" s="163"/>
      <c r="D109" s="163"/>
      <c r="E109" s="163"/>
      <c r="F109" s="163"/>
      <c r="G109" s="163"/>
      <c r="H109" s="163"/>
      <c r="I109" s="163"/>
      <c r="J109" s="106" t="s">
        <v>102</v>
      </c>
      <c r="K109" s="89" t="s">
        <v>26</v>
      </c>
      <c r="L109" s="89"/>
      <c r="M109" s="89"/>
      <c r="N109" s="89"/>
      <c r="O109" s="89"/>
      <c r="P109" s="89"/>
      <c r="Q109" s="89"/>
      <c r="R109" s="89"/>
      <c r="S109" s="89"/>
      <c r="T109" s="105" t="s">
        <v>51</v>
      </c>
      <c r="U109" s="7"/>
      <c r="V109" s="7"/>
      <c r="W109" s="7"/>
      <c r="X109" s="7"/>
      <c r="Y109" s="7"/>
      <c r="Z109" s="3" t="s">
        <v>103</v>
      </c>
      <c r="AA109" s="3"/>
      <c r="AB109" s="3"/>
      <c r="AC109" s="3"/>
      <c r="AD109" s="3"/>
      <c r="AE109" s="3"/>
      <c r="AF109" s="3"/>
      <c r="AG109" s="3"/>
      <c r="AH109" s="3"/>
      <c r="AI109" s="3"/>
      <c r="AJ109" s="3"/>
      <c r="AK109" s="3"/>
      <c r="AL109" s="3"/>
      <c r="AM109" s="23"/>
    </row>
    <row r="110" spans="1:61" ht="15" customHeight="1">
      <c r="A110" s="163"/>
      <c r="B110" s="163"/>
      <c r="C110" s="163"/>
      <c r="D110" s="163"/>
      <c r="E110" s="163"/>
      <c r="F110" s="163"/>
      <c r="G110" s="163"/>
      <c r="H110" s="163"/>
      <c r="I110" s="163"/>
      <c r="J110" s="106"/>
      <c r="K110" s="89"/>
      <c r="L110" s="89"/>
      <c r="M110" s="89"/>
      <c r="N110" s="89"/>
      <c r="O110" s="89"/>
      <c r="P110" s="89"/>
      <c r="Q110" s="89"/>
      <c r="R110" s="89"/>
      <c r="S110" s="89"/>
      <c r="T110" s="105"/>
      <c r="U110" s="7"/>
      <c r="V110" s="7"/>
      <c r="W110" s="7"/>
      <c r="X110" s="7"/>
      <c r="Y110" s="7"/>
      <c r="Z110" s="3" t="s">
        <v>104</v>
      </c>
      <c r="AA110" s="3"/>
      <c r="AB110" s="3"/>
      <c r="AC110" s="3"/>
      <c r="AD110" s="3"/>
      <c r="AE110" s="3"/>
      <c r="AF110" s="3"/>
      <c r="AG110" s="3"/>
      <c r="AH110" s="15"/>
      <c r="AI110" s="15"/>
      <c r="AJ110" s="15"/>
      <c r="AK110" s="15"/>
      <c r="AL110" s="15"/>
      <c r="AM110" s="16"/>
    </row>
    <row r="111" spans="1:61" ht="15" customHeight="1">
      <c r="A111" s="163"/>
      <c r="B111" s="163"/>
      <c r="C111" s="163"/>
      <c r="D111" s="163"/>
      <c r="E111" s="163"/>
      <c r="F111" s="163"/>
      <c r="G111" s="163"/>
      <c r="H111" s="163"/>
      <c r="I111" s="163"/>
      <c r="J111" s="19"/>
      <c r="K111" s="7"/>
      <c r="L111" s="7"/>
      <c r="M111" s="7"/>
      <c r="N111" s="7"/>
      <c r="O111" s="7"/>
      <c r="P111" s="7"/>
      <c r="Q111" s="7"/>
      <c r="R111" s="7"/>
      <c r="S111" s="7"/>
      <c r="T111" s="7"/>
      <c r="U111" s="7"/>
      <c r="V111" s="7"/>
      <c r="W111" s="7"/>
      <c r="X111" s="7"/>
      <c r="Y111" s="12"/>
      <c r="Z111" s="3" t="s">
        <v>105</v>
      </c>
      <c r="AA111" s="3"/>
      <c r="AB111" s="3"/>
      <c r="AC111" s="3"/>
      <c r="AD111" s="3"/>
      <c r="AE111" s="3"/>
      <c r="AF111" s="3"/>
      <c r="AG111" s="3"/>
      <c r="AH111" s="15"/>
      <c r="AI111" s="15"/>
      <c r="AJ111" s="15"/>
      <c r="AK111" s="3"/>
      <c r="AL111" s="15"/>
      <c r="AM111" s="16"/>
    </row>
    <row r="112" spans="1:61" ht="15" customHeight="1">
      <c r="A112" s="163"/>
      <c r="B112" s="163"/>
      <c r="C112" s="163"/>
      <c r="D112" s="163"/>
      <c r="E112" s="163"/>
      <c r="F112" s="163"/>
      <c r="G112" s="163"/>
      <c r="H112" s="163"/>
      <c r="I112" s="163"/>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63" t="s">
        <v>108</v>
      </c>
      <c r="B113" s="163"/>
      <c r="C113" s="163"/>
      <c r="D113" s="163"/>
      <c r="E113" s="163"/>
      <c r="F113" s="163"/>
      <c r="G113" s="163"/>
      <c r="H113" s="163"/>
      <c r="I113" s="163"/>
      <c r="J113" s="18"/>
      <c r="K113" s="22"/>
      <c r="L113" s="22"/>
      <c r="M113" s="22"/>
      <c r="N113" s="22"/>
      <c r="O113" s="22"/>
      <c r="P113" s="22"/>
      <c r="Q113" s="22"/>
      <c r="R113" s="6"/>
      <c r="S113" s="7"/>
      <c r="T113" s="7"/>
      <c r="U113" s="7"/>
      <c r="V113" s="7"/>
      <c r="W113" s="7"/>
      <c r="X113" s="7"/>
      <c r="Y113" s="7"/>
      <c r="Z113" s="3" t="s">
        <v>48</v>
      </c>
      <c r="AA113" s="3"/>
      <c r="AB113" s="3"/>
      <c r="AC113" s="3"/>
      <c r="AD113" s="3"/>
      <c r="AE113" s="3"/>
      <c r="AF113" s="3"/>
      <c r="AG113" s="3"/>
      <c r="AH113" s="3"/>
      <c r="AI113" s="3"/>
      <c r="AJ113" s="3"/>
      <c r="AK113" s="3"/>
      <c r="AL113" s="3"/>
      <c r="AM113" s="23"/>
      <c r="BE113" s="1" t="s">
        <v>99</v>
      </c>
      <c r="BF113" s="1">
        <f>IF(TRIM($K114)="","",IF(ISERROR(MATCH($K114,$CG$3:$CG$5,0)),"INPUT_ERROR",MATCH($K114,$CG$3:$CG$5,0)))</f>
        <v>2</v>
      </c>
      <c r="BH113" s="1">
        <v>24</v>
      </c>
      <c r="BI113" s="1" t="str">
        <f>"ITEM" &amp; BH113 &amp;BG113 &amp; "=" &amp;BF113</f>
        <v>ITEM24=2</v>
      </c>
    </row>
    <row r="114" spans="1:61" ht="15" customHeight="1">
      <c r="A114" s="163"/>
      <c r="B114" s="163"/>
      <c r="C114" s="163"/>
      <c r="D114" s="163"/>
      <c r="E114" s="163"/>
      <c r="F114" s="163"/>
      <c r="G114" s="163"/>
      <c r="H114" s="163"/>
      <c r="I114" s="163"/>
      <c r="J114" s="106" t="s">
        <v>102</v>
      </c>
      <c r="K114" s="89" t="s">
        <v>26</v>
      </c>
      <c r="L114" s="89"/>
      <c r="M114" s="89"/>
      <c r="N114" s="89"/>
      <c r="O114" s="89"/>
      <c r="P114" s="89"/>
      <c r="Q114" s="89"/>
      <c r="R114" s="89"/>
      <c r="S114" s="89"/>
      <c r="T114" s="105" t="s">
        <v>51</v>
      </c>
      <c r="U114" s="7"/>
      <c r="V114" s="7"/>
      <c r="W114" s="7"/>
      <c r="X114" s="7"/>
      <c r="Y114" s="7"/>
      <c r="Z114" s="3" t="s">
        <v>103</v>
      </c>
      <c r="AA114" s="3"/>
      <c r="AB114" s="3"/>
      <c r="AC114" s="3"/>
      <c r="AD114" s="3"/>
      <c r="AE114" s="3"/>
      <c r="AF114" s="3"/>
      <c r="AG114" s="3"/>
      <c r="AH114" s="3"/>
      <c r="AI114" s="3"/>
      <c r="AJ114" s="3"/>
      <c r="AK114" s="3"/>
      <c r="AL114" s="3"/>
      <c r="AM114" s="23"/>
    </row>
    <row r="115" spans="1:61" ht="15" customHeight="1">
      <c r="A115" s="163"/>
      <c r="B115" s="163"/>
      <c r="C115" s="163"/>
      <c r="D115" s="163"/>
      <c r="E115" s="163"/>
      <c r="F115" s="163"/>
      <c r="G115" s="163"/>
      <c r="H115" s="163"/>
      <c r="I115" s="163"/>
      <c r="J115" s="106"/>
      <c r="K115" s="89"/>
      <c r="L115" s="89"/>
      <c r="M115" s="89"/>
      <c r="N115" s="89"/>
      <c r="O115" s="89"/>
      <c r="P115" s="89"/>
      <c r="Q115" s="89"/>
      <c r="R115" s="89"/>
      <c r="S115" s="89"/>
      <c r="T115" s="105"/>
      <c r="U115" s="7"/>
      <c r="V115" s="7"/>
      <c r="W115" s="7"/>
      <c r="X115" s="7"/>
      <c r="Y115" s="7"/>
      <c r="Z115" s="3" t="s">
        <v>104</v>
      </c>
      <c r="AA115" s="3"/>
      <c r="AB115" s="3"/>
      <c r="AC115" s="3"/>
      <c r="AD115" s="3"/>
      <c r="AE115" s="3"/>
      <c r="AF115" s="3"/>
      <c r="AG115" s="3"/>
      <c r="AH115" s="15"/>
      <c r="AI115" s="15"/>
      <c r="AJ115" s="15"/>
      <c r="AK115" s="15"/>
      <c r="AL115" s="15"/>
      <c r="AM115" s="16"/>
    </row>
    <row r="116" spans="1:61" ht="15" customHeight="1">
      <c r="A116" s="163"/>
      <c r="B116" s="163"/>
      <c r="C116" s="163"/>
      <c r="D116" s="163"/>
      <c r="E116" s="163"/>
      <c r="F116" s="163"/>
      <c r="G116" s="163"/>
      <c r="H116" s="163"/>
      <c r="I116" s="163"/>
      <c r="J116" s="19"/>
      <c r="K116" s="7"/>
      <c r="L116" s="7"/>
      <c r="M116" s="7"/>
      <c r="N116" s="7"/>
      <c r="O116" s="7"/>
      <c r="P116" s="7"/>
      <c r="Q116" s="7"/>
      <c r="R116" s="7"/>
      <c r="S116" s="7"/>
      <c r="T116" s="7"/>
      <c r="U116" s="7"/>
      <c r="V116" s="7"/>
      <c r="W116" s="7"/>
      <c r="X116" s="7"/>
      <c r="Y116" s="12"/>
      <c r="Z116" s="3" t="s">
        <v>105</v>
      </c>
      <c r="AA116" s="3"/>
      <c r="AB116" s="3"/>
      <c r="AC116" s="3"/>
      <c r="AD116" s="3"/>
      <c r="AE116" s="3"/>
      <c r="AF116" s="3"/>
      <c r="AG116" s="3"/>
      <c r="AH116" s="15"/>
      <c r="AI116" s="15"/>
      <c r="AJ116" s="15"/>
      <c r="AK116" s="3"/>
      <c r="AL116" s="15"/>
      <c r="AM116" s="16"/>
    </row>
    <row r="117" spans="1:61" ht="15" customHeight="1">
      <c r="A117" s="163"/>
      <c r="B117" s="163"/>
      <c r="C117" s="163"/>
      <c r="D117" s="163"/>
      <c r="E117" s="163"/>
      <c r="F117" s="163"/>
      <c r="G117" s="163"/>
      <c r="H117" s="163"/>
      <c r="I117" s="163"/>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96" t="s">
        <v>110</v>
      </c>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20" t="s">
        <v>65</v>
      </c>
      <c r="AF118" s="122"/>
      <c r="AG118" s="167" t="s">
        <v>111</v>
      </c>
      <c r="AH118" s="167"/>
      <c r="AI118" s="167"/>
      <c r="AJ118" s="167"/>
      <c r="AK118" s="167"/>
      <c r="AL118" s="167"/>
      <c r="AM118" s="168"/>
      <c r="BE118" s="1" t="s">
        <v>109</v>
      </c>
      <c r="BF118" s="1" t="b">
        <f>IF($AF118="○",TRUE,IF($AF118="",FALSE,"INPUT_ERROR"))</f>
        <v>0</v>
      </c>
      <c r="BH118" s="1">
        <v>25</v>
      </c>
      <c r="BI118" s="1" t="str">
        <f>"ITEM" &amp; BH118 &amp;BG118 &amp; "=" &amp;BF118</f>
        <v>ITEM25=FALSE</v>
      </c>
    </row>
    <row r="119" spans="1:61" ht="15" customHeight="1">
      <c r="A119" s="197"/>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21"/>
      <c r="AF119" s="123"/>
      <c r="AG119" s="169"/>
      <c r="AH119" s="169"/>
      <c r="AI119" s="169"/>
      <c r="AJ119" s="169"/>
      <c r="AK119" s="169"/>
      <c r="AL119" s="169"/>
      <c r="AM119" s="170"/>
    </row>
    <row r="120" spans="1:61" ht="15" customHeight="1">
      <c r="A120" s="90" t="s">
        <v>112</v>
      </c>
      <c r="B120" s="91"/>
      <c r="C120" s="91"/>
      <c r="D120" s="91"/>
      <c r="E120" s="91"/>
      <c r="F120" s="91"/>
      <c r="G120" s="91"/>
      <c r="H120" s="91"/>
      <c r="I120" s="92"/>
      <c r="J120" s="18"/>
      <c r="K120" s="22"/>
      <c r="L120" s="22"/>
      <c r="M120" s="22"/>
      <c r="N120" s="22"/>
      <c r="O120" s="22"/>
      <c r="P120" s="22"/>
      <c r="Q120" s="22"/>
      <c r="R120" s="6"/>
      <c r="S120" s="7"/>
      <c r="T120" s="7"/>
      <c r="U120" s="7"/>
      <c r="V120" s="7"/>
      <c r="W120" s="7"/>
      <c r="X120" s="7"/>
      <c r="Y120" s="7"/>
      <c r="Z120" s="3" t="s">
        <v>48</v>
      </c>
      <c r="AA120" s="3"/>
      <c r="AB120" s="3"/>
      <c r="AC120" s="3"/>
      <c r="AD120" s="26"/>
      <c r="AE120" s="26"/>
      <c r="AF120" s="26"/>
      <c r="AG120" s="26"/>
      <c r="AH120" s="3"/>
      <c r="AI120" s="3"/>
      <c r="AJ120" s="3"/>
      <c r="AK120" s="3"/>
      <c r="AL120" s="3"/>
      <c r="AM120" s="23"/>
      <c r="BE120" s="1" t="s">
        <v>99</v>
      </c>
      <c r="BF120" s="1">
        <f>IF(TRIM($K121)="","",IF(ISERROR(MATCH($K121,$CG$3:$CG$5,0)),"INPUT_ERROR",MATCH($K121,$CG$3:$CG$5,0)))</f>
        <v>2</v>
      </c>
      <c r="BH120" s="1">
        <v>26</v>
      </c>
      <c r="BI120" s="1" t="str">
        <f>"ITEM" &amp; BH120 &amp;BG120 &amp; "=" &amp;BF120</f>
        <v>ITEM26=2</v>
      </c>
    </row>
    <row r="121" spans="1:61" ht="15" customHeight="1">
      <c r="A121" s="93"/>
      <c r="B121" s="94"/>
      <c r="C121" s="94"/>
      <c r="D121" s="94"/>
      <c r="E121" s="94"/>
      <c r="F121" s="94"/>
      <c r="G121" s="94"/>
      <c r="H121" s="94"/>
      <c r="I121" s="95"/>
      <c r="J121" s="106" t="s">
        <v>102</v>
      </c>
      <c r="K121" s="89" t="s">
        <v>26</v>
      </c>
      <c r="L121" s="89"/>
      <c r="M121" s="89"/>
      <c r="N121" s="89"/>
      <c r="O121" s="89"/>
      <c r="P121" s="89"/>
      <c r="Q121" s="89"/>
      <c r="R121" s="89"/>
      <c r="S121" s="89"/>
      <c r="T121" s="105" t="s">
        <v>51</v>
      </c>
      <c r="U121" s="7"/>
      <c r="V121" s="7"/>
      <c r="W121" s="7"/>
      <c r="X121" s="7"/>
      <c r="Y121" s="7"/>
      <c r="Z121" s="3" t="s">
        <v>103</v>
      </c>
      <c r="AA121" s="3"/>
      <c r="AB121" s="3"/>
      <c r="AC121" s="3"/>
      <c r="AD121" s="3"/>
      <c r="AE121" s="3"/>
      <c r="AF121" s="3"/>
      <c r="AG121" s="3"/>
      <c r="AH121" s="3"/>
      <c r="AI121" s="3"/>
      <c r="AJ121" s="3"/>
      <c r="AK121" s="3"/>
      <c r="AL121" s="3"/>
      <c r="AM121" s="23"/>
    </row>
    <row r="122" spans="1:61" ht="15" customHeight="1">
      <c r="A122" s="93"/>
      <c r="B122" s="94"/>
      <c r="C122" s="94"/>
      <c r="D122" s="94"/>
      <c r="E122" s="94"/>
      <c r="F122" s="94"/>
      <c r="G122" s="94"/>
      <c r="H122" s="94"/>
      <c r="I122" s="95"/>
      <c r="J122" s="106"/>
      <c r="K122" s="89"/>
      <c r="L122" s="89"/>
      <c r="M122" s="89"/>
      <c r="N122" s="89"/>
      <c r="O122" s="89"/>
      <c r="P122" s="89"/>
      <c r="Q122" s="89"/>
      <c r="R122" s="89"/>
      <c r="S122" s="89"/>
      <c r="T122" s="105"/>
      <c r="U122" s="7"/>
      <c r="V122" s="7"/>
      <c r="W122" s="7"/>
      <c r="X122" s="7"/>
      <c r="Y122" s="7"/>
      <c r="Z122" s="3" t="s">
        <v>104</v>
      </c>
      <c r="AA122" s="3"/>
      <c r="AB122" s="3"/>
      <c r="AC122" s="3"/>
      <c r="AD122" s="3"/>
      <c r="AE122" s="3"/>
      <c r="AF122" s="3"/>
      <c r="AG122" s="3"/>
      <c r="AH122" s="15"/>
      <c r="AI122" s="15"/>
      <c r="AJ122" s="15"/>
      <c r="AK122" s="15"/>
      <c r="AL122" s="15"/>
      <c r="AM122" s="16"/>
    </row>
    <row r="123" spans="1:61" ht="15" customHeight="1">
      <c r="A123" s="96"/>
      <c r="B123" s="97"/>
      <c r="C123" s="97"/>
      <c r="D123" s="97"/>
      <c r="E123" s="97"/>
      <c r="F123" s="97"/>
      <c r="G123" s="97"/>
      <c r="H123" s="97"/>
      <c r="I123" s="98"/>
      <c r="J123" s="19"/>
      <c r="K123" s="7"/>
      <c r="L123" s="7"/>
      <c r="M123" s="7"/>
      <c r="N123" s="7"/>
      <c r="O123" s="7"/>
      <c r="P123" s="7"/>
      <c r="Q123" s="7"/>
      <c r="R123" s="7"/>
      <c r="S123" s="7"/>
      <c r="T123" s="7"/>
      <c r="U123" s="7"/>
      <c r="V123" s="7"/>
      <c r="W123" s="7"/>
      <c r="X123" s="7"/>
      <c r="Y123" s="12"/>
      <c r="Z123" s="3" t="s">
        <v>105</v>
      </c>
      <c r="AA123" s="3"/>
      <c r="AB123" s="3"/>
      <c r="AC123" s="3"/>
      <c r="AD123" s="3"/>
      <c r="AE123" s="3"/>
      <c r="AF123" s="3"/>
      <c r="AG123" s="3"/>
      <c r="AH123" s="15"/>
      <c r="AI123" s="15"/>
      <c r="AJ123" s="15"/>
      <c r="AK123" s="3"/>
      <c r="AL123" s="15"/>
      <c r="AM123" s="16"/>
    </row>
    <row r="124" spans="1:61" ht="15" customHeight="1">
      <c r="A124" s="200" t="s">
        <v>113</v>
      </c>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20" t="s">
        <v>65</v>
      </c>
      <c r="AF124" s="122"/>
      <c r="AG124" s="167" t="s">
        <v>114</v>
      </c>
      <c r="AH124" s="167"/>
      <c r="AI124" s="167"/>
      <c r="AJ124" s="167"/>
      <c r="AK124" s="167"/>
      <c r="AL124" s="167"/>
      <c r="AM124" s="168"/>
      <c r="BE124" s="1" t="s">
        <v>125</v>
      </c>
      <c r="BF124" s="1" t="b">
        <f>IF($AF124="○",TRUE,IF($AF124="",FALSE,"INPUT_ERROR"))</f>
        <v>0</v>
      </c>
      <c r="BH124" s="1">
        <v>27</v>
      </c>
      <c r="BI124" s="1" t="str">
        <f>"ITEM" &amp; BH124 &amp;BG124 &amp; "=" &amp;BF124</f>
        <v>ITEM27=FALSE</v>
      </c>
    </row>
    <row r="125" spans="1:61" ht="15" customHeight="1">
      <c r="A125" s="201"/>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32"/>
      <c r="AD125" s="132"/>
      <c r="AE125" s="121"/>
      <c r="AF125" s="123"/>
      <c r="AG125" s="169"/>
      <c r="AH125" s="169"/>
      <c r="AI125" s="169"/>
      <c r="AJ125" s="169"/>
      <c r="AK125" s="169"/>
      <c r="AL125" s="169"/>
      <c r="AM125" s="170"/>
    </row>
    <row r="126" spans="1:61" ht="15" customHeight="1">
      <c r="A126" s="90" t="s">
        <v>115</v>
      </c>
      <c r="B126" s="91"/>
      <c r="C126" s="91"/>
      <c r="D126" s="91"/>
      <c r="E126" s="91"/>
      <c r="F126" s="91"/>
      <c r="G126" s="91"/>
      <c r="H126" s="91"/>
      <c r="I126" s="92"/>
      <c r="J126" s="18"/>
      <c r="K126" s="22"/>
      <c r="L126" s="22"/>
      <c r="M126" s="22"/>
      <c r="N126" s="22"/>
      <c r="O126" s="22"/>
      <c r="P126" s="22"/>
      <c r="Q126" s="22"/>
      <c r="R126" s="6"/>
      <c r="S126" s="7"/>
      <c r="T126" s="7"/>
      <c r="U126" s="7"/>
      <c r="V126" s="7"/>
      <c r="W126" s="7"/>
      <c r="X126" s="7"/>
      <c r="Y126" s="7"/>
      <c r="Z126" s="3" t="s">
        <v>48</v>
      </c>
      <c r="AA126" s="3"/>
      <c r="AB126" s="3"/>
      <c r="AC126" s="3"/>
      <c r="AD126" s="3"/>
      <c r="AE126" s="3"/>
      <c r="AF126" s="3"/>
      <c r="AG126" s="3"/>
      <c r="AH126" s="3"/>
      <c r="AI126" s="3"/>
      <c r="AJ126" s="3"/>
      <c r="AK126" s="3"/>
      <c r="AL126" s="3"/>
      <c r="AM126" s="23"/>
      <c r="BE126" s="1" t="s">
        <v>99</v>
      </c>
      <c r="BF126" s="1">
        <f>IF(TRIM($K127)="","",IF(ISERROR(MATCH($K127,$CG$3:$CG$5,0)),"INPUT_ERROR",MATCH($K127,$CG$3:$CG$5,0)))</f>
        <v>2</v>
      </c>
      <c r="BH126" s="1">
        <v>28</v>
      </c>
      <c r="BI126" s="1" t="str">
        <f>"ITEM" &amp; BH126 &amp;BG126 &amp; "=" &amp;BF126</f>
        <v>ITEM28=2</v>
      </c>
    </row>
    <row r="127" spans="1:61" ht="15" customHeight="1">
      <c r="A127" s="93"/>
      <c r="B127" s="94"/>
      <c r="C127" s="94"/>
      <c r="D127" s="94"/>
      <c r="E127" s="94"/>
      <c r="F127" s="94"/>
      <c r="G127" s="94"/>
      <c r="H127" s="94"/>
      <c r="I127" s="95"/>
      <c r="J127" s="106" t="s">
        <v>50</v>
      </c>
      <c r="K127" s="89" t="s">
        <v>26</v>
      </c>
      <c r="L127" s="89"/>
      <c r="M127" s="89"/>
      <c r="N127" s="89"/>
      <c r="O127" s="89"/>
      <c r="P127" s="89"/>
      <c r="Q127" s="89"/>
      <c r="R127" s="89"/>
      <c r="S127" s="89"/>
      <c r="T127" s="105" t="s">
        <v>51</v>
      </c>
      <c r="U127" s="7"/>
      <c r="V127" s="7"/>
      <c r="W127" s="7"/>
      <c r="X127" s="7"/>
      <c r="Y127" s="7"/>
      <c r="Z127" s="3" t="s">
        <v>103</v>
      </c>
      <c r="AA127" s="3"/>
      <c r="AB127" s="3"/>
      <c r="AC127" s="3"/>
      <c r="AD127" s="3"/>
      <c r="AE127" s="3"/>
      <c r="AF127" s="3"/>
      <c r="AG127" s="3"/>
      <c r="AH127" s="3"/>
      <c r="AI127" s="3"/>
      <c r="AJ127" s="3"/>
      <c r="AK127" s="3"/>
      <c r="AL127" s="3"/>
      <c r="AM127" s="23"/>
    </row>
    <row r="128" spans="1:61" ht="15" customHeight="1">
      <c r="A128" s="93"/>
      <c r="B128" s="94"/>
      <c r="C128" s="94"/>
      <c r="D128" s="94"/>
      <c r="E128" s="94"/>
      <c r="F128" s="94"/>
      <c r="G128" s="94"/>
      <c r="H128" s="94"/>
      <c r="I128" s="95"/>
      <c r="J128" s="106"/>
      <c r="K128" s="89"/>
      <c r="L128" s="89"/>
      <c r="M128" s="89"/>
      <c r="N128" s="89"/>
      <c r="O128" s="89"/>
      <c r="P128" s="89"/>
      <c r="Q128" s="89"/>
      <c r="R128" s="89"/>
      <c r="S128" s="89"/>
      <c r="T128" s="105"/>
      <c r="U128" s="7"/>
      <c r="V128" s="7"/>
      <c r="W128" s="7"/>
      <c r="X128" s="7"/>
      <c r="Y128" s="7"/>
      <c r="Z128" s="3" t="s">
        <v>104</v>
      </c>
      <c r="AA128" s="3"/>
      <c r="AB128" s="3"/>
      <c r="AC128" s="3"/>
      <c r="AD128" s="3"/>
      <c r="AE128" s="3"/>
      <c r="AF128" s="3"/>
      <c r="AG128" s="3"/>
      <c r="AH128" s="15"/>
      <c r="AI128" s="15"/>
      <c r="AJ128" s="15"/>
      <c r="AK128" s="15"/>
      <c r="AL128" s="15"/>
      <c r="AM128" s="16"/>
    </row>
    <row r="129" spans="1:61" ht="15" customHeight="1">
      <c r="A129" s="96"/>
      <c r="B129" s="97"/>
      <c r="C129" s="97"/>
      <c r="D129" s="97"/>
      <c r="E129" s="97"/>
      <c r="F129" s="97"/>
      <c r="G129" s="97"/>
      <c r="H129" s="97"/>
      <c r="I129" s="98"/>
      <c r="J129" s="19"/>
      <c r="K129" s="7"/>
      <c r="L129" s="7"/>
      <c r="M129" s="7"/>
      <c r="N129" s="7"/>
      <c r="O129" s="7"/>
      <c r="P129" s="7"/>
      <c r="Q129" s="7"/>
      <c r="R129" s="7"/>
      <c r="S129" s="7"/>
      <c r="T129" s="7"/>
      <c r="U129" s="7"/>
      <c r="V129" s="7"/>
      <c r="W129" s="7"/>
      <c r="X129" s="7"/>
      <c r="Y129" s="12"/>
      <c r="Z129" s="3" t="s">
        <v>105</v>
      </c>
      <c r="AA129" s="3"/>
      <c r="AB129" s="3"/>
      <c r="AC129" s="3"/>
      <c r="AD129" s="3"/>
      <c r="AE129" s="3"/>
      <c r="AF129" s="3"/>
      <c r="AG129" s="3"/>
      <c r="AH129" s="15"/>
      <c r="AI129" s="15"/>
      <c r="AJ129" s="15"/>
      <c r="AK129" s="3"/>
      <c r="AL129" s="15"/>
      <c r="AM129" s="16"/>
    </row>
    <row r="130" spans="1:61" ht="15" customHeight="1">
      <c r="A130" s="196" t="s">
        <v>116</v>
      </c>
      <c r="B130" s="167"/>
      <c r="C130" s="167"/>
      <c r="D130" s="167"/>
      <c r="E130" s="167"/>
      <c r="F130" s="167"/>
      <c r="G130" s="167"/>
      <c r="H130" s="167"/>
      <c r="I130" s="167"/>
      <c r="J130" s="167"/>
      <c r="K130" s="167"/>
      <c r="L130" s="167"/>
      <c r="M130" s="167"/>
      <c r="N130" s="167"/>
      <c r="O130" s="167"/>
      <c r="P130" s="167"/>
      <c r="Q130" s="167"/>
      <c r="R130" s="167"/>
      <c r="S130" s="167"/>
      <c r="T130" s="120"/>
      <c r="U130" s="194"/>
      <c r="V130" s="194" t="s">
        <v>65</v>
      </c>
      <c r="W130" s="122"/>
      <c r="X130" s="130" t="s">
        <v>117</v>
      </c>
      <c r="Y130" s="130"/>
      <c r="Z130" s="130"/>
      <c r="AA130" s="130"/>
      <c r="AB130" s="130"/>
      <c r="AC130" s="130"/>
      <c r="AD130" s="130"/>
      <c r="AE130" s="194" t="s">
        <v>65</v>
      </c>
      <c r="AF130" s="122"/>
      <c r="AG130" s="130" t="s">
        <v>118</v>
      </c>
      <c r="AH130" s="130"/>
      <c r="AI130" s="130"/>
      <c r="AJ130" s="130"/>
      <c r="AK130" s="130"/>
      <c r="AL130" s="130"/>
      <c r="AM130" s="131"/>
      <c r="BE130" s="1" t="s">
        <v>109</v>
      </c>
      <c r="BF130" s="1" t="b">
        <f>IF($W130="○",TRUE,IF($W130="",FALSE,"INPUT_ERROR"))</f>
        <v>0</v>
      </c>
      <c r="BH130" s="1">
        <v>29</v>
      </c>
      <c r="BI130" s="1" t="str">
        <f>"ITEM" &amp; BH130 &amp;BG130 &amp; "=" &amp;BF130</f>
        <v>ITEM29=FALSE</v>
      </c>
    </row>
    <row r="131" spans="1:61" ht="15" customHeight="1">
      <c r="A131" s="197"/>
      <c r="B131" s="169"/>
      <c r="C131" s="169"/>
      <c r="D131" s="169"/>
      <c r="E131" s="169"/>
      <c r="F131" s="169"/>
      <c r="G131" s="169"/>
      <c r="H131" s="169"/>
      <c r="I131" s="169"/>
      <c r="J131" s="169"/>
      <c r="K131" s="169"/>
      <c r="L131" s="169"/>
      <c r="M131" s="169"/>
      <c r="N131" s="169"/>
      <c r="O131" s="169"/>
      <c r="P131" s="169"/>
      <c r="Q131" s="169"/>
      <c r="R131" s="169"/>
      <c r="S131" s="169"/>
      <c r="T131" s="121"/>
      <c r="U131" s="195"/>
      <c r="V131" s="195"/>
      <c r="W131" s="123"/>
      <c r="X131" s="132"/>
      <c r="Y131" s="132"/>
      <c r="Z131" s="132"/>
      <c r="AA131" s="132"/>
      <c r="AB131" s="132"/>
      <c r="AC131" s="132"/>
      <c r="AD131" s="132"/>
      <c r="AE131" s="195"/>
      <c r="AF131" s="123"/>
      <c r="AG131" s="132"/>
      <c r="AH131" s="132"/>
      <c r="AI131" s="132"/>
      <c r="AJ131" s="132"/>
      <c r="AK131" s="132"/>
      <c r="AL131" s="132"/>
      <c r="AM131" s="133"/>
      <c r="BE131" s="1" t="s">
        <v>109</v>
      </c>
      <c r="BF131" s="1" t="b">
        <f>IF($AF130="○",TRUE,IF($AF130="",FALSE,"INPUT_ERROR"))</f>
        <v>0</v>
      </c>
      <c r="BH131" s="1">
        <v>30</v>
      </c>
      <c r="BI131" s="1" t="str">
        <f>"ITEM" &amp; BH131 &amp;BG131 &amp; "=" &amp;BF131</f>
        <v>ITEM30=FALSE</v>
      </c>
    </row>
    <row r="132" spans="1:61" ht="15" customHeight="1">
      <c r="A132" s="90" t="s">
        <v>101</v>
      </c>
      <c r="B132" s="91"/>
      <c r="C132" s="91"/>
      <c r="D132" s="91"/>
      <c r="E132" s="91"/>
      <c r="F132" s="91"/>
      <c r="G132" s="91"/>
      <c r="H132" s="91"/>
      <c r="I132" s="92"/>
      <c r="J132" s="18"/>
      <c r="K132" s="22"/>
      <c r="L132" s="22"/>
      <c r="M132" s="22"/>
      <c r="N132" s="22"/>
      <c r="O132" s="22"/>
      <c r="P132" s="22"/>
      <c r="Q132" s="22"/>
      <c r="R132" s="6"/>
      <c r="S132" s="6"/>
      <c r="T132" s="6"/>
      <c r="U132" s="6"/>
      <c r="V132" s="6"/>
      <c r="W132" s="6"/>
      <c r="X132" s="6"/>
      <c r="Y132" s="6"/>
      <c r="Z132" s="22" t="s">
        <v>48</v>
      </c>
      <c r="AA132" s="22"/>
      <c r="AB132" s="22"/>
      <c r="AC132" s="22"/>
      <c r="AD132" s="22"/>
      <c r="AE132" s="22"/>
      <c r="AF132" s="22"/>
      <c r="AG132" s="22"/>
      <c r="AH132" s="22"/>
      <c r="AI132" s="22"/>
      <c r="AJ132" s="22"/>
      <c r="AK132" s="22"/>
      <c r="AL132" s="22"/>
      <c r="AM132" s="27"/>
      <c r="BE132" s="1" t="s">
        <v>99</v>
      </c>
      <c r="BF132" s="1">
        <f>IF(TRIM($K133)="","",IF(ISERROR(MATCH($K133,$CG$3:$CG$5,0)),"INPUT_ERROR",MATCH($K133,$CG$3:$CG$5,0)))</f>
        <v>2</v>
      </c>
      <c r="BH132" s="1">
        <v>31</v>
      </c>
      <c r="BI132" s="1" t="str">
        <f>"ITEM" &amp; BH132 &amp;BG132 &amp; "=" &amp;BF132</f>
        <v>ITEM31=2</v>
      </c>
    </row>
    <row r="133" spans="1:61" ht="15" customHeight="1">
      <c r="A133" s="93"/>
      <c r="B133" s="94"/>
      <c r="C133" s="94"/>
      <c r="D133" s="94"/>
      <c r="E133" s="94"/>
      <c r="F133" s="94"/>
      <c r="G133" s="94"/>
      <c r="H133" s="94"/>
      <c r="I133" s="95"/>
      <c r="J133" s="106" t="s">
        <v>102</v>
      </c>
      <c r="K133" s="89" t="s">
        <v>26</v>
      </c>
      <c r="L133" s="89"/>
      <c r="M133" s="89"/>
      <c r="N133" s="89"/>
      <c r="O133" s="89"/>
      <c r="P133" s="89"/>
      <c r="Q133" s="89"/>
      <c r="R133" s="89"/>
      <c r="S133" s="89"/>
      <c r="T133" s="105" t="s">
        <v>51</v>
      </c>
      <c r="U133" s="7"/>
      <c r="V133" s="7"/>
      <c r="W133" s="7"/>
      <c r="X133" s="7"/>
      <c r="Y133" s="7"/>
      <c r="Z133" s="3" t="s">
        <v>103</v>
      </c>
      <c r="AA133" s="3"/>
      <c r="AB133" s="3"/>
      <c r="AC133" s="3"/>
      <c r="AD133" s="3"/>
      <c r="AE133" s="3"/>
      <c r="AF133" s="3"/>
      <c r="AG133" s="3"/>
      <c r="AH133" s="3"/>
      <c r="AI133" s="3"/>
      <c r="AJ133" s="3"/>
      <c r="AK133" s="3"/>
      <c r="AL133" s="3"/>
      <c r="AM133" s="23"/>
    </row>
    <row r="134" spans="1:61" ht="15" customHeight="1">
      <c r="A134" s="93"/>
      <c r="B134" s="94"/>
      <c r="C134" s="94"/>
      <c r="D134" s="94"/>
      <c r="E134" s="94"/>
      <c r="F134" s="94"/>
      <c r="G134" s="94"/>
      <c r="H134" s="94"/>
      <c r="I134" s="95"/>
      <c r="J134" s="106"/>
      <c r="K134" s="89"/>
      <c r="L134" s="89"/>
      <c r="M134" s="89"/>
      <c r="N134" s="89"/>
      <c r="O134" s="89"/>
      <c r="P134" s="89"/>
      <c r="Q134" s="89"/>
      <c r="R134" s="89"/>
      <c r="S134" s="89"/>
      <c r="T134" s="105"/>
      <c r="U134" s="7"/>
      <c r="V134" s="7"/>
      <c r="W134" s="7"/>
      <c r="X134" s="7"/>
      <c r="Y134" s="7"/>
      <c r="Z134" s="3" t="s">
        <v>104</v>
      </c>
      <c r="AA134" s="3"/>
      <c r="AB134" s="3"/>
      <c r="AC134" s="3"/>
      <c r="AD134" s="3"/>
      <c r="AE134" s="3"/>
      <c r="AF134" s="3"/>
      <c r="AG134" s="3"/>
      <c r="AH134" s="15"/>
      <c r="AI134" s="15"/>
      <c r="AJ134" s="15"/>
      <c r="AK134" s="15"/>
      <c r="AL134" s="15"/>
      <c r="AM134" s="16"/>
    </row>
    <row r="135" spans="1:61" ht="15" customHeight="1">
      <c r="A135" s="96"/>
      <c r="B135" s="97"/>
      <c r="C135" s="97"/>
      <c r="D135" s="97"/>
      <c r="E135" s="97"/>
      <c r="F135" s="97"/>
      <c r="G135" s="97"/>
      <c r="H135" s="97"/>
      <c r="I135" s="98"/>
      <c r="J135" s="8"/>
      <c r="K135" s="9"/>
      <c r="L135" s="9"/>
      <c r="M135" s="9"/>
      <c r="N135" s="9"/>
      <c r="O135" s="9"/>
      <c r="P135" s="9"/>
      <c r="Q135" s="9"/>
      <c r="R135" s="9"/>
      <c r="S135" s="9"/>
      <c r="T135" s="9"/>
      <c r="U135" s="9"/>
      <c r="V135" s="9"/>
      <c r="W135" s="9"/>
      <c r="X135" s="9"/>
      <c r="Y135" s="17"/>
      <c r="Z135" s="24" t="s">
        <v>105</v>
      </c>
      <c r="AA135" s="24"/>
      <c r="AB135" s="24"/>
      <c r="AC135" s="24"/>
      <c r="AD135" s="24"/>
      <c r="AE135" s="24"/>
      <c r="AF135" s="24"/>
      <c r="AG135" s="24"/>
      <c r="AH135" s="13"/>
      <c r="AI135" s="13"/>
      <c r="AJ135" s="13"/>
      <c r="AK135" s="24"/>
      <c r="AL135" s="13"/>
      <c r="AM135" s="14"/>
    </row>
    <row r="136" spans="1:61" ht="15" customHeight="1">
      <c r="A136" s="90" t="s">
        <v>119</v>
      </c>
      <c r="B136" s="91"/>
      <c r="C136" s="91"/>
      <c r="D136" s="91"/>
      <c r="E136" s="91"/>
      <c r="F136" s="91"/>
      <c r="G136" s="91"/>
      <c r="H136" s="91"/>
      <c r="I136" s="92"/>
      <c r="J136" s="18"/>
      <c r="K136" s="22"/>
      <c r="L136" s="22"/>
      <c r="M136" s="22"/>
      <c r="N136" s="22"/>
      <c r="O136" s="22"/>
      <c r="P136" s="22"/>
      <c r="Q136" s="22"/>
      <c r="R136" s="6"/>
      <c r="S136" s="6"/>
      <c r="T136" s="6"/>
      <c r="U136" s="6"/>
      <c r="V136" s="6"/>
      <c r="W136" s="6"/>
      <c r="X136" s="6"/>
      <c r="Y136" s="6"/>
      <c r="Z136" s="22" t="s">
        <v>48</v>
      </c>
      <c r="AA136" s="22"/>
      <c r="AB136" s="22"/>
      <c r="AC136" s="22"/>
      <c r="AD136" s="22"/>
      <c r="AE136" s="22"/>
      <c r="AF136" s="22"/>
      <c r="AG136" s="22"/>
      <c r="AH136" s="22"/>
      <c r="AI136" s="22"/>
      <c r="AJ136" s="22"/>
      <c r="AK136" s="22"/>
      <c r="AL136" s="22"/>
      <c r="AM136" s="27"/>
      <c r="BE136" s="1" t="s">
        <v>99</v>
      </c>
      <c r="BF136" s="1">
        <f>IF(TRIM($K137)="","",IF(ISERROR(MATCH($K137,$CG$3:$CG$5,0)),"INPUT_ERROR",MATCH($K137,$CG$3:$CG$5,0)))</f>
        <v>2</v>
      </c>
      <c r="BH136" s="1">
        <v>32</v>
      </c>
      <c r="BI136" s="1" t="str">
        <f>"ITEM" &amp; BH136 &amp;BG136 &amp; "=" &amp;BF136</f>
        <v>ITEM32=2</v>
      </c>
    </row>
    <row r="137" spans="1:61" ht="15" customHeight="1">
      <c r="A137" s="93"/>
      <c r="B137" s="94"/>
      <c r="C137" s="94"/>
      <c r="D137" s="94"/>
      <c r="E137" s="94"/>
      <c r="F137" s="94"/>
      <c r="G137" s="94"/>
      <c r="H137" s="94"/>
      <c r="I137" s="95"/>
      <c r="J137" s="106" t="s">
        <v>102</v>
      </c>
      <c r="K137" s="89" t="s">
        <v>26</v>
      </c>
      <c r="L137" s="89"/>
      <c r="M137" s="89"/>
      <c r="N137" s="89"/>
      <c r="O137" s="89"/>
      <c r="P137" s="89"/>
      <c r="Q137" s="89"/>
      <c r="R137" s="89"/>
      <c r="S137" s="89"/>
      <c r="T137" s="105" t="s">
        <v>51</v>
      </c>
      <c r="U137" s="7"/>
      <c r="V137" s="7"/>
      <c r="W137" s="7"/>
      <c r="X137" s="7"/>
      <c r="Y137" s="7"/>
      <c r="Z137" s="3" t="s">
        <v>103</v>
      </c>
      <c r="AA137" s="3"/>
      <c r="AB137" s="3"/>
      <c r="AC137" s="3"/>
      <c r="AD137" s="3"/>
      <c r="AE137" s="3"/>
      <c r="AF137" s="3"/>
      <c r="AG137" s="3"/>
      <c r="AH137" s="3"/>
      <c r="AI137" s="3"/>
      <c r="AJ137" s="3"/>
      <c r="AK137" s="3"/>
      <c r="AL137" s="3"/>
      <c r="AM137" s="23"/>
    </row>
    <row r="138" spans="1:61" ht="15" customHeight="1">
      <c r="A138" s="93"/>
      <c r="B138" s="94"/>
      <c r="C138" s="94"/>
      <c r="D138" s="94"/>
      <c r="E138" s="94"/>
      <c r="F138" s="94"/>
      <c r="G138" s="94"/>
      <c r="H138" s="94"/>
      <c r="I138" s="95"/>
      <c r="J138" s="106"/>
      <c r="K138" s="89"/>
      <c r="L138" s="89"/>
      <c r="M138" s="89"/>
      <c r="N138" s="89"/>
      <c r="O138" s="89"/>
      <c r="P138" s="89"/>
      <c r="Q138" s="89"/>
      <c r="R138" s="89"/>
      <c r="S138" s="89"/>
      <c r="T138" s="105"/>
      <c r="U138" s="7"/>
      <c r="V138" s="7"/>
      <c r="W138" s="7"/>
      <c r="X138" s="7"/>
      <c r="Y138" s="7"/>
      <c r="Z138" s="3" t="s">
        <v>104</v>
      </c>
      <c r="AA138" s="3"/>
      <c r="AB138" s="3"/>
      <c r="AC138" s="3"/>
      <c r="AD138" s="3"/>
      <c r="AE138" s="3"/>
      <c r="AF138" s="3"/>
      <c r="AG138" s="3"/>
      <c r="AH138" s="15"/>
      <c r="AI138" s="15"/>
      <c r="AJ138" s="15"/>
      <c r="AK138" s="15"/>
      <c r="AL138" s="15"/>
      <c r="AM138" s="16"/>
    </row>
    <row r="139" spans="1:61" ht="15" customHeight="1">
      <c r="A139" s="96"/>
      <c r="B139" s="97"/>
      <c r="C139" s="97"/>
      <c r="D139" s="97"/>
      <c r="E139" s="97"/>
      <c r="F139" s="97"/>
      <c r="G139" s="97"/>
      <c r="H139" s="97"/>
      <c r="I139" s="98"/>
      <c r="J139" s="8"/>
      <c r="K139" s="9"/>
      <c r="L139" s="9"/>
      <c r="M139" s="9"/>
      <c r="N139" s="9"/>
      <c r="O139" s="9"/>
      <c r="P139" s="9"/>
      <c r="Q139" s="9"/>
      <c r="R139" s="9"/>
      <c r="S139" s="9"/>
      <c r="T139" s="9"/>
      <c r="U139" s="9"/>
      <c r="V139" s="9"/>
      <c r="W139" s="9"/>
      <c r="X139" s="9"/>
      <c r="Y139" s="17"/>
      <c r="Z139" s="24" t="s">
        <v>105</v>
      </c>
      <c r="AA139" s="24"/>
      <c r="AB139" s="24"/>
      <c r="AC139" s="24"/>
      <c r="AD139" s="24"/>
      <c r="AE139" s="24"/>
      <c r="AF139" s="24"/>
      <c r="AG139" s="24"/>
      <c r="AH139" s="13"/>
      <c r="AI139" s="13"/>
      <c r="AJ139" s="13"/>
      <c r="AK139" s="24"/>
      <c r="AL139" s="13"/>
      <c r="AM139" s="14"/>
    </row>
    <row r="140" spans="1:61" ht="15" customHeight="1">
      <c r="A140" s="99" t="s">
        <v>120</v>
      </c>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1"/>
    </row>
    <row r="141" spans="1:61" ht="15" customHeight="1">
      <c r="A141" s="102"/>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4"/>
    </row>
    <row r="142" spans="1:61" ht="16.2" customHeight="1">
      <c r="A142" s="90" t="s">
        <v>121</v>
      </c>
      <c r="B142" s="91"/>
      <c r="C142" s="91"/>
      <c r="D142" s="91"/>
      <c r="E142" s="91"/>
      <c r="F142" s="91"/>
      <c r="G142" s="91"/>
      <c r="H142" s="91"/>
      <c r="I142" s="92"/>
      <c r="J142" s="18"/>
      <c r="K142" s="22"/>
      <c r="L142" s="22"/>
      <c r="M142" s="22"/>
      <c r="N142" s="22"/>
      <c r="O142" s="22"/>
      <c r="P142" s="22"/>
      <c r="Q142" s="22"/>
      <c r="R142" s="6"/>
      <c r="S142" s="7"/>
      <c r="T142" s="7"/>
      <c r="U142" s="7"/>
      <c r="V142" s="7"/>
      <c r="W142" s="7"/>
      <c r="X142" s="7"/>
      <c r="Y142" s="7"/>
      <c r="Z142" s="3" t="s">
        <v>48</v>
      </c>
      <c r="AA142" s="3"/>
      <c r="AB142" s="3"/>
      <c r="AC142" s="3"/>
      <c r="AD142" s="3"/>
      <c r="AE142" s="3"/>
      <c r="AF142" s="3"/>
      <c r="AG142" s="3"/>
      <c r="AH142" s="3"/>
      <c r="AI142" s="3"/>
      <c r="AJ142" s="3"/>
      <c r="AK142" s="3"/>
      <c r="AL142" s="3"/>
      <c r="AM142" s="23"/>
      <c r="BE142" s="1" t="s">
        <v>99</v>
      </c>
      <c r="BF142" s="1">
        <f>IF(TRIM($K143)="","",IF(ISERROR(MATCH($K143,$CG$3:$CG$5,0)),"INPUT_ERROR",MATCH($K143,$CG$3:$CG$5,0)))</f>
        <v>2</v>
      </c>
      <c r="BH142" s="1">
        <v>33</v>
      </c>
      <c r="BI142" s="1" t="str">
        <f>"ITEM" &amp; BH142 &amp;BG142 &amp; "=" &amp;BF142</f>
        <v>ITEM33=2</v>
      </c>
    </row>
    <row r="143" spans="1:61" ht="15" customHeight="1">
      <c r="A143" s="93"/>
      <c r="B143" s="94"/>
      <c r="C143" s="94"/>
      <c r="D143" s="94"/>
      <c r="E143" s="94"/>
      <c r="F143" s="94"/>
      <c r="G143" s="94"/>
      <c r="H143" s="94"/>
      <c r="I143" s="95"/>
      <c r="J143" s="106" t="s">
        <v>102</v>
      </c>
      <c r="K143" s="89" t="s">
        <v>26</v>
      </c>
      <c r="L143" s="89"/>
      <c r="M143" s="89"/>
      <c r="N143" s="89"/>
      <c r="O143" s="89"/>
      <c r="P143" s="89"/>
      <c r="Q143" s="89"/>
      <c r="R143" s="89"/>
      <c r="S143" s="89"/>
      <c r="T143" s="105" t="s">
        <v>51</v>
      </c>
      <c r="U143" s="7"/>
      <c r="V143" s="7"/>
      <c r="W143" s="7"/>
      <c r="X143" s="7"/>
      <c r="Y143" s="7"/>
      <c r="Z143" s="3" t="s">
        <v>103</v>
      </c>
      <c r="AA143" s="3"/>
      <c r="AB143" s="3"/>
      <c r="AC143" s="3"/>
      <c r="AD143" s="3"/>
      <c r="AE143" s="3"/>
      <c r="AF143" s="3"/>
      <c r="AG143" s="3"/>
      <c r="AH143" s="3"/>
      <c r="AI143" s="3"/>
      <c r="AJ143" s="3"/>
      <c r="AK143" s="3"/>
      <c r="AL143" s="3"/>
      <c r="AM143" s="23"/>
    </row>
    <row r="144" spans="1:61" ht="15" customHeight="1">
      <c r="A144" s="93"/>
      <c r="B144" s="94"/>
      <c r="C144" s="94"/>
      <c r="D144" s="94"/>
      <c r="E144" s="94"/>
      <c r="F144" s="94"/>
      <c r="G144" s="94"/>
      <c r="H144" s="94"/>
      <c r="I144" s="95"/>
      <c r="J144" s="106"/>
      <c r="K144" s="89"/>
      <c r="L144" s="89"/>
      <c r="M144" s="89"/>
      <c r="N144" s="89"/>
      <c r="O144" s="89"/>
      <c r="P144" s="89"/>
      <c r="Q144" s="89"/>
      <c r="R144" s="89"/>
      <c r="S144" s="89"/>
      <c r="T144" s="105"/>
      <c r="U144" s="7"/>
      <c r="V144" s="7"/>
      <c r="W144" s="7"/>
      <c r="X144" s="7"/>
      <c r="Y144" s="7"/>
      <c r="Z144" s="3" t="s">
        <v>104</v>
      </c>
      <c r="AA144" s="3"/>
      <c r="AB144" s="3"/>
      <c r="AC144" s="3"/>
      <c r="AD144" s="3"/>
      <c r="AE144" s="3"/>
      <c r="AF144" s="3"/>
      <c r="AG144" s="3"/>
      <c r="AH144" s="15"/>
      <c r="AI144" s="15"/>
      <c r="AJ144" s="15"/>
      <c r="AK144" s="15"/>
      <c r="AL144" s="15"/>
      <c r="AM144" s="16"/>
    </row>
    <row r="145" spans="1:61" ht="15" customHeight="1">
      <c r="A145" s="96"/>
      <c r="B145" s="97"/>
      <c r="C145" s="97"/>
      <c r="D145" s="97"/>
      <c r="E145" s="97"/>
      <c r="F145" s="97"/>
      <c r="G145" s="97"/>
      <c r="H145" s="97"/>
      <c r="I145" s="98"/>
      <c r="J145" s="19"/>
      <c r="K145" s="7"/>
      <c r="L145" s="7"/>
      <c r="M145" s="7"/>
      <c r="N145" s="7"/>
      <c r="O145" s="7"/>
      <c r="P145" s="7"/>
      <c r="Q145" s="7"/>
      <c r="R145" s="7"/>
      <c r="S145" s="7"/>
      <c r="T145" s="7"/>
      <c r="U145" s="7"/>
      <c r="V145" s="7"/>
      <c r="W145" s="7"/>
      <c r="X145" s="7"/>
      <c r="Y145" s="12"/>
      <c r="Z145" s="3" t="s">
        <v>105</v>
      </c>
      <c r="AA145" s="3"/>
      <c r="AB145" s="3"/>
      <c r="AC145" s="3"/>
      <c r="AD145" s="3"/>
      <c r="AE145" s="3"/>
      <c r="AF145" s="3"/>
      <c r="AG145" s="3"/>
      <c r="AH145" s="15"/>
      <c r="AI145" s="15"/>
      <c r="AJ145" s="15"/>
      <c r="AK145" s="3"/>
      <c r="AL145" s="15"/>
      <c r="AM145" s="16"/>
    </row>
    <row r="146" spans="1:61" ht="15" customHeight="1">
      <c r="A146" s="99" t="s">
        <v>122</v>
      </c>
      <c r="B146" s="100"/>
      <c r="C146" s="100"/>
      <c r="D146" s="100"/>
      <c r="E146" s="100"/>
      <c r="F146" s="100"/>
      <c r="G146" s="100"/>
      <c r="H146" s="100"/>
      <c r="I146" s="100"/>
      <c r="J146" s="100"/>
      <c r="K146" s="100"/>
      <c r="L146" s="100"/>
      <c r="M146" s="100"/>
      <c r="N146" s="100"/>
      <c r="O146" s="100"/>
      <c r="P146" s="100"/>
      <c r="Q146" s="100"/>
      <c r="R146" s="100"/>
      <c r="S146" s="100"/>
      <c r="T146" s="100"/>
      <c r="U146" s="100"/>
      <c r="V146" s="120" t="s">
        <v>65</v>
      </c>
      <c r="W146" s="122"/>
      <c r="X146" s="100" t="s">
        <v>123</v>
      </c>
      <c r="Y146" s="100"/>
      <c r="Z146" s="100"/>
      <c r="AA146" s="100"/>
      <c r="AB146" s="100"/>
      <c r="AC146" s="100"/>
      <c r="AD146" s="100"/>
      <c r="AE146" s="100"/>
      <c r="AF146" s="100"/>
      <c r="AG146" s="100"/>
      <c r="AH146" s="100"/>
      <c r="AI146" s="100"/>
      <c r="AJ146" s="100"/>
      <c r="AK146" s="100"/>
      <c r="AL146" s="100"/>
      <c r="AM146" s="101"/>
      <c r="BE146" s="1" t="s">
        <v>109</v>
      </c>
      <c r="BF146" s="1" t="b">
        <f>IF($W146="○",TRUE,IF($W146="",FALSE,"INPUT_ERROR"))</f>
        <v>0</v>
      </c>
      <c r="BH146" s="1">
        <v>34</v>
      </c>
      <c r="BI146" s="1" t="str">
        <f>"ITEM" &amp; BH146 &amp;BG146 &amp; "=" &amp;BF146</f>
        <v>ITEM34=FALSE</v>
      </c>
    </row>
    <row r="147" spans="1:61" ht="15" customHeight="1">
      <c r="A147" s="102"/>
      <c r="B147" s="103"/>
      <c r="C147" s="103"/>
      <c r="D147" s="103"/>
      <c r="E147" s="103"/>
      <c r="F147" s="103"/>
      <c r="G147" s="103"/>
      <c r="H147" s="103"/>
      <c r="I147" s="103"/>
      <c r="J147" s="103"/>
      <c r="K147" s="103"/>
      <c r="L147" s="103"/>
      <c r="M147" s="103"/>
      <c r="N147" s="103"/>
      <c r="O147" s="103"/>
      <c r="P147" s="103"/>
      <c r="Q147" s="103"/>
      <c r="R147" s="103"/>
      <c r="S147" s="103"/>
      <c r="T147" s="103"/>
      <c r="U147" s="103"/>
      <c r="V147" s="121"/>
      <c r="W147" s="123"/>
      <c r="X147" s="103"/>
      <c r="Y147" s="103"/>
      <c r="Z147" s="103"/>
      <c r="AA147" s="103"/>
      <c r="AB147" s="103"/>
      <c r="AC147" s="103"/>
      <c r="AD147" s="103"/>
      <c r="AE147" s="103"/>
      <c r="AF147" s="103"/>
      <c r="AG147" s="103"/>
      <c r="AH147" s="103"/>
      <c r="AI147" s="103"/>
      <c r="AJ147" s="103"/>
      <c r="AK147" s="103"/>
      <c r="AL147" s="103"/>
      <c r="AM147" s="104"/>
    </row>
    <row r="148" spans="1:61" ht="15" customHeight="1">
      <c r="A148" s="90" t="s">
        <v>124</v>
      </c>
      <c r="B148" s="91"/>
      <c r="C148" s="91"/>
      <c r="D148" s="91"/>
      <c r="E148" s="91"/>
      <c r="F148" s="91"/>
      <c r="G148" s="91"/>
      <c r="H148" s="91"/>
      <c r="I148" s="92"/>
      <c r="J148" s="18"/>
      <c r="K148" s="22"/>
      <c r="L148" s="22"/>
      <c r="M148" s="22"/>
      <c r="N148" s="22"/>
      <c r="O148" s="22"/>
      <c r="P148" s="22"/>
      <c r="Q148" s="22"/>
      <c r="R148" s="6"/>
      <c r="S148" s="7"/>
      <c r="T148" s="7"/>
      <c r="U148" s="7"/>
      <c r="V148" s="7"/>
      <c r="W148" s="7"/>
      <c r="X148" s="7"/>
      <c r="Y148" s="7"/>
      <c r="Z148" s="3" t="s">
        <v>48</v>
      </c>
      <c r="AA148" s="3"/>
      <c r="AB148" s="3"/>
      <c r="AC148" s="3"/>
      <c r="AD148" s="3"/>
      <c r="AE148" s="3"/>
      <c r="AF148" s="3"/>
      <c r="AG148" s="3"/>
      <c r="AH148" s="3"/>
      <c r="AI148" s="3"/>
      <c r="AJ148" s="3"/>
      <c r="AK148" s="3"/>
      <c r="AL148" s="3"/>
      <c r="AM148" s="23"/>
      <c r="BE148" s="1" t="s">
        <v>99</v>
      </c>
      <c r="BF148" s="1">
        <f>IF(TRIM($K149)="","",IF(ISERROR(MATCH($K149,$CG$3:$CG$5,0)),"INPUT_ERROR",MATCH($K149,$CG$3:$CG$5,0)))</f>
        <v>2</v>
      </c>
      <c r="BH148" s="1">
        <v>35</v>
      </c>
      <c r="BI148" s="1" t="str">
        <f>"ITEM" &amp; BH148 &amp;BG148 &amp; "=" &amp;BF148</f>
        <v>ITEM35=2</v>
      </c>
    </row>
    <row r="149" spans="1:61" ht="15" customHeight="1">
      <c r="A149" s="93"/>
      <c r="B149" s="94"/>
      <c r="C149" s="94"/>
      <c r="D149" s="94"/>
      <c r="E149" s="94"/>
      <c r="F149" s="94"/>
      <c r="G149" s="94"/>
      <c r="H149" s="94"/>
      <c r="I149" s="95"/>
      <c r="J149" s="106" t="s">
        <v>102</v>
      </c>
      <c r="K149" s="89" t="s">
        <v>26</v>
      </c>
      <c r="L149" s="89"/>
      <c r="M149" s="89"/>
      <c r="N149" s="89"/>
      <c r="O149" s="89"/>
      <c r="P149" s="89"/>
      <c r="Q149" s="89"/>
      <c r="R149" s="89"/>
      <c r="S149" s="89"/>
      <c r="T149" s="105" t="s">
        <v>51</v>
      </c>
      <c r="U149" s="7"/>
      <c r="V149" s="7"/>
      <c r="W149" s="7"/>
      <c r="X149" s="7"/>
      <c r="Y149" s="7"/>
      <c r="Z149" s="3" t="s">
        <v>103</v>
      </c>
      <c r="AA149" s="3"/>
      <c r="AB149" s="3"/>
      <c r="AC149" s="3"/>
      <c r="AD149" s="3"/>
      <c r="AE149" s="3"/>
      <c r="AF149" s="3"/>
      <c r="AG149" s="3"/>
      <c r="AH149" s="3"/>
      <c r="AI149" s="3"/>
      <c r="AJ149" s="3"/>
      <c r="AK149" s="3"/>
      <c r="AL149" s="3"/>
      <c r="AM149" s="23"/>
    </row>
    <row r="150" spans="1:61" ht="15" customHeight="1">
      <c r="A150" s="93"/>
      <c r="B150" s="94"/>
      <c r="C150" s="94"/>
      <c r="D150" s="94"/>
      <c r="E150" s="94"/>
      <c r="F150" s="94"/>
      <c r="G150" s="94"/>
      <c r="H150" s="94"/>
      <c r="I150" s="95"/>
      <c r="J150" s="106"/>
      <c r="K150" s="89"/>
      <c r="L150" s="89"/>
      <c r="M150" s="89"/>
      <c r="N150" s="89"/>
      <c r="O150" s="89"/>
      <c r="P150" s="89"/>
      <c r="Q150" s="89"/>
      <c r="R150" s="89"/>
      <c r="S150" s="89"/>
      <c r="T150" s="105"/>
      <c r="U150" s="7"/>
      <c r="V150" s="7"/>
      <c r="W150" s="7"/>
      <c r="X150" s="7"/>
      <c r="Y150" s="7"/>
      <c r="Z150" s="3" t="s">
        <v>104</v>
      </c>
      <c r="AA150" s="3"/>
      <c r="AB150" s="3"/>
      <c r="AC150" s="3"/>
      <c r="AD150" s="3"/>
      <c r="AE150" s="3"/>
      <c r="AF150" s="3"/>
      <c r="AG150" s="3"/>
      <c r="AH150" s="15"/>
      <c r="AI150" s="15"/>
      <c r="AJ150" s="15"/>
      <c r="AK150" s="15"/>
      <c r="AL150" s="15"/>
      <c r="AM150" s="16"/>
    </row>
    <row r="151" spans="1:61" ht="15" customHeight="1">
      <c r="A151" s="93"/>
      <c r="B151" s="94"/>
      <c r="C151" s="97"/>
      <c r="D151" s="97"/>
      <c r="E151" s="97"/>
      <c r="F151" s="97"/>
      <c r="G151" s="97"/>
      <c r="H151" s="97"/>
      <c r="I151" s="98"/>
      <c r="J151" s="19"/>
      <c r="K151" s="7"/>
      <c r="L151" s="7"/>
      <c r="M151" s="7"/>
      <c r="N151" s="7"/>
      <c r="O151" s="7"/>
      <c r="P151" s="7"/>
      <c r="Q151" s="7"/>
      <c r="R151" s="7"/>
      <c r="S151" s="7"/>
      <c r="T151" s="7"/>
      <c r="U151" s="7"/>
      <c r="V151" s="7"/>
      <c r="W151" s="7"/>
      <c r="X151" s="7"/>
      <c r="Y151" s="12"/>
      <c r="Z151" s="3" t="s">
        <v>105</v>
      </c>
      <c r="AA151" s="3"/>
      <c r="AB151" s="3"/>
      <c r="AC151" s="3"/>
      <c r="AD151" s="3"/>
      <c r="AE151" s="3"/>
      <c r="AF151" s="3"/>
      <c r="AG151" s="3"/>
      <c r="AH151" s="15"/>
      <c r="AI151" s="15"/>
      <c r="AJ151" s="15"/>
      <c r="AK151" s="3"/>
      <c r="AL151" s="15"/>
      <c r="AM151" s="16"/>
    </row>
    <row r="152" spans="1:61" ht="60" customHeight="1">
      <c r="A152" s="34"/>
      <c r="B152" s="35"/>
      <c r="C152" s="113" t="s">
        <v>126</v>
      </c>
      <c r="D152" s="114"/>
      <c r="E152" s="114"/>
      <c r="F152" s="114"/>
      <c r="G152" s="114"/>
      <c r="H152" s="114"/>
      <c r="I152" s="115"/>
      <c r="J152" s="116" t="s">
        <v>178</v>
      </c>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8"/>
      <c r="BH152" s="1">
        <v>36</v>
      </c>
      <c r="BI152" s="1" t="str">
        <f>"ITEM"&amp;BH152&amp; BG152 &amp;"="&amp;IF(TRIM($J152)="","",$J152)</f>
        <v xml:space="preserve">ITEM36=特定個人情報の入手から保管・廃棄までのプロセスで、人手が介在する局面ごとに人為的ミスが発生するリスクへの対策を講じている。                                                        </v>
      </c>
    </row>
    <row r="153" spans="1:61" ht="15" customHeight="1">
      <c r="A153" s="99" t="s">
        <v>127</v>
      </c>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1"/>
      <c r="BE153" s="1" t="s">
        <v>109</v>
      </c>
      <c r="BF153" s="1" t="b">
        <f>IF($K155="○",TRUE,IF($K155="",FALSE,"INPUT_ERROR"))</f>
        <v>1</v>
      </c>
      <c r="BH153" s="1">
        <v>37</v>
      </c>
      <c r="BI153" s="1" t="str">
        <f>"ITEM" &amp; BH153 &amp;BG153 &amp; "=" &amp;BF153</f>
        <v>ITEM37=TRUE</v>
      </c>
    </row>
    <row r="154" spans="1:61" ht="15" customHeight="1">
      <c r="A154" s="102"/>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4"/>
      <c r="BE154" s="1" t="s">
        <v>109</v>
      </c>
      <c r="BF154" s="1" t="b">
        <f>IF($T155="○",TRUE,IF($T155="",FALSE,"INPUT_ERROR"))</f>
        <v>1</v>
      </c>
      <c r="BH154" s="1">
        <v>38</v>
      </c>
      <c r="BI154" s="1" t="str">
        <f t="shared" ref="BI154:BI155" si="0">"ITEM" &amp; BH154 &amp;BG154 &amp; "=" &amp;BF154</f>
        <v>ITEM38=TRUE</v>
      </c>
    </row>
    <row r="155" spans="1:61" ht="15" customHeight="1">
      <c r="A155" s="90" t="s">
        <v>128</v>
      </c>
      <c r="B155" s="91"/>
      <c r="C155" s="91"/>
      <c r="D155" s="91"/>
      <c r="E155" s="91"/>
      <c r="F155" s="91"/>
      <c r="G155" s="91"/>
      <c r="H155" s="91"/>
      <c r="I155" s="92"/>
      <c r="J155" s="198" t="s">
        <v>102</v>
      </c>
      <c r="K155" s="109" t="s">
        <v>175</v>
      </c>
      <c r="L155" s="79" t="s">
        <v>129</v>
      </c>
      <c r="M155" s="79"/>
      <c r="N155" s="79"/>
      <c r="O155" s="79"/>
      <c r="P155" s="107"/>
      <c r="Q155" s="79"/>
      <c r="R155" s="28"/>
      <c r="S155" s="107" t="s">
        <v>50</v>
      </c>
      <c r="T155" s="109" t="s">
        <v>175</v>
      </c>
      <c r="U155" s="54" t="s">
        <v>130</v>
      </c>
      <c r="V155" s="54"/>
      <c r="W155" s="54"/>
      <c r="X155" s="54"/>
      <c r="Y155" s="54"/>
      <c r="Z155" s="54"/>
      <c r="AA155" s="54"/>
      <c r="AB155" s="107" t="s">
        <v>50</v>
      </c>
      <c r="AC155" s="109"/>
      <c r="AD155" s="79" t="s">
        <v>131</v>
      </c>
      <c r="AE155" s="79"/>
      <c r="AF155" s="79"/>
      <c r="AG155" s="79"/>
      <c r="AH155" s="79"/>
      <c r="AI155" s="79"/>
      <c r="AJ155" s="28"/>
      <c r="AK155" s="28"/>
      <c r="AL155" s="28"/>
      <c r="AM155" s="29"/>
      <c r="BE155" s="1" t="s">
        <v>109</v>
      </c>
      <c r="BF155" s="1" t="b">
        <f>IF($AC155="○",TRUE,IF($AC155="",FALSE,"INPUT_ERROR"))</f>
        <v>0</v>
      </c>
      <c r="BH155" s="1">
        <v>39</v>
      </c>
      <c r="BI155" s="1" t="str">
        <f t="shared" si="0"/>
        <v>ITEM39=FALSE</v>
      </c>
    </row>
    <row r="156" spans="1:61" ht="15" customHeight="1">
      <c r="A156" s="96"/>
      <c r="B156" s="97"/>
      <c r="C156" s="97"/>
      <c r="D156" s="97"/>
      <c r="E156" s="97"/>
      <c r="F156" s="97"/>
      <c r="G156" s="97"/>
      <c r="H156" s="97"/>
      <c r="I156" s="98"/>
      <c r="J156" s="199"/>
      <c r="K156" s="110"/>
      <c r="L156" s="126"/>
      <c r="M156" s="126"/>
      <c r="N156" s="126"/>
      <c r="O156" s="126"/>
      <c r="P156" s="108"/>
      <c r="Q156" s="126"/>
      <c r="R156" s="17"/>
      <c r="S156" s="108"/>
      <c r="T156" s="110"/>
      <c r="U156" s="139"/>
      <c r="V156" s="139"/>
      <c r="W156" s="139"/>
      <c r="X156" s="139"/>
      <c r="Y156" s="139"/>
      <c r="Z156" s="139"/>
      <c r="AA156" s="139"/>
      <c r="AB156" s="108"/>
      <c r="AC156" s="110"/>
      <c r="AD156" s="126"/>
      <c r="AE156" s="126"/>
      <c r="AF156" s="126"/>
      <c r="AG156" s="126"/>
      <c r="AH156" s="126"/>
      <c r="AI156" s="126"/>
      <c r="AJ156" s="12"/>
      <c r="AK156" s="12"/>
      <c r="AL156" s="12"/>
      <c r="AM156" s="20"/>
    </row>
    <row r="157" spans="1:61" ht="15" customHeight="1">
      <c r="A157" s="99" t="s">
        <v>132</v>
      </c>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1"/>
      <c r="BE157" s="1" t="s">
        <v>125</v>
      </c>
      <c r="BF157" s="1">
        <f>IF(TRIM($K160)="","",IF(ISERROR(MATCH($K160,$CI$3:$CI$5,0)),"INPUT_ERROR",MATCH($K160,$CI$3:$CI$5,0)))</f>
        <v>2</v>
      </c>
      <c r="BH157" s="1">
        <v>40</v>
      </c>
      <c r="BI157" s="1" t="str">
        <f>"ITEM" &amp; BH157 &amp;BG157 &amp; "=" &amp;BF157</f>
        <v>ITEM40=2</v>
      </c>
    </row>
    <row r="158" spans="1:61" ht="15" customHeight="1">
      <c r="A158" s="102"/>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4"/>
    </row>
    <row r="159" spans="1:61" ht="15" customHeight="1">
      <c r="A159" s="90" t="s">
        <v>133</v>
      </c>
      <c r="B159" s="91"/>
      <c r="C159" s="91"/>
      <c r="D159" s="91"/>
      <c r="E159" s="91"/>
      <c r="F159" s="91"/>
      <c r="G159" s="91"/>
      <c r="H159" s="91"/>
      <c r="I159" s="92"/>
      <c r="J159" s="18"/>
      <c r="K159" s="22"/>
      <c r="L159" s="22"/>
      <c r="M159" s="22"/>
      <c r="N159" s="22"/>
      <c r="O159" s="22"/>
      <c r="P159" s="22"/>
      <c r="Q159" s="22"/>
      <c r="R159" s="6"/>
      <c r="S159" s="7"/>
      <c r="T159" s="7"/>
      <c r="U159" s="7"/>
      <c r="V159" s="7"/>
      <c r="W159" s="7"/>
      <c r="X159" s="7"/>
      <c r="Y159" s="7"/>
      <c r="Z159" s="3" t="s">
        <v>48</v>
      </c>
      <c r="AA159" s="3"/>
      <c r="AB159" s="3"/>
      <c r="AC159" s="3"/>
      <c r="AD159" s="3"/>
      <c r="AE159" s="3"/>
      <c r="AF159" s="3"/>
      <c r="AG159" s="3"/>
      <c r="AH159" s="3"/>
      <c r="AI159" s="3"/>
      <c r="AJ159" s="3"/>
      <c r="AK159" s="3"/>
      <c r="AL159" s="3"/>
      <c r="AM159" s="23"/>
    </row>
    <row r="160" spans="1:61" ht="15" customHeight="1">
      <c r="A160" s="93"/>
      <c r="B160" s="94"/>
      <c r="C160" s="94"/>
      <c r="D160" s="94"/>
      <c r="E160" s="94"/>
      <c r="F160" s="94"/>
      <c r="G160" s="94"/>
      <c r="H160" s="94"/>
      <c r="I160" s="95"/>
      <c r="J160" s="106" t="s">
        <v>102</v>
      </c>
      <c r="K160" s="89" t="s">
        <v>27</v>
      </c>
      <c r="L160" s="89"/>
      <c r="M160" s="89"/>
      <c r="N160" s="89"/>
      <c r="O160" s="89"/>
      <c r="P160" s="89"/>
      <c r="Q160" s="89"/>
      <c r="R160" s="89"/>
      <c r="S160" s="89"/>
      <c r="T160" s="105" t="s">
        <v>51</v>
      </c>
      <c r="U160" s="7"/>
      <c r="V160" s="7"/>
      <c r="W160" s="7"/>
      <c r="X160" s="7"/>
      <c r="Y160" s="7"/>
      <c r="Z160" s="3" t="s">
        <v>134</v>
      </c>
      <c r="AA160" s="3"/>
      <c r="AB160" s="3"/>
      <c r="AC160" s="3"/>
      <c r="AD160" s="3"/>
      <c r="AE160" s="3"/>
      <c r="AF160" s="3"/>
      <c r="AG160" s="3"/>
      <c r="AH160" s="3"/>
      <c r="AI160" s="3"/>
      <c r="AJ160" s="3"/>
      <c r="AK160" s="3"/>
      <c r="AL160" s="3"/>
      <c r="AM160" s="23"/>
    </row>
    <row r="161" spans="1:61" ht="15" customHeight="1">
      <c r="A161" s="93"/>
      <c r="B161" s="94"/>
      <c r="C161" s="94"/>
      <c r="D161" s="94"/>
      <c r="E161" s="94"/>
      <c r="F161" s="94"/>
      <c r="G161" s="94"/>
      <c r="H161" s="94"/>
      <c r="I161" s="95"/>
      <c r="J161" s="106"/>
      <c r="K161" s="89"/>
      <c r="L161" s="89"/>
      <c r="M161" s="89"/>
      <c r="N161" s="89"/>
      <c r="O161" s="89"/>
      <c r="P161" s="89"/>
      <c r="Q161" s="89"/>
      <c r="R161" s="89"/>
      <c r="S161" s="89"/>
      <c r="T161" s="105"/>
      <c r="U161" s="7"/>
      <c r="V161" s="7"/>
      <c r="W161" s="7"/>
      <c r="X161" s="7"/>
      <c r="Y161" s="7"/>
      <c r="Z161" s="3" t="s">
        <v>135</v>
      </c>
      <c r="AA161" s="3"/>
      <c r="AB161" s="3"/>
      <c r="AC161" s="3"/>
      <c r="AD161" s="3"/>
      <c r="AE161" s="3"/>
      <c r="AF161" s="3"/>
      <c r="AG161" s="3"/>
      <c r="AH161" s="15"/>
      <c r="AI161" s="15"/>
      <c r="AJ161" s="15"/>
      <c r="AK161" s="15"/>
      <c r="AL161" s="15"/>
      <c r="AM161" s="16"/>
    </row>
    <row r="162" spans="1:61" ht="15" customHeight="1">
      <c r="A162" s="96"/>
      <c r="B162" s="97"/>
      <c r="C162" s="97"/>
      <c r="D162" s="97"/>
      <c r="E162" s="97"/>
      <c r="F162" s="97"/>
      <c r="G162" s="97"/>
      <c r="H162" s="97"/>
      <c r="I162" s="98"/>
      <c r="J162" s="8"/>
      <c r="K162" s="9"/>
      <c r="L162" s="9"/>
      <c r="M162" s="9"/>
      <c r="N162" s="9"/>
      <c r="O162" s="9"/>
      <c r="P162" s="9"/>
      <c r="Q162" s="9"/>
      <c r="R162" s="9"/>
      <c r="S162" s="9"/>
      <c r="T162" s="9"/>
      <c r="U162" s="9"/>
      <c r="V162" s="9"/>
      <c r="W162" s="9"/>
      <c r="X162" s="9"/>
      <c r="Y162" s="17"/>
      <c r="Z162" s="24" t="s">
        <v>136</v>
      </c>
      <c r="AA162" s="24"/>
      <c r="AB162" s="24"/>
      <c r="AC162" s="24"/>
      <c r="AD162" s="24"/>
      <c r="AE162" s="24"/>
      <c r="AF162" s="24"/>
      <c r="AG162" s="24"/>
      <c r="AH162" s="13"/>
      <c r="AI162" s="13"/>
      <c r="AJ162" s="13"/>
      <c r="AK162" s="24"/>
      <c r="AL162" s="13"/>
      <c r="AM162" s="14"/>
    </row>
    <row r="163" spans="1:61" ht="15" customHeight="1">
      <c r="A163" s="99" t="s">
        <v>137</v>
      </c>
      <c r="B163" s="100"/>
      <c r="C163" s="100"/>
      <c r="D163" s="100"/>
      <c r="E163" s="100"/>
      <c r="F163" s="100"/>
      <c r="G163" s="100"/>
      <c r="H163" s="100"/>
      <c r="I163" s="100"/>
      <c r="J163" s="100"/>
      <c r="K163" s="100"/>
      <c r="L163" s="100"/>
      <c r="M163" s="100"/>
      <c r="N163" s="100"/>
      <c r="O163" s="100"/>
      <c r="P163" s="100"/>
      <c r="Q163" s="100"/>
      <c r="R163" s="100"/>
      <c r="S163" s="100"/>
      <c r="T163" s="100"/>
      <c r="U163" s="100"/>
      <c r="V163" s="120" t="s">
        <v>65</v>
      </c>
      <c r="W163" s="122" t="s">
        <v>175</v>
      </c>
      <c r="X163" s="100" t="s">
        <v>138</v>
      </c>
      <c r="Y163" s="100"/>
      <c r="Z163" s="100"/>
      <c r="AA163" s="100"/>
      <c r="AB163" s="100"/>
      <c r="AC163" s="100"/>
      <c r="AD163" s="100"/>
      <c r="AE163" s="100"/>
      <c r="AF163" s="100"/>
      <c r="AG163" s="100"/>
      <c r="AH163" s="100"/>
      <c r="AI163" s="100"/>
      <c r="AJ163" s="100"/>
      <c r="AK163" s="100"/>
      <c r="AL163" s="100"/>
      <c r="AM163" s="101"/>
      <c r="BE163" s="1" t="s">
        <v>109</v>
      </c>
      <c r="BF163" s="1" t="b">
        <f>IF($W163="○",TRUE,IF($W163="",FALSE,"INPUT_ERROR"))</f>
        <v>1</v>
      </c>
      <c r="BH163" s="1">
        <v>41</v>
      </c>
      <c r="BI163" s="1" t="str">
        <f>"ITEM" &amp; BH163 &amp;BG163 &amp; "=" &amp;BF163</f>
        <v>ITEM41=TRUE</v>
      </c>
    </row>
    <row r="164" spans="1:61" ht="15" customHeight="1">
      <c r="A164" s="102"/>
      <c r="B164" s="103"/>
      <c r="C164" s="103"/>
      <c r="D164" s="103"/>
      <c r="E164" s="103"/>
      <c r="F164" s="103"/>
      <c r="G164" s="103"/>
      <c r="H164" s="103"/>
      <c r="I164" s="103"/>
      <c r="J164" s="103"/>
      <c r="K164" s="103"/>
      <c r="L164" s="103"/>
      <c r="M164" s="103"/>
      <c r="N164" s="103"/>
      <c r="O164" s="103"/>
      <c r="P164" s="103"/>
      <c r="Q164" s="103"/>
      <c r="R164" s="103"/>
      <c r="S164" s="103"/>
      <c r="T164" s="103"/>
      <c r="U164" s="103"/>
      <c r="V164" s="121"/>
      <c r="W164" s="123"/>
      <c r="X164" s="103"/>
      <c r="Y164" s="103"/>
      <c r="Z164" s="103"/>
      <c r="AA164" s="103"/>
      <c r="AB164" s="103"/>
      <c r="AC164" s="103"/>
      <c r="AD164" s="103"/>
      <c r="AE164" s="103"/>
      <c r="AF164" s="103"/>
      <c r="AG164" s="103"/>
      <c r="AH164" s="103"/>
      <c r="AI164" s="103"/>
      <c r="AJ164" s="103"/>
      <c r="AK164" s="103"/>
      <c r="AL164" s="103"/>
      <c r="AM164" s="104"/>
    </row>
    <row r="165" spans="1:61" ht="15" customHeight="1">
      <c r="A165" s="90" t="s">
        <v>139</v>
      </c>
      <c r="B165" s="91"/>
      <c r="C165" s="91"/>
      <c r="D165" s="91"/>
      <c r="E165" s="91"/>
      <c r="F165" s="91"/>
      <c r="G165" s="91"/>
      <c r="H165" s="91"/>
      <c r="I165" s="92"/>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93"/>
      <c r="B166" s="112"/>
      <c r="C166" s="112"/>
      <c r="D166" s="112"/>
      <c r="E166" s="112"/>
      <c r="F166" s="112"/>
      <c r="G166" s="112"/>
      <c r="H166" s="112"/>
      <c r="I166" s="95"/>
      <c r="J166" s="106" t="s">
        <v>102</v>
      </c>
      <c r="K166" s="119"/>
      <c r="L166" s="119"/>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19"/>
      <c r="AK166" s="119"/>
      <c r="AL166" s="124" t="s">
        <v>51</v>
      </c>
      <c r="AM166" s="23"/>
      <c r="BE166" s="1" t="s">
        <v>150</v>
      </c>
      <c r="BF166" s="1" t="str">
        <f>IF(TRIM($K166)="","",IF(ISERROR(MATCH($K166,$CJ$3:$CJ$11,0)),"INPUT_ERROR",MATCH($K166,$CJ$3:$CJ$11,0)))</f>
        <v/>
      </c>
      <c r="BH166" s="1">
        <v>42</v>
      </c>
      <c r="BI166" s="1" t="str">
        <f>"ITEM" &amp; BH166 &amp;BG166 &amp; "=" &amp;BF166</f>
        <v>ITEM42=</v>
      </c>
    </row>
    <row r="167" spans="1:61" ht="15" customHeight="1">
      <c r="A167" s="93"/>
      <c r="B167" s="112"/>
      <c r="C167" s="112"/>
      <c r="D167" s="112"/>
      <c r="E167" s="112"/>
      <c r="F167" s="112"/>
      <c r="G167" s="112"/>
      <c r="H167" s="112"/>
      <c r="I167" s="95"/>
      <c r="J167" s="106"/>
      <c r="K167" s="119"/>
      <c r="L167" s="119"/>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19"/>
      <c r="AK167" s="119"/>
      <c r="AL167" s="124"/>
      <c r="AM167" s="45"/>
    </row>
    <row r="168" spans="1:61" ht="15" customHeight="1">
      <c r="A168" s="93"/>
      <c r="B168" s="112"/>
      <c r="C168" s="112"/>
      <c r="D168" s="112"/>
      <c r="E168" s="112"/>
      <c r="F168" s="112"/>
      <c r="G168" s="112"/>
      <c r="H168" s="112"/>
      <c r="I168" s="95"/>
      <c r="J168" s="46" t="s">
        <v>48</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93"/>
      <c r="B169" s="112"/>
      <c r="C169" s="112"/>
      <c r="D169" s="112"/>
      <c r="E169" s="112"/>
      <c r="F169" s="112"/>
      <c r="G169" s="112"/>
      <c r="H169" s="112"/>
      <c r="I169" s="95"/>
      <c r="J169" s="44"/>
      <c r="K169" s="46" t="s">
        <v>151</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93"/>
      <c r="B170" s="112"/>
      <c r="C170" s="112"/>
      <c r="D170" s="112"/>
      <c r="E170" s="112"/>
      <c r="F170" s="112"/>
      <c r="G170" s="112"/>
      <c r="H170" s="112"/>
      <c r="I170" s="95"/>
      <c r="J170" s="44"/>
      <c r="K170" s="46" t="s">
        <v>153</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93"/>
      <c r="B171" s="112"/>
      <c r="C171" s="112"/>
      <c r="D171" s="112"/>
      <c r="E171" s="112"/>
      <c r="F171" s="112"/>
      <c r="G171" s="112"/>
      <c r="H171" s="112"/>
      <c r="I171" s="95"/>
      <c r="J171" s="44"/>
      <c r="K171" s="46" t="s">
        <v>154</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93"/>
      <c r="B172" s="112"/>
      <c r="C172" s="112"/>
      <c r="D172" s="112"/>
      <c r="E172" s="112"/>
      <c r="F172" s="112"/>
      <c r="G172" s="112"/>
      <c r="H172" s="112"/>
      <c r="I172" s="95"/>
      <c r="J172" s="44"/>
      <c r="K172" s="46" t="s">
        <v>155</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93"/>
      <c r="B173" s="112"/>
      <c r="C173" s="112"/>
      <c r="D173" s="112"/>
      <c r="E173" s="112"/>
      <c r="F173" s="112"/>
      <c r="G173" s="112"/>
      <c r="H173" s="112"/>
      <c r="I173" s="95"/>
      <c r="J173" s="44"/>
      <c r="K173" s="49" t="s">
        <v>161</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93"/>
      <c r="B174" s="112"/>
      <c r="C174" s="112"/>
      <c r="D174" s="112"/>
      <c r="E174" s="112"/>
      <c r="F174" s="112"/>
      <c r="G174" s="112"/>
      <c r="H174" s="112"/>
      <c r="I174" s="95"/>
      <c r="J174" s="44"/>
      <c r="K174" s="46" t="s">
        <v>157</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93"/>
      <c r="B175" s="112"/>
      <c r="C175" s="112"/>
      <c r="D175" s="112"/>
      <c r="E175" s="112"/>
      <c r="F175" s="112"/>
      <c r="G175" s="112"/>
      <c r="H175" s="112"/>
      <c r="I175" s="95"/>
      <c r="J175" s="44"/>
      <c r="K175" s="46" t="s">
        <v>158</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93"/>
      <c r="B176" s="112"/>
      <c r="C176" s="112"/>
      <c r="D176" s="112"/>
      <c r="E176" s="112"/>
      <c r="F176" s="112"/>
      <c r="G176" s="112"/>
      <c r="H176" s="112"/>
      <c r="I176" s="95"/>
      <c r="J176" s="44"/>
      <c r="K176" s="46" t="s">
        <v>159</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96"/>
      <c r="B177" s="97"/>
      <c r="C177" s="97"/>
      <c r="D177" s="97"/>
      <c r="E177" s="97"/>
      <c r="F177" s="97"/>
      <c r="G177" s="97"/>
      <c r="H177" s="97"/>
      <c r="I177" s="98"/>
      <c r="J177" s="4"/>
      <c r="K177" s="24" t="s">
        <v>160</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90" t="s">
        <v>140</v>
      </c>
      <c r="B178" s="91"/>
      <c r="C178" s="91"/>
      <c r="D178" s="91"/>
      <c r="E178" s="91"/>
      <c r="F178" s="91"/>
      <c r="G178" s="91"/>
      <c r="H178" s="91"/>
      <c r="I178" s="92"/>
      <c r="J178" s="18"/>
      <c r="K178" s="22"/>
      <c r="L178" s="22"/>
      <c r="M178" s="22"/>
      <c r="N178" s="22"/>
      <c r="O178" s="22"/>
      <c r="P178" s="22"/>
      <c r="Q178" s="22"/>
      <c r="R178" s="6"/>
      <c r="S178" s="6"/>
      <c r="T178" s="6"/>
      <c r="U178" s="6"/>
      <c r="V178" s="6"/>
      <c r="W178" s="6"/>
      <c r="X178" s="6"/>
      <c r="Y178" s="6"/>
      <c r="Z178" s="22" t="s">
        <v>48</v>
      </c>
      <c r="AA178" s="22"/>
      <c r="AB178" s="22"/>
      <c r="AC178" s="22"/>
      <c r="AD178" s="22"/>
      <c r="AE178" s="22"/>
      <c r="AF178" s="22"/>
      <c r="AG178" s="22"/>
      <c r="AH178" s="22"/>
      <c r="AI178" s="22"/>
      <c r="AJ178" s="22"/>
      <c r="AK178" s="22"/>
      <c r="AL178" s="22"/>
      <c r="AM178" s="27"/>
    </row>
    <row r="179" spans="1:61" ht="15" customHeight="1">
      <c r="A179" s="93"/>
      <c r="B179" s="94"/>
      <c r="C179" s="94"/>
      <c r="D179" s="94"/>
      <c r="E179" s="94"/>
      <c r="F179" s="94"/>
      <c r="G179" s="94"/>
      <c r="H179" s="94"/>
      <c r="I179" s="95"/>
      <c r="J179" s="106" t="s">
        <v>102</v>
      </c>
      <c r="K179" s="111"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 xml:space="preserve"> </v>
      </c>
      <c r="L179" s="111"/>
      <c r="M179" s="111"/>
      <c r="N179" s="111"/>
      <c r="O179" s="111"/>
      <c r="P179" s="111"/>
      <c r="Q179" s="111"/>
      <c r="R179" s="111"/>
      <c r="S179" s="111"/>
      <c r="T179" s="105" t="s">
        <v>51</v>
      </c>
      <c r="U179" s="7"/>
      <c r="V179" s="7"/>
      <c r="W179" s="7"/>
      <c r="X179" s="7"/>
      <c r="Y179" s="7"/>
      <c r="Z179" s="3" t="s">
        <v>103</v>
      </c>
      <c r="AA179" s="3"/>
      <c r="AB179" s="3"/>
      <c r="AC179" s="3"/>
      <c r="AD179" s="3"/>
      <c r="AE179" s="3"/>
      <c r="AF179" s="3"/>
      <c r="AG179" s="3"/>
      <c r="AH179" s="3"/>
      <c r="AI179" s="3"/>
      <c r="AJ179" s="3"/>
      <c r="AK179" s="3"/>
      <c r="AL179" s="3"/>
      <c r="AM179" s="23"/>
      <c r="BE179" s="1" t="s">
        <v>150</v>
      </c>
      <c r="BF179" s="1" t="str">
        <f>IF(TRIM($K179)="","",IF(ISERROR(MATCH($K179,$CG$3:$CG$5,0)),"INPUT_ERROR",MATCH($K179,$CG$3:$CG$12,0)))</f>
        <v/>
      </c>
      <c r="BH179" s="1">
        <v>43</v>
      </c>
      <c r="BI179" s="1" t="str">
        <f>"ITEM" &amp; BH179 &amp;BG179 &amp; "=" &amp;BF179</f>
        <v>ITEM43=</v>
      </c>
    </row>
    <row r="180" spans="1:61" ht="15" customHeight="1">
      <c r="A180" s="93"/>
      <c r="B180" s="94"/>
      <c r="C180" s="94"/>
      <c r="D180" s="94"/>
      <c r="E180" s="94"/>
      <c r="F180" s="94"/>
      <c r="G180" s="94"/>
      <c r="H180" s="94"/>
      <c r="I180" s="95"/>
      <c r="J180" s="106"/>
      <c r="K180" s="111"/>
      <c r="L180" s="111"/>
      <c r="M180" s="111"/>
      <c r="N180" s="111"/>
      <c r="O180" s="111"/>
      <c r="P180" s="111"/>
      <c r="Q180" s="111"/>
      <c r="R180" s="111"/>
      <c r="S180" s="111"/>
      <c r="T180" s="105"/>
      <c r="U180" s="7"/>
      <c r="V180" s="7"/>
      <c r="W180" s="7"/>
      <c r="X180" s="7"/>
      <c r="Y180" s="7"/>
      <c r="Z180" s="3" t="s">
        <v>104</v>
      </c>
      <c r="AA180" s="3"/>
      <c r="AB180" s="3"/>
      <c r="AC180" s="3"/>
      <c r="AD180" s="3"/>
      <c r="AE180" s="3"/>
      <c r="AF180" s="3"/>
      <c r="AG180" s="3"/>
      <c r="AH180" s="15"/>
      <c r="AI180" s="15"/>
      <c r="AJ180" s="15"/>
      <c r="AK180" s="15"/>
      <c r="AL180" s="15"/>
      <c r="AM180" s="16"/>
    </row>
    <row r="181" spans="1:61" ht="15" customHeight="1">
      <c r="A181" s="93"/>
      <c r="B181" s="94"/>
      <c r="C181" s="94"/>
      <c r="D181" s="94"/>
      <c r="E181" s="94"/>
      <c r="F181" s="94"/>
      <c r="G181" s="94"/>
      <c r="H181" s="94"/>
      <c r="I181" s="95"/>
      <c r="J181" s="8"/>
      <c r="K181" s="9"/>
      <c r="L181" s="9"/>
      <c r="M181" s="9"/>
      <c r="N181" s="9"/>
      <c r="O181" s="9"/>
      <c r="P181" s="9"/>
      <c r="Q181" s="9"/>
      <c r="R181" s="9"/>
      <c r="S181" s="9"/>
      <c r="T181" s="9"/>
      <c r="U181" s="9"/>
      <c r="V181" s="9"/>
      <c r="W181" s="9"/>
      <c r="X181" s="9"/>
      <c r="Y181" s="17"/>
      <c r="Z181" s="24" t="s">
        <v>105</v>
      </c>
      <c r="AA181" s="24"/>
      <c r="AB181" s="24"/>
      <c r="AC181" s="24"/>
      <c r="AD181" s="24"/>
      <c r="AE181" s="24"/>
      <c r="AF181" s="24"/>
      <c r="AG181" s="24"/>
      <c r="AH181" s="13"/>
      <c r="AI181" s="13"/>
      <c r="AJ181" s="13"/>
      <c r="AK181" s="24"/>
      <c r="AL181" s="13"/>
      <c r="AM181" s="14"/>
    </row>
    <row r="182" spans="1:61" ht="60" customHeight="1">
      <c r="A182" s="32"/>
      <c r="B182" s="33"/>
      <c r="C182" s="113" t="s">
        <v>126</v>
      </c>
      <c r="D182" s="114"/>
      <c r="E182" s="114"/>
      <c r="F182" s="114"/>
      <c r="G182" s="114"/>
      <c r="H182" s="114"/>
      <c r="I182" s="115"/>
      <c r="J182" s="116"/>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8"/>
      <c r="BH182" s="1">
        <v>44</v>
      </c>
      <c r="BI182" s="1" t="str">
        <f>"ITEM"&amp;BH182&amp; BG182 &amp;"="&amp;IF(TRIM($J182)="","",$J182)</f>
        <v>ITEM44=</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8</v>
      </c>
    </row>
    <row r="198" spans="58:58" ht="10.199999999999999" customHeight="1">
      <c r="BF198" s="1" t="s">
        <v>152</v>
      </c>
    </row>
  </sheetData>
  <sheetProtection algorithmName="SHA-512" hashValue="8BGcCFQCunBu3MNMSgXNmae/oMd6/oRghhTKdSZRmAZcki3+PTSZPEuuJdguEdcaj0KtxVqCoJH9XEMAfnerRQ==" saltValue="h3tMgFV8E0UOTaHibOCDBQ==" spinCount="100000" sheet="1" objects="1" scenarios="1" formatCells="0" formatRows="0" selectLockedCells="1"/>
  <mergeCells count="19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 ref="J121:J122"/>
    <mergeCell ref="J127:J128"/>
    <mergeCell ref="J133:J134"/>
    <mergeCell ref="J137:J138"/>
    <mergeCell ref="AF130:AF131"/>
    <mergeCell ref="X130:AD131"/>
    <mergeCell ref="U130:U131"/>
    <mergeCell ref="V130:V131"/>
    <mergeCell ref="W130:W131"/>
    <mergeCell ref="A130:S131"/>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63:D64"/>
    <mergeCell ref="E63:O64"/>
    <mergeCell ref="P63:AM64"/>
    <mergeCell ref="A65:AM66"/>
    <mergeCell ref="A67:O70"/>
    <mergeCell ref="Z67:AM67"/>
    <mergeCell ref="P68:P69"/>
    <mergeCell ref="Q68:W69"/>
    <mergeCell ref="X68:X69"/>
    <mergeCell ref="Z68:AM68"/>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A1:AM2"/>
    <mergeCell ref="A3:AM4"/>
    <mergeCell ref="A5:I6"/>
    <mergeCell ref="J5:AM6"/>
    <mergeCell ref="A7:I11"/>
    <mergeCell ref="A12:I13"/>
    <mergeCell ref="J12:AM13"/>
    <mergeCell ref="A14:AM15"/>
    <mergeCell ref="A16:AM17"/>
    <mergeCell ref="J7:AM1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C182:I182"/>
    <mergeCell ref="J182:AM182"/>
    <mergeCell ref="K166:AK167"/>
    <mergeCell ref="A163:U164"/>
    <mergeCell ref="V163:V164"/>
    <mergeCell ref="W163:W164"/>
    <mergeCell ref="X163:AM164"/>
    <mergeCell ref="J166:J167"/>
    <mergeCell ref="AL166:AL167"/>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s>
  <phoneticPr fontId="1"/>
  <conditionalFormatting sqref="J120:AM123">
    <cfRule type="expression" dxfId="9" priority="11">
      <formula>$BF$118=TRUE</formula>
    </cfRule>
  </conditionalFormatting>
  <conditionalFormatting sqref="J126:AM129">
    <cfRule type="expression" dxfId="8" priority="10">
      <formula>$BF$124=TRUE</formula>
    </cfRule>
  </conditionalFormatting>
  <conditionalFormatting sqref="J132:AM135">
    <cfRule type="expression" dxfId="7" priority="9">
      <formula>$BF$130=TRUE</formula>
    </cfRule>
  </conditionalFormatting>
  <conditionalFormatting sqref="J136:AM139">
    <cfRule type="expression" dxfId="6" priority="8">
      <formula>$BF$131=TRUE</formula>
    </cfRule>
  </conditionalFormatting>
  <conditionalFormatting sqref="J50:AM51">
    <cfRule type="expression" dxfId="5" priority="5">
      <formula>$AF$48="○"</formula>
    </cfRule>
    <cfRule type="expression" dxfId="4" priority="6">
      <formula>"$AF$48＝'○'"</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scale="96" orientation="portrait" r:id="rId1"/>
  <headerFooter scaleWithDoc="0"/>
  <rowBreaks count="4" manualBreakCount="4">
    <brk id="51" max="38" man="1"/>
    <brk id="87" max="38" man="1"/>
    <brk id="139" max="38" man="1"/>
    <brk id="152"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6"/>
  <sheetViews>
    <sheetView showWhiteSpace="0" view="pageBreakPreview" zoomScaleNormal="100" zoomScaleSheetLayoutView="100" zoomScalePageLayoutView="40" workbookViewId="0">
      <selection activeCell="A24" sqref="A24:D24"/>
    </sheetView>
  </sheetViews>
  <sheetFormatPr defaultColWidth="2.33203125" defaultRowHeight="10.1999999999999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10.199999999999999" customHeight="1">
      <c r="A1" s="211" t="s">
        <v>141</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c r="BB1" s="211"/>
      <c r="BC1" s="211"/>
      <c r="BI1" s="43" t="str">
        <f>"FORM=2"</f>
        <v>FORM=2</v>
      </c>
    </row>
    <row r="2" spans="1:79" s="43" customFormat="1" ht="9.75" customHeight="1">
      <c r="A2" s="212"/>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I2" s="43" t="str">
        <f>"VER=1.20"</f>
        <v>VER=1.20</v>
      </c>
    </row>
    <row r="3" spans="1:79" s="43" customFormat="1" ht="10.199999999999999" customHeight="1">
      <c r="A3" s="213" t="s">
        <v>142</v>
      </c>
      <c r="B3" s="214"/>
      <c r="C3" s="214"/>
      <c r="D3" s="215"/>
      <c r="E3" s="219" t="s">
        <v>143</v>
      </c>
      <c r="F3" s="219"/>
      <c r="G3" s="219"/>
      <c r="H3" s="219"/>
      <c r="I3" s="219"/>
      <c r="J3" s="219"/>
      <c r="K3" s="219"/>
      <c r="L3" s="219"/>
      <c r="M3" s="219"/>
      <c r="N3" s="219" t="s">
        <v>144</v>
      </c>
      <c r="O3" s="219"/>
      <c r="P3" s="219"/>
      <c r="Q3" s="219"/>
      <c r="R3" s="219"/>
      <c r="S3" s="219"/>
      <c r="T3" s="219"/>
      <c r="U3" s="219"/>
      <c r="V3" s="219"/>
      <c r="W3" s="219"/>
      <c r="X3" s="219"/>
      <c r="Y3" s="219"/>
      <c r="Z3" s="219"/>
      <c r="AA3" s="219"/>
      <c r="AB3" s="219" t="s">
        <v>145</v>
      </c>
      <c r="AC3" s="219"/>
      <c r="AD3" s="219"/>
      <c r="AE3" s="219"/>
      <c r="AF3" s="219"/>
      <c r="AG3" s="219"/>
      <c r="AH3" s="219"/>
      <c r="AI3" s="219"/>
      <c r="AJ3" s="219"/>
      <c r="AK3" s="219"/>
      <c r="AL3" s="219"/>
      <c r="AM3" s="219"/>
      <c r="AN3" s="219"/>
      <c r="AO3" s="219"/>
      <c r="AP3" s="219" t="s">
        <v>146</v>
      </c>
      <c r="AQ3" s="219"/>
      <c r="AR3" s="219"/>
      <c r="AS3" s="219"/>
      <c r="AT3" s="219"/>
      <c r="AU3" s="220" t="s">
        <v>147</v>
      </c>
      <c r="AV3" s="221"/>
      <c r="AW3" s="221"/>
      <c r="AX3" s="221"/>
      <c r="AY3" s="221"/>
      <c r="AZ3" s="221"/>
      <c r="BA3" s="221"/>
      <c r="BB3" s="221"/>
      <c r="BC3" s="221"/>
      <c r="BI3" s="43" t="str">
        <f>"SHEET=3"</f>
        <v>SHEET=3</v>
      </c>
      <c r="CA3" s="43" t="s">
        <v>148</v>
      </c>
    </row>
    <row r="4" spans="1:79" s="43" customFormat="1" ht="10.199999999999999" customHeight="1">
      <c r="A4" s="216"/>
      <c r="B4" s="217"/>
      <c r="C4" s="217"/>
      <c r="D4" s="218"/>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22"/>
      <c r="AV4" s="223"/>
      <c r="AW4" s="223"/>
      <c r="AX4" s="223"/>
      <c r="AY4" s="223"/>
      <c r="AZ4" s="223"/>
      <c r="BA4" s="223"/>
      <c r="BB4" s="223"/>
      <c r="BC4" s="223"/>
      <c r="BI4" s="43">
        <v>1</v>
      </c>
      <c r="BJ4" s="43">
        <v>2</v>
      </c>
      <c r="BK4" s="43">
        <v>3</v>
      </c>
      <c r="BL4" s="43">
        <v>4</v>
      </c>
      <c r="BM4" s="43">
        <v>5</v>
      </c>
      <c r="BN4" s="43">
        <v>6</v>
      </c>
      <c r="CA4" s="43" t="s">
        <v>149</v>
      </c>
    </row>
    <row r="5" spans="1:79" ht="63" customHeight="1">
      <c r="A5" s="202">
        <v>43524</v>
      </c>
      <c r="B5" s="203"/>
      <c r="C5" s="203"/>
      <c r="D5" s="204"/>
      <c r="E5" s="205" t="s">
        <v>202</v>
      </c>
      <c r="F5" s="206"/>
      <c r="G5" s="206"/>
      <c r="H5" s="206"/>
      <c r="I5" s="206"/>
      <c r="J5" s="206"/>
      <c r="K5" s="206"/>
      <c r="L5" s="206"/>
      <c r="M5" s="207"/>
      <c r="N5" s="205" t="s">
        <v>203</v>
      </c>
      <c r="O5" s="206"/>
      <c r="P5" s="206"/>
      <c r="Q5" s="206"/>
      <c r="R5" s="206"/>
      <c r="S5" s="206"/>
      <c r="T5" s="206"/>
      <c r="U5" s="206"/>
      <c r="V5" s="206"/>
      <c r="W5" s="206"/>
      <c r="X5" s="206"/>
      <c r="Y5" s="206"/>
      <c r="Z5" s="206"/>
      <c r="AA5" s="207"/>
      <c r="AB5" s="205" t="s">
        <v>204</v>
      </c>
      <c r="AC5" s="206"/>
      <c r="AD5" s="206"/>
      <c r="AE5" s="206"/>
      <c r="AF5" s="206"/>
      <c r="AG5" s="206"/>
      <c r="AH5" s="206"/>
      <c r="AI5" s="206"/>
      <c r="AJ5" s="206"/>
      <c r="AK5" s="206"/>
      <c r="AL5" s="206"/>
      <c r="AM5" s="206"/>
      <c r="AN5" s="206"/>
      <c r="AO5" s="207"/>
      <c r="AP5" s="208" t="s">
        <v>149</v>
      </c>
      <c r="AQ5" s="209"/>
      <c r="AR5" s="209"/>
      <c r="AS5" s="209"/>
      <c r="AT5" s="210"/>
      <c r="AU5" s="165" t="s">
        <v>205</v>
      </c>
      <c r="AV5" s="165"/>
      <c r="AW5" s="165"/>
      <c r="AX5" s="165"/>
      <c r="AY5" s="165"/>
      <c r="AZ5" s="165"/>
      <c r="BA5" s="165"/>
      <c r="BB5" s="165"/>
      <c r="BC5" s="165"/>
      <c r="BI5" s="37" t="str">
        <f>"ITEM" &amp; $BI$4 &amp; "=" &amp; IF(TRIM($A5)="","",TEXT($A5,"yyyymmdd"))</f>
        <v>ITEM1=20190228</v>
      </c>
      <c r="BJ5" s="37" t="str">
        <f>"ITEM"&amp;$BJ$4&amp;"="&amp;IF(TRIM($E5)="","",$E5)</f>
        <v>ITEM2=Ⅰ関連情報
5.評価実施機関における担当部署
②所属長の役職名</v>
      </c>
      <c r="BK5" s="37" t="str">
        <f>"ITEM"&amp;$BK$4&amp;"="&amp;IF(TRIM($N5)="","",$N5)</f>
        <v>ITEM3=税務局長　加藤信二</v>
      </c>
      <c r="BL5" s="37" t="str">
        <f>"ITEM"&amp;$BL$4&amp;"="&amp;IF(TRIM($AB5)="","",$AB5)</f>
        <v>ITEM4=税務局長</v>
      </c>
      <c r="BM5" s="37" t="str">
        <f>"ITEM"&amp;$BM$4&amp;"="&amp;IF(TRIM($AP5)="","",IF(ISERROR(MATCH($AP5,$CA$3:$CA$4,0)),"INPUT_ERROR",MATCH($AP5,$CA$3:$CA$4,0)))</f>
        <v>ITEM5=2</v>
      </c>
      <c r="BN5" s="37" t="str">
        <f>"ITEM"&amp;$BN$4&amp;"="&amp;IF(TRIM($AU5)="","",$AU5)</f>
        <v>ITEM6=項目改正による記載変更（様式の改正による）</v>
      </c>
    </row>
    <row r="6" spans="1:79" ht="122.25" customHeight="1">
      <c r="A6" s="202">
        <v>43524</v>
      </c>
      <c r="B6" s="203"/>
      <c r="C6" s="203"/>
      <c r="D6" s="204"/>
      <c r="E6" s="205" t="s">
        <v>206</v>
      </c>
      <c r="F6" s="206"/>
      <c r="G6" s="206"/>
      <c r="H6" s="206"/>
      <c r="I6" s="206"/>
      <c r="J6" s="206"/>
      <c r="K6" s="206"/>
      <c r="L6" s="206"/>
      <c r="M6" s="207"/>
      <c r="N6" s="205" t="s">
        <v>207</v>
      </c>
      <c r="O6" s="206"/>
      <c r="P6" s="206"/>
      <c r="Q6" s="206"/>
      <c r="R6" s="206"/>
      <c r="S6" s="206"/>
      <c r="T6" s="206"/>
      <c r="U6" s="206"/>
      <c r="V6" s="206"/>
      <c r="W6" s="206"/>
      <c r="X6" s="206"/>
      <c r="Y6" s="206"/>
      <c r="Z6" s="206"/>
      <c r="AA6" s="207"/>
      <c r="AB6" s="205" t="s">
        <v>208</v>
      </c>
      <c r="AC6" s="206"/>
      <c r="AD6" s="206"/>
      <c r="AE6" s="206"/>
      <c r="AF6" s="206"/>
      <c r="AG6" s="206"/>
      <c r="AH6" s="206"/>
      <c r="AI6" s="206"/>
      <c r="AJ6" s="206"/>
      <c r="AK6" s="206"/>
      <c r="AL6" s="206"/>
      <c r="AM6" s="206"/>
      <c r="AN6" s="206"/>
      <c r="AO6" s="207"/>
      <c r="AP6" s="208" t="s">
        <v>149</v>
      </c>
      <c r="AQ6" s="209"/>
      <c r="AR6" s="209"/>
      <c r="AS6" s="209"/>
      <c r="AT6" s="210"/>
      <c r="AU6" s="165"/>
      <c r="AV6" s="165"/>
      <c r="AW6" s="165"/>
      <c r="AX6" s="165"/>
      <c r="AY6" s="165"/>
      <c r="AZ6" s="165"/>
      <c r="BA6" s="165"/>
      <c r="BB6" s="165"/>
      <c r="BC6" s="165"/>
      <c r="BI6" s="37" t="str">
        <f t="shared" ref="BI6:BI70" si="0">"ITEM" &amp; $BI$4 &amp; "=" &amp; IF(TRIM($A6)="","",TEXT($A6,"yyyymmdd"))</f>
        <v>ITEM1=20190228</v>
      </c>
      <c r="BJ6" s="37" t="str">
        <f>"ITEM"&amp;$BJ$4&amp;"="&amp;IF(TRIM($E6)="","",$E6)</f>
        <v>ITEM2=Ⅰ‐７　請求先</v>
      </c>
      <c r="BK6" s="37" t="str">
        <f>"ITEM"&amp;$BK$4&amp;"="&amp;IF(TRIM($N6)="","",$N6)</f>
        <v>ITEM3=府民文化部府政情報室情報公開課　公文書総合センター（府政情報センター）
大阪市中央区大手前２丁目　大阪府庁本館１階　06-6944-6066
財務部税務局税政課総務グループ
大阪市住之江区南港北１丁目１４番１６号　大阪府咲洲庁舎１８階　０６－６２１０－９１１８</v>
      </c>
      <c r="BL6" s="37" t="str">
        <f>"ITEM"&amp;$BL$4&amp;"="&amp;IF(TRIM($AB6)="","",$AB6)</f>
        <v>ITEM4=府民文化部府政情報室情報公開課　公文書総合センター（府政情報センター）
大阪市中央区大手前２丁目　大阪府庁本館５階　06-6944-6066
財務部税務局税政課総務グループ
大阪市住之江区南港北１丁目１４番１６号　大阪府咲洲庁舎１８階　０６－６２１０－９１１８</v>
      </c>
      <c r="BM6" s="37" t="str">
        <f>"ITEM"&amp;$BM$4&amp;"="&amp;IF(TRIM($AP6)="","",IF(ISERROR(MATCH($AP6,$CA$3:$CA$4,0)),"INPUT_ERROR",MATCH($AP6,$CA$3:$CA$4,0)))</f>
        <v>ITEM5=2</v>
      </c>
      <c r="BN6" s="37" t="str">
        <f>"ITEM"&amp;$BN$4&amp;"="&amp;IF(TRIM($AU6)="","",$AU6)</f>
        <v>ITEM6=</v>
      </c>
    </row>
    <row r="7" spans="1:79" ht="31.5" customHeight="1">
      <c r="A7" s="202">
        <v>43524</v>
      </c>
      <c r="B7" s="203"/>
      <c r="C7" s="203"/>
      <c r="D7" s="204"/>
      <c r="E7" s="205" t="s">
        <v>209</v>
      </c>
      <c r="F7" s="206"/>
      <c r="G7" s="206"/>
      <c r="H7" s="206"/>
      <c r="I7" s="206"/>
      <c r="J7" s="206"/>
      <c r="K7" s="206"/>
      <c r="L7" s="206"/>
      <c r="M7" s="207"/>
      <c r="N7" s="205" t="s">
        <v>210</v>
      </c>
      <c r="O7" s="206"/>
      <c r="P7" s="206"/>
      <c r="Q7" s="206"/>
      <c r="R7" s="206"/>
      <c r="S7" s="206"/>
      <c r="T7" s="206"/>
      <c r="U7" s="206"/>
      <c r="V7" s="206"/>
      <c r="W7" s="206"/>
      <c r="X7" s="206"/>
      <c r="Y7" s="206"/>
      <c r="Z7" s="206"/>
      <c r="AA7" s="207"/>
      <c r="AB7" s="205" t="s">
        <v>211</v>
      </c>
      <c r="AC7" s="206"/>
      <c r="AD7" s="206"/>
      <c r="AE7" s="206"/>
      <c r="AF7" s="206"/>
      <c r="AG7" s="206"/>
      <c r="AH7" s="206"/>
      <c r="AI7" s="206"/>
      <c r="AJ7" s="206"/>
      <c r="AK7" s="206"/>
      <c r="AL7" s="206"/>
      <c r="AM7" s="206"/>
      <c r="AN7" s="206"/>
      <c r="AO7" s="207"/>
      <c r="AP7" s="208" t="s">
        <v>149</v>
      </c>
      <c r="AQ7" s="209"/>
      <c r="AR7" s="209"/>
      <c r="AS7" s="209"/>
      <c r="AT7" s="210"/>
      <c r="AU7" s="165"/>
      <c r="AV7" s="165"/>
      <c r="AW7" s="165"/>
      <c r="AX7" s="165"/>
      <c r="AY7" s="165"/>
      <c r="AZ7" s="165"/>
      <c r="BA7" s="165"/>
      <c r="BB7" s="165"/>
      <c r="BC7" s="165"/>
      <c r="BI7" s="37" t="str">
        <f t="shared" si="0"/>
        <v>ITEM1=20190228</v>
      </c>
      <c r="BJ7" s="37" t="str">
        <f>"ITEM"&amp;$BJ$4&amp;"="&amp;IF(TRIM($E7)="","",$E7)</f>
        <v>ITEM2=Ⅱ‐１　いつ時点の計数か</v>
      </c>
      <c r="BK7" s="37" t="str">
        <f>"ITEM"&amp;$BK$4&amp;"="&amp;IF(TRIM($N7)="","",$N7)</f>
        <v>ITEM3=平成27年4月1日時点</v>
      </c>
      <c r="BL7" s="37" t="str">
        <f>"ITEM"&amp;$BL$4&amp;"="&amp;IF(TRIM($AB7)="","",$AB7)</f>
        <v>ITEM4=平成30年4月1日時点</v>
      </c>
      <c r="BM7" s="37" t="str">
        <f>"ITEM"&amp;$BM$4&amp;"="&amp;IF(TRIM($AP7)="","",IF(ISERROR(MATCH($AP7,$CA$3:$CA$4,0)),"INPUT_ERROR",MATCH($AP7,$CA$3:$CA$4,0)))</f>
        <v>ITEM5=2</v>
      </c>
      <c r="BN7" s="37" t="str">
        <f>"ITEM"&amp;$BN$4&amp;"="&amp;IF(TRIM($AU7)="","",$AU7)</f>
        <v>ITEM6=</v>
      </c>
    </row>
    <row r="8" spans="1:79" ht="31.5" customHeight="1">
      <c r="A8" s="202">
        <v>43524</v>
      </c>
      <c r="B8" s="203"/>
      <c r="C8" s="203"/>
      <c r="D8" s="204"/>
      <c r="E8" s="205" t="s">
        <v>212</v>
      </c>
      <c r="F8" s="206"/>
      <c r="G8" s="206"/>
      <c r="H8" s="206"/>
      <c r="I8" s="206"/>
      <c r="J8" s="206"/>
      <c r="K8" s="206"/>
      <c r="L8" s="206"/>
      <c r="M8" s="207"/>
      <c r="N8" s="205" t="s">
        <v>210</v>
      </c>
      <c r="O8" s="206"/>
      <c r="P8" s="206"/>
      <c r="Q8" s="206"/>
      <c r="R8" s="206"/>
      <c r="S8" s="206"/>
      <c r="T8" s="206"/>
      <c r="U8" s="206"/>
      <c r="V8" s="206"/>
      <c r="W8" s="206"/>
      <c r="X8" s="206"/>
      <c r="Y8" s="206"/>
      <c r="Z8" s="206"/>
      <c r="AA8" s="207"/>
      <c r="AB8" s="205" t="s">
        <v>211</v>
      </c>
      <c r="AC8" s="206"/>
      <c r="AD8" s="206"/>
      <c r="AE8" s="206"/>
      <c r="AF8" s="206"/>
      <c r="AG8" s="206"/>
      <c r="AH8" s="206"/>
      <c r="AI8" s="206"/>
      <c r="AJ8" s="206"/>
      <c r="AK8" s="206"/>
      <c r="AL8" s="206"/>
      <c r="AM8" s="206"/>
      <c r="AN8" s="206"/>
      <c r="AO8" s="207"/>
      <c r="AP8" s="208" t="s">
        <v>149</v>
      </c>
      <c r="AQ8" s="209"/>
      <c r="AR8" s="209"/>
      <c r="AS8" s="209"/>
      <c r="AT8" s="210"/>
      <c r="AU8" s="205"/>
      <c r="AV8" s="206"/>
      <c r="AW8" s="206"/>
      <c r="AX8" s="206"/>
      <c r="AY8" s="206"/>
      <c r="AZ8" s="206"/>
      <c r="BA8" s="206"/>
      <c r="BB8" s="206"/>
      <c r="BC8" s="207"/>
    </row>
    <row r="9" spans="1:79" ht="29.25" customHeight="1">
      <c r="A9" s="202">
        <v>43524</v>
      </c>
      <c r="B9" s="203"/>
      <c r="C9" s="203"/>
      <c r="D9" s="204"/>
      <c r="E9" s="205" t="s">
        <v>213</v>
      </c>
      <c r="F9" s="206"/>
      <c r="G9" s="206"/>
      <c r="H9" s="206"/>
      <c r="I9" s="206"/>
      <c r="J9" s="206"/>
      <c r="K9" s="206"/>
      <c r="L9" s="206"/>
      <c r="M9" s="207"/>
      <c r="N9" s="205" t="s">
        <v>214</v>
      </c>
      <c r="O9" s="206"/>
      <c r="P9" s="206"/>
      <c r="Q9" s="206"/>
      <c r="R9" s="206"/>
      <c r="S9" s="206"/>
      <c r="T9" s="206"/>
      <c r="U9" s="206"/>
      <c r="V9" s="206"/>
      <c r="W9" s="206"/>
      <c r="X9" s="206"/>
      <c r="Y9" s="206"/>
      <c r="Z9" s="206"/>
      <c r="AA9" s="207"/>
      <c r="AB9" s="205" t="s">
        <v>215</v>
      </c>
      <c r="AC9" s="206"/>
      <c r="AD9" s="206"/>
      <c r="AE9" s="206"/>
      <c r="AF9" s="206"/>
      <c r="AG9" s="206"/>
      <c r="AH9" s="206"/>
      <c r="AI9" s="206"/>
      <c r="AJ9" s="206"/>
      <c r="AK9" s="206"/>
      <c r="AL9" s="206"/>
      <c r="AM9" s="206"/>
      <c r="AN9" s="206"/>
      <c r="AO9" s="207"/>
      <c r="AP9" s="208" t="s">
        <v>149</v>
      </c>
      <c r="AQ9" s="209"/>
      <c r="AR9" s="209"/>
      <c r="AS9" s="209"/>
      <c r="AT9" s="210"/>
      <c r="AU9" s="165" t="s">
        <v>216</v>
      </c>
      <c r="AV9" s="165"/>
      <c r="AW9" s="165"/>
      <c r="AX9" s="165"/>
      <c r="AY9" s="165"/>
      <c r="AZ9" s="165"/>
      <c r="BA9" s="165"/>
      <c r="BB9" s="165"/>
      <c r="BC9" s="165"/>
      <c r="BI9" s="37" t="str">
        <f t="shared" si="0"/>
        <v>ITEM1=20190228</v>
      </c>
      <c r="BJ9" s="37" t="str">
        <f>"ITEM"&amp;$BJ$4&amp;"="&amp;IF(TRIM($E9)="","",$E9)</f>
        <v>ITEM2=Ⅳ リスク対策</v>
      </c>
      <c r="BK9" s="37" t="str">
        <f>"ITEM"&amp;$BK$4&amp;"="&amp;IF(TRIM($N9)="","",$N9)</f>
        <v>ITEM3=－</v>
      </c>
      <c r="BL9" s="37" t="str">
        <f>"ITEM"&amp;$BL$4&amp;"="&amp;IF(TRIM($AB9)="","",$AB9)</f>
        <v>ITEM4=項目新設による記載追加</v>
      </c>
      <c r="BM9" s="37" t="str">
        <f>"ITEM"&amp;$BM$4&amp;"="&amp;IF(TRIM($AP9)="","",IF(ISERROR(MATCH($AP9,$CA$3:$CA$4,0)),"INPUT_ERROR",MATCH($AP9,$CA$3:$CA$4,0)))</f>
        <v>ITEM5=2</v>
      </c>
      <c r="BN9" s="37" t="str">
        <f>"ITEM"&amp;$BN$4&amp;"="&amp;IF(TRIM($AU9)="","",$AU9)</f>
        <v>ITEM6=項目新設による記載追加（様式の改正による）</v>
      </c>
    </row>
    <row r="10" spans="1:79" ht="267" customHeight="1">
      <c r="A10" s="202">
        <v>43979</v>
      </c>
      <c r="B10" s="203"/>
      <c r="C10" s="203"/>
      <c r="D10" s="204"/>
      <c r="E10" s="205" t="s">
        <v>217</v>
      </c>
      <c r="F10" s="206"/>
      <c r="G10" s="206"/>
      <c r="H10" s="206"/>
      <c r="I10" s="206"/>
      <c r="J10" s="206"/>
      <c r="K10" s="206"/>
      <c r="L10" s="206"/>
      <c r="M10" s="207"/>
      <c r="N10" s="205" t="s">
        <v>218</v>
      </c>
      <c r="O10" s="206"/>
      <c r="P10" s="206"/>
      <c r="Q10" s="206"/>
      <c r="R10" s="206"/>
      <c r="S10" s="206"/>
      <c r="T10" s="206"/>
      <c r="U10" s="206"/>
      <c r="V10" s="206"/>
      <c r="W10" s="206"/>
      <c r="X10" s="206"/>
      <c r="Y10" s="206"/>
      <c r="Z10" s="206"/>
      <c r="AA10" s="207"/>
      <c r="AB10" s="205" t="s">
        <v>219</v>
      </c>
      <c r="AC10" s="206"/>
      <c r="AD10" s="206"/>
      <c r="AE10" s="206"/>
      <c r="AF10" s="206"/>
      <c r="AG10" s="206"/>
      <c r="AH10" s="206"/>
      <c r="AI10" s="206"/>
      <c r="AJ10" s="206"/>
      <c r="AK10" s="206"/>
      <c r="AL10" s="206"/>
      <c r="AM10" s="206"/>
      <c r="AN10" s="206"/>
      <c r="AO10" s="207"/>
      <c r="AP10" s="208" t="s">
        <v>149</v>
      </c>
      <c r="AQ10" s="209"/>
      <c r="AR10" s="209"/>
      <c r="AS10" s="209"/>
      <c r="AT10" s="210"/>
      <c r="AU10" s="205"/>
      <c r="AV10" s="206"/>
      <c r="AW10" s="206"/>
      <c r="AX10" s="206"/>
      <c r="AY10" s="206"/>
      <c r="AZ10" s="206"/>
      <c r="BA10" s="206"/>
      <c r="BB10" s="206"/>
      <c r="BC10" s="207"/>
      <c r="BI10" s="37" t="str">
        <f t="shared" si="0"/>
        <v>ITEM1=20200528</v>
      </c>
      <c r="BJ10" s="37" t="str">
        <f>"ITEM"&amp;$BJ$4&amp;"="&amp;IF(TRIM($E10)="","",$E10)</f>
        <v xml:space="preserve">ITEM2=Ⅰ-１　特定個人情報ファイルを取り扱う事務
②事務の概要
</v>
      </c>
      <c r="BK10" s="37" t="str">
        <f>"ITEM"&amp;$BK$4&amp;"="&amp;IF(TRIM($N10)="","",$N10)</f>
        <v>ITEM3=○地方税法その他の地方税に関する法律及びこれらの法律に基づく条例による地方税のうち府税の賦課徴収に関する事務
事務の概要は以下のとおり。
１．納税者からの申告及び届出等による課税管理業務
２．収納、還付、充当等を行なう収納管理業務
３．滞納者情報による督促状送付や滞納整理等を行なう滞納整理業務
４．納税者の宛名情報の特定や突合を行なう納税者管理業務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
（※詳細は、「（別添1）事務の内容」を参照）</v>
      </c>
      <c r="BL10" s="37" t="str">
        <f>"ITEM"&amp;$BL$4&amp;"="&amp;IF(TRIM($AB10)="","",$AB10)</f>
        <v>ITEM4=○地方税法その他の地方税に関する法律及びこれらの法律に基づく条例による地方税のうち府税の賦課徴収に関する事務
事務の概要は以下のとおり。
１．納税者からの申告及び届出等による課税業務
２．収納、還付、充当等を行なう収納管理業務
３．滞納者情報による督促状送付や滞納整理等を行なう滞納整理業務
４．納税者の宛名情報の特定や突合を行なう納税者管理業務
　納税者からの申告・届出又は調査により課税し、納税通知書等を送付するとともに、納税者が納付した税金を府の歳入として受け入れ、納付額が課税額より多い場合は超過額を還付（充当）し、納税者からの納付がない場合や納付額が課税額より少ない場合は督促を行った後、滞納整理を行う。
（※詳細は、「（別添1）事務の内容」を参照）</v>
      </c>
      <c r="BM10" s="37" t="str">
        <f>"ITEM"&amp;$BM$4&amp;"="&amp;IF(TRIM($AP10)="","",IF(ISERROR(MATCH($AP10,$CA$3:$CA$4,0)),"INPUT_ERROR",MATCH($AP10,$CA$3:$CA$4,0)))</f>
        <v>ITEM5=2</v>
      </c>
      <c r="BN10" s="37" t="str">
        <f>"ITEM"&amp;$BN$4&amp;"="&amp;IF(TRIM($AU10)="","",$AU10)</f>
        <v>ITEM6=</v>
      </c>
    </row>
    <row r="11" spans="1:79" ht="70.5" customHeight="1">
      <c r="A11" s="202">
        <v>43979</v>
      </c>
      <c r="B11" s="203"/>
      <c r="C11" s="203"/>
      <c r="D11" s="204"/>
      <c r="E11" s="205" t="s">
        <v>220</v>
      </c>
      <c r="F11" s="206"/>
      <c r="G11" s="206"/>
      <c r="H11" s="206"/>
      <c r="I11" s="206"/>
      <c r="J11" s="206"/>
      <c r="K11" s="206"/>
      <c r="L11" s="206"/>
      <c r="M11" s="207"/>
      <c r="N11" s="205" t="s">
        <v>221</v>
      </c>
      <c r="O11" s="206"/>
      <c r="P11" s="206"/>
      <c r="Q11" s="206"/>
      <c r="R11" s="206"/>
      <c r="S11" s="206"/>
      <c r="T11" s="206"/>
      <c r="U11" s="206"/>
      <c r="V11" s="206"/>
      <c r="W11" s="206"/>
      <c r="X11" s="206"/>
      <c r="Y11" s="206"/>
      <c r="Z11" s="206"/>
      <c r="AA11" s="207"/>
      <c r="AB11" s="205" t="s">
        <v>222</v>
      </c>
      <c r="AC11" s="206"/>
      <c r="AD11" s="206"/>
      <c r="AE11" s="206"/>
      <c r="AF11" s="206"/>
      <c r="AG11" s="206"/>
      <c r="AH11" s="206"/>
      <c r="AI11" s="206"/>
      <c r="AJ11" s="206"/>
      <c r="AK11" s="206"/>
      <c r="AL11" s="206"/>
      <c r="AM11" s="206"/>
      <c r="AN11" s="206"/>
      <c r="AO11" s="207"/>
      <c r="AP11" s="208" t="s">
        <v>149</v>
      </c>
      <c r="AQ11" s="209"/>
      <c r="AR11" s="209"/>
      <c r="AS11" s="209"/>
      <c r="AT11" s="210"/>
      <c r="AU11" s="205"/>
      <c r="AV11" s="206"/>
      <c r="AW11" s="206"/>
      <c r="AX11" s="206"/>
      <c r="AY11" s="206"/>
      <c r="AZ11" s="206"/>
      <c r="BA11" s="206"/>
      <c r="BB11" s="206"/>
      <c r="BC11" s="207"/>
      <c r="BI11" s="37" t="str">
        <f t="shared" si="0"/>
        <v>ITEM1=20200528</v>
      </c>
      <c r="BJ11" s="37" t="str">
        <f>"ITEM"&amp;$BJ$4&amp;"="&amp;IF(TRIM($E11)="","",$E11)</f>
        <v>ITEM2=Ⅰ-１　特定個人情報ファイルを取り扱う事務
③システムの名称</v>
      </c>
      <c r="BK11" s="37" t="str">
        <f>"ITEM"&amp;$BK$4&amp;"="&amp;IF(TRIM($N11)="","",$N11)</f>
        <v>ITEM3=税務情報システム、大阪府統合宛名システム、地方公共団体情報連携中間サーバーシステム、住民基本台帳ネットワークシステム、国税連携システム、自動車保有手続きのワンストップサービスシステム</v>
      </c>
      <c r="BL11" s="37" t="str">
        <f>"ITEM"&amp;$BL$4&amp;"="&amp;IF(TRIM($AB11)="","",$AB11)</f>
        <v>ITEM4=税務情報システム、住民基本台帳ネットワークシステム、国税連携システム</v>
      </c>
      <c r="BM11" s="37" t="str">
        <f>"ITEM"&amp;$BM$4&amp;"="&amp;IF(TRIM($AP11)="","",IF(ISERROR(MATCH($AP11,$CA$3:$CA$4,0)),"INPUT_ERROR",MATCH($AP11,$CA$3:$CA$4,0)))</f>
        <v>ITEM5=2</v>
      </c>
      <c r="BN11" s="37" t="str">
        <f>"ITEM"&amp;$BN$4&amp;"="&amp;IF(TRIM($AU11)="","",$AU11)</f>
        <v>ITEM6=</v>
      </c>
    </row>
    <row r="12" spans="1:79" ht="45" customHeight="1">
      <c r="A12" s="202">
        <v>43979</v>
      </c>
      <c r="B12" s="203"/>
      <c r="C12" s="203"/>
      <c r="D12" s="204"/>
      <c r="E12" s="205" t="s">
        <v>223</v>
      </c>
      <c r="F12" s="206"/>
      <c r="G12" s="206"/>
      <c r="H12" s="206"/>
      <c r="I12" s="206"/>
      <c r="J12" s="206"/>
      <c r="K12" s="206"/>
      <c r="L12" s="206"/>
      <c r="M12" s="207"/>
      <c r="N12" s="205" t="s">
        <v>224</v>
      </c>
      <c r="O12" s="206"/>
      <c r="P12" s="206"/>
      <c r="Q12" s="206"/>
      <c r="R12" s="206"/>
      <c r="S12" s="206"/>
      <c r="T12" s="206"/>
      <c r="U12" s="206"/>
      <c r="V12" s="206"/>
      <c r="W12" s="206"/>
      <c r="X12" s="206"/>
      <c r="Y12" s="206"/>
      <c r="Z12" s="206"/>
      <c r="AA12" s="207"/>
      <c r="AB12" s="205" t="s">
        <v>225</v>
      </c>
      <c r="AC12" s="206"/>
      <c r="AD12" s="206"/>
      <c r="AE12" s="206"/>
      <c r="AF12" s="206"/>
      <c r="AG12" s="206"/>
      <c r="AH12" s="206"/>
      <c r="AI12" s="206"/>
      <c r="AJ12" s="206"/>
      <c r="AK12" s="206"/>
      <c r="AL12" s="206"/>
      <c r="AM12" s="206"/>
      <c r="AN12" s="206"/>
      <c r="AO12" s="207"/>
      <c r="AP12" s="208" t="s">
        <v>149</v>
      </c>
      <c r="AQ12" s="209"/>
      <c r="AR12" s="209"/>
      <c r="AS12" s="209"/>
      <c r="AT12" s="210"/>
      <c r="AU12" s="205"/>
      <c r="AV12" s="206"/>
      <c r="AW12" s="206"/>
      <c r="AX12" s="206"/>
      <c r="AY12" s="206"/>
      <c r="AZ12" s="206"/>
      <c r="BA12" s="206"/>
      <c r="BB12" s="206"/>
      <c r="BC12" s="207"/>
      <c r="BI12" s="37" t="str">
        <f t="shared" si="0"/>
        <v>ITEM1=20200528</v>
      </c>
      <c r="BJ12" s="37" t="str">
        <f t="shared" ref="BJ12:BJ70" si="1">"ITEM"&amp;$BJ$4&amp;"="&amp;IF(TRIM($E12)="","",$E12)</f>
        <v>ITEM2=Ⅰ-４　情報提供ネットワークシステムによる情報連携
①実施の有無</v>
      </c>
      <c r="BK12" s="37" t="str">
        <f t="shared" ref="BK12:BK70" si="2">"ITEM"&amp;$BK$4&amp;"="&amp;IF(TRIM($N12)="","",$N12)</f>
        <v>ITEM3=実施する</v>
      </c>
      <c r="BL12" s="37" t="str">
        <f t="shared" ref="BL12:BL70" si="3">"ITEM"&amp;$BL$4&amp;"="&amp;IF(TRIM($AB12)="","",$AB12)</f>
        <v>ITEM4=実施しない</v>
      </c>
      <c r="BM12" s="37" t="str">
        <f t="shared" ref="BM12:BM70" si="4">"ITEM"&amp;$BM$4&amp;"="&amp;IF(TRIM($AP12)="","",IF(ISERROR(MATCH($AP12,$CA$3:$CA$4,0)),"INPUT_ERROR",MATCH($AP12,$CA$3:$CA$4,0)))</f>
        <v>ITEM5=2</v>
      </c>
      <c r="BN12" s="37" t="str">
        <f t="shared" ref="BN12:BN70" si="5">"ITEM"&amp;$BN$4&amp;"="&amp;IF(TRIM($AU12)="","",$AU12)</f>
        <v>ITEM6=</v>
      </c>
    </row>
    <row r="13" spans="1:79" ht="45" customHeight="1">
      <c r="A13" s="202">
        <v>43979</v>
      </c>
      <c r="B13" s="203"/>
      <c r="C13" s="203"/>
      <c r="D13" s="204"/>
      <c r="E13" s="205" t="s">
        <v>226</v>
      </c>
      <c r="F13" s="206"/>
      <c r="G13" s="206"/>
      <c r="H13" s="206"/>
      <c r="I13" s="206"/>
      <c r="J13" s="206"/>
      <c r="K13" s="206"/>
      <c r="L13" s="206"/>
      <c r="M13" s="207"/>
      <c r="N13" s="205" t="s">
        <v>227</v>
      </c>
      <c r="O13" s="206"/>
      <c r="P13" s="206"/>
      <c r="Q13" s="206"/>
      <c r="R13" s="206"/>
      <c r="S13" s="206"/>
      <c r="T13" s="206"/>
      <c r="U13" s="206"/>
      <c r="V13" s="206"/>
      <c r="W13" s="206"/>
      <c r="X13" s="206"/>
      <c r="Y13" s="206"/>
      <c r="Z13" s="206"/>
      <c r="AA13" s="207"/>
      <c r="AB13" s="205"/>
      <c r="AC13" s="206"/>
      <c r="AD13" s="206"/>
      <c r="AE13" s="206"/>
      <c r="AF13" s="206"/>
      <c r="AG13" s="206"/>
      <c r="AH13" s="206"/>
      <c r="AI13" s="206"/>
      <c r="AJ13" s="206"/>
      <c r="AK13" s="206"/>
      <c r="AL13" s="206"/>
      <c r="AM13" s="206"/>
      <c r="AN13" s="206"/>
      <c r="AO13" s="207"/>
      <c r="AP13" s="208" t="s">
        <v>149</v>
      </c>
      <c r="AQ13" s="209"/>
      <c r="AR13" s="209"/>
      <c r="AS13" s="209"/>
      <c r="AT13" s="210"/>
      <c r="AU13" s="205"/>
      <c r="AV13" s="206"/>
      <c r="AW13" s="206"/>
      <c r="AX13" s="206"/>
      <c r="AY13" s="206"/>
      <c r="AZ13" s="206"/>
      <c r="BA13" s="206"/>
      <c r="BB13" s="206"/>
      <c r="BC13" s="207"/>
      <c r="BI13" s="37" t="str">
        <f t="shared" si="0"/>
        <v>ITEM1=20200528</v>
      </c>
      <c r="BJ13" s="37" t="str">
        <f t="shared" si="1"/>
        <v>ITEM2=Ⅰ-４　情報提供ネットワークシステムによる情報連携
②法令上の根拠</v>
      </c>
      <c r="BK13" s="37" t="str">
        <f t="shared" si="2"/>
        <v>ITEM3=・番号法第19条第７号及び同法別表第二の28の項
・番号法別表第二の主務省令で定める事務を定める命令　第21条</v>
      </c>
      <c r="BL13" s="37" t="str">
        <f t="shared" si="3"/>
        <v>ITEM4=</v>
      </c>
      <c r="BM13" s="37" t="str">
        <f t="shared" si="4"/>
        <v>ITEM5=2</v>
      </c>
      <c r="BN13" s="37" t="str">
        <f t="shared" si="5"/>
        <v>ITEM6=</v>
      </c>
    </row>
    <row r="14" spans="1:79" ht="45" customHeight="1">
      <c r="A14" s="202">
        <v>43979</v>
      </c>
      <c r="B14" s="203"/>
      <c r="C14" s="203"/>
      <c r="D14" s="204"/>
      <c r="E14" s="205" t="s">
        <v>228</v>
      </c>
      <c r="F14" s="206"/>
      <c r="G14" s="206"/>
      <c r="H14" s="206"/>
      <c r="I14" s="206"/>
      <c r="J14" s="206"/>
      <c r="K14" s="206"/>
      <c r="L14" s="206"/>
      <c r="M14" s="207"/>
      <c r="N14" s="205" t="s">
        <v>229</v>
      </c>
      <c r="O14" s="206"/>
      <c r="P14" s="206"/>
      <c r="Q14" s="206"/>
      <c r="R14" s="206"/>
      <c r="S14" s="206"/>
      <c r="T14" s="206"/>
      <c r="U14" s="206"/>
      <c r="V14" s="206"/>
      <c r="W14" s="206"/>
      <c r="X14" s="206"/>
      <c r="Y14" s="206"/>
      <c r="Z14" s="206"/>
      <c r="AA14" s="207"/>
      <c r="AB14" s="205" t="s">
        <v>230</v>
      </c>
      <c r="AC14" s="206"/>
      <c r="AD14" s="206"/>
      <c r="AE14" s="206"/>
      <c r="AF14" s="206"/>
      <c r="AG14" s="206"/>
      <c r="AH14" s="206"/>
      <c r="AI14" s="206"/>
      <c r="AJ14" s="206"/>
      <c r="AK14" s="206"/>
      <c r="AL14" s="206"/>
      <c r="AM14" s="206"/>
      <c r="AN14" s="206"/>
      <c r="AO14" s="207"/>
      <c r="AP14" s="208" t="s">
        <v>149</v>
      </c>
      <c r="AQ14" s="209"/>
      <c r="AR14" s="209"/>
      <c r="AS14" s="209"/>
      <c r="AT14" s="210"/>
      <c r="AU14" s="205"/>
      <c r="AV14" s="206"/>
      <c r="AW14" s="206"/>
      <c r="AX14" s="206"/>
      <c r="AY14" s="206"/>
      <c r="AZ14" s="206"/>
      <c r="BA14" s="206"/>
      <c r="BB14" s="206"/>
      <c r="BC14" s="207"/>
      <c r="BI14" s="37" t="str">
        <f t="shared" ref="BI14:BI23" si="6">"ITEM" &amp; $BI$4 &amp; "=" &amp; IF(TRIM($A14)="","",TEXT($A14,"yyyymmdd"))</f>
        <v>ITEM1=20200528</v>
      </c>
      <c r="BJ14" s="37" t="str">
        <f t="shared" ref="BJ14:BJ23" si="7">"ITEM"&amp;$BJ$4&amp;"="&amp;IF(TRIM($E14)="","",$E14)</f>
        <v>ITEM2=Ⅳ-６　情報提供ネットワークシステムとの接続</v>
      </c>
      <c r="BK14" s="37" t="str">
        <f t="shared" ref="BK14:BK23" si="8">"ITEM"&amp;$BK$4&amp;"="&amp;IF(TRIM($N14)="","",$N14)</f>
        <v>ITEM3=［　］接続しない（入手）　［○］接続しない（提供）</v>
      </c>
      <c r="BL14" s="37" t="str">
        <f t="shared" ref="BL14:BL23" si="9">"ITEM"&amp;$BL$4&amp;"="&amp;IF(TRIM($AB14)="","",$AB14)</f>
        <v>ITEM4=［　］接続しない（入手）　［　］接続しない（提供）</v>
      </c>
      <c r="BM14" s="37" t="str">
        <f t="shared" ref="BM14:BM23" si="10">"ITEM"&amp;$BM$4&amp;"="&amp;IF(TRIM($AP14)="","",IF(ISERROR(MATCH($AP14,$CA$3:$CA$4,0)),"INPUT_ERROR",MATCH($AP14,$CA$3:$CA$4,0)))</f>
        <v>ITEM5=2</v>
      </c>
      <c r="BN14" s="37" t="str">
        <f t="shared" ref="BN14:BN23" si="11">"ITEM"&amp;$BN$4&amp;"="&amp;IF(TRIM($AU14)="","",$AU14)</f>
        <v>ITEM6=</v>
      </c>
    </row>
    <row r="15" spans="1:79" ht="54.75" customHeight="1">
      <c r="A15" s="202">
        <v>43979</v>
      </c>
      <c r="B15" s="203"/>
      <c r="C15" s="203"/>
      <c r="D15" s="204"/>
      <c r="E15" s="205" t="s">
        <v>231</v>
      </c>
      <c r="F15" s="206"/>
      <c r="G15" s="206"/>
      <c r="H15" s="206"/>
      <c r="I15" s="206"/>
      <c r="J15" s="206"/>
      <c r="K15" s="206"/>
      <c r="L15" s="206"/>
      <c r="M15" s="207"/>
      <c r="N15" s="205" t="s">
        <v>26</v>
      </c>
      <c r="O15" s="206"/>
      <c r="P15" s="206"/>
      <c r="Q15" s="206"/>
      <c r="R15" s="206"/>
      <c r="S15" s="206"/>
      <c r="T15" s="206"/>
      <c r="U15" s="206"/>
      <c r="V15" s="206"/>
      <c r="W15" s="206"/>
      <c r="X15" s="206"/>
      <c r="Y15" s="206"/>
      <c r="Z15" s="206"/>
      <c r="AA15" s="207"/>
      <c r="AB15" s="205"/>
      <c r="AC15" s="206"/>
      <c r="AD15" s="206"/>
      <c r="AE15" s="206"/>
      <c r="AF15" s="206"/>
      <c r="AG15" s="206"/>
      <c r="AH15" s="206"/>
      <c r="AI15" s="206"/>
      <c r="AJ15" s="206"/>
      <c r="AK15" s="206"/>
      <c r="AL15" s="206"/>
      <c r="AM15" s="206"/>
      <c r="AN15" s="206"/>
      <c r="AO15" s="207"/>
      <c r="AP15" s="208" t="s">
        <v>149</v>
      </c>
      <c r="AQ15" s="209"/>
      <c r="AR15" s="209"/>
      <c r="AS15" s="209"/>
      <c r="AT15" s="210"/>
      <c r="AU15" s="205"/>
      <c r="AV15" s="206"/>
      <c r="AW15" s="206"/>
      <c r="AX15" s="206"/>
      <c r="AY15" s="206"/>
      <c r="AZ15" s="206"/>
      <c r="BA15" s="206"/>
      <c r="BB15" s="206"/>
      <c r="BC15" s="207"/>
      <c r="BI15" s="37" t="str">
        <f t="shared" si="6"/>
        <v>ITEM1=20200528</v>
      </c>
      <c r="BJ15" s="37" t="str">
        <f t="shared" si="7"/>
        <v>ITEM2=Ⅳ-６　情報提供ネットワークシステムとの接続
目的外の入手が行われるリスクへの対策は十分か</v>
      </c>
      <c r="BK15" s="37" t="str">
        <f t="shared" si="8"/>
        <v>ITEM3=十分である</v>
      </c>
      <c r="BL15" s="37" t="str">
        <f t="shared" si="9"/>
        <v>ITEM4=</v>
      </c>
      <c r="BM15" s="37" t="str">
        <f t="shared" si="10"/>
        <v>ITEM5=2</v>
      </c>
      <c r="BN15" s="37" t="str">
        <f t="shared" si="11"/>
        <v>ITEM6=</v>
      </c>
    </row>
    <row r="16" spans="1:79" ht="130.5" customHeight="1">
      <c r="A16" s="202">
        <v>45135</v>
      </c>
      <c r="B16" s="203"/>
      <c r="C16" s="203"/>
      <c r="D16" s="204"/>
      <c r="E16" s="205" t="s">
        <v>232</v>
      </c>
      <c r="F16" s="206"/>
      <c r="G16" s="206"/>
      <c r="H16" s="206"/>
      <c r="I16" s="206"/>
      <c r="J16" s="206"/>
      <c r="K16" s="206"/>
      <c r="L16" s="206"/>
      <c r="M16" s="207"/>
      <c r="N16" s="205" t="s">
        <v>208</v>
      </c>
      <c r="O16" s="206"/>
      <c r="P16" s="206"/>
      <c r="Q16" s="206"/>
      <c r="R16" s="206"/>
      <c r="S16" s="206"/>
      <c r="T16" s="206"/>
      <c r="U16" s="206"/>
      <c r="V16" s="206"/>
      <c r="W16" s="206"/>
      <c r="X16" s="206"/>
      <c r="Y16" s="206"/>
      <c r="Z16" s="206"/>
      <c r="AA16" s="207"/>
      <c r="AB16" s="205" t="s">
        <v>233</v>
      </c>
      <c r="AC16" s="206"/>
      <c r="AD16" s="206"/>
      <c r="AE16" s="206"/>
      <c r="AF16" s="206"/>
      <c r="AG16" s="206"/>
      <c r="AH16" s="206"/>
      <c r="AI16" s="206"/>
      <c r="AJ16" s="206"/>
      <c r="AK16" s="206"/>
      <c r="AL16" s="206"/>
      <c r="AM16" s="206"/>
      <c r="AN16" s="206"/>
      <c r="AO16" s="207"/>
      <c r="AP16" s="208" t="s">
        <v>149</v>
      </c>
      <c r="AQ16" s="209"/>
      <c r="AR16" s="209"/>
      <c r="AS16" s="209"/>
      <c r="AT16" s="210"/>
      <c r="AU16" s="205"/>
      <c r="AV16" s="206"/>
      <c r="AW16" s="206"/>
      <c r="AX16" s="206"/>
      <c r="AY16" s="206"/>
      <c r="AZ16" s="206"/>
      <c r="BA16" s="206"/>
      <c r="BB16" s="206"/>
      <c r="BC16" s="207"/>
      <c r="BI16" s="37" t="str">
        <f t="shared" si="6"/>
        <v>ITEM1=20230728</v>
      </c>
      <c r="BJ16" s="37" t="str">
        <f t="shared" si="7"/>
        <v>ITEM2=Ⅰ-７　特定個人情報の開示・訂正・利用停止請求　請求先</v>
      </c>
      <c r="BK16" s="37" t="str">
        <f t="shared" si="8"/>
        <v>ITEM3=府民文化部府政情報室情報公開課　公文書総合センター（府政情報センター）
大阪市中央区大手前２丁目　大阪府庁本館５階　06-6944-6066
財務部税務局税政課総務グループ
大阪市住之江区南港北１丁目１４番１６号　大阪府咲洲庁舎１８階　０６－６２１０－９１１８</v>
      </c>
      <c r="BL16" s="37" t="str">
        <f t="shared" si="9"/>
        <v>ITEM4=府民文化部府政情報室情報公開課　公文書総合センター（府政情報センター）
大阪市中央区大手前２丁目　大阪府庁本館　06-6944-6066
財務部税務局税政課総務グループ
大阪市住之江区南港北１丁目１４番１６号　大阪府咲洲庁舎１８階　０６－６２１０－９１１８</v>
      </c>
      <c r="BM16" s="37" t="str">
        <f t="shared" si="10"/>
        <v>ITEM5=2</v>
      </c>
      <c r="BN16" s="37" t="str">
        <f t="shared" si="11"/>
        <v>ITEM6=</v>
      </c>
    </row>
    <row r="17" spans="1:66" ht="51" customHeight="1">
      <c r="A17" s="202">
        <v>45747</v>
      </c>
      <c r="B17" s="203"/>
      <c r="C17" s="203"/>
      <c r="D17" s="204"/>
      <c r="E17" s="205" t="s">
        <v>181</v>
      </c>
      <c r="F17" s="206"/>
      <c r="G17" s="206"/>
      <c r="H17" s="206"/>
      <c r="I17" s="206"/>
      <c r="J17" s="206"/>
      <c r="K17" s="206"/>
      <c r="L17" s="206"/>
      <c r="M17" s="207"/>
      <c r="N17" s="205" t="s">
        <v>182</v>
      </c>
      <c r="O17" s="206"/>
      <c r="P17" s="206"/>
      <c r="Q17" s="206"/>
      <c r="R17" s="206"/>
      <c r="S17" s="206"/>
      <c r="T17" s="206"/>
      <c r="U17" s="206"/>
      <c r="V17" s="206"/>
      <c r="W17" s="206"/>
      <c r="X17" s="206"/>
      <c r="Y17" s="206"/>
      <c r="Z17" s="206"/>
      <c r="AA17" s="207"/>
      <c r="AB17" s="205" t="s">
        <v>183</v>
      </c>
      <c r="AC17" s="206"/>
      <c r="AD17" s="206"/>
      <c r="AE17" s="206"/>
      <c r="AF17" s="206"/>
      <c r="AG17" s="206"/>
      <c r="AH17" s="206"/>
      <c r="AI17" s="206"/>
      <c r="AJ17" s="206"/>
      <c r="AK17" s="206"/>
      <c r="AL17" s="206"/>
      <c r="AM17" s="206"/>
      <c r="AN17" s="206"/>
      <c r="AO17" s="207"/>
      <c r="AP17" s="208" t="s">
        <v>149</v>
      </c>
      <c r="AQ17" s="209"/>
      <c r="AR17" s="209"/>
      <c r="AS17" s="209"/>
      <c r="AT17" s="210"/>
      <c r="AU17" s="205" t="s">
        <v>180</v>
      </c>
      <c r="AV17" s="206"/>
      <c r="AW17" s="206"/>
      <c r="AX17" s="206"/>
      <c r="AY17" s="206"/>
      <c r="AZ17" s="206"/>
      <c r="BA17" s="206"/>
      <c r="BB17" s="206"/>
      <c r="BC17" s="207"/>
      <c r="BI17" s="37" t="str">
        <f t="shared" si="6"/>
        <v>ITEM1=20250331</v>
      </c>
      <c r="BJ17" s="37" t="str">
        <f t="shared" si="7"/>
        <v>ITEM2=Ⅰ　関連情報　１．特定個人情報ファイルを取り扱う事務　③事務の名称</v>
      </c>
      <c r="BK17" s="37" t="str">
        <f t="shared" si="8"/>
        <v>ITEM3=税務情報システム、住民基本台帳ネットワークシステム、国税連携システム</v>
      </c>
      <c r="BL17" s="37" t="str">
        <f t="shared" si="9"/>
        <v>ITEM4=税務システム（税務情報システム、国税連携システム、電子申告システム）、住民基本台帳ネットワークシステム</v>
      </c>
      <c r="BM17" s="37" t="str">
        <f t="shared" si="10"/>
        <v>ITEM5=2</v>
      </c>
      <c r="BN17" s="37" t="str">
        <f t="shared" si="11"/>
        <v>ITEM6=重要な変更ではないため（実態に合わせて修正）</v>
      </c>
    </row>
    <row r="18" spans="1:66" ht="29.25" customHeight="1">
      <c r="A18" s="202">
        <v>45747</v>
      </c>
      <c r="B18" s="203"/>
      <c r="C18" s="203"/>
      <c r="D18" s="204"/>
      <c r="E18" s="205" t="s">
        <v>184</v>
      </c>
      <c r="F18" s="206"/>
      <c r="G18" s="206"/>
      <c r="H18" s="206"/>
      <c r="I18" s="206"/>
      <c r="J18" s="206"/>
      <c r="K18" s="206"/>
      <c r="L18" s="206"/>
      <c r="M18" s="207"/>
      <c r="N18" s="205" t="s">
        <v>200</v>
      </c>
      <c r="O18" s="206"/>
      <c r="P18" s="206"/>
      <c r="Q18" s="206"/>
      <c r="R18" s="206"/>
      <c r="S18" s="206"/>
      <c r="T18" s="206"/>
      <c r="U18" s="206"/>
      <c r="V18" s="206"/>
      <c r="W18" s="206"/>
      <c r="X18" s="206"/>
      <c r="Y18" s="206"/>
      <c r="Z18" s="206"/>
      <c r="AA18" s="207"/>
      <c r="AB18" s="205" t="s">
        <v>201</v>
      </c>
      <c r="AC18" s="206"/>
      <c r="AD18" s="206"/>
      <c r="AE18" s="206"/>
      <c r="AF18" s="206"/>
      <c r="AG18" s="206"/>
      <c r="AH18" s="206"/>
      <c r="AI18" s="206"/>
      <c r="AJ18" s="206"/>
      <c r="AK18" s="206"/>
      <c r="AL18" s="206"/>
      <c r="AM18" s="206"/>
      <c r="AN18" s="206"/>
      <c r="AO18" s="207"/>
      <c r="AP18" s="208" t="s">
        <v>149</v>
      </c>
      <c r="AQ18" s="209"/>
      <c r="AR18" s="209"/>
      <c r="AS18" s="209"/>
      <c r="AT18" s="210"/>
      <c r="AU18" s="205" t="s">
        <v>185</v>
      </c>
      <c r="AV18" s="206"/>
      <c r="AW18" s="206"/>
      <c r="AX18" s="206"/>
      <c r="AY18" s="206"/>
      <c r="AZ18" s="206"/>
      <c r="BA18" s="206"/>
      <c r="BB18" s="206"/>
      <c r="BC18" s="207"/>
      <c r="BI18" s="37" t="str">
        <f t="shared" si="6"/>
        <v>ITEM1=20250331</v>
      </c>
      <c r="BJ18" s="37" t="str">
        <f t="shared" si="7"/>
        <v>ITEM2=Ⅰ　関連情報　２．個人番号の利用　法令上の根拠</v>
      </c>
      <c r="BK18" s="37" t="str">
        <f t="shared" si="8"/>
        <v>ITEM3=別表第一の16の項</v>
      </c>
      <c r="BL18" s="37" t="str">
        <f t="shared" si="9"/>
        <v>ITEM4=別表の24の項</v>
      </c>
      <c r="BM18" s="37" t="str">
        <f t="shared" si="10"/>
        <v>ITEM5=2</v>
      </c>
      <c r="BN18" s="37" t="str">
        <f t="shared" si="11"/>
        <v>ITEM6=法令改正への対応</v>
      </c>
    </row>
    <row r="19" spans="1:66" ht="29.25" customHeight="1">
      <c r="A19" s="202">
        <v>45747</v>
      </c>
      <c r="B19" s="203"/>
      <c r="C19" s="203"/>
      <c r="D19" s="204"/>
      <c r="E19" s="205" t="s">
        <v>184</v>
      </c>
      <c r="F19" s="206"/>
      <c r="G19" s="206"/>
      <c r="H19" s="206"/>
      <c r="I19" s="206"/>
      <c r="J19" s="206"/>
      <c r="K19" s="206"/>
      <c r="L19" s="206"/>
      <c r="M19" s="207"/>
      <c r="N19" s="205" t="s">
        <v>188</v>
      </c>
      <c r="O19" s="206"/>
      <c r="P19" s="206"/>
      <c r="Q19" s="206"/>
      <c r="R19" s="206"/>
      <c r="S19" s="206"/>
      <c r="T19" s="206"/>
      <c r="U19" s="206"/>
      <c r="V19" s="206"/>
      <c r="W19" s="206"/>
      <c r="X19" s="206"/>
      <c r="Y19" s="206"/>
      <c r="Z19" s="206"/>
      <c r="AA19" s="207"/>
      <c r="AB19" s="205" t="s">
        <v>189</v>
      </c>
      <c r="AC19" s="206"/>
      <c r="AD19" s="206"/>
      <c r="AE19" s="206"/>
      <c r="AF19" s="206"/>
      <c r="AG19" s="206"/>
      <c r="AH19" s="206"/>
      <c r="AI19" s="206"/>
      <c r="AJ19" s="206"/>
      <c r="AK19" s="206"/>
      <c r="AL19" s="206"/>
      <c r="AM19" s="206"/>
      <c r="AN19" s="206"/>
      <c r="AO19" s="207"/>
      <c r="AP19" s="208" t="s">
        <v>149</v>
      </c>
      <c r="AQ19" s="209"/>
      <c r="AR19" s="209"/>
      <c r="AS19" s="209"/>
      <c r="AT19" s="210"/>
      <c r="AU19" s="205" t="s">
        <v>185</v>
      </c>
      <c r="AV19" s="206"/>
      <c r="AW19" s="206"/>
      <c r="AX19" s="206"/>
      <c r="AY19" s="206"/>
      <c r="AZ19" s="206"/>
      <c r="BA19" s="206"/>
      <c r="BB19" s="206"/>
      <c r="BC19" s="207"/>
      <c r="BI19" s="37" t="str">
        <f t="shared" si="6"/>
        <v>ITEM1=20250331</v>
      </c>
      <c r="BJ19" s="37" t="str">
        <f t="shared" si="7"/>
        <v>ITEM2=Ⅰ　関連情報　２．個人番号の利用　法令上の根拠</v>
      </c>
      <c r="BK19" s="37" t="str">
        <f t="shared" si="8"/>
        <v>ITEM3=番号法別表第一</v>
      </c>
      <c r="BL19" s="37" t="str">
        <f t="shared" si="9"/>
        <v>ITEM4=番号法別表</v>
      </c>
      <c r="BM19" s="37" t="str">
        <f t="shared" si="10"/>
        <v>ITEM5=2</v>
      </c>
      <c r="BN19" s="37" t="str">
        <f t="shared" si="11"/>
        <v>ITEM6=法令改正への対応</v>
      </c>
    </row>
    <row r="20" spans="1:66" ht="29.25" customHeight="1">
      <c r="A20" s="202">
        <v>45747</v>
      </c>
      <c r="B20" s="203"/>
      <c r="C20" s="203"/>
      <c r="D20" s="204"/>
      <c r="E20" s="205" t="s">
        <v>195</v>
      </c>
      <c r="F20" s="206"/>
      <c r="G20" s="206"/>
      <c r="H20" s="206"/>
      <c r="I20" s="206"/>
      <c r="J20" s="206"/>
      <c r="K20" s="206"/>
      <c r="L20" s="206"/>
      <c r="M20" s="207"/>
      <c r="N20" s="205" t="s">
        <v>197</v>
      </c>
      <c r="O20" s="206"/>
      <c r="P20" s="206"/>
      <c r="Q20" s="206"/>
      <c r="R20" s="206"/>
      <c r="S20" s="206"/>
      <c r="T20" s="206"/>
      <c r="U20" s="206"/>
      <c r="V20" s="206"/>
      <c r="W20" s="206"/>
      <c r="X20" s="206"/>
      <c r="Y20" s="206"/>
      <c r="Z20" s="206"/>
      <c r="AA20" s="207"/>
      <c r="AB20" s="205" t="s">
        <v>196</v>
      </c>
      <c r="AC20" s="206"/>
      <c r="AD20" s="206"/>
      <c r="AE20" s="206"/>
      <c r="AF20" s="206"/>
      <c r="AG20" s="206"/>
      <c r="AH20" s="206"/>
      <c r="AI20" s="206"/>
      <c r="AJ20" s="206"/>
      <c r="AK20" s="206"/>
      <c r="AL20" s="206"/>
      <c r="AM20" s="206"/>
      <c r="AN20" s="206"/>
      <c r="AO20" s="207"/>
      <c r="AP20" s="208" t="s">
        <v>149</v>
      </c>
      <c r="AQ20" s="209"/>
      <c r="AR20" s="209"/>
      <c r="AS20" s="209"/>
      <c r="AT20" s="210"/>
      <c r="AU20" s="205" t="s">
        <v>180</v>
      </c>
      <c r="AV20" s="206"/>
      <c r="AW20" s="206"/>
      <c r="AX20" s="206"/>
      <c r="AY20" s="206"/>
      <c r="AZ20" s="206"/>
      <c r="BA20" s="206"/>
      <c r="BB20" s="206"/>
      <c r="BC20" s="207"/>
      <c r="BI20" s="37" t="str">
        <f t="shared" si="6"/>
        <v>ITEM1=20250331</v>
      </c>
      <c r="BJ20" s="37" t="str">
        <f t="shared" si="7"/>
        <v>ITEM2=Ⅰ　関連情報　７．特定個人情報の開示・訂正・利用停止請求</v>
      </c>
      <c r="BK20" s="37" t="str">
        <f t="shared" si="8"/>
        <v>ITEM3=０６－６２１０－９１１８</v>
      </c>
      <c r="BL20" s="37" t="str">
        <f t="shared" si="9"/>
        <v>ITEM4=０６－６２１０－９１１７</v>
      </c>
      <c r="BM20" s="37" t="str">
        <f t="shared" si="10"/>
        <v>ITEM5=2</v>
      </c>
      <c r="BN20" s="37" t="str">
        <f t="shared" si="11"/>
        <v>ITEM6=重要な変更ではないため（実態に合わせて修正）</v>
      </c>
    </row>
    <row r="21" spans="1:66" ht="29.25" customHeight="1">
      <c r="A21" s="202">
        <v>45747</v>
      </c>
      <c r="B21" s="203"/>
      <c r="C21" s="203"/>
      <c r="D21" s="204"/>
      <c r="E21" s="205" t="s">
        <v>186</v>
      </c>
      <c r="F21" s="206"/>
      <c r="G21" s="206"/>
      <c r="H21" s="206"/>
      <c r="I21" s="206"/>
      <c r="J21" s="206"/>
      <c r="K21" s="206"/>
      <c r="L21" s="206"/>
      <c r="M21" s="207"/>
      <c r="N21" s="205"/>
      <c r="O21" s="206"/>
      <c r="P21" s="206"/>
      <c r="Q21" s="206"/>
      <c r="R21" s="206"/>
      <c r="S21" s="206"/>
      <c r="T21" s="206"/>
      <c r="U21" s="206"/>
      <c r="V21" s="206"/>
      <c r="W21" s="206"/>
      <c r="X21" s="206"/>
      <c r="Y21" s="206"/>
      <c r="Z21" s="206"/>
      <c r="AA21" s="207"/>
      <c r="AB21" s="205" t="s">
        <v>191</v>
      </c>
      <c r="AC21" s="206"/>
      <c r="AD21" s="206"/>
      <c r="AE21" s="206"/>
      <c r="AF21" s="206"/>
      <c r="AG21" s="206"/>
      <c r="AH21" s="206"/>
      <c r="AI21" s="206"/>
      <c r="AJ21" s="206"/>
      <c r="AK21" s="206"/>
      <c r="AL21" s="206"/>
      <c r="AM21" s="206"/>
      <c r="AN21" s="206"/>
      <c r="AO21" s="207"/>
      <c r="AP21" s="208" t="s">
        <v>149</v>
      </c>
      <c r="AQ21" s="209"/>
      <c r="AR21" s="209"/>
      <c r="AS21" s="209"/>
      <c r="AT21" s="210"/>
      <c r="AU21" s="205" t="s">
        <v>190</v>
      </c>
      <c r="AV21" s="206"/>
      <c r="AW21" s="206"/>
      <c r="AX21" s="206"/>
      <c r="AY21" s="206"/>
      <c r="AZ21" s="206"/>
      <c r="BA21" s="206"/>
      <c r="BB21" s="206"/>
      <c r="BC21" s="207"/>
      <c r="BI21" s="37" t="str">
        <f t="shared" si="6"/>
        <v>ITEM1=20250331</v>
      </c>
      <c r="BJ21" s="37" t="str">
        <f t="shared" si="7"/>
        <v>ITEM2=Ⅱ　しきい値判断項目　１．対象人数　いつ時点の計数か</v>
      </c>
      <c r="BK21" s="37" t="str">
        <f t="shared" si="8"/>
        <v>ITEM3=</v>
      </c>
      <c r="BL21" s="37" t="str">
        <f t="shared" si="9"/>
        <v>ITEM4=令和6年4月1日　時点</v>
      </c>
      <c r="BM21" s="37" t="str">
        <f t="shared" si="10"/>
        <v>ITEM5=2</v>
      </c>
      <c r="BN21" s="37" t="str">
        <f t="shared" si="11"/>
        <v>ITEM6=評価の再実施にあたっての修正</v>
      </c>
    </row>
    <row r="22" spans="1:66" ht="29.25" customHeight="1">
      <c r="A22" s="202">
        <v>45747</v>
      </c>
      <c r="B22" s="203"/>
      <c r="C22" s="203"/>
      <c r="D22" s="204"/>
      <c r="E22" s="205" t="s">
        <v>192</v>
      </c>
      <c r="F22" s="206"/>
      <c r="G22" s="206"/>
      <c r="H22" s="206"/>
      <c r="I22" s="206"/>
      <c r="J22" s="206"/>
      <c r="K22" s="206"/>
      <c r="L22" s="206"/>
      <c r="M22" s="207"/>
      <c r="N22" s="205"/>
      <c r="O22" s="206"/>
      <c r="P22" s="206"/>
      <c r="Q22" s="206"/>
      <c r="R22" s="206"/>
      <c r="S22" s="206"/>
      <c r="T22" s="206"/>
      <c r="U22" s="206"/>
      <c r="V22" s="206"/>
      <c r="W22" s="206"/>
      <c r="X22" s="206"/>
      <c r="Y22" s="206"/>
      <c r="Z22" s="206"/>
      <c r="AA22" s="207"/>
      <c r="AB22" s="205" t="s">
        <v>191</v>
      </c>
      <c r="AC22" s="206"/>
      <c r="AD22" s="206"/>
      <c r="AE22" s="206"/>
      <c r="AF22" s="206"/>
      <c r="AG22" s="206"/>
      <c r="AH22" s="206"/>
      <c r="AI22" s="206"/>
      <c r="AJ22" s="206"/>
      <c r="AK22" s="206"/>
      <c r="AL22" s="206"/>
      <c r="AM22" s="206"/>
      <c r="AN22" s="206"/>
      <c r="AO22" s="207"/>
      <c r="AP22" s="208" t="s">
        <v>149</v>
      </c>
      <c r="AQ22" s="209"/>
      <c r="AR22" s="209"/>
      <c r="AS22" s="209"/>
      <c r="AT22" s="210"/>
      <c r="AU22" s="205" t="s">
        <v>190</v>
      </c>
      <c r="AV22" s="206"/>
      <c r="AW22" s="206"/>
      <c r="AX22" s="206"/>
      <c r="AY22" s="206"/>
      <c r="AZ22" s="206"/>
      <c r="BA22" s="206"/>
      <c r="BB22" s="206"/>
      <c r="BC22" s="207"/>
      <c r="BI22" s="37" t="str">
        <f t="shared" si="6"/>
        <v>ITEM1=20250331</v>
      </c>
      <c r="BJ22" s="37" t="str">
        <f t="shared" si="7"/>
        <v>ITEM2=Ⅱ　しきい値判断項目　２．取扱者数　いつ時点の計数か</v>
      </c>
      <c r="BK22" s="37" t="str">
        <f t="shared" si="8"/>
        <v>ITEM3=</v>
      </c>
      <c r="BL22" s="37" t="str">
        <f t="shared" si="9"/>
        <v>ITEM4=令和6年4月1日　時点</v>
      </c>
      <c r="BM22" s="37" t="str">
        <f t="shared" si="10"/>
        <v>ITEM5=2</v>
      </c>
      <c r="BN22" s="37" t="str">
        <f t="shared" si="11"/>
        <v>ITEM6=評価の再実施にあたっての修正</v>
      </c>
    </row>
    <row r="23" spans="1:66" ht="86.25" customHeight="1">
      <c r="A23" s="202">
        <v>45747</v>
      </c>
      <c r="B23" s="203"/>
      <c r="C23" s="203"/>
      <c r="D23" s="204"/>
      <c r="E23" s="205" t="s">
        <v>193</v>
      </c>
      <c r="F23" s="206"/>
      <c r="G23" s="206"/>
      <c r="H23" s="206"/>
      <c r="I23" s="206"/>
      <c r="J23" s="206"/>
      <c r="K23" s="206"/>
      <c r="L23" s="206"/>
      <c r="M23" s="207"/>
      <c r="N23" s="205" t="s">
        <v>198</v>
      </c>
      <c r="O23" s="206"/>
      <c r="P23" s="206"/>
      <c r="Q23" s="206"/>
      <c r="R23" s="206"/>
      <c r="S23" s="206"/>
      <c r="T23" s="206"/>
      <c r="U23" s="206"/>
      <c r="V23" s="206"/>
      <c r="W23" s="206"/>
      <c r="X23" s="206"/>
      <c r="Y23" s="206"/>
      <c r="Z23" s="206"/>
      <c r="AA23" s="207"/>
      <c r="AB23" s="205" t="s">
        <v>199</v>
      </c>
      <c r="AC23" s="206"/>
      <c r="AD23" s="206"/>
      <c r="AE23" s="206"/>
      <c r="AF23" s="206"/>
      <c r="AG23" s="206"/>
      <c r="AH23" s="206"/>
      <c r="AI23" s="206"/>
      <c r="AJ23" s="206"/>
      <c r="AK23" s="206"/>
      <c r="AL23" s="206"/>
      <c r="AM23" s="206"/>
      <c r="AN23" s="206"/>
      <c r="AO23" s="207"/>
      <c r="AP23" s="208" t="s">
        <v>149</v>
      </c>
      <c r="AQ23" s="209"/>
      <c r="AR23" s="209"/>
      <c r="AS23" s="209"/>
      <c r="AT23" s="210"/>
      <c r="AU23" s="205" t="s">
        <v>194</v>
      </c>
      <c r="AV23" s="206"/>
      <c r="AW23" s="206"/>
      <c r="AX23" s="206"/>
      <c r="AY23" s="206"/>
      <c r="AZ23" s="206"/>
      <c r="BA23" s="206"/>
      <c r="BB23" s="206"/>
      <c r="BC23" s="207"/>
      <c r="BI23" s="37" t="str">
        <f t="shared" si="6"/>
        <v>ITEM1=20250331</v>
      </c>
      <c r="BJ23" s="37" t="str">
        <f t="shared" si="7"/>
        <v>ITEM2=Ⅳ　リスク評価　８．人手を介在させる作業</v>
      </c>
      <c r="BK23" s="37" t="str">
        <f t="shared" si="8"/>
        <v>ITEM3=＜新規項目＞</v>
      </c>
      <c r="BL23" s="37" t="str">
        <f t="shared" si="9"/>
        <v xml:space="preserve">ITEM4=十分である
特定個人情報の入手から保管・廃棄までのプロセスで、人手が介在する局面ごとに人為的ミスが発生するリスクへの対策を講じている。      </v>
      </c>
      <c r="BM23" s="37" t="str">
        <f t="shared" si="10"/>
        <v>ITEM5=2</v>
      </c>
      <c r="BN23" s="37" t="str">
        <f t="shared" si="11"/>
        <v>ITEM6=評価書様式の改定に伴い記載</v>
      </c>
    </row>
    <row r="24" spans="1:66" ht="21" customHeight="1">
      <c r="A24" s="202"/>
      <c r="B24" s="203"/>
      <c r="C24" s="203"/>
      <c r="D24" s="204"/>
      <c r="E24" s="205"/>
      <c r="F24" s="206"/>
      <c r="G24" s="206"/>
      <c r="H24" s="206"/>
      <c r="I24" s="206"/>
      <c r="J24" s="206"/>
      <c r="K24" s="206"/>
      <c r="L24" s="206"/>
      <c r="M24" s="207"/>
      <c r="N24" s="205"/>
      <c r="O24" s="206"/>
      <c r="P24" s="206"/>
      <c r="Q24" s="206"/>
      <c r="R24" s="206"/>
      <c r="S24" s="206"/>
      <c r="T24" s="206"/>
      <c r="U24" s="206"/>
      <c r="V24" s="206"/>
      <c r="W24" s="206"/>
      <c r="X24" s="206"/>
      <c r="Y24" s="206"/>
      <c r="Z24" s="206"/>
      <c r="AA24" s="207"/>
      <c r="AB24" s="205"/>
      <c r="AC24" s="206"/>
      <c r="AD24" s="206"/>
      <c r="AE24" s="206"/>
      <c r="AF24" s="206"/>
      <c r="AG24" s="206"/>
      <c r="AH24" s="206"/>
      <c r="AI24" s="206"/>
      <c r="AJ24" s="206"/>
      <c r="AK24" s="206"/>
      <c r="AL24" s="206"/>
      <c r="AM24" s="206"/>
      <c r="AN24" s="206"/>
      <c r="AO24" s="207"/>
      <c r="AP24" s="208"/>
      <c r="AQ24" s="209"/>
      <c r="AR24" s="209"/>
      <c r="AS24" s="209"/>
      <c r="AT24" s="210"/>
      <c r="AU24" s="205"/>
      <c r="AV24" s="206"/>
      <c r="AW24" s="206"/>
      <c r="AX24" s="206"/>
      <c r="AY24" s="206"/>
      <c r="AZ24" s="206"/>
      <c r="BA24" s="206"/>
      <c r="BB24" s="206"/>
      <c r="BC24" s="207"/>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2"/>
      <c r="B25" s="203"/>
      <c r="C25" s="203"/>
      <c r="D25" s="204"/>
      <c r="E25" s="205"/>
      <c r="F25" s="206"/>
      <c r="G25" s="206"/>
      <c r="H25" s="206"/>
      <c r="I25" s="206"/>
      <c r="J25" s="206"/>
      <c r="K25" s="206"/>
      <c r="L25" s="206"/>
      <c r="M25" s="207"/>
      <c r="N25" s="205"/>
      <c r="O25" s="206"/>
      <c r="P25" s="206"/>
      <c r="Q25" s="206"/>
      <c r="R25" s="206"/>
      <c r="S25" s="206"/>
      <c r="T25" s="206"/>
      <c r="U25" s="206"/>
      <c r="V25" s="206"/>
      <c r="W25" s="206"/>
      <c r="X25" s="206"/>
      <c r="Y25" s="206"/>
      <c r="Z25" s="206"/>
      <c r="AA25" s="207"/>
      <c r="AB25" s="205"/>
      <c r="AC25" s="206"/>
      <c r="AD25" s="206"/>
      <c r="AE25" s="206"/>
      <c r="AF25" s="206"/>
      <c r="AG25" s="206"/>
      <c r="AH25" s="206"/>
      <c r="AI25" s="206"/>
      <c r="AJ25" s="206"/>
      <c r="AK25" s="206"/>
      <c r="AL25" s="206"/>
      <c r="AM25" s="206"/>
      <c r="AN25" s="206"/>
      <c r="AO25" s="207"/>
      <c r="AP25" s="208"/>
      <c r="AQ25" s="209"/>
      <c r="AR25" s="209"/>
      <c r="AS25" s="209"/>
      <c r="AT25" s="210"/>
      <c r="AU25" s="205"/>
      <c r="AV25" s="206"/>
      <c r="AW25" s="206"/>
      <c r="AX25" s="206"/>
      <c r="AY25" s="206"/>
      <c r="AZ25" s="206"/>
      <c r="BA25" s="206"/>
      <c r="BB25" s="206"/>
      <c r="BC25" s="207"/>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si="0"/>
        <v>ITEM1=</v>
      </c>
      <c r="BJ70" s="37" t="str">
        <f t="shared" si="1"/>
        <v>ITEM2=</v>
      </c>
      <c r="BK70" s="37" t="str">
        <f t="shared" si="2"/>
        <v>ITEM3=</v>
      </c>
      <c r="BL70" s="37" t="str">
        <f t="shared" si="3"/>
        <v>ITEM4=</v>
      </c>
      <c r="BM70" s="37" t="str">
        <f t="shared" si="4"/>
        <v>ITEM5=</v>
      </c>
      <c r="BN70" s="37" t="str">
        <f t="shared" si="5"/>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ref="BI71:BI104" si="12">"ITEM" &amp; $BI$4 &amp; "=" &amp; IF(TRIM($A71)="","",TEXT($A71,"yyyymmdd"))</f>
        <v>ITEM1=</v>
      </c>
      <c r="BJ71" s="37" t="str">
        <f t="shared" ref="BJ71:BJ104" si="13">"ITEM"&amp;$BJ$4&amp;"="&amp;IF(TRIM($E71)="","",$E71)</f>
        <v>ITEM2=</v>
      </c>
      <c r="BK71" s="37" t="str">
        <f t="shared" ref="BK71:BK104" si="14">"ITEM"&amp;$BK$4&amp;"="&amp;IF(TRIM($N71)="","",$N71)</f>
        <v>ITEM3=</v>
      </c>
      <c r="BL71" s="37" t="str">
        <f t="shared" ref="BL71:BL104" si="15">"ITEM"&amp;$BL$4&amp;"="&amp;IF(TRIM($AB71)="","",$AB71)</f>
        <v>ITEM4=</v>
      </c>
      <c r="BM71" s="37" t="str">
        <f t="shared" ref="BM71:BM104" si="16">"ITEM"&amp;$BM$4&amp;"="&amp;IF(TRIM($AP71)="","",IF(ISERROR(MATCH($AP71,$CA$3:$CA$4,0)),"INPUT_ERROR",MATCH($AP71,$CA$3:$CA$4,0)))</f>
        <v>ITEM5=</v>
      </c>
      <c r="BN71" s="37" t="str">
        <f t="shared" ref="BN71:BN104" si="17">"ITEM"&amp;$BN$4&amp;"="&amp;IF(TRIM($AU71)="","",$AU71)</f>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12"/>
        <v>ITEM1=</v>
      </c>
      <c r="BJ72" s="37" t="str">
        <f t="shared" si="13"/>
        <v>ITEM2=</v>
      </c>
      <c r="BK72" s="37" t="str">
        <f t="shared" si="14"/>
        <v>ITEM3=</v>
      </c>
      <c r="BL72" s="37" t="str">
        <f t="shared" si="15"/>
        <v>ITEM4=</v>
      </c>
      <c r="BM72" s="37" t="str">
        <f t="shared" si="16"/>
        <v>ITEM5=</v>
      </c>
      <c r="BN72" s="37" t="str">
        <f t="shared" si="17"/>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12"/>
        <v>ITEM1=</v>
      </c>
      <c r="BJ73" s="37" t="str">
        <f t="shared" si="13"/>
        <v>ITEM2=</v>
      </c>
      <c r="BK73" s="37" t="str">
        <f t="shared" si="14"/>
        <v>ITEM3=</v>
      </c>
      <c r="BL73" s="37" t="str">
        <f t="shared" si="15"/>
        <v>ITEM4=</v>
      </c>
      <c r="BM73" s="37" t="str">
        <f t="shared" si="16"/>
        <v>ITEM5=</v>
      </c>
      <c r="BN73" s="37" t="str">
        <f t="shared" si="17"/>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12"/>
        <v>ITEM1=</v>
      </c>
      <c r="BJ74" s="37" t="str">
        <f t="shared" si="13"/>
        <v>ITEM2=</v>
      </c>
      <c r="BK74" s="37" t="str">
        <f t="shared" si="14"/>
        <v>ITEM3=</v>
      </c>
      <c r="BL74" s="37" t="str">
        <f t="shared" si="15"/>
        <v>ITEM4=</v>
      </c>
      <c r="BM74" s="37" t="str">
        <f t="shared" si="16"/>
        <v>ITEM5=</v>
      </c>
      <c r="BN74" s="37" t="str">
        <f t="shared" si="17"/>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12"/>
        <v>ITEM1=</v>
      </c>
      <c r="BJ75" s="37" t="str">
        <f t="shared" si="13"/>
        <v>ITEM2=</v>
      </c>
      <c r="BK75" s="37" t="str">
        <f t="shared" si="14"/>
        <v>ITEM3=</v>
      </c>
      <c r="BL75" s="37" t="str">
        <f t="shared" si="15"/>
        <v>ITEM4=</v>
      </c>
      <c r="BM75" s="37" t="str">
        <f t="shared" si="16"/>
        <v>ITEM5=</v>
      </c>
      <c r="BN75" s="37" t="str">
        <f t="shared" si="17"/>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12"/>
        <v>ITEM1=</v>
      </c>
      <c r="BJ76" s="37" t="str">
        <f t="shared" si="13"/>
        <v>ITEM2=</v>
      </c>
      <c r="BK76" s="37" t="str">
        <f t="shared" si="14"/>
        <v>ITEM3=</v>
      </c>
      <c r="BL76" s="37" t="str">
        <f t="shared" si="15"/>
        <v>ITEM4=</v>
      </c>
      <c r="BM76" s="37" t="str">
        <f t="shared" si="16"/>
        <v>ITEM5=</v>
      </c>
      <c r="BN76" s="37" t="str">
        <f t="shared" si="17"/>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12"/>
        <v>ITEM1=</v>
      </c>
      <c r="BJ77" s="37" t="str">
        <f t="shared" si="13"/>
        <v>ITEM2=</v>
      </c>
      <c r="BK77" s="37" t="str">
        <f t="shared" si="14"/>
        <v>ITEM3=</v>
      </c>
      <c r="BL77" s="37" t="str">
        <f t="shared" si="15"/>
        <v>ITEM4=</v>
      </c>
      <c r="BM77" s="37" t="str">
        <f t="shared" si="16"/>
        <v>ITEM5=</v>
      </c>
      <c r="BN77" s="37" t="str">
        <f t="shared" si="17"/>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12"/>
        <v>ITEM1=</v>
      </c>
      <c r="BJ78" s="37" t="str">
        <f t="shared" si="13"/>
        <v>ITEM2=</v>
      </c>
      <c r="BK78" s="37" t="str">
        <f t="shared" si="14"/>
        <v>ITEM3=</v>
      </c>
      <c r="BL78" s="37" t="str">
        <f t="shared" si="15"/>
        <v>ITEM4=</v>
      </c>
      <c r="BM78" s="37" t="str">
        <f t="shared" si="16"/>
        <v>ITEM5=</v>
      </c>
      <c r="BN78" s="37" t="str">
        <f t="shared" si="17"/>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12"/>
        <v>ITEM1=</v>
      </c>
      <c r="BJ79" s="37" t="str">
        <f t="shared" si="13"/>
        <v>ITEM2=</v>
      </c>
      <c r="BK79" s="37" t="str">
        <f t="shared" si="14"/>
        <v>ITEM3=</v>
      </c>
      <c r="BL79" s="37" t="str">
        <f t="shared" si="15"/>
        <v>ITEM4=</v>
      </c>
      <c r="BM79" s="37" t="str">
        <f t="shared" si="16"/>
        <v>ITEM5=</v>
      </c>
      <c r="BN79" s="37" t="str">
        <f t="shared" si="17"/>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12"/>
        <v>ITEM1=</v>
      </c>
      <c r="BJ80" s="37" t="str">
        <f t="shared" si="13"/>
        <v>ITEM2=</v>
      </c>
      <c r="BK80" s="37" t="str">
        <f t="shared" si="14"/>
        <v>ITEM3=</v>
      </c>
      <c r="BL80" s="37" t="str">
        <f t="shared" si="15"/>
        <v>ITEM4=</v>
      </c>
      <c r="BM80" s="37" t="str">
        <f t="shared" si="16"/>
        <v>ITEM5=</v>
      </c>
      <c r="BN80" s="37" t="str">
        <f t="shared" si="17"/>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12"/>
        <v>ITEM1=</v>
      </c>
      <c r="BJ81" s="37" t="str">
        <f t="shared" si="13"/>
        <v>ITEM2=</v>
      </c>
      <c r="BK81" s="37" t="str">
        <f t="shared" si="14"/>
        <v>ITEM3=</v>
      </c>
      <c r="BL81" s="37" t="str">
        <f t="shared" si="15"/>
        <v>ITEM4=</v>
      </c>
      <c r="BM81" s="37" t="str">
        <f t="shared" si="16"/>
        <v>ITEM5=</v>
      </c>
      <c r="BN81" s="37" t="str">
        <f t="shared" si="17"/>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12"/>
        <v>ITEM1=</v>
      </c>
      <c r="BJ82" s="37" t="str">
        <f t="shared" si="13"/>
        <v>ITEM2=</v>
      </c>
      <c r="BK82" s="37" t="str">
        <f t="shared" si="14"/>
        <v>ITEM3=</v>
      </c>
      <c r="BL82" s="37" t="str">
        <f t="shared" si="15"/>
        <v>ITEM4=</v>
      </c>
      <c r="BM82" s="37" t="str">
        <f t="shared" si="16"/>
        <v>ITEM5=</v>
      </c>
      <c r="BN82" s="37" t="str">
        <f t="shared" si="17"/>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12"/>
        <v>ITEM1=</v>
      </c>
      <c r="BJ83" s="37" t="str">
        <f t="shared" si="13"/>
        <v>ITEM2=</v>
      </c>
      <c r="BK83" s="37" t="str">
        <f t="shared" si="14"/>
        <v>ITEM3=</v>
      </c>
      <c r="BL83" s="37" t="str">
        <f t="shared" si="15"/>
        <v>ITEM4=</v>
      </c>
      <c r="BM83" s="37" t="str">
        <f t="shared" si="16"/>
        <v>ITEM5=</v>
      </c>
      <c r="BN83" s="37" t="str">
        <f t="shared" si="17"/>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12"/>
        <v>ITEM1=</v>
      </c>
      <c r="BJ84" s="37" t="str">
        <f t="shared" si="13"/>
        <v>ITEM2=</v>
      </c>
      <c r="BK84" s="37" t="str">
        <f t="shared" si="14"/>
        <v>ITEM3=</v>
      </c>
      <c r="BL84" s="37" t="str">
        <f t="shared" si="15"/>
        <v>ITEM4=</v>
      </c>
      <c r="BM84" s="37" t="str">
        <f t="shared" si="16"/>
        <v>ITEM5=</v>
      </c>
      <c r="BN84" s="37" t="str">
        <f t="shared" si="17"/>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12"/>
        <v>ITEM1=</v>
      </c>
      <c r="BJ85" s="37" t="str">
        <f t="shared" si="13"/>
        <v>ITEM2=</v>
      </c>
      <c r="BK85" s="37" t="str">
        <f t="shared" si="14"/>
        <v>ITEM3=</v>
      </c>
      <c r="BL85" s="37" t="str">
        <f t="shared" si="15"/>
        <v>ITEM4=</v>
      </c>
      <c r="BM85" s="37" t="str">
        <f t="shared" si="16"/>
        <v>ITEM5=</v>
      </c>
      <c r="BN85" s="37" t="str">
        <f t="shared" si="17"/>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12"/>
        <v>ITEM1=</v>
      </c>
      <c r="BJ86" s="37" t="str">
        <f t="shared" si="13"/>
        <v>ITEM2=</v>
      </c>
      <c r="BK86" s="37" t="str">
        <f t="shared" si="14"/>
        <v>ITEM3=</v>
      </c>
      <c r="BL86" s="37" t="str">
        <f t="shared" si="15"/>
        <v>ITEM4=</v>
      </c>
      <c r="BM86" s="37" t="str">
        <f t="shared" si="16"/>
        <v>ITEM5=</v>
      </c>
      <c r="BN86" s="37" t="str">
        <f t="shared" si="17"/>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12"/>
        <v>ITEM1=</v>
      </c>
      <c r="BJ87" s="37" t="str">
        <f t="shared" si="13"/>
        <v>ITEM2=</v>
      </c>
      <c r="BK87" s="37" t="str">
        <f t="shared" si="14"/>
        <v>ITEM3=</v>
      </c>
      <c r="BL87" s="37" t="str">
        <f t="shared" si="15"/>
        <v>ITEM4=</v>
      </c>
      <c r="BM87" s="37" t="str">
        <f t="shared" si="16"/>
        <v>ITEM5=</v>
      </c>
      <c r="BN87" s="37" t="str">
        <f t="shared" si="17"/>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12"/>
        <v>ITEM1=</v>
      </c>
      <c r="BJ88" s="37" t="str">
        <f t="shared" si="13"/>
        <v>ITEM2=</v>
      </c>
      <c r="BK88" s="37" t="str">
        <f t="shared" si="14"/>
        <v>ITEM3=</v>
      </c>
      <c r="BL88" s="37" t="str">
        <f t="shared" si="15"/>
        <v>ITEM4=</v>
      </c>
      <c r="BM88" s="37" t="str">
        <f t="shared" si="16"/>
        <v>ITEM5=</v>
      </c>
      <c r="BN88" s="37" t="str">
        <f t="shared" si="17"/>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12"/>
        <v>ITEM1=</v>
      </c>
      <c r="BJ89" s="37" t="str">
        <f t="shared" si="13"/>
        <v>ITEM2=</v>
      </c>
      <c r="BK89" s="37" t="str">
        <f t="shared" si="14"/>
        <v>ITEM3=</v>
      </c>
      <c r="BL89" s="37" t="str">
        <f t="shared" si="15"/>
        <v>ITEM4=</v>
      </c>
      <c r="BM89" s="37" t="str">
        <f t="shared" si="16"/>
        <v>ITEM5=</v>
      </c>
      <c r="BN89" s="37" t="str">
        <f t="shared" si="17"/>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12"/>
        <v>ITEM1=</v>
      </c>
      <c r="BJ90" s="37" t="str">
        <f t="shared" si="13"/>
        <v>ITEM2=</v>
      </c>
      <c r="BK90" s="37" t="str">
        <f t="shared" si="14"/>
        <v>ITEM3=</v>
      </c>
      <c r="BL90" s="37" t="str">
        <f t="shared" si="15"/>
        <v>ITEM4=</v>
      </c>
      <c r="BM90" s="37" t="str">
        <f t="shared" si="16"/>
        <v>ITEM5=</v>
      </c>
      <c r="BN90" s="37" t="str">
        <f t="shared" si="17"/>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12"/>
        <v>ITEM1=</v>
      </c>
      <c r="BJ91" s="37" t="str">
        <f t="shared" si="13"/>
        <v>ITEM2=</v>
      </c>
      <c r="BK91" s="37" t="str">
        <f t="shared" si="14"/>
        <v>ITEM3=</v>
      </c>
      <c r="BL91" s="37" t="str">
        <f t="shared" si="15"/>
        <v>ITEM4=</v>
      </c>
      <c r="BM91" s="37" t="str">
        <f t="shared" si="16"/>
        <v>ITEM5=</v>
      </c>
      <c r="BN91" s="37" t="str">
        <f t="shared" si="17"/>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12"/>
        <v>ITEM1=</v>
      </c>
      <c r="BJ92" s="37" t="str">
        <f t="shared" si="13"/>
        <v>ITEM2=</v>
      </c>
      <c r="BK92" s="37" t="str">
        <f t="shared" si="14"/>
        <v>ITEM3=</v>
      </c>
      <c r="BL92" s="37" t="str">
        <f t="shared" si="15"/>
        <v>ITEM4=</v>
      </c>
      <c r="BM92" s="37" t="str">
        <f t="shared" si="16"/>
        <v>ITEM5=</v>
      </c>
      <c r="BN92" s="37" t="str">
        <f t="shared" si="17"/>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12"/>
        <v>ITEM1=</v>
      </c>
      <c r="BJ93" s="37" t="str">
        <f t="shared" si="13"/>
        <v>ITEM2=</v>
      </c>
      <c r="BK93" s="37" t="str">
        <f t="shared" si="14"/>
        <v>ITEM3=</v>
      </c>
      <c r="BL93" s="37" t="str">
        <f t="shared" si="15"/>
        <v>ITEM4=</v>
      </c>
      <c r="BM93" s="37" t="str">
        <f t="shared" si="16"/>
        <v>ITEM5=</v>
      </c>
      <c r="BN93" s="37" t="str">
        <f t="shared" si="17"/>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12"/>
        <v>ITEM1=</v>
      </c>
      <c r="BJ94" s="37" t="str">
        <f t="shared" si="13"/>
        <v>ITEM2=</v>
      </c>
      <c r="BK94" s="37" t="str">
        <f t="shared" si="14"/>
        <v>ITEM3=</v>
      </c>
      <c r="BL94" s="37" t="str">
        <f t="shared" si="15"/>
        <v>ITEM4=</v>
      </c>
      <c r="BM94" s="37" t="str">
        <f t="shared" si="16"/>
        <v>ITEM5=</v>
      </c>
      <c r="BN94" s="37" t="str">
        <f t="shared" si="17"/>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12"/>
        <v>ITEM1=</v>
      </c>
      <c r="BJ95" s="37" t="str">
        <f t="shared" si="13"/>
        <v>ITEM2=</v>
      </c>
      <c r="BK95" s="37" t="str">
        <f t="shared" si="14"/>
        <v>ITEM3=</v>
      </c>
      <c r="BL95" s="37" t="str">
        <f t="shared" si="15"/>
        <v>ITEM4=</v>
      </c>
      <c r="BM95" s="37" t="str">
        <f t="shared" si="16"/>
        <v>ITEM5=</v>
      </c>
      <c r="BN95" s="37" t="str">
        <f t="shared" si="17"/>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12"/>
        <v>ITEM1=</v>
      </c>
      <c r="BJ96" s="37" t="str">
        <f t="shared" si="13"/>
        <v>ITEM2=</v>
      </c>
      <c r="BK96" s="37" t="str">
        <f t="shared" si="14"/>
        <v>ITEM3=</v>
      </c>
      <c r="BL96" s="37" t="str">
        <f t="shared" si="15"/>
        <v>ITEM4=</v>
      </c>
      <c r="BM96" s="37" t="str">
        <f t="shared" si="16"/>
        <v>ITEM5=</v>
      </c>
      <c r="BN96" s="37" t="str">
        <f t="shared" si="17"/>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12"/>
        <v>ITEM1=</v>
      </c>
      <c r="BJ97" s="37" t="str">
        <f t="shared" si="13"/>
        <v>ITEM2=</v>
      </c>
      <c r="BK97" s="37" t="str">
        <f t="shared" si="14"/>
        <v>ITEM3=</v>
      </c>
      <c r="BL97" s="37" t="str">
        <f t="shared" si="15"/>
        <v>ITEM4=</v>
      </c>
      <c r="BM97" s="37" t="str">
        <f t="shared" si="16"/>
        <v>ITEM5=</v>
      </c>
      <c r="BN97" s="37" t="str">
        <f t="shared" si="17"/>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12"/>
        <v>ITEM1=</v>
      </c>
      <c r="BJ98" s="37" t="str">
        <f t="shared" si="13"/>
        <v>ITEM2=</v>
      </c>
      <c r="BK98" s="37" t="str">
        <f t="shared" si="14"/>
        <v>ITEM3=</v>
      </c>
      <c r="BL98" s="37" t="str">
        <f t="shared" si="15"/>
        <v>ITEM4=</v>
      </c>
      <c r="BM98" s="37" t="str">
        <f t="shared" si="16"/>
        <v>ITEM5=</v>
      </c>
      <c r="BN98" s="37" t="str">
        <f t="shared" si="17"/>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12"/>
        <v>ITEM1=</v>
      </c>
      <c r="BJ99" s="37" t="str">
        <f t="shared" si="13"/>
        <v>ITEM2=</v>
      </c>
      <c r="BK99" s="37" t="str">
        <f t="shared" si="14"/>
        <v>ITEM3=</v>
      </c>
      <c r="BL99" s="37" t="str">
        <f t="shared" si="15"/>
        <v>ITEM4=</v>
      </c>
      <c r="BM99" s="37" t="str">
        <f t="shared" si="16"/>
        <v>ITEM5=</v>
      </c>
      <c r="BN99" s="37" t="str">
        <f t="shared" si="17"/>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12"/>
        <v>ITEM1=</v>
      </c>
      <c r="BJ100" s="37" t="str">
        <f t="shared" si="13"/>
        <v>ITEM2=</v>
      </c>
      <c r="BK100" s="37" t="str">
        <f t="shared" si="14"/>
        <v>ITEM3=</v>
      </c>
      <c r="BL100" s="37" t="str">
        <f t="shared" si="15"/>
        <v>ITEM4=</v>
      </c>
      <c r="BM100" s="37" t="str">
        <f t="shared" si="16"/>
        <v>ITEM5=</v>
      </c>
      <c r="BN100" s="37" t="str">
        <f t="shared" si="17"/>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12"/>
        <v>ITEM1=</v>
      </c>
      <c r="BJ101" s="37" t="str">
        <f t="shared" si="13"/>
        <v>ITEM2=</v>
      </c>
      <c r="BK101" s="37" t="str">
        <f t="shared" si="14"/>
        <v>ITEM3=</v>
      </c>
      <c r="BL101" s="37" t="str">
        <f t="shared" si="15"/>
        <v>ITEM4=</v>
      </c>
      <c r="BM101" s="37" t="str">
        <f t="shared" si="16"/>
        <v>ITEM5=</v>
      </c>
      <c r="BN101" s="37" t="str">
        <f t="shared" si="17"/>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12"/>
        <v>ITEM1=</v>
      </c>
      <c r="BJ102" s="37" t="str">
        <f t="shared" si="13"/>
        <v>ITEM2=</v>
      </c>
      <c r="BK102" s="37" t="str">
        <f t="shared" si="14"/>
        <v>ITEM3=</v>
      </c>
      <c r="BL102" s="37" t="str">
        <f t="shared" si="15"/>
        <v>ITEM4=</v>
      </c>
      <c r="BM102" s="37" t="str">
        <f t="shared" si="16"/>
        <v>ITEM5=</v>
      </c>
      <c r="BN102" s="37" t="str">
        <f t="shared" si="17"/>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12"/>
        <v>ITEM1=</v>
      </c>
      <c r="BJ103" s="37" t="str">
        <f t="shared" si="13"/>
        <v>ITEM2=</v>
      </c>
      <c r="BK103" s="37" t="str">
        <f t="shared" si="14"/>
        <v>ITEM3=</v>
      </c>
      <c r="BL103" s="37" t="str">
        <f t="shared" si="15"/>
        <v>ITEM4=</v>
      </c>
      <c r="BM103" s="37" t="str">
        <f t="shared" si="16"/>
        <v>ITEM5=</v>
      </c>
      <c r="BN103" s="37" t="str">
        <f t="shared" si="17"/>
        <v>ITEM6=</v>
      </c>
    </row>
    <row r="104" spans="1:66" ht="21" customHeight="1">
      <c r="A104" s="202"/>
      <c r="B104" s="203"/>
      <c r="C104" s="203"/>
      <c r="D104" s="204"/>
      <c r="E104" s="205"/>
      <c r="F104" s="206"/>
      <c r="G104" s="206"/>
      <c r="H104" s="206"/>
      <c r="I104" s="206"/>
      <c r="J104" s="206"/>
      <c r="K104" s="206"/>
      <c r="L104" s="206"/>
      <c r="M104" s="207"/>
      <c r="N104" s="205"/>
      <c r="O104" s="206"/>
      <c r="P104" s="206"/>
      <c r="Q104" s="206"/>
      <c r="R104" s="206"/>
      <c r="S104" s="206"/>
      <c r="T104" s="206"/>
      <c r="U104" s="206"/>
      <c r="V104" s="206"/>
      <c r="W104" s="206"/>
      <c r="X104" s="206"/>
      <c r="Y104" s="206"/>
      <c r="Z104" s="206"/>
      <c r="AA104" s="207"/>
      <c r="AB104" s="205"/>
      <c r="AC104" s="206"/>
      <c r="AD104" s="206"/>
      <c r="AE104" s="206"/>
      <c r="AF104" s="206"/>
      <c r="AG104" s="206"/>
      <c r="AH104" s="206"/>
      <c r="AI104" s="206"/>
      <c r="AJ104" s="206"/>
      <c r="AK104" s="206"/>
      <c r="AL104" s="206"/>
      <c r="AM104" s="206"/>
      <c r="AN104" s="206"/>
      <c r="AO104" s="207"/>
      <c r="AP104" s="208"/>
      <c r="AQ104" s="209"/>
      <c r="AR104" s="209"/>
      <c r="AS104" s="209"/>
      <c r="AT104" s="210"/>
      <c r="AU104" s="205"/>
      <c r="AV104" s="206"/>
      <c r="AW104" s="206"/>
      <c r="AX104" s="206"/>
      <c r="AY104" s="206"/>
      <c r="AZ104" s="206"/>
      <c r="BA104" s="206"/>
      <c r="BB104" s="206"/>
      <c r="BC104" s="207"/>
      <c r="BI104" s="37" t="str">
        <f t="shared" si="12"/>
        <v>ITEM1=</v>
      </c>
      <c r="BJ104" s="37" t="str">
        <f t="shared" si="13"/>
        <v>ITEM2=</v>
      </c>
      <c r="BK104" s="37" t="str">
        <f t="shared" si="14"/>
        <v>ITEM3=</v>
      </c>
      <c r="BL104" s="37" t="str">
        <f t="shared" si="15"/>
        <v>ITEM4=</v>
      </c>
      <c r="BM104" s="37" t="str">
        <f t="shared" si="16"/>
        <v>ITEM5=</v>
      </c>
      <c r="BN104" s="37" t="str">
        <f t="shared" si="17"/>
        <v>ITEM6=</v>
      </c>
    </row>
    <row r="105" spans="1:66" ht="21" customHeight="1">
      <c r="A105" s="224"/>
      <c r="B105" s="225"/>
      <c r="C105" s="225"/>
      <c r="D105" s="225"/>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226"/>
      <c r="AM105" s="226"/>
      <c r="AN105" s="226"/>
      <c r="AO105" s="226"/>
      <c r="AP105" s="226"/>
      <c r="AQ105" s="226"/>
      <c r="AR105" s="226"/>
      <c r="AS105" s="226"/>
      <c r="AT105" s="226"/>
      <c r="AU105" s="226"/>
      <c r="AV105" s="226"/>
      <c r="AW105" s="226"/>
      <c r="AX105" s="226"/>
      <c r="AY105" s="226"/>
      <c r="AZ105" s="226"/>
      <c r="BA105" s="226"/>
      <c r="BB105" s="226"/>
      <c r="BC105" s="226"/>
      <c r="BI105" s="37" t="s">
        <v>8</v>
      </c>
      <c r="BJ105" s="37" t="s">
        <v>8</v>
      </c>
      <c r="BK105" s="37" t="s">
        <v>8</v>
      </c>
      <c r="BL105" s="37" t="s">
        <v>8</v>
      </c>
      <c r="BM105" s="37" t="s">
        <v>8</v>
      </c>
      <c r="BN105" s="37" t="s">
        <v>8</v>
      </c>
    </row>
    <row r="106" spans="1:66" ht="21" customHeight="1">
      <c r="A106" s="39"/>
      <c r="B106" s="40"/>
      <c r="C106" s="40"/>
      <c r="D106" s="40"/>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row>
  </sheetData>
  <sheetProtection algorithmName="SHA-512" hashValue="kVT5zyKVIdgYleSik7CQPxZDzmCrWpwnK245tHwMyKnJnYje7FkjuT/egabDSZoDe18e0UCgmTFU4xkHTl4OOQ==" saltValue="D+Aa0QMWzwFd4wr/Wo2ljA==" spinCount="100000" sheet="1" objects="1" scenarios="1" formatCells="0" formatRows="0" insertRows="0" deleteRows="0" selectLockedCells="1"/>
  <mergeCells count="613">
    <mergeCell ref="AU22:BC22"/>
    <mergeCell ref="AP22:AT22"/>
    <mergeCell ref="AB22:AO22"/>
    <mergeCell ref="N22:AA22"/>
    <mergeCell ref="E22:M22"/>
    <mergeCell ref="AU21:BC21"/>
    <mergeCell ref="AP21:AT21"/>
    <mergeCell ref="AB21:AO21"/>
    <mergeCell ref="N21:AA21"/>
    <mergeCell ref="E21:M21"/>
    <mergeCell ref="AU20:BC20"/>
    <mergeCell ref="AP20:AT20"/>
    <mergeCell ref="AB20:AO20"/>
    <mergeCell ref="N20:AA20"/>
    <mergeCell ref="E20:M20"/>
    <mergeCell ref="AU19:BC19"/>
    <mergeCell ref="AP19:AT19"/>
    <mergeCell ref="AB19:AO19"/>
    <mergeCell ref="N19:AA19"/>
    <mergeCell ref="E19:M19"/>
    <mergeCell ref="AU18:BC18"/>
    <mergeCell ref="AP18:AT18"/>
    <mergeCell ref="AB18:AO18"/>
    <mergeCell ref="N18:AA18"/>
    <mergeCell ref="E18:M18"/>
    <mergeCell ref="AU17:BC17"/>
    <mergeCell ref="AP17:AT17"/>
    <mergeCell ref="AB17:AO17"/>
    <mergeCell ref="N17:AA17"/>
    <mergeCell ref="E17:M17"/>
    <mergeCell ref="A99:D99"/>
    <mergeCell ref="E99:M99"/>
    <mergeCell ref="N99:AA99"/>
    <mergeCell ref="AB99:AO99"/>
    <mergeCell ref="AP99:AT99"/>
    <mergeCell ref="AU99:BC99"/>
    <mergeCell ref="A95:D95"/>
    <mergeCell ref="E95:M95"/>
    <mergeCell ref="N95:AA95"/>
    <mergeCell ref="AB95:AO95"/>
    <mergeCell ref="AP95:AT95"/>
    <mergeCell ref="AU95:BC95"/>
    <mergeCell ref="A96:D96"/>
    <mergeCell ref="E96:M96"/>
    <mergeCell ref="N96:AA96"/>
    <mergeCell ref="AB96:AO96"/>
    <mergeCell ref="AP96:AT96"/>
    <mergeCell ref="AU96:BC96"/>
    <mergeCell ref="A98:D98"/>
    <mergeCell ref="E98:M98"/>
    <mergeCell ref="N98:AA98"/>
    <mergeCell ref="AB98:AO98"/>
    <mergeCell ref="AP98:AT98"/>
    <mergeCell ref="AU98:BC98"/>
    <mergeCell ref="A88:D88"/>
    <mergeCell ref="E88:M88"/>
    <mergeCell ref="N88:AA88"/>
    <mergeCell ref="AB88:AO88"/>
    <mergeCell ref="AP88:AT88"/>
    <mergeCell ref="AU88:BC88"/>
    <mergeCell ref="A93:D93"/>
    <mergeCell ref="E93:M93"/>
    <mergeCell ref="N93:AA93"/>
    <mergeCell ref="AB93:AO93"/>
    <mergeCell ref="AP93:AT93"/>
    <mergeCell ref="AU93:BC93"/>
    <mergeCell ref="A91:D91"/>
    <mergeCell ref="E91:M91"/>
    <mergeCell ref="N91:AA91"/>
    <mergeCell ref="AB91:AO91"/>
    <mergeCell ref="AP91:AT91"/>
    <mergeCell ref="AU91:BC91"/>
    <mergeCell ref="A90:D90"/>
    <mergeCell ref="E90:M90"/>
    <mergeCell ref="N90:AA90"/>
    <mergeCell ref="AB90:AO90"/>
    <mergeCell ref="AP90:AT90"/>
    <mergeCell ref="AU90:BC90"/>
    <mergeCell ref="A86:D86"/>
    <mergeCell ref="E86:M86"/>
    <mergeCell ref="N86:AA86"/>
    <mergeCell ref="AB86:AO86"/>
    <mergeCell ref="AP86:AT86"/>
    <mergeCell ref="AU86:BC86"/>
    <mergeCell ref="A87:D87"/>
    <mergeCell ref="E87:M87"/>
    <mergeCell ref="N87:AA87"/>
    <mergeCell ref="AB87:AO87"/>
    <mergeCell ref="AP87:AT87"/>
    <mergeCell ref="AU87:BC87"/>
    <mergeCell ref="A84:D84"/>
    <mergeCell ref="E84:M84"/>
    <mergeCell ref="N84:AA84"/>
    <mergeCell ref="AB84:AO84"/>
    <mergeCell ref="AP84:AT84"/>
    <mergeCell ref="AU84:BC84"/>
    <mergeCell ref="A85:D85"/>
    <mergeCell ref="E85:M85"/>
    <mergeCell ref="N85:AA85"/>
    <mergeCell ref="AB85:AO85"/>
    <mergeCell ref="AP85:AT85"/>
    <mergeCell ref="AU85:BC85"/>
    <mergeCell ref="A82:D82"/>
    <mergeCell ref="E82:M82"/>
    <mergeCell ref="N82:AA82"/>
    <mergeCell ref="AB82:AO82"/>
    <mergeCell ref="AP82:AT82"/>
    <mergeCell ref="AU82:BC82"/>
    <mergeCell ref="A83:D83"/>
    <mergeCell ref="E83:M83"/>
    <mergeCell ref="N83:AA83"/>
    <mergeCell ref="AB83:AO83"/>
    <mergeCell ref="AP83:AT83"/>
    <mergeCell ref="AU83:BC83"/>
    <mergeCell ref="A71:D71"/>
    <mergeCell ref="E71:M71"/>
    <mergeCell ref="N71:AA71"/>
    <mergeCell ref="AB71:AO71"/>
    <mergeCell ref="AP71:AT71"/>
    <mergeCell ref="AU71:BC71"/>
    <mergeCell ref="A79:D79"/>
    <mergeCell ref="E79:M79"/>
    <mergeCell ref="N79:AA79"/>
    <mergeCell ref="AB79:AO79"/>
    <mergeCell ref="AP79:AT79"/>
    <mergeCell ref="AU79:BC79"/>
    <mergeCell ref="A77:D77"/>
    <mergeCell ref="E77:M77"/>
    <mergeCell ref="N77:AA77"/>
    <mergeCell ref="AB77:AO77"/>
    <mergeCell ref="AP77:AT77"/>
    <mergeCell ref="AU77:BC77"/>
    <mergeCell ref="A76:D76"/>
    <mergeCell ref="E76:M76"/>
    <mergeCell ref="N76:AA76"/>
    <mergeCell ref="AB76:AO76"/>
    <mergeCell ref="AP76:AT76"/>
    <mergeCell ref="AU76:BC76"/>
    <mergeCell ref="A69:D69"/>
    <mergeCell ref="E69:M69"/>
    <mergeCell ref="N69:AA69"/>
    <mergeCell ref="AB69:AO69"/>
    <mergeCell ref="AP69:AT69"/>
    <mergeCell ref="AU69:BC69"/>
    <mergeCell ref="A70:D70"/>
    <mergeCell ref="E70:M70"/>
    <mergeCell ref="N70:AA70"/>
    <mergeCell ref="AB70:AO70"/>
    <mergeCell ref="AP70:AT70"/>
    <mergeCell ref="AU70:BC70"/>
    <mergeCell ref="A67:D67"/>
    <mergeCell ref="E67:M67"/>
    <mergeCell ref="N67:AA67"/>
    <mergeCell ref="AB67:AO67"/>
    <mergeCell ref="AP67:AT67"/>
    <mergeCell ref="AU67:BC67"/>
    <mergeCell ref="A68:D68"/>
    <mergeCell ref="E68:M68"/>
    <mergeCell ref="N68:AA68"/>
    <mergeCell ref="AB68:AO68"/>
    <mergeCell ref="AP68:AT68"/>
    <mergeCell ref="AU68:BC68"/>
    <mergeCell ref="A65:D65"/>
    <mergeCell ref="E65:M65"/>
    <mergeCell ref="N65:AA65"/>
    <mergeCell ref="AB65:AO65"/>
    <mergeCell ref="AP65:AT65"/>
    <mergeCell ref="AU65:BC65"/>
    <mergeCell ref="A66:D66"/>
    <mergeCell ref="E66:M66"/>
    <mergeCell ref="N66:AA66"/>
    <mergeCell ref="AB66:AO66"/>
    <mergeCell ref="AP66:AT66"/>
    <mergeCell ref="AU66:BC66"/>
    <mergeCell ref="A35:D35"/>
    <mergeCell ref="E35:M35"/>
    <mergeCell ref="N35:AA35"/>
    <mergeCell ref="AB35:AO35"/>
    <mergeCell ref="AP35:AT35"/>
    <mergeCell ref="AU35:BC35"/>
    <mergeCell ref="A64:D64"/>
    <mergeCell ref="E64:M64"/>
    <mergeCell ref="N64:AA64"/>
    <mergeCell ref="AB64:AO64"/>
    <mergeCell ref="AP64:AT64"/>
    <mergeCell ref="AU64:BC64"/>
    <mergeCell ref="A63:D63"/>
    <mergeCell ref="E63:M63"/>
    <mergeCell ref="N63:AA63"/>
    <mergeCell ref="AB63:AO63"/>
    <mergeCell ref="AP63:AT63"/>
    <mergeCell ref="AU63:BC63"/>
    <mergeCell ref="A60:D60"/>
    <mergeCell ref="E60:M60"/>
    <mergeCell ref="N60:AA60"/>
    <mergeCell ref="AB60:AO60"/>
    <mergeCell ref="AP60:AT60"/>
    <mergeCell ref="AU60:BC60"/>
    <mergeCell ref="A33:D33"/>
    <mergeCell ref="E33:M33"/>
    <mergeCell ref="N33:AA33"/>
    <mergeCell ref="AB33:AO33"/>
    <mergeCell ref="AP33:AT33"/>
    <mergeCell ref="AU33:BC33"/>
    <mergeCell ref="A34:D34"/>
    <mergeCell ref="E34:M34"/>
    <mergeCell ref="N34:AA34"/>
    <mergeCell ref="AB34:AO34"/>
    <mergeCell ref="AP34:AT34"/>
    <mergeCell ref="AU34:BC34"/>
    <mergeCell ref="A31:D31"/>
    <mergeCell ref="E31:M31"/>
    <mergeCell ref="N31:AA31"/>
    <mergeCell ref="AB31:AO31"/>
    <mergeCell ref="AP31:AT31"/>
    <mergeCell ref="AU31:BC31"/>
    <mergeCell ref="A32:D32"/>
    <mergeCell ref="E32:M32"/>
    <mergeCell ref="N32:AA32"/>
    <mergeCell ref="AB32:AO32"/>
    <mergeCell ref="AP32:AT32"/>
    <mergeCell ref="AU32:BC32"/>
    <mergeCell ref="A29:D29"/>
    <mergeCell ref="E29:M29"/>
    <mergeCell ref="N29:AA29"/>
    <mergeCell ref="AB29:AO29"/>
    <mergeCell ref="AP29:AT29"/>
    <mergeCell ref="AU29:BC29"/>
    <mergeCell ref="A30:D30"/>
    <mergeCell ref="E30:M30"/>
    <mergeCell ref="N30:AA30"/>
    <mergeCell ref="AB30:AO30"/>
    <mergeCell ref="AP30:AT30"/>
    <mergeCell ref="AU30:BC30"/>
    <mergeCell ref="A27:D27"/>
    <mergeCell ref="E27:M27"/>
    <mergeCell ref="N27:AA27"/>
    <mergeCell ref="AB27:AO27"/>
    <mergeCell ref="AP27:AT27"/>
    <mergeCell ref="AU27:BC27"/>
    <mergeCell ref="A28:D28"/>
    <mergeCell ref="E28:M28"/>
    <mergeCell ref="N28:AA28"/>
    <mergeCell ref="AB28:AO28"/>
    <mergeCell ref="AP28:AT28"/>
    <mergeCell ref="AU28:BC28"/>
    <mergeCell ref="A25:D25"/>
    <mergeCell ref="E25:M25"/>
    <mergeCell ref="N25:AA25"/>
    <mergeCell ref="AB25:AO25"/>
    <mergeCell ref="AP25:AT25"/>
    <mergeCell ref="AU25:BC25"/>
    <mergeCell ref="A26:D26"/>
    <mergeCell ref="E26:M26"/>
    <mergeCell ref="N26:AA26"/>
    <mergeCell ref="AB26:AO26"/>
    <mergeCell ref="AP26:AT26"/>
    <mergeCell ref="AU26:BC26"/>
    <mergeCell ref="A23:D23"/>
    <mergeCell ref="E23:M23"/>
    <mergeCell ref="N23:AA23"/>
    <mergeCell ref="AB23:AO23"/>
    <mergeCell ref="AP23:AT23"/>
    <mergeCell ref="AU23:BC23"/>
    <mergeCell ref="A24:D24"/>
    <mergeCell ref="E24:M24"/>
    <mergeCell ref="N24:AA24"/>
    <mergeCell ref="AB24:AO24"/>
    <mergeCell ref="AP24:AT24"/>
    <mergeCell ref="AU24:BC24"/>
    <mergeCell ref="A21:D21"/>
    <mergeCell ref="A22:D22"/>
    <mergeCell ref="A19:D19"/>
    <mergeCell ref="A20:D20"/>
    <mergeCell ref="A17:D17"/>
    <mergeCell ref="A18:D18"/>
    <mergeCell ref="A15:D15"/>
    <mergeCell ref="E15:M15"/>
    <mergeCell ref="N15:AA15"/>
    <mergeCell ref="AB15:AO15"/>
    <mergeCell ref="AP15:AT15"/>
    <mergeCell ref="AU15:BC15"/>
    <mergeCell ref="A16:D16"/>
    <mergeCell ref="E16:M16"/>
    <mergeCell ref="N16:AA16"/>
    <mergeCell ref="AB16:AO16"/>
    <mergeCell ref="AP16:AT16"/>
    <mergeCell ref="AU16:BC16"/>
    <mergeCell ref="A13:D13"/>
    <mergeCell ref="E13:M13"/>
    <mergeCell ref="N13:AA13"/>
    <mergeCell ref="AB13:AO13"/>
    <mergeCell ref="AP13:AT13"/>
    <mergeCell ref="AU13:BC13"/>
    <mergeCell ref="A14:D14"/>
    <mergeCell ref="E14:M14"/>
    <mergeCell ref="N14:AA14"/>
    <mergeCell ref="AB14:AO14"/>
    <mergeCell ref="AP14:AT14"/>
    <mergeCell ref="AU14:BC14"/>
    <mergeCell ref="A11:D11"/>
    <mergeCell ref="E11:M11"/>
    <mergeCell ref="N11:AA11"/>
    <mergeCell ref="AB11:AO11"/>
    <mergeCell ref="AP11:AT11"/>
    <mergeCell ref="AU11:BC11"/>
    <mergeCell ref="A12:D12"/>
    <mergeCell ref="E12:M12"/>
    <mergeCell ref="N12:AA12"/>
    <mergeCell ref="AB12:AO12"/>
    <mergeCell ref="AP12:AT12"/>
    <mergeCell ref="AU12:BC12"/>
    <mergeCell ref="AU7:BC7"/>
    <mergeCell ref="A9:D9"/>
    <mergeCell ref="E9:M9"/>
    <mergeCell ref="N9:AA9"/>
    <mergeCell ref="AB9:AO9"/>
    <mergeCell ref="AP9:AT9"/>
    <mergeCell ref="AU9:BC9"/>
    <mergeCell ref="A10:D10"/>
    <mergeCell ref="E10:M10"/>
    <mergeCell ref="N10:AA10"/>
    <mergeCell ref="AB10:AO10"/>
    <mergeCell ref="AP10:AT10"/>
    <mergeCell ref="AU10:BC10"/>
    <mergeCell ref="E8:M8"/>
    <mergeCell ref="A8:D8"/>
    <mergeCell ref="N8:AA8"/>
    <mergeCell ref="AB8:AO8"/>
    <mergeCell ref="AP8:AT8"/>
    <mergeCell ref="AU8:BC8"/>
    <mergeCell ref="A105:D105"/>
    <mergeCell ref="E105:M105"/>
    <mergeCell ref="N105:AA105"/>
    <mergeCell ref="AB105:AO105"/>
    <mergeCell ref="AP105:AT105"/>
    <mergeCell ref="AU105:BC105"/>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0:D100"/>
    <mergeCell ref="E100:M100"/>
    <mergeCell ref="N100:AA100"/>
    <mergeCell ref="AB100:AO100"/>
    <mergeCell ref="AP100:AT100"/>
    <mergeCell ref="AU100:BC100"/>
    <mergeCell ref="A97:D97"/>
    <mergeCell ref="E97:M97"/>
    <mergeCell ref="N97:AA97"/>
    <mergeCell ref="AB97:AO97"/>
    <mergeCell ref="AP97:AT97"/>
    <mergeCell ref="AU97:BC97"/>
    <mergeCell ref="A92:D92"/>
    <mergeCell ref="E92:M92"/>
    <mergeCell ref="N92:AA92"/>
    <mergeCell ref="AB92:AO92"/>
    <mergeCell ref="AP92:AT92"/>
    <mergeCell ref="AU92:BC92"/>
    <mergeCell ref="A94:D94"/>
    <mergeCell ref="E94:M94"/>
    <mergeCell ref="N94:AA94"/>
    <mergeCell ref="AB94:AO94"/>
    <mergeCell ref="AP94:AT94"/>
    <mergeCell ref="AU94:BC94"/>
    <mergeCell ref="A89:D89"/>
    <mergeCell ref="E89:M89"/>
    <mergeCell ref="N89:AA89"/>
    <mergeCell ref="AB89:AO89"/>
    <mergeCell ref="AP89:AT89"/>
    <mergeCell ref="AU89:BC89"/>
    <mergeCell ref="A78:D78"/>
    <mergeCell ref="E78:M78"/>
    <mergeCell ref="N78:AA78"/>
    <mergeCell ref="AB78:AO78"/>
    <mergeCell ref="AP78:AT78"/>
    <mergeCell ref="AU78:BC78"/>
    <mergeCell ref="A80:D80"/>
    <mergeCell ref="E80:M80"/>
    <mergeCell ref="N80:AA80"/>
    <mergeCell ref="AB80:AO80"/>
    <mergeCell ref="AP80:AT80"/>
    <mergeCell ref="AU80:BC80"/>
    <mergeCell ref="A81:D81"/>
    <mergeCell ref="E81:M81"/>
    <mergeCell ref="N81:AA81"/>
    <mergeCell ref="AB81:AO81"/>
    <mergeCell ref="AP81:AT81"/>
    <mergeCell ref="AU81:BC81"/>
    <mergeCell ref="A75:D75"/>
    <mergeCell ref="E75:M75"/>
    <mergeCell ref="N75:AA75"/>
    <mergeCell ref="AB75:AO75"/>
    <mergeCell ref="AP75:AT75"/>
    <mergeCell ref="AU75:BC75"/>
    <mergeCell ref="A74:D74"/>
    <mergeCell ref="E74:M74"/>
    <mergeCell ref="N74:AA74"/>
    <mergeCell ref="AB74:AO74"/>
    <mergeCell ref="AP74:AT74"/>
    <mergeCell ref="AU74:BC74"/>
    <mergeCell ref="A73:D73"/>
    <mergeCell ref="E73:M73"/>
    <mergeCell ref="N73:AA73"/>
    <mergeCell ref="AB73:AO73"/>
    <mergeCell ref="AP73:AT73"/>
    <mergeCell ref="AU73:BC73"/>
    <mergeCell ref="A72:D72"/>
    <mergeCell ref="E72:M72"/>
    <mergeCell ref="N72:AA72"/>
    <mergeCell ref="AB72:AO72"/>
    <mergeCell ref="AP72:AT72"/>
    <mergeCell ref="AU72:BC72"/>
    <mergeCell ref="A61:D61"/>
    <mergeCell ref="E61:M61"/>
    <mergeCell ref="N61:AA61"/>
    <mergeCell ref="AB61:AO61"/>
    <mergeCell ref="AP61:AT61"/>
    <mergeCell ref="AU61:BC61"/>
    <mergeCell ref="A62:D62"/>
    <mergeCell ref="E62:M62"/>
    <mergeCell ref="N62:AA62"/>
    <mergeCell ref="AB62:AO62"/>
    <mergeCell ref="AP62:AT62"/>
    <mergeCell ref="AU62:BC62"/>
    <mergeCell ref="A59:D59"/>
    <mergeCell ref="E59:M59"/>
    <mergeCell ref="N59:AA59"/>
    <mergeCell ref="AB59:AO59"/>
    <mergeCell ref="AP59:AT59"/>
    <mergeCell ref="AU59:BC59"/>
    <mergeCell ref="A58:D58"/>
    <mergeCell ref="E58:M58"/>
    <mergeCell ref="N58:AA58"/>
    <mergeCell ref="AB58:AO58"/>
    <mergeCell ref="AP58:AT58"/>
    <mergeCell ref="AU58:BC58"/>
    <mergeCell ref="A57:D57"/>
    <mergeCell ref="E57:M57"/>
    <mergeCell ref="N57:AA57"/>
    <mergeCell ref="AB57:AO57"/>
    <mergeCell ref="AP57:AT57"/>
    <mergeCell ref="AU57:BC57"/>
    <mergeCell ref="A56:D56"/>
    <mergeCell ref="E56:M56"/>
    <mergeCell ref="N56:AA56"/>
    <mergeCell ref="AB56:AO56"/>
    <mergeCell ref="AP56:AT56"/>
    <mergeCell ref="AU56:BC56"/>
    <mergeCell ref="A55:D55"/>
    <mergeCell ref="E55:M55"/>
    <mergeCell ref="N55:AA55"/>
    <mergeCell ref="AB55:AO55"/>
    <mergeCell ref="AP55:AT55"/>
    <mergeCell ref="AU55:BC55"/>
    <mergeCell ref="A54:D54"/>
    <mergeCell ref="E54:M54"/>
    <mergeCell ref="N54:AA54"/>
    <mergeCell ref="AB54:AO54"/>
    <mergeCell ref="AP54:AT54"/>
    <mergeCell ref="AU54:BC54"/>
    <mergeCell ref="A53:D53"/>
    <mergeCell ref="E53:M53"/>
    <mergeCell ref="N53:AA53"/>
    <mergeCell ref="AB53:AO53"/>
    <mergeCell ref="AP53:AT53"/>
    <mergeCell ref="AU53:BC53"/>
    <mergeCell ref="A52:D52"/>
    <mergeCell ref="E52:M52"/>
    <mergeCell ref="N52:AA52"/>
    <mergeCell ref="AB52:AO52"/>
    <mergeCell ref="AP52:AT52"/>
    <mergeCell ref="AU52:BC52"/>
    <mergeCell ref="A51:D51"/>
    <mergeCell ref="E51:M51"/>
    <mergeCell ref="N51:AA51"/>
    <mergeCell ref="AB51:AO51"/>
    <mergeCell ref="AP51:AT51"/>
    <mergeCell ref="AU51:BC51"/>
    <mergeCell ref="A50:D50"/>
    <mergeCell ref="E50:M50"/>
    <mergeCell ref="N50:AA50"/>
    <mergeCell ref="AB50:AO50"/>
    <mergeCell ref="AP50:AT50"/>
    <mergeCell ref="AU50:BC50"/>
    <mergeCell ref="A49:D49"/>
    <mergeCell ref="E49:M49"/>
    <mergeCell ref="N49:AA49"/>
    <mergeCell ref="AB49:AO49"/>
    <mergeCell ref="AP49:AT49"/>
    <mergeCell ref="AU49:BC49"/>
    <mergeCell ref="A48:D48"/>
    <mergeCell ref="E48:M48"/>
    <mergeCell ref="N48:AA48"/>
    <mergeCell ref="AB48:AO48"/>
    <mergeCell ref="AP48:AT48"/>
    <mergeCell ref="AU48:BC48"/>
    <mergeCell ref="A47:D47"/>
    <mergeCell ref="E47:M47"/>
    <mergeCell ref="N47:AA47"/>
    <mergeCell ref="AB47:AO47"/>
    <mergeCell ref="AP47:AT47"/>
    <mergeCell ref="AU47:BC47"/>
    <mergeCell ref="A46:D46"/>
    <mergeCell ref="E46:M46"/>
    <mergeCell ref="N46:AA46"/>
    <mergeCell ref="AB46:AO46"/>
    <mergeCell ref="AP46:AT46"/>
    <mergeCell ref="AU46:BC46"/>
    <mergeCell ref="A45:D45"/>
    <mergeCell ref="E45:M45"/>
    <mergeCell ref="N45:AA45"/>
    <mergeCell ref="AB45:AO45"/>
    <mergeCell ref="AP45:AT45"/>
    <mergeCell ref="AU45:BC45"/>
    <mergeCell ref="A44:D44"/>
    <mergeCell ref="E44:M44"/>
    <mergeCell ref="N44:AA44"/>
    <mergeCell ref="AB44:AO44"/>
    <mergeCell ref="AP44:AT44"/>
    <mergeCell ref="AU44:BC44"/>
    <mergeCell ref="A43:D43"/>
    <mergeCell ref="E43:M43"/>
    <mergeCell ref="N43:AA43"/>
    <mergeCell ref="AB43:AO43"/>
    <mergeCell ref="AP43:AT43"/>
    <mergeCell ref="AU43:BC43"/>
    <mergeCell ref="A42:D42"/>
    <mergeCell ref="E42:M42"/>
    <mergeCell ref="N42:AA42"/>
    <mergeCell ref="AB42:AO42"/>
    <mergeCell ref="AP42:AT42"/>
    <mergeCell ref="AU42:BC42"/>
    <mergeCell ref="A41:D41"/>
    <mergeCell ref="E41:M41"/>
    <mergeCell ref="N41:AA41"/>
    <mergeCell ref="AB41:AO41"/>
    <mergeCell ref="AP41:AT41"/>
    <mergeCell ref="AU41:BC41"/>
    <mergeCell ref="A40:D40"/>
    <mergeCell ref="E40:M40"/>
    <mergeCell ref="N40:AA40"/>
    <mergeCell ref="AB40:AO40"/>
    <mergeCell ref="AP40:AT40"/>
    <mergeCell ref="AU40:BC40"/>
    <mergeCell ref="A1:BC2"/>
    <mergeCell ref="A3:D4"/>
    <mergeCell ref="E3:M4"/>
    <mergeCell ref="N3:AA4"/>
    <mergeCell ref="AB3:AO4"/>
    <mergeCell ref="AP3:AT4"/>
    <mergeCell ref="AU3:BC4"/>
    <mergeCell ref="A36:D36"/>
    <mergeCell ref="E36:M36"/>
    <mergeCell ref="N36:AA36"/>
    <mergeCell ref="AB36:AO36"/>
    <mergeCell ref="AP36:AT36"/>
    <mergeCell ref="AU36:BC36"/>
    <mergeCell ref="A5:D5"/>
    <mergeCell ref="E5:M5"/>
    <mergeCell ref="N5:AA5"/>
    <mergeCell ref="AB5:AO5"/>
    <mergeCell ref="AP5:AT5"/>
    <mergeCell ref="AU6:BC6"/>
    <mergeCell ref="A7:D7"/>
    <mergeCell ref="E7:M7"/>
    <mergeCell ref="N7:AA7"/>
    <mergeCell ref="AB7:AO7"/>
    <mergeCell ref="AP7:AT7"/>
    <mergeCell ref="AU5:BC5"/>
    <mergeCell ref="A6:D6"/>
    <mergeCell ref="E6:M6"/>
    <mergeCell ref="N6:AA6"/>
    <mergeCell ref="AB6:AO6"/>
    <mergeCell ref="AP6:AT6"/>
    <mergeCell ref="A39:D39"/>
    <mergeCell ref="E39:M39"/>
    <mergeCell ref="N39:AA39"/>
    <mergeCell ref="AB39:AO39"/>
    <mergeCell ref="AP39:AT39"/>
    <mergeCell ref="AU39:BC39"/>
    <mergeCell ref="A37:D37"/>
    <mergeCell ref="E37:M37"/>
    <mergeCell ref="N37:AA37"/>
    <mergeCell ref="AB37:AO37"/>
    <mergeCell ref="AP37:AT37"/>
    <mergeCell ref="AU37:BC37"/>
    <mergeCell ref="A38:D38"/>
    <mergeCell ref="E38:M38"/>
    <mergeCell ref="N38:AA38"/>
    <mergeCell ref="AB38:AO38"/>
    <mergeCell ref="AP38:AT38"/>
    <mergeCell ref="AU38:BC38"/>
  </mergeCells>
  <phoneticPr fontId="1"/>
  <dataValidations count="4">
    <dataValidation imeMode="halfAlpha" allowBlank="1" showInputMessage="1" showErrorMessage="1" sqref="A106:D106" xr:uid="{00000000-0002-0000-0200-000000000000}"/>
    <dataValidation imeMode="hiragana" allowBlank="1" showInputMessage="1" showErrorMessage="1" sqref="E5:AO106 AU5:BC106 AP106:AT106" xr:uid="{00000000-0002-0000-0200-000001000000}"/>
    <dataValidation type="date" imeMode="halfAlpha" allowBlank="1" showInputMessage="1" showErrorMessage="1" errorTitle="日付入力エラー" error="正しい日付を入力してください。_x000a_（例：平成２６年４月１日、2014/4/1）" sqref="A5:D105" xr:uid="{00000000-0002-0000-0200-000002000000}">
      <formula1>18264</formula1>
      <formula2>73415</formula2>
    </dataValidation>
    <dataValidation type="list" imeMode="hiragana" allowBlank="1" showInputMessage="1" showErrorMessage="1" sqref="AP5:AT105"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49E5E3EEF4D7045AD26CF945452304D" ma:contentTypeVersion="15" ma:contentTypeDescription="新しいドキュメントを作成します。" ma:contentTypeScope="" ma:versionID="e88b7be4dd7ca9e429da0e531a15290a">
  <xsd:schema xmlns:xsd="http://www.w3.org/2001/XMLSchema" xmlns:xs="http://www.w3.org/2001/XMLSchema" xmlns:p="http://schemas.microsoft.com/office/2006/metadata/properties" xmlns:ns2="d95e9d8b-3f93-46aa-81f0-e7ff21611f67" xmlns:ns3="b85bb29a-ad32-4d65-8d6c-cb796b2e9423" targetNamespace="http://schemas.microsoft.com/office/2006/metadata/properties" ma:root="true" ma:fieldsID="4cb3f9dc93e9276f2099b11402eb69c0" ns2:_="" ns3:_="">
    <xsd:import namespace="d95e9d8b-3f93-46aa-81f0-e7ff21611f67"/>
    <xsd:import namespace="b85bb29a-ad32-4d65-8d6c-cb796b2e9423"/>
    <xsd:element name="properties">
      <xsd:complexType>
        <xsd:sequence>
          <xsd:element name="documentManagement">
            <xsd:complexType>
              <xsd:all>
                <xsd:element ref="ns2:MediaServiceMetadata" minOccurs="0"/>
                <xsd:element ref="ns2:MediaServiceFastMetadata"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5e9d8b-3f93-46aa-81f0-e7ff21611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5bb29a-ad32-4d65-8d6c-cb796b2e9423"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943d6fb1-1627-4836-b9d4-04019be070a9}" ma:internalName="TaxCatchAll" ma:showField="CatchAllData" ma:web="b85bb29a-ad32-4d65-8d6c-cb796b2e9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85bb29a-ad32-4d65-8d6c-cb796b2e9423" xsi:nil="true"/>
    <lcf76f155ced4ddcb4097134ff3c332f xmlns="d95e9d8b-3f93-46aa-81f0-e7ff21611f67">
      <Terms xmlns="http://schemas.microsoft.com/office/infopath/2007/PartnerControls"/>
    </lcf76f155ced4ddcb4097134ff3c332f>
    <SharedWithUsers xmlns="b85bb29a-ad32-4d65-8d6c-cb796b2e9423">
      <UserInfo>
        <DisplayName>保護評価班 メンバー</DisplayName>
        <AccountId>178</AccountId>
        <AccountType/>
      </UserInfo>
    </SharedWithUsers>
    <_Flow_SignoffStatus xmlns="d95e9d8b-3f93-46aa-81f0-e7ff21611f6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3D55A5-C543-4C22-BE0E-A880D08B5F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5e9d8b-3f93-46aa-81f0-e7ff21611f67"/>
    <ds:schemaRef ds:uri="b85bb29a-ad32-4d65-8d6c-cb796b2e9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E87CB6-8393-4354-B043-ECC2BB14E65A}">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d95e9d8b-3f93-46aa-81f0-e7ff21611f67"/>
    <ds:schemaRef ds:uri="b85bb29a-ad32-4d65-8d6c-cb796b2e942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9223712-EF84-45FE-888F-EACC0C1790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2024-05-07T01:59:13Z</dcterms:created>
  <dcterms:modified xsi:type="dcterms:W3CDTF">2026-06-29T07:40:25Z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0x010100F49E5E3EEF4D7045AD26CF945452304D</vt:lpwstr>
  </property>
  <property fmtid="{D5CDD505-2E9C-101B-9397-08002B2CF9AE}" pid="3" name="MediaServiceImageTags">
    <vt:lpwstr/>
  </property>
</Properties>
</file>